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3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definedNames>
    <definedName name="_xlnm._FilterDatabase" localSheetId="0" hidden="1">グラフ!$B$61:$D$81</definedName>
    <definedName name="_xlnm._FilterDatabase" localSheetId="1" hidden="1">市町村別保幼こ合計!$A$4:$AX$25</definedName>
    <definedName name="_xlnm.Print_Area" localSheetId="0">グラフ!$A$1:$I$59</definedName>
    <definedName name="_xlnm.Print_Area" localSheetId="1">市町村別保幼こ合計!$B$1:$AX$25</definedName>
    <definedName name="_xlnm.Print_Titles" localSheetId="2">市町村別保育所・こども園!$A:$A</definedName>
    <definedName name="_xlnm.Print_Titles" localSheetId="1">市町村別保幼こ合計!$B:$B</definedName>
    <definedName name="_xlnm.Print_Titles" localSheetId="3">市町村別幼稚園!$A:$A</definedName>
  </definedNames>
  <calcPr calcId="145621"/>
</workbook>
</file>

<file path=xl/calcChain.xml><?xml version="1.0" encoding="utf-8"?>
<calcChain xmlns="http://schemas.openxmlformats.org/spreadsheetml/2006/main">
  <c r="AT23" i="1" l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5" i="1"/>
  <c r="AA5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S23" i="1"/>
  <c r="R23" i="1"/>
  <c r="U23" i="1" s="1"/>
  <c r="S22" i="1"/>
  <c r="R22" i="1"/>
  <c r="U22" i="1" s="1"/>
  <c r="S21" i="1"/>
  <c r="R21" i="1"/>
  <c r="U21" i="1" s="1"/>
  <c r="S20" i="1"/>
  <c r="R20" i="1"/>
  <c r="U20" i="1" s="1"/>
  <c r="S19" i="1"/>
  <c r="R19" i="1"/>
  <c r="U19" i="1" s="1"/>
  <c r="S18" i="1"/>
  <c r="R18" i="1"/>
  <c r="U18" i="1" s="1"/>
  <c r="S17" i="1"/>
  <c r="R17" i="1"/>
  <c r="U17" i="1" s="1"/>
  <c r="S16" i="1"/>
  <c r="R16" i="1"/>
  <c r="U16" i="1" s="1"/>
  <c r="S15" i="1"/>
  <c r="R15" i="1"/>
  <c r="U15" i="1" s="1"/>
  <c r="S14" i="1"/>
  <c r="R14" i="1"/>
  <c r="U14" i="1" s="1"/>
  <c r="S13" i="1"/>
  <c r="R13" i="1"/>
  <c r="U13" i="1" s="1"/>
  <c r="S12" i="1"/>
  <c r="R12" i="1"/>
  <c r="U12" i="1" s="1"/>
  <c r="S11" i="1"/>
  <c r="R11" i="1"/>
  <c r="U11" i="1" s="1"/>
  <c r="S10" i="1"/>
  <c r="R10" i="1"/>
  <c r="U10" i="1" s="1"/>
  <c r="S9" i="1"/>
  <c r="R9" i="1"/>
  <c r="U9" i="1" s="1"/>
  <c r="S8" i="1"/>
  <c r="R8" i="1"/>
  <c r="U8" i="1" s="1"/>
  <c r="S7" i="1"/>
  <c r="R7" i="1"/>
  <c r="U7" i="1" s="1"/>
  <c r="S6" i="1"/>
  <c r="R6" i="1"/>
  <c r="U6" i="1" s="1"/>
  <c r="S5" i="1"/>
  <c r="R5" i="1"/>
  <c r="U5" i="1" s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AK24" i="3"/>
  <c r="AJ24" i="3"/>
  <c r="AI24" i="3"/>
  <c r="AK23" i="3"/>
  <c r="AJ23" i="3"/>
  <c r="AI23" i="3"/>
  <c r="AK22" i="3"/>
  <c r="AJ22" i="3"/>
  <c r="AI22" i="3"/>
  <c r="AK21" i="3"/>
  <c r="AJ21" i="3"/>
  <c r="AI21" i="3"/>
  <c r="AK20" i="3"/>
  <c r="AJ20" i="3"/>
  <c r="AI20" i="3"/>
  <c r="AK19" i="3"/>
  <c r="AJ19" i="3"/>
  <c r="AI19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K6" i="3"/>
  <c r="AJ6" i="3"/>
  <c r="AI6" i="3"/>
  <c r="AK5" i="3"/>
  <c r="AJ5" i="3"/>
  <c r="AI5" i="3"/>
  <c r="C25" i="1" l="1"/>
  <c r="AT25" i="1"/>
  <c r="AS25" i="1"/>
  <c r="AN25" i="1"/>
  <c r="AM25" i="1"/>
  <c r="AH25" i="1"/>
  <c r="AG25" i="1"/>
  <c r="AB25" i="1"/>
  <c r="AA25" i="1"/>
  <c r="Y25" i="1"/>
  <c r="X25" i="1"/>
  <c r="S25" i="1"/>
  <c r="R25" i="1"/>
  <c r="M25" i="1"/>
  <c r="L25" i="1"/>
  <c r="G25" i="1"/>
  <c r="F25" i="1"/>
  <c r="D25" i="1"/>
  <c r="AX24" i="1"/>
  <c r="AW24" i="1"/>
  <c r="AV24" i="1"/>
  <c r="AR24" i="1"/>
  <c r="AQ24" i="1"/>
  <c r="AP24" i="1"/>
  <c r="AL24" i="1"/>
  <c r="AK24" i="1"/>
  <c r="AJ24" i="1"/>
  <c r="AF24" i="1"/>
  <c r="AE24" i="1"/>
  <c r="AD24" i="1"/>
  <c r="W24" i="1"/>
  <c r="V24" i="1"/>
  <c r="U24" i="1"/>
  <c r="Q24" i="1"/>
  <c r="P24" i="1"/>
  <c r="O24" i="1"/>
  <c r="K24" i="1"/>
  <c r="J24" i="1"/>
  <c r="I24" i="1"/>
  <c r="H24" i="1"/>
  <c r="E24" i="1"/>
  <c r="AU24" i="1"/>
  <c r="AT24" i="1"/>
  <c r="AS24" i="1"/>
  <c r="AO24" i="1"/>
  <c r="AN24" i="1"/>
  <c r="AM24" i="1"/>
  <c r="AI24" i="1"/>
  <c r="AH24" i="1"/>
  <c r="AG24" i="1"/>
  <c r="AC24" i="1"/>
  <c r="AB24" i="1"/>
  <c r="AA24" i="1"/>
  <c r="Z24" i="1"/>
  <c r="Y24" i="1"/>
  <c r="X24" i="1"/>
  <c r="T24" i="1"/>
  <c r="S24" i="1"/>
  <c r="R24" i="1"/>
  <c r="N24" i="1"/>
  <c r="M24" i="1"/>
  <c r="L24" i="1"/>
  <c r="G24" i="1"/>
  <c r="F24" i="1"/>
  <c r="D24" i="1"/>
  <c r="C24" i="1"/>
  <c r="AQ26" i="4" l="1"/>
  <c r="AP26" i="4"/>
  <c r="AO26" i="4"/>
  <c r="AK26" i="4"/>
  <c r="AJ26" i="4"/>
  <c r="AI26" i="4"/>
  <c r="AE26" i="4"/>
  <c r="AD26" i="4"/>
  <c r="AC26" i="4"/>
  <c r="V26" i="4"/>
  <c r="U26" i="4"/>
  <c r="T26" i="4"/>
  <c r="AW26" i="4"/>
  <c r="AU26" i="4"/>
  <c r="AL24" i="3" l="1"/>
  <c r="AM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D5" i="3"/>
  <c r="G5" i="3"/>
  <c r="H5" i="3"/>
  <c r="I5" i="3"/>
  <c r="M5" i="3"/>
  <c r="N5" i="3"/>
  <c r="O5" i="3"/>
  <c r="T5" i="3"/>
  <c r="U5" i="3"/>
  <c r="Y5" i="3"/>
  <c r="AB5" i="3"/>
  <c r="AC5" i="3"/>
  <c r="AD5" i="3"/>
  <c r="AH5" i="3"/>
  <c r="AN5" i="3"/>
  <c r="AQ5" i="3" s="1"/>
  <c r="AO5" i="3"/>
  <c r="AP5" i="3"/>
  <c r="AT5" i="3"/>
  <c r="AU5" i="3"/>
  <c r="AV5" i="3"/>
  <c r="D6" i="3"/>
  <c r="G6" i="3"/>
  <c r="H6" i="3"/>
  <c r="I6" i="3"/>
  <c r="M6" i="3"/>
  <c r="N6" i="3"/>
  <c r="O6" i="3"/>
  <c r="T6" i="3"/>
  <c r="U6" i="3"/>
  <c r="Y6" i="3"/>
  <c r="AB6" i="3"/>
  <c r="AC6" i="3"/>
  <c r="AD6" i="3"/>
  <c r="AH6" i="3"/>
  <c r="AN6" i="3"/>
  <c r="AO6" i="3"/>
  <c r="AP6" i="3"/>
  <c r="AT6" i="3"/>
  <c r="AU6" i="3"/>
  <c r="AV6" i="3"/>
  <c r="D7" i="3"/>
  <c r="G7" i="3"/>
  <c r="H7" i="3"/>
  <c r="I7" i="3"/>
  <c r="M7" i="3"/>
  <c r="N7" i="3"/>
  <c r="O7" i="3"/>
  <c r="T7" i="3"/>
  <c r="U7" i="3"/>
  <c r="Y7" i="3"/>
  <c r="AB7" i="3"/>
  <c r="AC7" i="3"/>
  <c r="AD7" i="3"/>
  <c r="AH7" i="3"/>
  <c r="AN7" i="3"/>
  <c r="AO7" i="3"/>
  <c r="AP7" i="3"/>
  <c r="AT7" i="3"/>
  <c r="AU7" i="3"/>
  <c r="AV7" i="3"/>
  <c r="D8" i="3"/>
  <c r="G8" i="3"/>
  <c r="H8" i="3"/>
  <c r="I8" i="3"/>
  <c r="M8" i="3"/>
  <c r="N8" i="3"/>
  <c r="O8" i="3"/>
  <c r="T8" i="3"/>
  <c r="U8" i="3"/>
  <c r="Y8" i="3"/>
  <c r="AB8" i="3"/>
  <c r="AC8" i="3"/>
  <c r="AD8" i="3"/>
  <c r="AH8" i="3"/>
  <c r="AN8" i="3"/>
  <c r="AO8" i="3"/>
  <c r="AP8" i="3"/>
  <c r="AT8" i="3"/>
  <c r="AU8" i="3"/>
  <c r="AV8" i="3"/>
  <c r="D9" i="3"/>
  <c r="V9" i="3" s="1"/>
  <c r="G9" i="3"/>
  <c r="H9" i="3"/>
  <c r="I9" i="3"/>
  <c r="M9" i="3"/>
  <c r="N9" i="3"/>
  <c r="O9" i="3"/>
  <c r="T9" i="3"/>
  <c r="U9" i="3"/>
  <c r="Y9" i="3"/>
  <c r="AB9" i="3"/>
  <c r="AC9" i="3"/>
  <c r="AD9" i="3"/>
  <c r="AH9" i="3"/>
  <c r="AN9" i="3"/>
  <c r="AO9" i="3"/>
  <c r="AP9" i="3"/>
  <c r="AT9" i="3"/>
  <c r="AU9" i="3"/>
  <c r="AV9" i="3"/>
  <c r="D10" i="3"/>
  <c r="G10" i="3"/>
  <c r="H10" i="3"/>
  <c r="I10" i="3"/>
  <c r="M10" i="3"/>
  <c r="N10" i="3"/>
  <c r="O10" i="3"/>
  <c r="T10" i="3"/>
  <c r="U10" i="3"/>
  <c r="Y10" i="3"/>
  <c r="AB10" i="3"/>
  <c r="AC10" i="3"/>
  <c r="AD10" i="3"/>
  <c r="AH10" i="3"/>
  <c r="AN10" i="3"/>
  <c r="AO10" i="3"/>
  <c r="AP10" i="3"/>
  <c r="AT10" i="3"/>
  <c r="AU10" i="3"/>
  <c r="AV10" i="3"/>
  <c r="D11" i="3"/>
  <c r="G11" i="3"/>
  <c r="P11" i="3" s="1"/>
  <c r="H11" i="3"/>
  <c r="I11" i="3"/>
  <c r="M11" i="3"/>
  <c r="N11" i="3"/>
  <c r="O11" i="3"/>
  <c r="T11" i="3"/>
  <c r="U11" i="3"/>
  <c r="Y11" i="3"/>
  <c r="AB11" i="3"/>
  <c r="AC11" i="3"/>
  <c r="AD11" i="3"/>
  <c r="AH11" i="3"/>
  <c r="AN11" i="3"/>
  <c r="AO11" i="3"/>
  <c r="AP11" i="3"/>
  <c r="AT11" i="3"/>
  <c r="AU11" i="3"/>
  <c r="AV11" i="3"/>
  <c r="D12" i="3"/>
  <c r="G12" i="3"/>
  <c r="H12" i="3"/>
  <c r="I12" i="3"/>
  <c r="M12" i="3"/>
  <c r="N12" i="3"/>
  <c r="O12" i="3"/>
  <c r="T12" i="3"/>
  <c r="U12" i="3"/>
  <c r="Y12" i="3"/>
  <c r="AB12" i="3"/>
  <c r="AC12" i="3"/>
  <c r="AD12" i="3"/>
  <c r="AH12" i="3"/>
  <c r="AN12" i="3"/>
  <c r="AO12" i="3"/>
  <c r="AP12" i="3"/>
  <c r="AT12" i="3"/>
  <c r="AU12" i="3"/>
  <c r="AV12" i="3"/>
  <c r="D13" i="3"/>
  <c r="G13" i="3"/>
  <c r="H13" i="3"/>
  <c r="I13" i="3"/>
  <c r="M13" i="3"/>
  <c r="N13" i="3"/>
  <c r="O13" i="3"/>
  <c r="T13" i="3"/>
  <c r="U13" i="3"/>
  <c r="Y13" i="3"/>
  <c r="AB13" i="3"/>
  <c r="AC13" i="3"/>
  <c r="AD13" i="3"/>
  <c r="AH13" i="3"/>
  <c r="AN13" i="3"/>
  <c r="AO13" i="3"/>
  <c r="AP13" i="3"/>
  <c r="AT13" i="3"/>
  <c r="AU13" i="3"/>
  <c r="AV13" i="3"/>
  <c r="D14" i="3"/>
  <c r="G14" i="3"/>
  <c r="H14" i="3"/>
  <c r="I14" i="3"/>
  <c r="M14" i="3"/>
  <c r="P14" i="3" s="1"/>
  <c r="N14" i="3"/>
  <c r="O14" i="3"/>
  <c r="T14" i="3"/>
  <c r="U14" i="3"/>
  <c r="Y14" i="3"/>
  <c r="AB14" i="3"/>
  <c r="AC14" i="3"/>
  <c r="AD14" i="3"/>
  <c r="AH14" i="3"/>
  <c r="AN14" i="3"/>
  <c r="AO14" i="3"/>
  <c r="AP14" i="3"/>
  <c r="AT14" i="3"/>
  <c r="AU14" i="3"/>
  <c r="AV14" i="3"/>
  <c r="D15" i="3"/>
  <c r="G15" i="3"/>
  <c r="H15" i="3"/>
  <c r="I15" i="3"/>
  <c r="M15" i="3"/>
  <c r="N15" i="3"/>
  <c r="O15" i="3"/>
  <c r="T15" i="3"/>
  <c r="U15" i="3"/>
  <c r="Y15" i="3"/>
  <c r="AB15" i="3"/>
  <c r="AC15" i="3"/>
  <c r="AD15" i="3"/>
  <c r="AH15" i="3"/>
  <c r="AN15" i="3"/>
  <c r="AQ15" i="3" s="1"/>
  <c r="AO15" i="3"/>
  <c r="AP15" i="3"/>
  <c r="AT15" i="3"/>
  <c r="AU15" i="3"/>
  <c r="AV15" i="3"/>
  <c r="D16" i="3"/>
  <c r="G16" i="3"/>
  <c r="H16" i="3"/>
  <c r="I16" i="3"/>
  <c r="M16" i="3"/>
  <c r="N16" i="3"/>
  <c r="O16" i="3"/>
  <c r="T16" i="3"/>
  <c r="U16" i="3"/>
  <c r="Y16" i="3"/>
  <c r="AB16" i="3"/>
  <c r="AC16" i="3"/>
  <c r="AD16" i="3"/>
  <c r="AH16" i="3"/>
  <c r="AN16" i="3"/>
  <c r="AO16" i="3"/>
  <c r="AP16" i="3"/>
  <c r="AT16" i="3"/>
  <c r="AU16" i="3"/>
  <c r="AV16" i="3"/>
  <c r="D17" i="3"/>
  <c r="G17" i="3"/>
  <c r="H17" i="3"/>
  <c r="I17" i="3"/>
  <c r="M17" i="3"/>
  <c r="N17" i="3"/>
  <c r="O17" i="3"/>
  <c r="T17" i="3"/>
  <c r="U17" i="3"/>
  <c r="Y17" i="3"/>
  <c r="AB17" i="3"/>
  <c r="AC17" i="3"/>
  <c r="AD17" i="3"/>
  <c r="AH17" i="3"/>
  <c r="AN17" i="3"/>
  <c r="AO17" i="3"/>
  <c r="AP17" i="3"/>
  <c r="AT17" i="3"/>
  <c r="AU17" i="3"/>
  <c r="AV17" i="3"/>
  <c r="D18" i="3"/>
  <c r="G18" i="3"/>
  <c r="H18" i="3"/>
  <c r="I18" i="3"/>
  <c r="M18" i="3"/>
  <c r="N18" i="3"/>
  <c r="O18" i="3"/>
  <c r="T18" i="3"/>
  <c r="U18" i="3"/>
  <c r="Y18" i="3"/>
  <c r="AB18" i="3"/>
  <c r="AE18" i="3" s="1"/>
  <c r="AC18" i="3"/>
  <c r="AD18" i="3"/>
  <c r="AH18" i="3"/>
  <c r="AN18" i="3"/>
  <c r="AQ18" i="3" s="1"/>
  <c r="AO18" i="3"/>
  <c r="AP18" i="3"/>
  <c r="AT18" i="3"/>
  <c r="AU18" i="3"/>
  <c r="AV18" i="3"/>
  <c r="D19" i="3"/>
  <c r="G19" i="3"/>
  <c r="H19" i="3"/>
  <c r="I19" i="3"/>
  <c r="M19" i="3"/>
  <c r="N19" i="3"/>
  <c r="O19" i="3"/>
  <c r="T19" i="3"/>
  <c r="U19" i="3"/>
  <c r="Y19" i="3"/>
  <c r="AB19" i="3"/>
  <c r="AC19" i="3"/>
  <c r="AD19" i="3"/>
  <c r="AH19" i="3"/>
  <c r="AN19" i="3"/>
  <c r="AO19" i="3"/>
  <c r="AP19" i="3"/>
  <c r="AT19" i="3"/>
  <c r="AU19" i="3"/>
  <c r="AV19" i="3"/>
  <c r="D20" i="3"/>
  <c r="G20" i="3"/>
  <c r="H20" i="3"/>
  <c r="I20" i="3"/>
  <c r="M20" i="3"/>
  <c r="N20" i="3"/>
  <c r="O20" i="3"/>
  <c r="T20" i="3"/>
  <c r="U20" i="3"/>
  <c r="Y20" i="3"/>
  <c r="AB20" i="3"/>
  <c r="AC20" i="3"/>
  <c r="AD20" i="3"/>
  <c r="AH20" i="3"/>
  <c r="AN20" i="3"/>
  <c r="AO20" i="3"/>
  <c r="AP20" i="3"/>
  <c r="AT20" i="3"/>
  <c r="AU20" i="3"/>
  <c r="AV20" i="3"/>
  <c r="D21" i="3"/>
  <c r="G21" i="3"/>
  <c r="H21" i="3"/>
  <c r="I21" i="3"/>
  <c r="M21" i="3"/>
  <c r="N21" i="3"/>
  <c r="O21" i="3"/>
  <c r="T21" i="3"/>
  <c r="U21" i="3"/>
  <c r="Y21" i="3"/>
  <c r="AB21" i="3"/>
  <c r="AC21" i="3"/>
  <c r="AD21" i="3"/>
  <c r="AH21" i="3"/>
  <c r="AN21" i="3"/>
  <c r="AO21" i="3"/>
  <c r="AP21" i="3"/>
  <c r="AT21" i="3"/>
  <c r="AU21" i="3"/>
  <c r="AV21" i="3"/>
  <c r="D22" i="3"/>
  <c r="G22" i="3"/>
  <c r="H22" i="3"/>
  <c r="I22" i="3"/>
  <c r="M22" i="3"/>
  <c r="N22" i="3"/>
  <c r="O22" i="3"/>
  <c r="T22" i="3"/>
  <c r="U22" i="3"/>
  <c r="Y22" i="3"/>
  <c r="AB22" i="3"/>
  <c r="AC22" i="3"/>
  <c r="AD22" i="3"/>
  <c r="AH22" i="3"/>
  <c r="AN22" i="3"/>
  <c r="AO22" i="3"/>
  <c r="AP22" i="3"/>
  <c r="AT22" i="3"/>
  <c r="AU22" i="3"/>
  <c r="AV22" i="3"/>
  <c r="D23" i="3"/>
  <c r="G23" i="3"/>
  <c r="H23" i="3"/>
  <c r="I23" i="3"/>
  <c r="M23" i="3"/>
  <c r="N23" i="3"/>
  <c r="O23" i="3"/>
  <c r="T23" i="3"/>
  <c r="U23" i="3"/>
  <c r="Y23" i="3"/>
  <c r="AB23" i="3"/>
  <c r="AC23" i="3"/>
  <c r="AD23" i="3"/>
  <c r="AH23" i="3"/>
  <c r="AN23" i="3"/>
  <c r="AO23" i="3"/>
  <c r="AP23" i="3"/>
  <c r="AT23" i="3"/>
  <c r="AU23" i="3"/>
  <c r="AV23" i="3"/>
  <c r="AW27" i="4"/>
  <c r="AW25" i="4"/>
  <c r="AV25" i="4"/>
  <c r="AU25" i="4"/>
  <c r="AQ25" i="4"/>
  <c r="AP25" i="4"/>
  <c r="AO25" i="4"/>
  <c r="AK25" i="4"/>
  <c r="AJ25" i="4"/>
  <c r="AI25" i="4"/>
  <c r="AE25" i="4"/>
  <c r="AD25" i="4"/>
  <c r="AC25" i="4"/>
  <c r="V25" i="4"/>
  <c r="U25" i="4"/>
  <c r="T25" i="4"/>
  <c r="P25" i="4"/>
  <c r="O25" i="4"/>
  <c r="N25" i="4"/>
  <c r="J25" i="4"/>
  <c r="I25" i="4"/>
  <c r="H25" i="4"/>
  <c r="D25" i="4"/>
  <c r="AS24" i="4"/>
  <c r="AR24" i="4"/>
  <c r="AM24" i="4"/>
  <c r="AL24" i="4"/>
  <c r="AG24" i="4"/>
  <c r="AF24" i="4"/>
  <c r="AA24" i="4"/>
  <c r="Z24" i="4"/>
  <c r="X24" i="4"/>
  <c r="W24" i="4"/>
  <c r="R24" i="4"/>
  <c r="Q24" i="4"/>
  <c r="L24" i="4"/>
  <c r="K24" i="4"/>
  <c r="F24" i="4"/>
  <c r="E24" i="4"/>
  <c r="C24" i="4"/>
  <c r="B24" i="4"/>
  <c r="AE5" i="3" l="1"/>
  <c r="J19" i="3"/>
  <c r="J18" i="3"/>
  <c r="J5" i="3"/>
  <c r="AE17" i="3"/>
  <c r="P16" i="3"/>
  <c r="AE15" i="3"/>
  <c r="AQ14" i="3"/>
  <c r="AE14" i="3"/>
  <c r="AQ12" i="3"/>
  <c r="AQ9" i="3"/>
  <c r="P18" i="3"/>
  <c r="J15" i="3"/>
  <c r="J14" i="3"/>
  <c r="AE11" i="3"/>
  <c r="V10" i="3"/>
  <c r="P21" i="3"/>
  <c r="P15" i="3"/>
  <c r="AQ13" i="3"/>
  <c r="AE9" i="3"/>
  <c r="V7" i="3"/>
  <c r="V6" i="3"/>
  <c r="AW14" i="3"/>
  <c r="AE22" i="3"/>
  <c r="AE20" i="3"/>
  <c r="P19" i="3"/>
  <c r="V17" i="3"/>
  <c r="V11" i="3"/>
  <c r="J9" i="3"/>
  <c r="AE8" i="3"/>
  <c r="P5" i="3"/>
  <c r="V5" i="3"/>
  <c r="P20" i="3"/>
  <c r="AQ19" i="3"/>
  <c r="AE19" i="3"/>
  <c r="V18" i="3"/>
  <c r="AE16" i="3"/>
  <c r="V15" i="3"/>
  <c r="V14" i="3"/>
  <c r="AE12" i="3"/>
  <c r="AE10" i="3"/>
  <c r="P9" i="3"/>
  <c r="P8" i="3"/>
  <c r="P7" i="3"/>
  <c r="V19" i="3"/>
  <c r="AW12" i="3"/>
  <c r="V22" i="3"/>
  <c r="AE21" i="3"/>
  <c r="V20" i="3"/>
  <c r="P17" i="3"/>
  <c r="AQ16" i="3"/>
  <c r="AQ10" i="3"/>
  <c r="J10" i="3"/>
  <c r="V8" i="3"/>
  <c r="AE7" i="3"/>
  <c r="J6" i="3"/>
  <c r="V13" i="3"/>
  <c r="AW10" i="3"/>
  <c r="AW18" i="3"/>
  <c r="AW16" i="3"/>
  <c r="V21" i="3"/>
  <c r="AW19" i="3"/>
  <c r="V16" i="3"/>
  <c r="AW13" i="3"/>
  <c r="V12" i="3"/>
  <c r="P12" i="3"/>
  <c r="P13" i="3"/>
  <c r="J13" i="3"/>
  <c r="P23" i="3"/>
  <c r="P22" i="3"/>
  <c r="P10" i="3"/>
  <c r="P6" i="3"/>
  <c r="J23" i="3"/>
  <c r="J22" i="3"/>
  <c r="AQ22" i="3"/>
  <c r="AQ21" i="3"/>
  <c r="J21" i="3"/>
  <c r="AW20" i="3"/>
  <c r="AQ20" i="3"/>
  <c r="J20" i="3"/>
  <c r="J16" i="3"/>
  <c r="AE13" i="3"/>
  <c r="J12" i="3"/>
  <c r="AW11" i="3"/>
  <c r="AQ11" i="3"/>
  <c r="J11" i="3"/>
  <c r="AQ7" i="3"/>
  <c r="J7" i="3"/>
  <c r="AW6" i="3"/>
  <c r="AQ6" i="3"/>
  <c r="AE6" i="3"/>
  <c r="V23" i="3"/>
  <c r="J17" i="3"/>
  <c r="AQ8" i="3"/>
  <c r="J8" i="3"/>
  <c r="AW23" i="3"/>
  <c r="AQ23" i="3"/>
  <c r="AE23" i="3"/>
  <c r="AW17" i="3"/>
  <c r="AQ17" i="3"/>
  <c r="AW21" i="3"/>
  <c r="AW15" i="3"/>
  <c r="AW9" i="3"/>
  <c r="AW8" i="3"/>
  <c r="AW7" i="3"/>
  <c r="AW22" i="3"/>
  <c r="AW5" i="3"/>
  <c r="AU27" i="4" l="1"/>
  <c r="AV24" i="4"/>
  <c r="AU24" i="4"/>
  <c r="AV23" i="4"/>
  <c r="AU23" i="4"/>
  <c r="AV22" i="4"/>
  <c r="AU22" i="4"/>
  <c r="AV21" i="4"/>
  <c r="AU21" i="4"/>
  <c r="AV20" i="4"/>
  <c r="AU20" i="4"/>
  <c r="AV19" i="4"/>
  <c r="AU19" i="4"/>
  <c r="AV18" i="4"/>
  <c r="AU18" i="4"/>
  <c r="AV17" i="4"/>
  <c r="AU17" i="4"/>
  <c r="AV16" i="4"/>
  <c r="AU16" i="4"/>
  <c r="AV15" i="4"/>
  <c r="AU15" i="4"/>
  <c r="AV14" i="4"/>
  <c r="AU14" i="4"/>
  <c r="AV13" i="4"/>
  <c r="AU13" i="4"/>
  <c r="AV12" i="4"/>
  <c r="AU12" i="4"/>
  <c r="AV11" i="4"/>
  <c r="AU11" i="4"/>
  <c r="AV10" i="4"/>
  <c r="AU10" i="4"/>
  <c r="AV9" i="4"/>
  <c r="AU9" i="4"/>
  <c r="AV8" i="4"/>
  <c r="AU8" i="4"/>
  <c r="AV7" i="4"/>
  <c r="AU7" i="4"/>
  <c r="AV6" i="4"/>
  <c r="AU6" i="4"/>
  <c r="AV5" i="4"/>
  <c r="AU5" i="4"/>
  <c r="AT24" i="4" l="1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7" i="4"/>
  <c r="AT6" i="4"/>
  <c r="AT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H24" i="4"/>
  <c r="AH23" i="4"/>
  <c r="AH22" i="4"/>
  <c r="AH21" i="4"/>
  <c r="AH20" i="4"/>
  <c r="AH19" i="4"/>
  <c r="AH18" i="4"/>
  <c r="AH17" i="4"/>
  <c r="AH16" i="4"/>
  <c r="AK16" i="4" s="1"/>
  <c r="AH15" i="4"/>
  <c r="AH14" i="4"/>
  <c r="AH13" i="4"/>
  <c r="AH12" i="4"/>
  <c r="AK12" i="4" s="1"/>
  <c r="AH11" i="4"/>
  <c r="AH10" i="4"/>
  <c r="AH9" i="4"/>
  <c r="AH8" i="4"/>
  <c r="AH7" i="4"/>
  <c r="AH6" i="4"/>
  <c r="AH5" i="4"/>
  <c r="AB24" i="4"/>
  <c r="AB23" i="4"/>
  <c r="AB22" i="4"/>
  <c r="AB21" i="4"/>
  <c r="AB20" i="4"/>
  <c r="AB19" i="4"/>
  <c r="AB18" i="4"/>
  <c r="AB17" i="4"/>
  <c r="AE17" i="4" s="1"/>
  <c r="AB16" i="4"/>
  <c r="AB15" i="4"/>
  <c r="AB14" i="4"/>
  <c r="AB13" i="4"/>
  <c r="AE13" i="4" s="1"/>
  <c r="AB12" i="4"/>
  <c r="AB11" i="4"/>
  <c r="AE11" i="4" s="1"/>
  <c r="AB10" i="4"/>
  <c r="AB9" i="4"/>
  <c r="AB8" i="4"/>
  <c r="AB7" i="4"/>
  <c r="AB6" i="4"/>
  <c r="AB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S24" i="4"/>
  <c r="S23" i="4"/>
  <c r="S22" i="4"/>
  <c r="V22" i="4" s="1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V6" i="4" s="1"/>
  <c r="S5" i="4"/>
  <c r="M24" i="4"/>
  <c r="M23" i="4"/>
  <c r="M22" i="4"/>
  <c r="M21" i="4"/>
  <c r="M20" i="4"/>
  <c r="M19" i="4"/>
  <c r="M18" i="4"/>
  <c r="M17" i="4"/>
  <c r="M16" i="4"/>
  <c r="P16" i="4" s="1"/>
  <c r="M15" i="4"/>
  <c r="M14" i="4"/>
  <c r="M13" i="4"/>
  <c r="M12" i="4"/>
  <c r="M11" i="4"/>
  <c r="M10" i="4"/>
  <c r="M9" i="4"/>
  <c r="M8" i="4"/>
  <c r="P8" i="4" s="1"/>
  <c r="M7" i="4"/>
  <c r="M6" i="4"/>
  <c r="M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D24" i="4"/>
  <c r="AK24" i="4" s="1"/>
  <c r="D23" i="4"/>
  <c r="D22" i="4"/>
  <c r="AW22" i="4" s="1"/>
  <c r="D21" i="4"/>
  <c r="D20" i="4"/>
  <c r="D19" i="4"/>
  <c r="D18" i="4"/>
  <c r="AW18" i="4" s="1"/>
  <c r="D17" i="4"/>
  <c r="D16" i="4"/>
  <c r="D15" i="4"/>
  <c r="D14" i="4"/>
  <c r="AW14" i="4" s="1"/>
  <c r="D13" i="4"/>
  <c r="D12" i="4"/>
  <c r="D11" i="4"/>
  <c r="D10" i="4"/>
  <c r="AW10" i="4" s="1"/>
  <c r="D9" i="4"/>
  <c r="D8" i="4"/>
  <c r="D7" i="4"/>
  <c r="D6" i="4"/>
  <c r="AW6" i="4" s="1"/>
  <c r="D5" i="4"/>
  <c r="AE5" i="4"/>
  <c r="AS28" i="4"/>
  <c r="AR28" i="4"/>
  <c r="AM28" i="4"/>
  <c r="AL28" i="4"/>
  <c r="AG28" i="4"/>
  <c r="AF28" i="4"/>
  <c r="AA28" i="4"/>
  <c r="Z28" i="4"/>
  <c r="X28" i="4"/>
  <c r="W28" i="4"/>
  <c r="R28" i="4"/>
  <c r="Q28" i="4"/>
  <c r="L28" i="4"/>
  <c r="K28" i="4"/>
  <c r="F28" i="4"/>
  <c r="E28" i="4"/>
  <c r="C28" i="4"/>
  <c r="B28" i="4"/>
  <c r="AP24" i="4"/>
  <c r="AO24" i="4"/>
  <c r="AJ24" i="4"/>
  <c r="AI24" i="4"/>
  <c r="AD24" i="4"/>
  <c r="AC24" i="4"/>
  <c r="U24" i="4"/>
  <c r="T24" i="4"/>
  <c r="O24" i="4"/>
  <c r="N24" i="4"/>
  <c r="I24" i="4"/>
  <c r="H24" i="4"/>
  <c r="AP23" i="4"/>
  <c r="AO23" i="4"/>
  <c r="AJ23" i="4"/>
  <c r="AI23" i="4"/>
  <c r="AD23" i="4"/>
  <c r="AC23" i="4"/>
  <c r="U23" i="4"/>
  <c r="T23" i="4"/>
  <c r="O23" i="4"/>
  <c r="N23" i="4"/>
  <c r="I23" i="4"/>
  <c r="H23" i="4"/>
  <c r="AP22" i="4"/>
  <c r="AO22" i="4"/>
  <c r="AK22" i="4"/>
  <c r="AJ22" i="4"/>
  <c r="AI22" i="4"/>
  <c r="AE22" i="4"/>
  <c r="AD22" i="4"/>
  <c r="AC22" i="4"/>
  <c r="U22" i="4"/>
  <c r="T22" i="4"/>
  <c r="O22" i="4"/>
  <c r="N22" i="4"/>
  <c r="J22" i="4"/>
  <c r="I22" i="4"/>
  <c r="H22" i="4"/>
  <c r="AP21" i="4"/>
  <c r="AO21" i="4"/>
  <c r="AJ21" i="4"/>
  <c r="AI21" i="4"/>
  <c r="AD21" i="4"/>
  <c r="AC21" i="4"/>
  <c r="V21" i="4"/>
  <c r="U21" i="4"/>
  <c r="T21" i="4"/>
  <c r="O21" i="4"/>
  <c r="N21" i="4"/>
  <c r="I21" i="4"/>
  <c r="H21" i="4"/>
  <c r="AP20" i="4"/>
  <c r="AO20" i="4"/>
  <c r="AK20" i="4"/>
  <c r="AJ20" i="4"/>
  <c r="AI20" i="4"/>
  <c r="AD20" i="4"/>
  <c r="AC20" i="4"/>
  <c r="U20" i="4"/>
  <c r="T20" i="4"/>
  <c r="P20" i="4"/>
  <c r="O20" i="4"/>
  <c r="N20" i="4"/>
  <c r="I20" i="4"/>
  <c r="H20" i="4"/>
  <c r="AP19" i="4"/>
  <c r="AO19" i="4"/>
  <c r="AJ19" i="4"/>
  <c r="AI19" i="4"/>
  <c r="AD19" i="4"/>
  <c r="AC19" i="4"/>
  <c r="U19" i="4"/>
  <c r="T19" i="4"/>
  <c r="O19" i="4"/>
  <c r="N19" i="4"/>
  <c r="I19" i="4"/>
  <c r="H19" i="4"/>
  <c r="AQ18" i="4"/>
  <c r="AP18" i="4"/>
  <c r="AO18" i="4"/>
  <c r="AK18" i="4"/>
  <c r="AJ18" i="4"/>
  <c r="AI18" i="4"/>
  <c r="AE18" i="4"/>
  <c r="AD18" i="4"/>
  <c r="AC18" i="4"/>
  <c r="U18" i="4"/>
  <c r="T18" i="4"/>
  <c r="P18" i="4"/>
  <c r="O18" i="4"/>
  <c r="N18" i="4"/>
  <c r="I18" i="4"/>
  <c r="H18" i="4"/>
  <c r="AQ17" i="4"/>
  <c r="AP17" i="4"/>
  <c r="AO17" i="4"/>
  <c r="AJ17" i="4"/>
  <c r="AI17" i="4"/>
  <c r="AD17" i="4"/>
  <c r="AC17" i="4"/>
  <c r="V17" i="4"/>
  <c r="U17" i="4"/>
  <c r="T17" i="4"/>
  <c r="O17" i="4"/>
  <c r="N17" i="4"/>
  <c r="I17" i="4"/>
  <c r="H17" i="4"/>
  <c r="AP16" i="4"/>
  <c r="AO16" i="4"/>
  <c r="AJ16" i="4"/>
  <c r="AI16" i="4"/>
  <c r="AD16" i="4"/>
  <c r="AC16" i="4"/>
  <c r="U16" i="4"/>
  <c r="T16" i="4"/>
  <c r="O16" i="4"/>
  <c r="N16" i="4"/>
  <c r="I16" i="4"/>
  <c r="H16" i="4"/>
  <c r="AP15" i="4"/>
  <c r="AO15" i="4"/>
  <c r="AJ15" i="4"/>
  <c r="AI15" i="4"/>
  <c r="AD15" i="4"/>
  <c r="AC15" i="4"/>
  <c r="U15" i="4"/>
  <c r="T15" i="4"/>
  <c r="O15" i="4"/>
  <c r="N15" i="4"/>
  <c r="I15" i="4"/>
  <c r="H15" i="4"/>
  <c r="AQ14" i="4"/>
  <c r="AP14" i="4"/>
  <c r="AO14" i="4"/>
  <c r="AK14" i="4"/>
  <c r="AJ14" i="4"/>
  <c r="AI14" i="4"/>
  <c r="AD14" i="4"/>
  <c r="AC14" i="4"/>
  <c r="V14" i="4"/>
  <c r="U14" i="4"/>
  <c r="T14" i="4"/>
  <c r="P14" i="4"/>
  <c r="O14" i="4"/>
  <c r="N14" i="4"/>
  <c r="J14" i="4"/>
  <c r="I14" i="4"/>
  <c r="H14" i="4"/>
  <c r="AQ13" i="4"/>
  <c r="AP13" i="4"/>
  <c r="AO13" i="4"/>
  <c r="AJ13" i="4"/>
  <c r="AI13" i="4"/>
  <c r="AD13" i="4"/>
  <c r="AC13" i="4"/>
  <c r="V13" i="4"/>
  <c r="U13" i="4"/>
  <c r="T13" i="4"/>
  <c r="O13" i="4"/>
  <c r="N13" i="4"/>
  <c r="I13" i="4"/>
  <c r="H13" i="4"/>
  <c r="AP12" i="4"/>
  <c r="AO12" i="4"/>
  <c r="AJ12" i="4"/>
  <c r="AI12" i="4"/>
  <c r="AD12" i="4"/>
  <c r="AC12" i="4"/>
  <c r="U12" i="4"/>
  <c r="T12" i="4"/>
  <c r="P12" i="4"/>
  <c r="O12" i="4"/>
  <c r="N12" i="4"/>
  <c r="I12" i="4"/>
  <c r="H12" i="4"/>
  <c r="AP11" i="4"/>
  <c r="AO11" i="4"/>
  <c r="AJ11" i="4"/>
  <c r="AI11" i="4"/>
  <c r="AD11" i="4"/>
  <c r="AC11" i="4"/>
  <c r="U11" i="4"/>
  <c r="T11" i="4"/>
  <c r="O11" i="4"/>
  <c r="N11" i="4"/>
  <c r="I11" i="4"/>
  <c r="H11" i="4"/>
  <c r="AQ10" i="4"/>
  <c r="AP10" i="4"/>
  <c r="AO10" i="4"/>
  <c r="AK10" i="4"/>
  <c r="AJ10" i="4"/>
  <c r="AI10" i="4"/>
  <c r="AE10" i="4"/>
  <c r="AD10" i="4"/>
  <c r="AC10" i="4"/>
  <c r="U10" i="4"/>
  <c r="T10" i="4"/>
  <c r="P10" i="4"/>
  <c r="O10" i="4"/>
  <c r="N10" i="4"/>
  <c r="J10" i="4"/>
  <c r="I10" i="4"/>
  <c r="H10" i="4"/>
  <c r="AQ9" i="4"/>
  <c r="AP9" i="4"/>
  <c r="AO9" i="4"/>
  <c r="AJ9" i="4"/>
  <c r="AI9" i="4"/>
  <c r="AE9" i="4"/>
  <c r="AD9" i="4"/>
  <c r="AC9" i="4"/>
  <c r="V9" i="4"/>
  <c r="U9" i="4"/>
  <c r="T9" i="4"/>
  <c r="O9" i="4"/>
  <c r="N9" i="4"/>
  <c r="I9" i="4"/>
  <c r="H9" i="4"/>
  <c r="AP8" i="4"/>
  <c r="AO8" i="4"/>
  <c r="AK8" i="4"/>
  <c r="AJ8" i="4"/>
  <c r="AI8" i="4"/>
  <c r="AD8" i="4"/>
  <c r="AC8" i="4"/>
  <c r="U8" i="4"/>
  <c r="T8" i="4"/>
  <c r="O8" i="4"/>
  <c r="N8" i="4"/>
  <c r="I8" i="4"/>
  <c r="H8" i="4"/>
  <c r="AP7" i="4"/>
  <c r="AO7" i="4"/>
  <c r="AJ7" i="4"/>
  <c r="AI7" i="4"/>
  <c r="AD7" i="4"/>
  <c r="AC7" i="4"/>
  <c r="U7" i="4"/>
  <c r="T7" i="4"/>
  <c r="O7" i="4"/>
  <c r="N7" i="4"/>
  <c r="I7" i="4"/>
  <c r="H7" i="4"/>
  <c r="AQ6" i="4"/>
  <c r="AP6" i="4"/>
  <c r="AO6" i="4"/>
  <c r="AK6" i="4"/>
  <c r="AJ6" i="4"/>
  <c r="AI6" i="4"/>
  <c r="AE6" i="4"/>
  <c r="AD6" i="4"/>
  <c r="AC6" i="4"/>
  <c r="U6" i="4"/>
  <c r="T6" i="4"/>
  <c r="P6" i="4"/>
  <c r="O6" i="4"/>
  <c r="N6" i="4"/>
  <c r="J6" i="4"/>
  <c r="I6" i="4"/>
  <c r="H6" i="4"/>
  <c r="AP5" i="4"/>
  <c r="AO5" i="4"/>
  <c r="AJ5" i="4"/>
  <c r="AI5" i="4"/>
  <c r="AD5" i="4"/>
  <c r="AC5" i="4"/>
  <c r="V5" i="4"/>
  <c r="U5" i="4"/>
  <c r="T5" i="4"/>
  <c r="P5" i="4"/>
  <c r="O5" i="4"/>
  <c r="N5" i="4"/>
  <c r="I5" i="4"/>
  <c r="H5" i="4"/>
  <c r="AS24" i="3"/>
  <c r="AR24" i="3"/>
  <c r="AG24" i="3"/>
  <c r="AF24" i="3"/>
  <c r="AA24" i="3"/>
  <c r="Z24" i="3"/>
  <c r="X24" i="3"/>
  <c r="W24" i="3"/>
  <c r="R24" i="3"/>
  <c r="Q24" i="3"/>
  <c r="L24" i="3"/>
  <c r="K24" i="3"/>
  <c r="F24" i="3"/>
  <c r="E24" i="3"/>
  <c r="C24" i="3"/>
  <c r="B24" i="3"/>
  <c r="S24" i="3" l="1"/>
  <c r="G28" i="4"/>
  <c r="AN28" i="4"/>
  <c r="AV24" i="3"/>
  <c r="AO24" i="3"/>
  <c r="AD24" i="3"/>
  <c r="AP24" i="3"/>
  <c r="G24" i="3"/>
  <c r="AT24" i="3"/>
  <c r="D24" i="3"/>
  <c r="M24" i="3"/>
  <c r="Y24" i="3"/>
  <c r="AB24" i="3"/>
  <c r="AU24" i="3"/>
  <c r="H24" i="3"/>
  <c r="U24" i="3"/>
  <c r="O24" i="3"/>
  <c r="N24" i="3"/>
  <c r="T24" i="3"/>
  <c r="AC24" i="3"/>
  <c r="Y28" i="4"/>
  <c r="S28" i="4"/>
  <c r="T28" i="4"/>
  <c r="M28" i="4"/>
  <c r="AH28" i="4"/>
  <c r="AT28" i="4"/>
  <c r="AB28" i="4"/>
  <c r="AQ24" i="4"/>
  <c r="J24" i="4"/>
  <c r="H28" i="4"/>
  <c r="AO28" i="4"/>
  <c r="N28" i="4"/>
  <c r="U28" i="4"/>
  <c r="AV28" i="4"/>
  <c r="D28" i="4"/>
  <c r="O28" i="4"/>
  <c r="AP28" i="4"/>
  <c r="AD28" i="4"/>
  <c r="V24" i="4"/>
  <c r="AW24" i="4"/>
  <c r="P24" i="4"/>
  <c r="AC28" i="4"/>
  <c r="AU28" i="4"/>
  <c r="AK11" i="4"/>
  <c r="AW11" i="4"/>
  <c r="AK19" i="4"/>
  <c r="AW19" i="4"/>
  <c r="AE7" i="4"/>
  <c r="AE15" i="4"/>
  <c r="AE23" i="4"/>
  <c r="V8" i="4"/>
  <c r="AW8" i="4"/>
  <c r="V12" i="4"/>
  <c r="AW12" i="4"/>
  <c r="V16" i="4"/>
  <c r="AW16" i="4"/>
  <c r="V20" i="4"/>
  <c r="AW20" i="4"/>
  <c r="J12" i="4"/>
  <c r="J16" i="4"/>
  <c r="J8" i="4"/>
  <c r="AE14" i="4"/>
  <c r="V18" i="4"/>
  <c r="J20" i="4"/>
  <c r="P22" i="4"/>
  <c r="AQ22" i="4"/>
  <c r="J5" i="4"/>
  <c r="AW5" i="4"/>
  <c r="AK9" i="4"/>
  <c r="AW9" i="4"/>
  <c r="AK13" i="4"/>
  <c r="AW13" i="4"/>
  <c r="AK17" i="4"/>
  <c r="AW17" i="4"/>
  <c r="AK21" i="4"/>
  <c r="AW21" i="4"/>
  <c r="P9" i="4"/>
  <c r="P13" i="4"/>
  <c r="P17" i="4"/>
  <c r="P21" i="4"/>
  <c r="AE21" i="4"/>
  <c r="AK5" i="4"/>
  <c r="AQ5" i="4"/>
  <c r="AQ21" i="4"/>
  <c r="AK7" i="4"/>
  <c r="AW7" i="4"/>
  <c r="AK15" i="4"/>
  <c r="AW15" i="4"/>
  <c r="AK23" i="4"/>
  <c r="AW23" i="4"/>
  <c r="AE19" i="4"/>
  <c r="AQ8" i="4"/>
  <c r="AQ12" i="4"/>
  <c r="AQ16" i="4"/>
  <c r="AQ20" i="4"/>
  <c r="J18" i="4"/>
  <c r="V10" i="4"/>
  <c r="V7" i="4"/>
  <c r="P7" i="4"/>
  <c r="AQ7" i="4"/>
  <c r="AE8" i="4"/>
  <c r="P11" i="4"/>
  <c r="AQ11" i="4"/>
  <c r="AE12" i="4"/>
  <c r="P15" i="4"/>
  <c r="AQ15" i="4"/>
  <c r="AE16" i="4"/>
  <c r="P19" i="4"/>
  <c r="AQ19" i="4"/>
  <c r="AE20" i="4"/>
  <c r="P23" i="4"/>
  <c r="AQ23" i="4"/>
  <c r="AE24" i="4"/>
  <c r="V11" i="4"/>
  <c r="V15" i="4"/>
  <c r="V19" i="4"/>
  <c r="V23" i="4"/>
  <c r="J7" i="4"/>
  <c r="J9" i="4"/>
  <c r="J11" i="4"/>
  <c r="J13" i="4"/>
  <c r="J15" i="4"/>
  <c r="J17" i="4"/>
  <c r="J19" i="4"/>
  <c r="J21" i="4"/>
  <c r="J23" i="4"/>
  <c r="AI28" i="4"/>
  <c r="AJ28" i="4"/>
  <c r="I28" i="4"/>
  <c r="AH24" i="3"/>
  <c r="AN24" i="3"/>
  <c r="I24" i="3"/>
  <c r="P24" i="3" l="1"/>
  <c r="P28" i="4"/>
  <c r="AE24" i="3"/>
  <c r="AQ24" i="3"/>
  <c r="J24" i="3"/>
  <c r="V24" i="3"/>
  <c r="AW24" i="3"/>
  <c r="AK28" i="4"/>
  <c r="V28" i="4"/>
  <c r="AW28" i="4"/>
  <c r="J28" i="4"/>
  <c r="AE28" i="4"/>
  <c r="AQ28" i="4"/>
  <c r="AW25" i="1"/>
  <c r="AV25" i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E5" i="1"/>
  <c r="H5" i="1"/>
  <c r="I5" i="1"/>
  <c r="J5" i="1"/>
  <c r="N5" i="1"/>
  <c r="Q5" i="1" s="1"/>
  <c r="O5" i="1"/>
  <c r="P5" i="1"/>
  <c r="T5" i="1"/>
  <c r="Z5" i="1"/>
  <c r="AC5" i="1"/>
  <c r="AD5" i="1"/>
  <c r="AE5" i="1"/>
  <c r="AI5" i="1"/>
  <c r="AJ5" i="1"/>
  <c r="AK5" i="1"/>
  <c r="AO5" i="1"/>
  <c r="AP5" i="1"/>
  <c r="AQ5" i="1"/>
  <c r="AU5" i="1"/>
  <c r="E6" i="1"/>
  <c r="H6" i="1"/>
  <c r="I6" i="1"/>
  <c r="J6" i="1"/>
  <c r="N6" i="1"/>
  <c r="Q6" i="1" s="1"/>
  <c r="O6" i="1"/>
  <c r="P6" i="1"/>
  <c r="T6" i="1"/>
  <c r="Z6" i="1"/>
  <c r="AC6" i="1"/>
  <c r="AD6" i="1"/>
  <c r="AE6" i="1"/>
  <c r="AI6" i="1"/>
  <c r="AJ6" i="1"/>
  <c r="AK6" i="1"/>
  <c r="AO6" i="1"/>
  <c r="AP6" i="1"/>
  <c r="AQ6" i="1"/>
  <c r="AU6" i="1"/>
  <c r="E7" i="1"/>
  <c r="H7" i="1"/>
  <c r="I7" i="1"/>
  <c r="J7" i="1"/>
  <c r="N7" i="1"/>
  <c r="Q7" i="1" s="1"/>
  <c r="O7" i="1"/>
  <c r="P7" i="1"/>
  <c r="T7" i="1"/>
  <c r="Z7" i="1"/>
  <c r="AC7" i="1"/>
  <c r="AD7" i="1"/>
  <c r="AE7" i="1"/>
  <c r="AI7" i="1"/>
  <c r="AJ7" i="1"/>
  <c r="AK7" i="1"/>
  <c r="AO7" i="1"/>
  <c r="AP7" i="1"/>
  <c r="AQ7" i="1"/>
  <c r="AU7" i="1"/>
  <c r="E8" i="1"/>
  <c r="H8" i="1"/>
  <c r="I8" i="1"/>
  <c r="J8" i="1"/>
  <c r="N8" i="1"/>
  <c r="Q8" i="1" s="1"/>
  <c r="O8" i="1"/>
  <c r="P8" i="1"/>
  <c r="T8" i="1"/>
  <c r="Z8" i="1"/>
  <c r="AC8" i="1"/>
  <c r="AD8" i="1"/>
  <c r="AE8" i="1"/>
  <c r="AI8" i="1"/>
  <c r="AJ8" i="1"/>
  <c r="AK8" i="1"/>
  <c r="AO8" i="1"/>
  <c r="AP8" i="1"/>
  <c r="AQ8" i="1"/>
  <c r="AU8" i="1"/>
  <c r="E9" i="1"/>
  <c r="H9" i="1"/>
  <c r="I9" i="1"/>
  <c r="J9" i="1"/>
  <c r="N9" i="1"/>
  <c r="Q9" i="1" s="1"/>
  <c r="O9" i="1"/>
  <c r="P9" i="1"/>
  <c r="T9" i="1"/>
  <c r="Z9" i="1"/>
  <c r="AC9" i="1"/>
  <c r="AD9" i="1"/>
  <c r="AE9" i="1"/>
  <c r="AI9" i="1"/>
  <c r="AJ9" i="1"/>
  <c r="AK9" i="1"/>
  <c r="AO9" i="1"/>
  <c r="AP9" i="1"/>
  <c r="AQ9" i="1"/>
  <c r="AU9" i="1"/>
  <c r="E10" i="1"/>
  <c r="H10" i="1"/>
  <c r="I10" i="1"/>
  <c r="J10" i="1"/>
  <c r="N10" i="1"/>
  <c r="Q10" i="1" s="1"/>
  <c r="O10" i="1"/>
  <c r="P10" i="1"/>
  <c r="T10" i="1"/>
  <c r="Z10" i="1"/>
  <c r="AC10" i="1"/>
  <c r="AD10" i="1"/>
  <c r="AE10" i="1"/>
  <c r="AI10" i="1"/>
  <c r="AJ10" i="1"/>
  <c r="AK10" i="1"/>
  <c r="AO10" i="1"/>
  <c r="AP10" i="1"/>
  <c r="AQ10" i="1"/>
  <c r="AU10" i="1"/>
  <c r="E11" i="1"/>
  <c r="H11" i="1"/>
  <c r="I11" i="1"/>
  <c r="J11" i="1"/>
  <c r="N11" i="1"/>
  <c r="Q11" i="1" s="1"/>
  <c r="O11" i="1"/>
  <c r="P11" i="1"/>
  <c r="T11" i="1"/>
  <c r="Z11" i="1"/>
  <c r="AC11" i="1"/>
  <c r="AD11" i="1"/>
  <c r="AE11" i="1"/>
  <c r="AI11" i="1"/>
  <c r="AJ11" i="1"/>
  <c r="AK11" i="1"/>
  <c r="AO11" i="1"/>
  <c r="AP11" i="1"/>
  <c r="AQ11" i="1"/>
  <c r="AU11" i="1"/>
  <c r="E12" i="1"/>
  <c r="H12" i="1"/>
  <c r="I12" i="1"/>
  <c r="J12" i="1"/>
  <c r="N12" i="1"/>
  <c r="Q12" i="1" s="1"/>
  <c r="O12" i="1"/>
  <c r="P12" i="1"/>
  <c r="T12" i="1"/>
  <c r="Z12" i="1"/>
  <c r="AC12" i="1"/>
  <c r="AD12" i="1"/>
  <c r="AE12" i="1"/>
  <c r="AI12" i="1"/>
  <c r="AJ12" i="1"/>
  <c r="AK12" i="1"/>
  <c r="AP12" i="1"/>
  <c r="AW12" i="1"/>
  <c r="AU12" i="1"/>
  <c r="E13" i="1"/>
  <c r="H13" i="1"/>
  <c r="I13" i="1"/>
  <c r="J13" i="1"/>
  <c r="N13" i="1"/>
  <c r="Q13" i="1" s="1"/>
  <c r="O13" i="1"/>
  <c r="P13" i="1"/>
  <c r="T13" i="1"/>
  <c r="Z13" i="1"/>
  <c r="AC13" i="1"/>
  <c r="AD13" i="1"/>
  <c r="AE13" i="1"/>
  <c r="AI13" i="1"/>
  <c r="AJ13" i="1"/>
  <c r="AK13" i="1"/>
  <c r="AV13" i="1"/>
  <c r="AQ13" i="1"/>
  <c r="AU13" i="1"/>
  <c r="E14" i="1"/>
  <c r="H14" i="1"/>
  <c r="I14" i="1"/>
  <c r="J14" i="1"/>
  <c r="N14" i="1"/>
  <c r="Q14" i="1" s="1"/>
  <c r="O14" i="1"/>
  <c r="P14" i="1"/>
  <c r="T14" i="1"/>
  <c r="Z14" i="1"/>
  <c r="AC14" i="1"/>
  <c r="AD14" i="1"/>
  <c r="AE14" i="1"/>
  <c r="AI14" i="1"/>
  <c r="AJ14" i="1"/>
  <c r="AK14" i="1"/>
  <c r="AP14" i="1"/>
  <c r="AW14" i="1"/>
  <c r="AU14" i="1"/>
  <c r="E15" i="1"/>
  <c r="H15" i="1"/>
  <c r="I15" i="1"/>
  <c r="J15" i="1"/>
  <c r="N15" i="1"/>
  <c r="Q15" i="1" s="1"/>
  <c r="O15" i="1"/>
  <c r="P15" i="1"/>
  <c r="T15" i="1"/>
  <c r="Z15" i="1"/>
  <c r="AC15" i="1"/>
  <c r="AD15" i="1"/>
  <c r="AE15" i="1"/>
  <c r="AI15" i="1"/>
  <c r="AJ15" i="1"/>
  <c r="AK15" i="1"/>
  <c r="AP15" i="1"/>
  <c r="AU15" i="1"/>
  <c r="E16" i="1"/>
  <c r="H16" i="1"/>
  <c r="I16" i="1"/>
  <c r="J16" i="1"/>
  <c r="N16" i="1"/>
  <c r="Q16" i="1" s="1"/>
  <c r="O16" i="1"/>
  <c r="P16" i="1"/>
  <c r="T16" i="1"/>
  <c r="Z16" i="1"/>
  <c r="AC16" i="1"/>
  <c r="AD16" i="1"/>
  <c r="AE16" i="1"/>
  <c r="AI16" i="1"/>
  <c r="AJ16" i="1"/>
  <c r="AK16" i="1"/>
  <c r="AP16" i="1"/>
  <c r="AQ16" i="1"/>
  <c r="AU16" i="1"/>
  <c r="E17" i="1"/>
  <c r="H17" i="1"/>
  <c r="I17" i="1"/>
  <c r="J17" i="1"/>
  <c r="N17" i="1"/>
  <c r="O17" i="1"/>
  <c r="P17" i="1"/>
  <c r="T17" i="1"/>
  <c r="Z17" i="1"/>
  <c r="AC17" i="1"/>
  <c r="AD17" i="1"/>
  <c r="AE17" i="1"/>
  <c r="AI17" i="1"/>
  <c r="AJ17" i="1"/>
  <c r="AK17" i="1"/>
  <c r="AV17" i="1"/>
  <c r="AQ17" i="1"/>
  <c r="AU17" i="1"/>
  <c r="E18" i="1"/>
  <c r="H18" i="1"/>
  <c r="I18" i="1"/>
  <c r="J18" i="1"/>
  <c r="N18" i="1"/>
  <c r="Q18" i="1" s="1"/>
  <c r="O18" i="1"/>
  <c r="P18" i="1"/>
  <c r="T18" i="1"/>
  <c r="Z18" i="1"/>
  <c r="AC18" i="1"/>
  <c r="AD18" i="1"/>
  <c r="AE18" i="1"/>
  <c r="AI18" i="1"/>
  <c r="AJ18" i="1"/>
  <c r="AK18" i="1"/>
  <c r="AP18" i="1"/>
  <c r="AQ18" i="1"/>
  <c r="AU18" i="1"/>
  <c r="E19" i="1"/>
  <c r="H19" i="1"/>
  <c r="I19" i="1"/>
  <c r="J19" i="1"/>
  <c r="N19" i="1"/>
  <c r="Q19" i="1" s="1"/>
  <c r="O19" i="1"/>
  <c r="P19" i="1"/>
  <c r="T19" i="1"/>
  <c r="Z19" i="1"/>
  <c r="AC19" i="1"/>
  <c r="AD19" i="1"/>
  <c r="AE19" i="1"/>
  <c r="AI19" i="1"/>
  <c r="AJ19" i="1"/>
  <c r="AK19" i="1"/>
  <c r="AV19" i="1"/>
  <c r="AW19" i="1"/>
  <c r="AU19" i="1"/>
  <c r="E20" i="1"/>
  <c r="H20" i="1"/>
  <c r="I20" i="1"/>
  <c r="J20" i="1"/>
  <c r="N20" i="1"/>
  <c r="Q20" i="1" s="1"/>
  <c r="O20" i="1"/>
  <c r="P20" i="1"/>
  <c r="T20" i="1"/>
  <c r="Z20" i="1"/>
  <c r="AC20" i="1"/>
  <c r="AD20" i="1"/>
  <c r="AE20" i="1"/>
  <c r="AI20" i="1"/>
  <c r="AJ20" i="1"/>
  <c r="AK20" i="1"/>
  <c r="AP20" i="1"/>
  <c r="AQ20" i="1"/>
  <c r="AU20" i="1"/>
  <c r="E21" i="1"/>
  <c r="H21" i="1"/>
  <c r="I21" i="1"/>
  <c r="J21" i="1"/>
  <c r="N21" i="1"/>
  <c r="Q21" i="1" s="1"/>
  <c r="O21" i="1"/>
  <c r="P21" i="1"/>
  <c r="T21" i="1"/>
  <c r="Z21" i="1"/>
  <c r="AC21" i="1"/>
  <c r="AD21" i="1"/>
  <c r="AE21" i="1"/>
  <c r="AI21" i="1"/>
  <c r="AJ21" i="1"/>
  <c r="AK21" i="1"/>
  <c r="AQ21" i="1"/>
  <c r="AU21" i="1"/>
  <c r="E22" i="1"/>
  <c r="H22" i="1"/>
  <c r="I22" i="1"/>
  <c r="J22" i="1"/>
  <c r="N22" i="1"/>
  <c r="Q22" i="1" s="1"/>
  <c r="O22" i="1"/>
  <c r="P22" i="1"/>
  <c r="T22" i="1"/>
  <c r="Z22" i="1"/>
  <c r="AC22" i="1"/>
  <c r="AD22" i="1"/>
  <c r="AE22" i="1"/>
  <c r="AI22" i="1"/>
  <c r="AJ22" i="1"/>
  <c r="AK22" i="1"/>
  <c r="AP22" i="1"/>
  <c r="AW22" i="1"/>
  <c r="AU22" i="1"/>
  <c r="E23" i="1"/>
  <c r="H23" i="1"/>
  <c r="I23" i="1"/>
  <c r="J23" i="1"/>
  <c r="N23" i="1"/>
  <c r="Q23" i="1" s="1"/>
  <c r="O23" i="1"/>
  <c r="P23" i="1"/>
  <c r="T23" i="1"/>
  <c r="Z23" i="1"/>
  <c r="AC23" i="1"/>
  <c r="AD23" i="1"/>
  <c r="AE23" i="1"/>
  <c r="AI23" i="1"/>
  <c r="AJ23" i="1"/>
  <c r="AK23" i="1"/>
  <c r="AV23" i="1"/>
  <c r="AU23" i="1"/>
  <c r="E25" i="1"/>
  <c r="H25" i="1"/>
  <c r="I25" i="1"/>
  <c r="J25" i="1"/>
  <c r="N25" i="1"/>
  <c r="O25" i="1"/>
  <c r="P25" i="1"/>
  <c r="T25" i="1"/>
  <c r="U25" i="1"/>
  <c r="V25" i="1"/>
  <c r="Z25" i="1"/>
  <c r="AC25" i="1"/>
  <c r="AD25" i="1"/>
  <c r="AE25" i="1"/>
  <c r="AI25" i="1"/>
  <c r="AJ25" i="1"/>
  <c r="AK25" i="1"/>
  <c r="AO25" i="1"/>
  <c r="AP25" i="1"/>
  <c r="AQ25" i="1"/>
  <c r="AU25" i="1"/>
  <c r="Q25" i="1" l="1"/>
  <c r="Q17" i="1"/>
  <c r="AL25" i="1"/>
  <c r="AR25" i="1"/>
  <c r="K25" i="1"/>
  <c r="K22" i="1"/>
  <c r="K14" i="1"/>
  <c r="K12" i="1"/>
  <c r="AR8" i="1"/>
  <c r="K8" i="1"/>
  <c r="W22" i="1"/>
  <c r="W14" i="1"/>
  <c r="W12" i="1"/>
  <c r="AR10" i="1"/>
  <c r="K10" i="1"/>
  <c r="W8" i="1"/>
  <c r="AV20" i="1"/>
  <c r="AP23" i="1"/>
  <c r="AO23" i="1"/>
  <c r="AX23" i="1" s="1"/>
  <c r="AQ22" i="1"/>
  <c r="AW21" i="1"/>
  <c r="AX10" i="1"/>
  <c r="AF9" i="1"/>
  <c r="AX5" i="1"/>
  <c r="AF25" i="1"/>
  <c r="W25" i="1"/>
  <c r="AF23" i="1"/>
  <c r="AF17" i="1"/>
  <c r="AF15" i="1"/>
  <c r="AR6" i="1"/>
  <c r="K6" i="1"/>
  <c r="AF21" i="1"/>
  <c r="AF20" i="1"/>
  <c r="AP19" i="1"/>
  <c r="AX7" i="1"/>
  <c r="AV16" i="1"/>
  <c r="W21" i="1"/>
  <c r="W20" i="1"/>
  <c r="AX9" i="1"/>
  <c r="AL21" i="1"/>
  <c r="AO21" i="1"/>
  <c r="AR21" i="1" s="1"/>
  <c r="K21" i="1"/>
  <c r="K20" i="1"/>
  <c r="AL19" i="1"/>
  <c r="AL18" i="1"/>
  <c r="AO15" i="1"/>
  <c r="AR15" i="1" s="1"/>
  <c r="AQ14" i="1"/>
  <c r="AQ12" i="1"/>
  <c r="AX11" i="1"/>
  <c r="W6" i="1"/>
  <c r="AF5" i="1"/>
  <c r="AV18" i="1"/>
  <c r="AL23" i="1"/>
  <c r="AF22" i="1"/>
  <c r="AP21" i="1"/>
  <c r="AX8" i="1"/>
  <c r="AV14" i="1"/>
  <c r="AW15" i="1"/>
  <c r="AV22" i="1"/>
  <c r="AW23" i="1"/>
  <c r="AX25" i="1"/>
  <c r="AO20" i="1"/>
  <c r="AR20" i="1" s="1"/>
  <c r="AF19" i="1"/>
  <c r="W19" i="1"/>
  <c r="W18" i="1"/>
  <c r="W16" i="1"/>
  <c r="AF13" i="1"/>
  <c r="W13" i="1"/>
  <c r="AF11" i="1"/>
  <c r="W10" i="1"/>
  <c r="AW18" i="1"/>
  <c r="AV21" i="1"/>
  <c r="AL16" i="1"/>
  <c r="AL13" i="1"/>
  <c r="AX6" i="1"/>
  <c r="AV12" i="1"/>
  <c r="AW13" i="1"/>
  <c r="AW17" i="1"/>
  <c r="K19" i="1"/>
  <c r="K18" i="1"/>
  <c r="K16" i="1"/>
  <c r="AO13" i="1"/>
  <c r="AR13" i="1" s="1"/>
  <c r="K13" i="1"/>
  <c r="AF7" i="1"/>
  <c r="AV15" i="1"/>
  <c r="AW16" i="1"/>
  <c r="AW20" i="1"/>
  <c r="K23" i="1"/>
  <c r="AL22" i="1"/>
  <c r="AL20" i="1"/>
  <c r="AO19" i="1"/>
  <c r="AR19" i="1" s="1"/>
  <c r="AO17" i="1"/>
  <c r="AR17" i="1" s="1"/>
  <c r="W17" i="1"/>
  <c r="W15" i="1"/>
  <c r="W11" i="1"/>
  <c r="W9" i="1"/>
  <c r="W7" i="1"/>
  <c r="W5" i="1"/>
  <c r="AL17" i="1"/>
  <c r="AL15" i="1"/>
  <c r="AF14" i="1"/>
  <c r="AP13" i="1"/>
  <c r="AO12" i="1"/>
  <c r="AF12" i="1"/>
  <c r="AR11" i="1"/>
  <c r="AL11" i="1"/>
  <c r="AF10" i="1"/>
  <c r="AR9" i="1"/>
  <c r="AL9" i="1"/>
  <c r="AF8" i="1"/>
  <c r="AR7" i="1"/>
  <c r="AL7" i="1"/>
  <c r="AF6" i="1"/>
  <c r="AR5" i="1"/>
  <c r="AL5" i="1"/>
  <c r="W23" i="1"/>
  <c r="AF18" i="1"/>
  <c r="AP17" i="1"/>
  <c r="K17" i="1"/>
  <c r="AO16" i="1"/>
  <c r="AF16" i="1"/>
  <c r="K15" i="1"/>
  <c r="AL14" i="1"/>
  <c r="AL12" i="1"/>
  <c r="K11" i="1"/>
  <c r="AL10" i="1"/>
  <c r="K9" i="1"/>
  <c r="AL8" i="1"/>
  <c r="K7" i="1"/>
  <c r="AL6" i="1"/>
  <c r="K5" i="1"/>
  <c r="AO22" i="1"/>
  <c r="AO18" i="1"/>
  <c r="AO14" i="1"/>
  <c r="AQ23" i="1"/>
  <c r="AQ19" i="1"/>
  <c r="AQ15" i="1"/>
  <c r="AR23" i="1" l="1"/>
  <c r="AX21" i="1"/>
  <c r="AX19" i="1"/>
  <c r="AX15" i="1"/>
  <c r="AR22" i="1"/>
  <c r="AX22" i="1"/>
  <c r="AR16" i="1"/>
  <c r="AX16" i="1"/>
  <c r="AR12" i="1"/>
  <c r="AX12" i="1"/>
  <c r="AX13" i="1"/>
  <c r="AX17" i="1"/>
  <c r="AR14" i="1"/>
  <c r="AX14" i="1"/>
  <c r="AX20" i="1"/>
  <c r="AR18" i="1"/>
  <c r="AX18" i="1"/>
</calcChain>
</file>

<file path=xl/sharedStrings.xml><?xml version="1.0" encoding="utf-8"?>
<sst xmlns="http://schemas.openxmlformats.org/spreadsheetml/2006/main" count="289" uniqueCount="85">
  <si>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</si>
  <si>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</si>
  <si>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</si>
  <si>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</si>
  <si>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</si>
  <si>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</si>
  <si>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</si>
  <si>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</si>
  <si>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</si>
  <si>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</si>
  <si>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</si>
  <si>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</si>
  <si>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</si>
  <si>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</si>
  <si>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</si>
  <si>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</si>
  <si>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</si>
  <si>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</si>
  <si>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</si>
  <si>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</si>
  <si>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</si>
  <si>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</si>
  <si>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</si>
  <si>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</si>
  <si>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  <phoneticPr fontId="3"/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</si>
  <si>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</si>
  <si>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</si>
  <si>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</si>
  <si>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</si>
  <si>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</si>
  <si>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</si>
  <si>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</si>
  <si>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</si>
  <si>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</si>
  <si>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</si>
  <si>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</si>
  <si>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</si>
  <si>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</si>
  <si>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</si>
  <si>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</si>
  <si>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</si>
  <si>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</si>
  <si>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</si>
  <si>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</si>
  <si>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</si>
  <si>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</si>
  <si>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</si>
  <si>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</si>
  <si>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</si>
  <si>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</si>
  <si>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</si>
  <si>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</si>
  <si>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受診者数</t>
    <phoneticPr fontId="3"/>
  </si>
  <si>
    <t>う蝕有病者数</t>
    <phoneticPr fontId="3"/>
  </si>
  <si>
    <t>う蝕有病者率</t>
    <phoneticPr fontId="3"/>
  </si>
  <si>
    <t>う蝕処置完了者数</t>
    <phoneticPr fontId="3"/>
  </si>
  <si>
    <t>う蝕総本数</t>
    <phoneticPr fontId="3"/>
  </si>
  <si>
    <t>CO総本数</t>
    <phoneticPr fontId="3"/>
  </si>
  <si>
    <t>永久歯う歯有病者数</t>
    <phoneticPr fontId="3"/>
  </si>
  <si>
    <t>永久歯う歯有病者率</t>
    <phoneticPr fontId="3"/>
  </si>
  <si>
    <t>永久歯う歯処置完了者数</t>
    <phoneticPr fontId="3"/>
  </si>
  <si>
    <t>永久歯一人平均う歯数</t>
    <phoneticPr fontId="3"/>
  </si>
  <si>
    <t>永久歯CO総本数</t>
    <phoneticPr fontId="3"/>
  </si>
  <si>
    <t>市町</t>
    <rPh sb="0" eb="2">
      <t>シチョウ</t>
    </rPh>
    <phoneticPr fontId="6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</si>
  <si>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</si>
  <si>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</si>
  <si>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</si>
  <si>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国立　小計</t>
    <rPh sb="3" eb="5">
      <t>ショウケイ</t>
    </rPh>
    <phoneticPr fontId="3"/>
  </si>
  <si>
    <t>私立　　小計</t>
    <rPh sb="4" eb="6">
      <t>ショウケイ</t>
    </rPh>
    <rPh sb="5" eb="6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</si>
  <si>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</si>
  <si>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</si>
  <si>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</si>
  <si>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</si>
  <si>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</si>
  <si>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</si>
  <si>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</si>
  <si>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</si>
  <si>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</si>
  <si>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</si>
  <si>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</si>
  <si>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3"/>
  </si>
  <si>
    <t>■5歳児　保育所・幼稚園・こども園歯科健康診査結果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</si>
  <si>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う蝕のある人の割合</t>
    <rPh sb="1" eb="2">
      <t>ショク</t>
    </rPh>
    <rPh sb="5" eb="6">
      <t>ヒト</t>
    </rPh>
    <rPh sb="7" eb="9">
      <t>ワリアイ</t>
    </rPh>
    <phoneticPr fontId="3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</si>
  <si>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3"/>
  </si>
  <si>
    <t>滋賀県</t>
    <rPh sb="0" eb="3">
      <t>シガケン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</si>
</sst>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7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Fill="1" applyAlignment="1">
      <alignment horizontal="center" vertical="center"/>
    </xf>
    <xf numFmtId="38" fontId="2" fillId="0" borderId="0" xfId="2" applyFont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0" fillId="0" borderId="0" xfId="0" applyFont="1" applyFill="1">
      <alignment vertical="center"/>
    </xf>
    <xf numFmtId="1" fontId="9" fillId="0" borderId="34" xfId="3" applyNumberFormat="1" applyFont="1" applyFill="1" applyBorder="1" applyAlignment="1">
      <alignment horizontal="center" vertical="center"/>
    </xf>
    <xf numFmtId="1" fontId="9" fillId="0" borderId="35" xfId="3" applyNumberFormat="1" applyFont="1" applyFill="1" applyBorder="1" applyAlignment="1">
      <alignment horizontal="center" vertical="center"/>
    </xf>
    <xf numFmtId="1" fontId="9" fillId="0" borderId="36" xfId="3" applyNumberFormat="1" applyFont="1" applyFill="1" applyBorder="1" applyAlignment="1">
      <alignment horizontal="center" vertical="center"/>
    </xf>
    <xf numFmtId="1" fontId="9" fillId="0" borderId="37" xfId="3" applyNumberFormat="1" applyFont="1" applyFill="1" applyBorder="1" applyAlignment="1">
      <alignment horizontal="center" vertical="center"/>
    </xf>
    <xf numFmtId="180" fontId="9" fillId="0" borderId="37" xfId="1" applyNumberFormat="1" applyFont="1" applyFill="1" applyBorder="1" applyAlignment="1">
      <alignment horizontal="center" vertical="center"/>
    </xf>
    <xf numFmtId="180" fontId="9" fillId="0" borderId="35" xfId="1" applyNumberFormat="1" applyFont="1" applyFill="1" applyBorder="1" applyAlignment="1">
      <alignment horizontal="center" vertical="center"/>
    </xf>
    <xf numFmtId="180" fontId="9" fillId="0" borderId="36" xfId="1" applyNumberFormat="1" applyFont="1" applyFill="1" applyBorder="1" applyAlignment="1">
      <alignment horizontal="center" vertical="center"/>
    </xf>
    <xf numFmtId="40" fontId="9" fillId="0" borderId="37" xfId="2" applyNumberFormat="1" applyFont="1" applyFill="1" applyBorder="1" applyAlignment="1">
      <alignment horizontal="center" vertical="center"/>
    </xf>
    <xf numFmtId="40" fontId="9" fillId="0" borderId="35" xfId="2" applyNumberFormat="1" applyFont="1" applyFill="1" applyBorder="1" applyAlignment="1">
      <alignment horizontal="center" vertical="center"/>
    </xf>
    <xf numFmtId="40" fontId="9" fillId="0" borderId="36" xfId="2" applyNumberFormat="1" applyFont="1" applyFill="1" applyBorder="1" applyAlignment="1">
      <alignment horizontal="center" vertical="center"/>
    </xf>
    <xf numFmtId="38" fontId="9" fillId="0" borderId="35" xfId="2" applyFont="1" applyFill="1" applyBorder="1" applyAlignment="1">
      <alignment horizontal="center" vertical="center"/>
    </xf>
    <xf numFmtId="38" fontId="9" fillId="0" borderId="36" xfId="2" applyFont="1" applyFill="1" applyBorder="1" applyAlignment="1">
      <alignment horizontal="center" vertical="center"/>
    </xf>
    <xf numFmtId="38" fontId="9" fillId="0" borderId="37" xfId="2" applyFont="1" applyFill="1" applyBorder="1" applyAlignment="1">
      <alignment horizontal="center" vertical="center"/>
    </xf>
    <xf numFmtId="0" fontId="9" fillId="0" borderId="37" xfId="3" applyNumberFormat="1" applyFont="1" applyFill="1" applyBorder="1" applyAlignment="1">
      <alignment horizontal="center" vertical="center"/>
    </xf>
    <xf numFmtId="0" fontId="9" fillId="0" borderId="35" xfId="3" applyNumberFormat="1" applyFont="1" applyFill="1" applyBorder="1" applyAlignment="1">
      <alignment horizontal="center" vertical="center"/>
    </xf>
    <xf numFmtId="0" fontId="9" fillId="0" borderId="36" xfId="3" applyNumberFormat="1" applyFont="1" applyFill="1" applyBorder="1" applyAlignment="1">
      <alignment horizontal="center" vertical="center"/>
    </xf>
    <xf numFmtId="180" fontId="0" fillId="0" borderId="0" xfId="1" applyNumberFormat="1" applyFont="1" applyFill="1">
      <alignment vertical="center"/>
    </xf>
    <xf numFmtId="0" fontId="0" fillId="0" borderId="0" xfId="0" applyFont="1" applyFill="1" applyAlignment="1">
      <alignment vertical="center"/>
    </xf>
    <xf numFmtId="1" fontId="9" fillId="0" borderId="49" xfId="3" applyNumberFormat="1" applyFont="1" applyFill="1" applyBorder="1" applyAlignment="1">
      <alignment horizontal="right"/>
    </xf>
    <xf numFmtId="1" fontId="9" fillId="0" borderId="50" xfId="3" applyNumberFormat="1" applyFont="1" applyFill="1" applyBorder="1" applyAlignment="1">
      <alignment horizontal="right"/>
    </xf>
    <xf numFmtId="180" fontId="9" fillId="0" borderId="48" xfId="1" applyNumberFormat="1" applyFont="1" applyFill="1" applyBorder="1" applyAlignment="1">
      <alignment horizontal="right" shrinkToFit="1"/>
    </xf>
    <xf numFmtId="180" fontId="9" fillId="0" borderId="49" xfId="1" applyNumberFormat="1" applyFont="1" applyFill="1" applyBorder="1" applyAlignment="1">
      <alignment horizontal="right" shrinkToFit="1"/>
    </xf>
    <xf numFmtId="180" fontId="9" fillId="0" borderId="50" xfId="1" applyNumberFormat="1" applyFont="1" applyFill="1" applyBorder="1" applyAlignment="1">
      <alignment horizontal="right" shrinkToFit="1"/>
    </xf>
    <xf numFmtId="180" fontId="9" fillId="0" borderId="48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right"/>
    </xf>
    <xf numFmtId="180" fontId="9" fillId="0" borderId="50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center"/>
    </xf>
    <xf numFmtId="40" fontId="9" fillId="0" borderId="48" xfId="2" applyNumberFormat="1" applyFont="1" applyFill="1" applyBorder="1" applyAlignment="1">
      <alignment horizontal="right"/>
    </xf>
    <xf numFmtId="40" fontId="9" fillId="0" borderId="49" xfId="2" applyNumberFormat="1" applyFont="1" applyFill="1" applyBorder="1" applyAlignment="1">
      <alignment horizontal="right"/>
    </xf>
    <xf numFmtId="40" fontId="9" fillId="0" borderId="50" xfId="2" applyNumberFormat="1" applyFont="1" applyFill="1" applyBorder="1" applyAlignment="1">
      <alignment horizontal="right"/>
    </xf>
    <xf numFmtId="1" fontId="9" fillId="0" borderId="2" xfId="3" applyNumberFormat="1" applyFont="1" applyFill="1" applyBorder="1" applyAlignment="1">
      <alignment horizontal="right"/>
    </xf>
    <xf numFmtId="1" fontId="9" fillId="0" borderId="9" xfId="3" applyNumberFormat="1" applyFont="1" applyFill="1" applyBorder="1" applyAlignment="1">
      <alignment horizontal="right"/>
    </xf>
    <xf numFmtId="180" fontId="9" fillId="0" borderId="51" xfId="1" applyNumberFormat="1" applyFont="1" applyFill="1" applyBorder="1" applyAlignment="1">
      <alignment horizontal="right" shrinkToFit="1"/>
    </xf>
    <xf numFmtId="180" fontId="9" fillId="0" borderId="2" xfId="1" applyNumberFormat="1" applyFont="1" applyFill="1" applyBorder="1" applyAlignment="1">
      <alignment horizontal="right" shrinkToFit="1"/>
    </xf>
    <xf numFmtId="180" fontId="9" fillId="0" borderId="9" xfId="1" applyNumberFormat="1" applyFont="1" applyFill="1" applyBorder="1" applyAlignment="1">
      <alignment horizontal="right" shrinkToFit="1"/>
    </xf>
    <xf numFmtId="180" fontId="9" fillId="0" borderId="51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right"/>
    </xf>
    <xf numFmtId="180" fontId="9" fillId="0" borderId="9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center"/>
    </xf>
    <xf numFmtId="40" fontId="9" fillId="0" borderId="51" xfId="2" applyNumberFormat="1" applyFont="1" applyFill="1" applyBorder="1" applyAlignment="1">
      <alignment horizontal="right"/>
    </xf>
    <xf numFmtId="40" fontId="9" fillId="0" borderId="2" xfId="2" applyNumberFormat="1" applyFont="1" applyFill="1" applyBorder="1" applyAlignment="1">
      <alignment horizontal="right"/>
    </xf>
    <xf numFmtId="40" fontId="9" fillId="0" borderId="9" xfId="2" applyNumberFormat="1" applyFont="1" applyFill="1" applyBorder="1" applyAlignment="1">
      <alignment horizontal="right"/>
    </xf>
    <xf numFmtId="180" fontId="9" fillId="0" borderId="41" xfId="1" applyNumberFormat="1" applyFont="1" applyFill="1" applyBorder="1" applyAlignment="1">
      <alignment horizontal="right"/>
    </xf>
    <xf numFmtId="180" fontId="9" fillId="0" borderId="4" xfId="1" applyNumberFormat="1" applyFont="1" applyFill="1" applyBorder="1" applyAlignment="1">
      <alignment horizontal="right"/>
    </xf>
    <xf numFmtId="180" fontId="9" fillId="0" borderId="3" xfId="1" applyNumberFormat="1" applyFont="1" applyFill="1" applyBorder="1" applyAlignment="1">
      <alignment horizontal="right"/>
    </xf>
    <xf numFmtId="40" fontId="9" fillId="0" borderId="41" xfId="2" applyNumberFormat="1" applyFont="1" applyFill="1" applyBorder="1" applyAlignment="1">
      <alignment horizontal="right"/>
    </xf>
    <xf numFmtId="40" fontId="9" fillId="0" borderId="4" xfId="2" applyNumberFormat="1" applyFont="1" applyFill="1" applyBorder="1" applyAlignment="1">
      <alignment horizontal="right"/>
    </xf>
    <xf numFmtId="40" fontId="9" fillId="0" borderId="3" xfId="2" applyNumberFormat="1" applyFont="1" applyFill="1" applyBorder="1" applyAlignment="1">
      <alignment horizontal="right"/>
    </xf>
    <xf numFmtId="1" fontId="9" fillId="0" borderId="22" xfId="3" applyNumberFormat="1" applyFont="1" applyFill="1" applyBorder="1" applyAlignment="1">
      <alignment horizontal="right"/>
    </xf>
    <xf numFmtId="1" fontId="9" fillId="0" borderId="47" xfId="3" applyNumberFormat="1" applyFont="1" applyFill="1" applyBorder="1" applyAlignment="1">
      <alignment horizontal="right"/>
    </xf>
    <xf numFmtId="0" fontId="9" fillId="0" borderId="4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9" fillId="0" borderId="5" xfId="3" applyFont="1" applyFill="1" applyBorder="1" applyAlignment="1">
      <alignment horizontal="right"/>
    </xf>
    <xf numFmtId="1" fontId="9" fillId="0" borderId="1" xfId="3" applyNumberFormat="1" applyFont="1" applyFill="1" applyBorder="1" applyAlignment="1">
      <alignment horizontal="right"/>
    </xf>
    <xf numFmtId="1" fontId="9" fillId="0" borderId="7" xfId="3" applyNumberFormat="1" applyFont="1" applyFill="1" applyBorder="1" applyAlignment="1">
      <alignment horizontal="right"/>
    </xf>
    <xf numFmtId="180" fontId="9" fillId="0" borderId="53" xfId="1" applyNumberFormat="1" applyFont="1" applyFill="1" applyBorder="1" applyAlignment="1">
      <alignment horizontal="right" shrinkToFit="1"/>
    </xf>
    <xf numFmtId="180" fontId="9" fillId="0" borderId="1" xfId="1" applyNumberFormat="1" applyFont="1" applyFill="1" applyBorder="1" applyAlignment="1">
      <alignment horizontal="right" shrinkToFit="1"/>
    </xf>
    <xf numFmtId="180" fontId="9" fillId="0" borderId="7" xfId="1" applyNumberFormat="1" applyFont="1" applyFill="1" applyBorder="1" applyAlignment="1">
      <alignment horizontal="right" shrinkToFit="1"/>
    </xf>
    <xf numFmtId="180" fontId="9" fillId="0" borderId="53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right"/>
    </xf>
    <xf numFmtId="180" fontId="9" fillId="0" borderId="7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center"/>
    </xf>
    <xf numFmtId="40" fontId="9" fillId="0" borderId="53" xfId="2" applyNumberFormat="1" applyFont="1" applyFill="1" applyBorder="1" applyAlignment="1">
      <alignment horizontal="right"/>
    </xf>
    <xf numFmtId="40" fontId="9" fillId="0" borderId="1" xfId="2" applyNumberFormat="1" applyFont="1" applyFill="1" applyBorder="1" applyAlignment="1">
      <alignment horizontal="right"/>
    </xf>
    <xf numFmtId="40" fontId="9" fillId="0" borderId="7" xfId="2" applyNumberFormat="1" applyFont="1" applyFill="1" applyBorder="1" applyAlignment="1">
      <alignment horizontal="right"/>
    </xf>
    <xf numFmtId="1" fontId="9" fillId="0" borderId="8" xfId="3" applyNumberFormat="1" applyFont="1" applyFill="1" applyBorder="1" applyAlignment="1">
      <alignment horizontal="right"/>
    </xf>
    <xf numFmtId="180" fontId="9" fillId="0" borderId="46" xfId="1" applyNumberFormat="1" applyFont="1" applyFill="1" applyBorder="1" applyAlignment="1">
      <alignment horizontal="right" shrinkToFit="1"/>
    </xf>
    <xf numFmtId="180" fontId="9" fillId="0" borderId="22" xfId="1" applyNumberFormat="1" applyFont="1" applyFill="1" applyBorder="1" applyAlignment="1">
      <alignment horizontal="right" shrinkToFit="1"/>
    </xf>
    <xf numFmtId="180" fontId="9" fillId="0" borderId="47" xfId="1" applyNumberFormat="1" applyFont="1" applyFill="1" applyBorder="1" applyAlignment="1">
      <alignment horizontal="right" shrinkToFit="1"/>
    </xf>
    <xf numFmtId="180" fontId="9" fillId="0" borderId="46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right"/>
    </xf>
    <xf numFmtId="180" fontId="9" fillId="0" borderId="47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center"/>
    </xf>
    <xf numFmtId="40" fontId="9" fillId="0" borderId="46" xfId="2" applyNumberFormat="1" applyFont="1" applyFill="1" applyBorder="1" applyAlignment="1">
      <alignment horizontal="right"/>
    </xf>
    <xf numFmtId="40" fontId="9" fillId="0" borderId="22" xfId="2" applyNumberFormat="1" applyFont="1" applyFill="1" applyBorder="1" applyAlignment="1">
      <alignment horizontal="right"/>
    </xf>
    <xf numFmtId="40" fontId="9" fillId="0" borderId="47" xfId="2" applyNumberFormat="1" applyFont="1" applyFill="1" applyBorder="1" applyAlignment="1">
      <alignment horizontal="right"/>
    </xf>
    <xf numFmtId="1" fontId="9" fillId="0" borderId="21" xfId="3" applyNumberFormat="1" applyFont="1" applyFill="1" applyBorder="1" applyAlignment="1">
      <alignment horizontal="right"/>
    </xf>
    <xf numFmtId="38" fontId="2" fillId="0" borderId="0" xfId="2" applyFont="1" applyFill="1" applyAlignment="1">
      <alignment vertical="center"/>
    </xf>
    <xf numFmtId="38" fontId="2" fillId="0" borderId="0" xfId="2" applyFont="1" applyAlignment="1">
      <alignment vertical="center"/>
    </xf>
    <xf numFmtId="38" fontId="5" fillId="0" borderId="0" xfId="2" applyFont="1" applyFill="1" applyAlignment="1">
      <alignment vertical="center"/>
    </xf>
    <xf numFmtId="38" fontId="9" fillId="0" borderId="48" xfId="6" applyFont="1" applyFill="1" applyBorder="1" applyAlignment="1">
      <alignment horizontal="right"/>
    </xf>
    <xf numFmtId="38" fontId="9" fillId="0" borderId="49" xfId="6" applyFont="1" applyFill="1" applyBorder="1" applyAlignment="1">
      <alignment horizontal="right"/>
    </xf>
    <xf numFmtId="38" fontId="9" fillId="0" borderId="50" xfId="6" applyFont="1" applyFill="1" applyBorder="1" applyAlignment="1">
      <alignment horizontal="right"/>
    </xf>
    <xf numFmtId="38" fontId="9" fillId="0" borderId="51" xfId="6" applyFont="1" applyFill="1" applyBorder="1" applyAlignment="1">
      <alignment horizontal="right"/>
    </xf>
    <xf numFmtId="38" fontId="9" fillId="0" borderId="2" xfId="6" applyFont="1" applyFill="1" applyBorder="1" applyAlignment="1">
      <alignment horizontal="right"/>
    </xf>
    <xf numFmtId="38" fontId="9" fillId="0" borderId="9" xfId="6" applyFont="1" applyFill="1" applyBorder="1" applyAlignment="1">
      <alignment horizontal="right"/>
    </xf>
    <xf numFmtId="38" fontId="9" fillId="0" borderId="53" xfId="6" applyFont="1" applyFill="1" applyBorder="1" applyAlignment="1">
      <alignment horizontal="right"/>
    </xf>
    <xf numFmtId="38" fontId="9" fillId="0" borderId="1" xfId="6" applyFont="1" applyFill="1" applyBorder="1" applyAlignment="1">
      <alignment horizontal="right"/>
    </xf>
    <xf numFmtId="38" fontId="9" fillId="0" borderId="7" xfId="6" applyFont="1" applyFill="1" applyBorder="1" applyAlignment="1">
      <alignment horizontal="right"/>
    </xf>
    <xf numFmtId="38" fontId="9" fillId="0" borderId="46" xfId="6" applyFont="1" applyFill="1" applyBorder="1" applyAlignment="1">
      <alignment horizontal="right"/>
    </xf>
    <xf numFmtId="38" fontId="9" fillId="0" borderId="22" xfId="6" applyFont="1" applyFill="1" applyBorder="1" applyAlignment="1">
      <alignment horizontal="right"/>
    </xf>
    <xf numFmtId="38" fontId="9" fillId="0" borderId="47" xfId="6" applyFont="1" applyFill="1" applyBorder="1" applyAlignment="1">
      <alignment horizontal="right"/>
    </xf>
    <xf numFmtId="38" fontId="9" fillId="0" borderId="41" xfId="6" applyFont="1" applyFill="1" applyBorder="1" applyAlignment="1">
      <alignment horizontal="right"/>
    </xf>
    <xf numFmtId="38" fontId="9" fillId="0" borderId="4" xfId="6" applyFont="1" applyFill="1" applyBorder="1" applyAlignment="1">
      <alignment horizontal="right"/>
    </xf>
    <xf numFmtId="38" fontId="9" fillId="0" borderId="3" xfId="6" applyFont="1" applyFill="1" applyBorder="1" applyAlignment="1">
      <alignment horizontal="right"/>
    </xf>
    <xf numFmtId="0" fontId="10" fillId="0" borderId="0" xfId="0" applyFont="1" applyFill="1">
      <alignment vertical="center"/>
    </xf>
    <xf numFmtId="0" fontId="2" fillId="0" borderId="44" xfId="0" applyFont="1" applyBorder="1" applyAlignment="1">
      <alignment horizontal="right" vertical="center"/>
    </xf>
    <xf numFmtId="1" fontId="2" fillId="0" borderId="44" xfId="0" applyNumberFormat="1" applyFont="1" applyBorder="1" applyAlignment="1">
      <alignment horizontal="center" vertical="center"/>
    </xf>
    <xf numFmtId="9" fontId="2" fillId="0" borderId="44" xfId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9" fontId="11" fillId="0" borderId="28" xfId="1" applyFont="1" applyFill="1" applyBorder="1" applyAlignment="1">
      <alignment horizontal="center" vertical="center"/>
    </xf>
    <xf numFmtId="9" fontId="11" fillId="0" borderId="29" xfId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>
      <alignment horizontal="right"/>
    </xf>
    <xf numFmtId="179" fontId="12" fillId="0" borderId="2" xfId="0" applyNumberFormat="1" applyFont="1" applyFill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80" fontId="11" fillId="0" borderId="10" xfId="1" applyNumberFormat="1" applyFont="1" applyBorder="1" applyAlignment="1" applyProtection="1">
      <alignment horizontal="right"/>
      <protection locked="0" hidden="1"/>
    </xf>
    <xf numFmtId="180" fontId="11" fillId="0" borderId="2" xfId="1" applyNumberFormat="1" applyFont="1" applyBorder="1" applyAlignment="1" applyProtection="1">
      <alignment horizontal="right"/>
      <protection locked="0" hidden="1"/>
    </xf>
    <xf numFmtId="180" fontId="11" fillId="0" borderId="9" xfId="1" applyNumberFormat="1" applyFont="1" applyBorder="1" applyAlignment="1" applyProtection="1">
      <alignment horizontal="right"/>
      <protection locked="0"/>
    </xf>
    <xf numFmtId="180" fontId="12" fillId="0" borderId="10" xfId="1" applyNumberFormat="1" applyFont="1" applyFill="1" applyBorder="1" applyAlignment="1">
      <alignment horizontal="right"/>
    </xf>
    <xf numFmtId="180" fontId="12" fillId="0" borderId="2" xfId="1" applyNumberFormat="1" applyFont="1" applyFill="1" applyBorder="1" applyAlignment="1">
      <alignment horizontal="right"/>
    </xf>
    <xf numFmtId="180" fontId="12" fillId="0" borderId="9" xfId="1" applyNumberFormat="1" applyFont="1" applyFill="1" applyBorder="1" applyAlignment="1">
      <alignment horizontal="right"/>
    </xf>
    <xf numFmtId="178" fontId="12" fillId="0" borderId="10" xfId="0" applyNumberFormat="1" applyFont="1" applyFill="1" applyBorder="1" applyAlignment="1">
      <alignment horizontal="right"/>
    </xf>
    <xf numFmtId="178" fontId="12" fillId="0" borderId="2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2" xfId="0" applyNumberFormat="1" applyFont="1" applyFill="1" applyBorder="1" applyAlignment="1">
      <alignment horizontal="right"/>
    </xf>
    <xf numFmtId="181" fontId="12" fillId="0" borderId="9" xfId="0" applyNumberFormat="1" applyFont="1" applyFill="1" applyBorder="1" applyAlignment="1">
      <alignment horizontal="right"/>
    </xf>
    <xf numFmtId="180" fontId="11" fillId="0" borderId="10" xfId="1" applyNumberFormat="1" applyFont="1" applyFill="1" applyBorder="1" applyAlignment="1" applyProtection="1">
      <alignment horizontal="right"/>
      <protection locked="0" hidden="1"/>
    </xf>
    <xf numFmtId="180" fontId="11" fillId="0" borderId="2" xfId="1" applyNumberFormat="1" applyFont="1" applyFill="1" applyBorder="1" applyAlignment="1" applyProtection="1">
      <alignment horizontal="right"/>
      <protection locked="0" hidden="1"/>
    </xf>
    <xf numFmtId="180" fontId="11" fillId="0" borderId="9" xfId="1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 applyProtection="1">
      <alignment horizontal="right"/>
      <protection locked="0" hidden="1"/>
    </xf>
    <xf numFmtId="2" fontId="11" fillId="0" borderId="2" xfId="0" applyNumberFormat="1" applyFont="1" applyFill="1" applyBorder="1" applyAlignment="1" applyProtection="1">
      <alignment horizontal="right"/>
      <protection locked="0" hidden="1"/>
    </xf>
    <xf numFmtId="2" fontId="11" fillId="0" borderId="9" xfId="0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2" fontId="11" fillId="0" borderId="26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178" fontId="11" fillId="0" borderId="8" xfId="0" applyNumberFormat="1" applyFont="1" applyBorder="1" applyAlignment="1">
      <alignment horizontal="right"/>
    </xf>
    <xf numFmtId="178" fontId="11" fillId="0" borderId="1" xfId="0" applyNumberFormat="1" applyFont="1" applyBorder="1" applyAlignment="1">
      <alignment horizontal="right"/>
    </xf>
    <xf numFmtId="178" fontId="11" fillId="0" borderId="7" xfId="0" applyNumberFormat="1" applyFont="1" applyBorder="1" applyAlignment="1">
      <alignment horizontal="right"/>
    </xf>
    <xf numFmtId="180" fontId="11" fillId="0" borderId="8" xfId="1" applyNumberFormat="1" applyFont="1" applyBorder="1" applyAlignment="1" applyProtection="1">
      <alignment horizontal="right"/>
      <protection locked="0" hidden="1"/>
    </xf>
    <xf numFmtId="180" fontId="11" fillId="0" borderId="1" xfId="1" applyNumberFormat="1" applyFont="1" applyBorder="1" applyAlignment="1" applyProtection="1">
      <alignment horizontal="right"/>
      <protection locked="0" hidden="1"/>
    </xf>
    <xf numFmtId="180" fontId="11" fillId="0" borderId="7" xfId="1" applyNumberFormat="1" applyFont="1" applyBorder="1" applyAlignment="1" applyProtection="1">
      <alignment horizontal="right"/>
      <protection locked="0"/>
    </xf>
    <xf numFmtId="178" fontId="11" fillId="0" borderId="8" xfId="0" applyNumberFormat="1" applyFont="1" applyFill="1" applyBorder="1" applyAlignment="1">
      <alignment horizontal="right"/>
    </xf>
    <xf numFmtId="178" fontId="11" fillId="0" borderId="1" xfId="0" applyNumberFormat="1" applyFont="1" applyFill="1" applyBorder="1" applyAlignment="1">
      <alignment horizontal="right"/>
    </xf>
    <xf numFmtId="179" fontId="12" fillId="0" borderId="8" xfId="0" applyNumberFormat="1" applyFont="1" applyFill="1" applyBorder="1" applyAlignment="1">
      <alignment horizontal="right"/>
    </xf>
    <xf numFmtId="179" fontId="12" fillId="0" borderId="1" xfId="0" applyNumberFormat="1" applyFont="1" applyFill="1" applyBorder="1" applyAlignment="1">
      <alignment horizontal="right"/>
    </xf>
    <xf numFmtId="180" fontId="11" fillId="0" borderId="8" xfId="1" applyNumberFormat="1" applyFont="1" applyFill="1" applyBorder="1" applyAlignment="1" applyProtection="1">
      <alignment horizontal="right"/>
      <protection locked="0" hidden="1"/>
    </xf>
    <xf numFmtId="180" fontId="11" fillId="0" borderId="1" xfId="1" applyNumberFormat="1" applyFont="1" applyFill="1" applyBorder="1" applyAlignment="1" applyProtection="1">
      <alignment horizontal="right"/>
      <protection locked="0" hidden="1"/>
    </xf>
    <xf numFmtId="180" fontId="11" fillId="0" borderId="7" xfId="1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 applyProtection="1">
      <alignment horizontal="right"/>
      <protection locked="0" hidden="1"/>
    </xf>
    <xf numFmtId="2" fontId="11" fillId="0" borderId="1" xfId="0" applyNumberFormat="1" applyFont="1" applyFill="1" applyBorder="1" applyAlignment="1" applyProtection="1">
      <alignment horizontal="right"/>
      <protection locked="0" hidden="1"/>
    </xf>
    <xf numFmtId="2" fontId="11" fillId="0" borderId="7" xfId="0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2" fontId="11" fillId="0" borderId="2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38" fontId="11" fillId="0" borderId="6" xfId="2" applyFont="1" applyBorder="1" applyAlignment="1">
      <alignment horizontal="left" vertical="center"/>
    </xf>
    <xf numFmtId="179" fontId="11" fillId="0" borderId="5" xfId="2" applyNumberFormat="1" applyFont="1" applyBorder="1" applyAlignment="1">
      <alignment horizontal="right"/>
    </xf>
    <xf numFmtId="179" fontId="11" fillId="0" borderId="4" xfId="2" applyNumberFormat="1" applyFont="1" applyBorder="1" applyAlignment="1">
      <alignment horizontal="right"/>
    </xf>
    <xf numFmtId="178" fontId="11" fillId="0" borderId="3" xfId="0" applyNumberFormat="1" applyFont="1" applyBorder="1" applyAlignment="1">
      <alignment horizontal="right"/>
    </xf>
    <xf numFmtId="178" fontId="11" fillId="0" borderId="3" xfId="0" applyNumberFormat="1" applyFont="1" applyBorder="1" applyAlignment="1" applyProtection="1">
      <alignment horizontal="right"/>
      <protection locked="0"/>
    </xf>
    <xf numFmtId="180" fontId="11" fillId="0" borderId="5" xfId="1" applyNumberFormat="1" applyFont="1" applyBorder="1" applyAlignment="1" applyProtection="1">
      <alignment horizontal="right"/>
      <protection locked="0" hidden="1"/>
    </xf>
    <xf numFmtId="180" fontId="11" fillId="0" borderId="4" xfId="1" applyNumberFormat="1" applyFont="1" applyBorder="1" applyAlignment="1" applyProtection="1">
      <alignment horizontal="right"/>
      <protection locked="0" hidden="1"/>
    </xf>
    <xf numFmtId="180" fontId="11" fillId="0" borderId="3" xfId="1" applyNumberFormat="1" applyFont="1" applyBorder="1" applyAlignment="1" applyProtection="1">
      <alignment horizontal="right"/>
      <protection locked="0"/>
    </xf>
    <xf numFmtId="178" fontId="11" fillId="0" borderId="3" xfId="0" applyNumberFormat="1" applyFont="1" applyFill="1" applyBorder="1" applyAlignment="1" applyProtection="1">
      <alignment horizontal="right"/>
      <protection locked="0"/>
    </xf>
    <xf numFmtId="180" fontId="12" fillId="0" borderId="5" xfId="1" applyNumberFormat="1" applyFont="1" applyFill="1" applyBorder="1" applyAlignment="1">
      <alignment horizontal="right"/>
    </xf>
    <xf numFmtId="180" fontId="12" fillId="0" borderId="4" xfId="1" applyNumberFormat="1" applyFont="1" applyFill="1" applyBorder="1" applyAlignment="1">
      <alignment horizontal="right"/>
    </xf>
    <xf numFmtId="180" fontId="12" fillId="0" borderId="3" xfId="1" applyNumberFormat="1" applyFont="1" applyFill="1" applyBorder="1" applyAlignment="1">
      <alignment horizontal="right"/>
    </xf>
    <xf numFmtId="181" fontId="12" fillId="0" borderId="5" xfId="0" applyNumberFormat="1" applyFont="1" applyFill="1" applyBorder="1" applyAlignment="1">
      <alignment horizontal="right"/>
    </xf>
    <xf numFmtId="181" fontId="12" fillId="0" borderId="4" xfId="0" applyNumberFormat="1" applyFont="1" applyFill="1" applyBorder="1" applyAlignment="1">
      <alignment horizontal="right"/>
    </xf>
    <xf numFmtId="181" fontId="12" fillId="0" borderId="3" xfId="0" applyNumberFormat="1" applyFont="1" applyFill="1" applyBorder="1" applyAlignment="1">
      <alignment horizontal="right"/>
    </xf>
    <xf numFmtId="180" fontId="11" fillId="0" borderId="5" xfId="1" applyNumberFormat="1" applyFont="1" applyFill="1" applyBorder="1" applyAlignment="1" applyProtection="1">
      <alignment horizontal="right"/>
      <protection locked="0" hidden="1"/>
    </xf>
    <xf numFmtId="180" fontId="11" fillId="0" borderId="4" xfId="1" applyNumberFormat="1" applyFont="1" applyFill="1" applyBorder="1" applyAlignment="1" applyProtection="1">
      <alignment horizontal="right"/>
      <protection locked="0" hidden="1"/>
    </xf>
    <xf numFmtId="180" fontId="11" fillId="0" borderId="3" xfId="1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 applyProtection="1">
      <alignment horizontal="right"/>
      <protection locked="0" hidden="1"/>
    </xf>
    <xf numFmtId="2" fontId="11" fillId="0" borderId="4" xfId="0" applyNumberFormat="1" applyFont="1" applyFill="1" applyBorder="1" applyAlignment="1" applyProtection="1">
      <alignment horizontal="right"/>
      <protection locked="0" hidden="1"/>
    </xf>
    <xf numFmtId="2" fontId="11" fillId="0" borderId="3" xfId="0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>
      <alignment horizontal="right"/>
    </xf>
    <xf numFmtId="2" fontId="11" fillId="0" borderId="23" xfId="0" applyNumberFormat="1" applyFont="1" applyFill="1" applyBorder="1" applyAlignment="1">
      <alignment horizontal="right"/>
    </xf>
    <xf numFmtId="2" fontId="11" fillId="0" borderId="19" xfId="0" applyNumberFormat="1" applyFont="1" applyFill="1" applyBorder="1" applyAlignment="1">
      <alignment horizontal="right"/>
    </xf>
    <xf numFmtId="0" fontId="14" fillId="0" borderId="15" xfId="5" applyFont="1" applyFill="1" applyBorder="1" applyAlignment="1">
      <alignment vertical="center"/>
    </xf>
    <xf numFmtId="0" fontId="14" fillId="0" borderId="25" xfId="5" applyFont="1" applyFill="1" applyBorder="1" applyAlignment="1">
      <alignment vertical="center"/>
    </xf>
    <xf numFmtId="0" fontId="14" fillId="0" borderId="11" xfId="5" applyFont="1" applyFill="1" applyBorder="1" applyAlignment="1">
      <alignment vertical="center"/>
    </xf>
    <xf numFmtId="0" fontId="14" fillId="0" borderId="45" xfId="5" applyFont="1" applyFill="1" applyBorder="1" applyAlignment="1">
      <alignment vertical="center"/>
    </xf>
    <xf numFmtId="0" fontId="9" fillId="0" borderId="6" xfId="3" applyFont="1" applyFill="1" applyBorder="1" applyAlignment="1">
      <alignment horizontal="right" vertical="center"/>
    </xf>
    <xf numFmtId="1" fontId="11" fillId="0" borderId="42" xfId="0" applyNumberFormat="1" applyFont="1" applyBorder="1" applyAlignment="1">
      <alignment horizontal="center" vertical="center"/>
    </xf>
    <xf numFmtId="9" fontId="11" fillId="0" borderId="42" xfId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177" fontId="11" fillId="0" borderId="42" xfId="0" applyNumberFormat="1" applyFont="1" applyFill="1" applyBorder="1" applyAlignment="1">
      <alignment horizontal="center" vertical="center"/>
    </xf>
    <xf numFmtId="180" fontId="11" fillId="0" borderId="51" xfId="1" applyNumberFormat="1" applyFont="1" applyBorder="1" applyAlignment="1" applyProtection="1">
      <alignment horizontal="right"/>
      <protection locked="0" hidden="1"/>
    </xf>
    <xf numFmtId="180" fontId="12" fillId="0" borderId="51" xfId="1" applyNumberFormat="1" applyFont="1" applyFill="1" applyBorder="1" applyAlignment="1">
      <alignment horizontal="right"/>
    </xf>
    <xf numFmtId="181" fontId="12" fillId="0" borderId="51" xfId="0" applyNumberFormat="1" applyFont="1" applyFill="1" applyBorder="1" applyAlignment="1">
      <alignment horizontal="right"/>
    </xf>
    <xf numFmtId="180" fontId="11" fillId="0" borderId="51" xfId="1" applyNumberFormat="1" applyFont="1" applyFill="1" applyBorder="1" applyAlignment="1" applyProtection="1">
      <alignment horizontal="right"/>
      <protection locked="0" hidden="1"/>
    </xf>
    <xf numFmtId="2" fontId="11" fillId="0" borderId="51" xfId="0" applyNumberFormat="1" applyFont="1" applyFill="1" applyBorder="1" applyAlignment="1" applyProtection="1">
      <alignment horizontal="right"/>
      <protection locked="0" hidden="1"/>
    </xf>
    <xf numFmtId="180" fontId="11" fillId="0" borderId="53" xfId="1" applyNumberFormat="1" applyFont="1" applyBorder="1" applyAlignment="1" applyProtection="1">
      <alignment horizontal="right"/>
      <protection locked="0" hidden="1"/>
    </xf>
    <xf numFmtId="180" fontId="11" fillId="0" borderId="53" xfId="1" applyNumberFormat="1" applyFont="1" applyFill="1" applyBorder="1" applyAlignment="1" applyProtection="1">
      <alignment horizontal="right"/>
      <protection locked="0" hidden="1"/>
    </xf>
    <xf numFmtId="2" fontId="11" fillId="0" borderId="53" xfId="0" applyNumberFormat="1" applyFont="1" applyFill="1" applyBorder="1" applyAlignment="1" applyProtection="1">
      <alignment horizontal="right"/>
      <protection locked="0" hidden="1"/>
    </xf>
    <xf numFmtId="180" fontId="11" fillId="0" borderId="41" xfId="1" applyNumberFormat="1" applyFont="1" applyBorder="1" applyAlignment="1" applyProtection="1">
      <alignment horizontal="right"/>
      <protection locked="0" hidden="1"/>
    </xf>
    <xf numFmtId="180" fontId="12" fillId="0" borderId="41" xfId="1" applyNumberFormat="1" applyFont="1" applyFill="1" applyBorder="1" applyAlignment="1">
      <alignment horizontal="right"/>
    </xf>
    <xf numFmtId="181" fontId="12" fillId="0" borderId="41" xfId="0" applyNumberFormat="1" applyFont="1" applyFill="1" applyBorder="1" applyAlignment="1">
      <alignment horizontal="right"/>
    </xf>
    <xf numFmtId="180" fontId="11" fillId="0" borderId="41" xfId="1" applyNumberFormat="1" applyFont="1" applyFill="1" applyBorder="1" applyAlignment="1" applyProtection="1">
      <alignment horizontal="right"/>
      <protection locked="0" hidden="1"/>
    </xf>
    <xf numFmtId="2" fontId="11" fillId="0" borderId="41" xfId="0" applyNumberFormat="1" applyFont="1" applyFill="1" applyBorder="1" applyAlignment="1" applyProtection="1">
      <alignment horizontal="right"/>
      <protection locked="0" hidden="1"/>
    </xf>
    <xf numFmtId="2" fontId="11" fillId="0" borderId="58" xfId="0" applyNumberFormat="1" applyFont="1" applyFill="1" applyBorder="1" applyAlignment="1" applyProtection="1">
      <alignment horizontal="right"/>
      <protection locked="0" hidden="1"/>
    </xf>
    <xf numFmtId="38" fontId="11" fillId="0" borderId="6" xfId="2" applyFont="1" applyBorder="1" applyAlignment="1">
      <alignment horizontal="right" vertical="center"/>
    </xf>
    <xf numFmtId="0" fontId="12" fillId="0" borderId="54" xfId="0" applyFont="1" applyFill="1" applyBorder="1" applyAlignment="1">
      <alignment horizontal="left" vertical="center"/>
    </xf>
    <xf numFmtId="180" fontId="11" fillId="0" borderId="55" xfId="1" applyNumberFormat="1" applyFont="1" applyBorder="1" applyAlignment="1" applyProtection="1">
      <alignment horizontal="right"/>
      <protection locked="0" hidden="1"/>
    </xf>
    <xf numFmtId="180" fontId="11" fillId="0" borderId="56" xfId="1" applyNumberFormat="1" applyFont="1" applyBorder="1" applyAlignment="1" applyProtection="1">
      <alignment horizontal="right"/>
      <protection locked="0" hidden="1"/>
    </xf>
    <xf numFmtId="180" fontId="11" fillId="0" borderId="57" xfId="1" applyNumberFormat="1" applyFont="1" applyBorder="1" applyAlignment="1" applyProtection="1">
      <alignment horizontal="right"/>
      <protection locked="0"/>
    </xf>
    <xf numFmtId="180" fontId="12" fillId="0" borderId="59" xfId="1" applyNumberFormat="1" applyFont="1" applyFill="1" applyBorder="1" applyAlignment="1">
      <alignment horizontal="right"/>
    </xf>
    <xf numFmtId="180" fontId="12" fillId="0" borderId="60" xfId="1" applyNumberFormat="1" applyFont="1" applyFill="1" applyBorder="1" applyAlignment="1">
      <alignment horizontal="right"/>
    </xf>
    <xf numFmtId="180" fontId="12" fillId="0" borderId="61" xfId="1" applyNumberFormat="1" applyFont="1" applyFill="1" applyBorder="1" applyAlignment="1">
      <alignment horizontal="right"/>
    </xf>
    <xf numFmtId="181" fontId="12" fillId="0" borderId="59" xfId="0" applyNumberFormat="1" applyFont="1" applyFill="1" applyBorder="1" applyAlignment="1">
      <alignment horizontal="right"/>
    </xf>
    <xf numFmtId="181" fontId="12" fillId="0" borderId="60" xfId="0" applyNumberFormat="1" applyFont="1" applyFill="1" applyBorder="1" applyAlignment="1">
      <alignment horizontal="right"/>
    </xf>
    <xf numFmtId="181" fontId="12" fillId="0" borderId="61" xfId="0" applyNumberFormat="1" applyFont="1" applyFill="1" applyBorder="1" applyAlignment="1">
      <alignment horizontal="right"/>
    </xf>
    <xf numFmtId="180" fontId="11" fillId="0" borderId="55" xfId="1" applyNumberFormat="1" applyFont="1" applyFill="1" applyBorder="1" applyAlignment="1" applyProtection="1">
      <alignment horizontal="right"/>
      <protection locked="0" hidden="1"/>
    </xf>
    <xf numFmtId="180" fontId="11" fillId="0" borderId="56" xfId="1" applyNumberFormat="1" applyFont="1" applyFill="1" applyBorder="1" applyAlignment="1" applyProtection="1">
      <alignment horizontal="right"/>
      <protection locked="0" hidden="1"/>
    </xf>
    <xf numFmtId="180" fontId="11" fillId="0" borderId="57" xfId="1" applyNumberFormat="1" applyFont="1" applyFill="1" applyBorder="1" applyAlignment="1" applyProtection="1">
      <alignment horizontal="right"/>
      <protection locked="0" hidden="1"/>
    </xf>
    <xf numFmtId="2" fontId="11" fillId="0" borderId="55" xfId="0" applyNumberFormat="1" applyFont="1" applyFill="1" applyBorder="1" applyAlignment="1" applyProtection="1">
      <alignment horizontal="right"/>
      <protection locked="0" hidden="1"/>
    </xf>
    <xf numFmtId="2" fontId="11" fillId="0" borderId="56" xfId="0" applyNumberFormat="1" applyFont="1" applyFill="1" applyBorder="1" applyAlignment="1" applyProtection="1">
      <alignment horizontal="right"/>
      <protection locked="0" hidden="1"/>
    </xf>
    <xf numFmtId="2" fontId="11" fillId="0" borderId="57" xfId="0" applyNumberFormat="1" applyFont="1" applyFill="1" applyBorder="1" applyAlignment="1" applyProtection="1">
      <alignment horizontal="right"/>
      <protection locked="0" hidden="1"/>
    </xf>
    <xf numFmtId="0" fontId="12" fillId="0" borderId="43" xfId="0" applyFont="1" applyFill="1" applyBorder="1" applyAlignment="1">
      <alignment horizontal="left" vertical="center"/>
    </xf>
    <xf numFmtId="180" fontId="11" fillId="0" borderId="40" xfId="1" applyNumberFormat="1" applyFont="1" applyBorder="1" applyAlignment="1" applyProtection="1">
      <alignment horizontal="right"/>
      <protection locked="0" hidden="1"/>
    </xf>
    <xf numFmtId="180" fontId="11" fillId="0" borderId="38" xfId="1" applyNumberFormat="1" applyFont="1" applyBorder="1" applyAlignment="1" applyProtection="1">
      <alignment horizontal="right"/>
      <protection locked="0" hidden="1"/>
    </xf>
    <xf numFmtId="180" fontId="11" fillId="0" borderId="39" xfId="1" applyNumberFormat="1" applyFont="1" applyBorder="1" applyAlignment="1" applyProtection="1">
      <alignment horizontal="right"/>
      <protection locked="0"/>
    </xf>
    <xf numFmtId="180" fontId="12" fillId="0" borderId="40" xfId="1" applyNumberFormat="1" applyFont="1" applyFill="1" applyBorder="1" applyAlignment="1">
      <alignment horizontal="right"/>
    </xf>
    <xf numFmtId="180" fontId="12" fillId="0" borderId="38" xfId="1" applyNumberFormat="1" applyFont="1" applyFill="1" applyBorder="1" applyAlignment="1">
      <alignment horizontal="right"/>
    </xf>
    <xf numFmtId="180" fontId="12" fillId="0" borderId="39" xfId="1" applyNumberFormat="1" applyFont="1" applyFill="1" applyBorder="1" applyAlignment="1">
      <alignment horizontal="right"/>
    </xf>
    <xf numFmtId="181" fontId="12" fillId="0" borderId="40" xfId="0" applyNumberFormat="1" applyFont="1" applyFill="1" applyBorder="1" applyAlignment="1">
      <alignment horizontal="right"/>
    </xf>
    <xf numFmtId="181" fontId="12" fillId="0" borderId="38" xfId="0" applyNumberFormat="1" applyFont="1" applyFill="1" applyBorder="1" applyAlignment="1">
      <alignment horizontal="right"/>
    </xf>
    <xf numFmtId="181" fontId="12" fillId="0" borderId="39" xfId="0" applyNumberFormat="1" applyFont="1" applyFill="1" applyBorder="1" applyAlignment="1">
      <alignment horizontal="right"/>
    </xf>
    <xf numFmtId="180" fontId="11" fillId="0" borderId="40" xfId="1" applyNumberFormat="1" applyFont="1" applyFill="1" applyBorder="1" applyAlignment="1" applyProtection="1">
      <alignment horizontal="right"/>
      <protection locked="0" hidden="1"/>
    </xf>
    <xf numFmtId="180" fontId="11" fillId="0" borderId="38" xfId="1" applyNumberFormat="1" applyFont="1" applyFill="1" applyBorder="1" applyAlignment="1" applyProtection="1">
      <alignment horizontal="right"/>
      <protection locked="0" hidden="1"/>
    </xf>
    <xf numFmtId="180" fontId="11" fillId="0" borderId="39" xfId="1" applyNumberFormat="1" applyFont="1" applyFill="1" applyBorder="1" applyAlignment="1" applyProtection="1">
      <alignment horizontal="right"/>
      <protection locked="0" hidden="1"/>
    </xf>
    <xf numFmtId="2" fontId="11" fillId="0" borderId="40" xfId="0" applyNumberFormat="1" applyFont="1" applyFill="1" applyBorder="1" applyAlignment="1" applyProtection="1">
      <alignment horizontal="right"/>
      <protection locked="0" hidden="1"/>
    </xf>
    <xf numFmtId="2" fontId="11" fillId="0" borderId="38" xfId="0" applyNumberFormat="1" applyFont="1" applyFill="1" applyBorder="1" applyAlignment="1" applyProtection="1">
      <alignment horizontal="right"/>
      <protection locked="0" hidden="1"/>
    </xf>
    <xf numFmtId="2" fontId="11" fillId="0" borderId="39" xfId="0" applyNumberFormat="1" applyFont="1" applyFill="1" applyBorder="1" applyAlignment="1" applyProtection="1">
      <alignment horizontal="right"/>
      <protection locked="0" hidden="1"/>
    </xf>
    <xf numFmtId="0" fontId="11" fillId="0" borderId="45" xfId="0" applyFont="1" applyBorder="1" applyAlignment="1">
      <alignment horizontal="left" vertical="center"/>
    </xf>
    <xf numFmtId="180" fontId="11" fillId="0" borderId="46" xfId="1" applyNumberFormat="1" applyFont="1" applyBorder="1" applyAlignment="1" applyProtection="1">
      <alignment horizontal="right"/>
      <protection locked="0" hidden="1"/>
    </xf>
    <xf numFmtId="180" fontId="11" fillId="0" borderId="22" xfId="1" applyNumberFormat="1" applyFont="1" applyBorder="1" applyAlignment="1" applyProtection="1">
      <alignment horizontal="right"/>
      <protection locked="0" hidden="1"/>
    </xf>
    <xf numFmtId="180" fontId="11" fillId="0" borderId="47" xfId="1" applyNumberFormat="1" applyFont="1" applyBorder="1" applyAlignment="1" applyProtection="1">
      <alignment horizontal="right"/>
      <protection locked="0"/>
    </xf>
    <xf numFmtId="180" fontId="12" fillId="0" borderId="46" xfId="1" applyNumberFormat="1" applyFont="1" applyFill="1" applyBorder="1" applyAlignment="1">
      <alignment horizontal="right"/>
    </xf>
    <xf numFmtId="180" fontId="12" fillId="0" borderId="22" xfId="1" applyNumberFormat="1" applyFont="1" applyFill="1" applyBorder="1" applyAlignment="1">
      <alignment horizontal="right"/>
    </xf>
    <xf numFmtId="180" fontId="12" fillId="0" borderId="47" xfId="1" applyNumberFormat="1" applyFont="1" applyFill="1" applyBorder="1" applyAlignment="1">
      <alignment horizontal="right"/>
    </xf>
    <xf numFmtId="181" fontId="12" fillId="0" borderId="46" xfId="0" applyNumberFormat="1" applyFont="1" applyFill="1" applyBorder="1" applyAlignment="1">
      <alignment horizontal="right"/>
    </xf>
    <xf numFmtId="181" fontId="12" fillId="0" borderId="22" xfId="0" applyNumberFormat="1" applyFont="1" applyFill="1" applyBorder="1" applyAlignment="1">
      <alignment horizontal="right"/>
    </xf>
    <xf numFmtId="181" fontId="12" fillId="0" borderId="47" xfId="0" applyNumberFormat="1" applyFont="1" applyFill="1" applyBorder="1" applyAlignment="1">
      <alignment horizontal="right"/>
    </xf>
    <xf numFmtId="180" fontId="11" fillId="0" borderId="46" xfId="1" applyNumberFormat="1" applyFont="1" applyFill="1" applyBorder="1" applyAlignment="1" applyProtection="1">
      <alignment horizontal="right"/>
      <protection locked="0" hidden="1"/>
    </xf>
    <xf numFmtId="180" fontId="11" fillId="0" borderId="22" xfId="1" applyNumberFormat="1" applyFont="1" applyFill="1" applyBorder="1" applyAlignment="1" applyProtection="1">
      <alignment horizontal="right"/>
      <protection locked="0" hidden="1"/>
    </xf>
    <xf numFmtId="180" fontId="11" fillId="0" borderId="47" xfId="1" applyNumberFormat="1" applyFont="1" applyFill="1" applyBorder="1" applyAlignment="1" applyProtection="1">
      <alignment horizontal="right"/>
      <protection locked="0" hidden="1"/>
    </xf>
    <xf numFmtId="2" fontId="11" fillId="0" borderId="46" xfId="0" applyNumberFormat="1" applyFont="1" applyFill="1" applyBorder="1" applyAlignment="1" applyProtection="1">
      <alignment horizontal="right"/>
      <protection locked="0" hidden="1"/>
    </xf>
    <xf numFmtId="2" fontId="11" fillId="0" borderId="22" xfId="0" applyNumberFormat="1" applyFont="1" applyFill="1" applyBorder="1" applyAlignment="1" applyProtection="1">
      <alignment horizontal="right"/>
      <protection locked="0" hidden="1"/>
    </xf>
    <xf numFmtId="2" fontId="11" fillId="0" borderId="47" xfId="0" applyNumberFormat="1" applyFont="1" applyFill="1" applyBorder="1" applyAlignment="1" applyProtection="1">
      <alignment horizontal="right"/>
      <protection locked="0" hidden="1"/>
    </xf>
    <xf numFmtId="38" fontId="12" fillId="0" borderId="43" xfId="2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8" fontId="12" fillId="0" borderId="51" xfId="6" applyFont="1" applyFill="1" applyBorder="1" applyAlignment="1">
      <alignment horizontal="right"/>
    </xf>
    <xf numFmtId="38" fontId="12" fillId="0" borderId="2" xfId="6" applyFont="1" applyFill="1" applyBorder="1" applyAlignment="1">
      <alignment horizontal="right"/>
    </xf>
    <xf numFmtId="38" fontId="11" fillId="0" borderId="9" xfId="6" applyFont="1" applyBorder="1" applyAlignment="1">
      <alignment horizontal="right"/>
    </xf>
    <xf numFmtId="38" fontId="12" fillId="0" borderId="53" xfId="6" applyFont="1" applyFill="1" applyBorder="1" applyAlignment="1">
      <alignment horizontal="right"/>
    </xf>
    <xf numFmtId="38" fontId="12" fillId="0" borderId="1" xfId="6" applyFont="1" applyFill="1" applyBorder="1" applyAlignment="1">
      <alignment horizontal="right"/>
    </xf>
    <xf numFmtId="38" fontId="11" fillId="0" borderId="7" xfId="6" applyFont="1" applyBorder="1" applyAlignment="1">
      <alignment horizontal="right"/>
    </xf>
    <xf numFmtId="38" fontId="12" fillId="0" borderId="55" xfId="6" applyFont="1" applyFill="1" applyBorder="1" applyAlignment="1">
      <alignment horizontal="right"/>
    </xf>
    <xf numFmtId="38" fontId="12" fillId="0" borderId="56" xfId="6" applyFont="1" applyFill="1" applyBorder="1" applyAlignment="1">
      <alignment horizontal="right"/>
    </xf>
    <xf numFmtId="38" fontId="11" fillId="0" borderId="57" xfId="6" applyFont="1" applyBorder="1" applyAlignment="1">
      <alignment horizontal="right"/>
    </xf>
    <xf numFmtId="38" fontId="12" fillId="0" borderId="40" xfId="6" applyFont="1" applyFill="1" applyBorder="1" applyAlignment="1">
      <alignment horizontal="right"/>
    </xf>
    <xf numFmtId="38" fontId="12" fillId="0" borderId="38" xfId="6" applyFont="1" applyFill="1" applyBorder="1" applyAlignment="1">
      <alignment horizontal="right"/>
    </xf>
    <xf numFmtId="38" fontId="11" fillId="0" borderId="39" xfId="6" applyFont="1" applyBorder="1" applyAlignment="1">
      <alignment horizontal="right"/>
    </xf>
    <xf numFmtId="38" fontId="11" fillId="0" borderId="46" xfId="6" applyFont="1" applyBorder="1" applyAlignment="1">
      <alignment horizontal="right"/>
    </xf>
    <xf numFmtId="38" fontId="11" fillId="0" borderId="22" xfId="6" applyFont="1" applyBorder="1" applyAlignment="1">
      <alignment horizontal="right"/>
    </xf>
    <xf numFmtId="38" fontId="11" fillId="0" borderId="47" xfId="6" applyFont="1" applyBorder="1" applyAlignment="1">
      <alignment horizontal="right"/>
    </xf>
    <xf numFmtId="38" fontId="11" fillId="0" borderId="41" xfId="6" applyFont="1" applyBorder="1" applyAlignment="1">
      <alignment horizontal="right"/>
    </xf>
    <xf numFmtId="38" fontId="11" fillId="0" borderId="4" xfId="6" applyFont="1" applyBorder="1" applyAlignment="1">
      <alignment horizontal="right"/>
    </xf>
    <xf numFmtId="38" fontId="11" fillId="0" borderId="3" xfId="6" applyFont="1" applyBorder="1" applyAlignment="1">
      <alignment horizontal="right"/>
    </xf>
    <xf numFmtId="38" fontId="11" fillId="0" borderId="46" xfId="6" applyFont="1" applyFill="1" applyBorder="1" applyAlignment="1">
      <alignment horizontal="right"/>
    </xf>
    <xf numFmtId="38" fontId="11" fillId="0" borderId="22" xfId="6" applyFont="1" applyFill="1" applyBorder="1" applyAlignment="1">
      <alignment horizontal="right"/>
    </xf>
    <xf numFmtId="38" fontId="11" fillId="0" borderId="41" xfId="6" applyFont="1" applyFill="1" applyBorder="1" applyAlignment="1">
      <alignment horizontal="right"/>
    </xf>
    <xf numFmtId="38" fontId="11" fillId="0" borderId="4" xfId="6" applyFont="1" applyFill="1" applyBorder="1" applyAlignment="1">
      <alignment horizontal="right"/>
    </xf>
    <xf numFmtId="38" fontId="11" fillId="0" borderId="5" xfId="6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11" fillId="0" borderId="27" xfId="0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/>
    </xf>
    <xf numFmtId="2" fontId="11" fillId="0" borderId="62" xfId="0" applyNumberFormat="1" applyFont="1" applyFill="1" applyBorder="1" applyAlignment="1">
      <alignment horizontal="right"/>
    </xf>
    <xf numFmtId="38" fontId="11" fillId="0" borderId="58" xfId="6" applyFont="1" applyBorder="1" applyAlignment="1">
      <alignment horizontal="right"/>
    </xf>
    <xf numFmtId="0" fontId="11" fillId="0" borderId="30" xfId="0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179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12" fillId="0" borderId="63" xfId="0" applyFont="1" applyFill="1" applyBorder="1" applyAlignment="1">
      <alignment horizontal="left" vertical="center"/>
    </xf>
    <xf numFmtId="179" fontId="12" fillId="0" borderId="27" xfId="0" applyNumberFormat="1" applyFont="1" applyFill="1" applyBorder="1" applyAlignment="1">
      <alignment horizontal="right"/>
    </xf>
    <xf numFmtId="179" fontId="12" fillId="0" borderId="28" xfId="0" applyNumberFormat="1" applyFont="1" applyFill="1" applyBorder="1" applyAlignment="1">
      <alignment horizontal="right"/>
    </xf>
    <xf numFmtId="178" fontId="11" fillId="0" borderId="29" xfId="0" applyNumberFormat="1" applyFont="1" applyBorder="1" applyAlignment="1">
      <alignment horizontal="right"/>
    </xf>
    <xf numFmtId="180" fontId="11" fillId="0" borderId="27" xfId="1" applyNumberFormat="1" applyFont="1" applyBorder="1" applyAlignment="1" applyProtection="1">
      <alignment horizontal="right"/>
      <protection locked="0" hidden="1"/>
    </xf>
    <xf numFmtId="180" fontId="11" fillId="0" borderId="28" xfId="1" applyNumberFormat="1" applyFont="1" applyBorder="1" applyAlignment="1" applyProtection="1">
      <alignment horizontal="right"/>
      <protection locked="0" hidden="1"/>
    </xf>
    <xf numFmtId="180" fontId="11" fillId="0" borderId="29" xfId="1" applyNumberFormat="1" applyFont="1" applyBorder="1" applyAlignment="1" applyProtection="1">
      <alignment horizontal="right"/>
      <protection locked="0"/>
    </xf>
    <xf numFmtId="180" fontId="12" fillId="0" borderId="27" xfId="1" applyNumberFormat="1" applyFont="1" applyFill="1" applyBorder="1" applyAlignment="1">
      <alignment horizontal="right"/>
    </xf>
    <xf numFmtId="180" fontId="12" fillId="0" borderId="28" xfId="1" applyNumberFormat="1" applyFont="1" applyFill="1" applyBorder="1" applyAlignment="1">
      <alignment horizontal="right"/>
    </xf>
    <xf numFmtId="180" fontId="12" fillId="0" borderId="29" xfId="1" applyNumberFormat="1" applyFont="1" applyFill="1" applyBorder="1" applyAlignment="1">
      <alignment horizontal="right"/>
    </xf>
    <xf numFmtId="181" fontId="12" fillId="0" borderId="27" xfId="0" applyNumberFormat="1" applyFont="1" applyFill="1" applyBorder="1" applyAlignment="1">
      <alignment horizontal="right"/>
    </xf>
    <xf numFmtId="181" fontId="12" fillId="0" borderId="28" xfId="0" applyNumberFormat="1" applyFont="1" applyFill="1" applyBorder="1" applyAlignment="1">
      <alignment horizontal="right"/>
    </xf>
    <xf numFmtId="181" fontId="12" fillId="0" borderId="29" xfId="0" applyNumberFormat="1" applyFont="1" applyFill="1" applyBorder="1" applyAlignment="1">
      <alignment horizontal="right"/>
    </xf>
    <xf numFmtId="180" fontId="11" fillId="0" borderId="27" xfId="1" applyNumberFormat="1" applyFont="1" applyFill="1" applyBorder="1" applyAlignment="1" applyProtection="1">
      <alignment horizontal="right"/>
      <protection locked="0" hidden="1"/>
    </xf>
    <xf numFmtId="180" fontId="11" fillId="0" borderId="28" xfId="1" applyNumberFormat="1" applyFont="1" applyFill="1" applyBorder="1" applyAlignment="1" applyProtection="1">
      <alignment horizontal="right"/>
      <protection locked="0" hidden="1"/>
    </xf>
    <xf numFmtId="180" fontId="11" fillId="0" borderId="29" xfId="1" applyNumberFormat="1" applyFont="1" applyFill="1" applyBorder="1" applyAlignment="1" applyProtection="1">
      <alignment horizontal="right"/>
      <protection locked="0" hidden="1"/>
    </xf>
    <xf numFmtId="2" fontId="11" fillId="0" borderId="27" xfId="0" applyNumberFormat="1" applyFont="1" applyFill="1" applyBorder="1" applyAlignment="1" applyProtection="1">
      <alignment horizontal="right"/>
      <protection locked="0" hidden="1"/>
    </xf>
    <xf numFmtId="2" fontId="11" fillId="0" borderId="28" xfId="0" applyNumberFormat="1" applyFont="1" applyFill="1" applyBorder="1" applyAlignment="1" applyProtection="1">
      <alignment horizontal="right"/>
      <protection locked="0" hidden="1"/>
    </xf>
    <xf numFmtId="2" fontId="11" fillId="0" borderId="29" xfId="0" applyNumberFormat="1" applyFont="1" applyFill="1" applyBorder="1" applyAlignment="1" applyProtection="1">
      <alignment horizontal="right"/>
      <protection locked="0" hidden="1"/>
    </xf>
    <xf numFmtId="0" fontId="16" fillId="0" borderId="64" xfId="0" applyFont="1" applyFill="1" applyBorder="1" applyAlignment="1">
      <alignment horizontal="left" vertical="center" wrapText="1"/>
    </xf>
    <xf numFmtId="179" fontId="12" fillId="0" borderId="65" xfId="0" applyNumberFormat="1" applyFont="1" applyFill="1" applyBorder="1" applyAlignment="1">
      <alignment horizontal="right"/>
    </xf>
    <xf numFmtId="179" fontId="12" fillId="0" borderId="66" xfId="0" applyNumberFormat="1" applyFont="1" applyFill="1" applyBorder="1" applyAlignment="1">
      <alignment horizontal="right"/>
    </xf>
    <xf numFmtId="178" fontId="11" fillId="0" borderId="67" xfId="0" applyNumberFormat="1" applyFont="1" applyBorder="1" applyAlignment="1">
      <alignment horizontal="right"/>
    </xf>
    <xf numFmtId="180" fontId="11" fillId="0" borderId="65" xfId="1" applyNumberFormat="1" applyFont="1" applyBorder="1" applyAlignment="1" applyProtection="1">
      <alignment horizontal="right"/>
      <protection locked="0" hidden="1"/>
    </xf>
    <xf numFmtId="180" fontId="11" fillId="0" borderId="66" xfId="1" applyNumberFormat="1" applyFont="1" applyBorder="1" applyAlignment="1" applyProtection="1">
      <alignment horizontal="right"/>
      <protection locked="0" hidden="1"/>
    </xf>
    <xf numFmtId="180" fontId="11" fillId="0" borderId="67" xfId="1" applyNumberFormat="1" applyFont="1" applyBorder="1" applyAlignment="1" applyProtection="1">
      <alignment horizontal="right"/>
      <protection locked="0"/>
    </xf>
    <xf numFmtId="180" fontId="12" fillId="0" borderId="65" xfId="1" applyNumberFormat="1" applyFont="1" applyFill="1" applyBorder="1" applyAlignment="1">
      <alignment horizontal="right"/>
    </xf>
    <xf numFmtId="180" fontId="12" fillId="0" borderId="66" xfId="1" applyNumberFormat="1" applyFont="1" applyFill="1" applyBorder="1" applyAlignment="1">
      <alignment horizontal="right"/>
    </xf>
    <xf numFmtId="180" fontId="12" fillId="0" borderId="67" xfId="1" applyNumberFormat="1" applyFont="1" applyFill="1" applyBorder="1" applyAlignment="1">
      <alignment horizontal="right"/>
    </xf>
    <xf numFmtId="181" fontId="12" fillId="0" borderId="65" xfId="0" applyNumberFormat="1" applyFont="1" applyFill="1" applyBorder="1" applyAlignment="1">
      <alignment horizontal="right"/>
    </xf>
    <xf numFmtId="181" fontId="12" fillId="0" borderId="66" xfId="0" applyNumberFormat="1" applyFont="1" applyFill="1" applyBorder="1" applyAlignment="1">
      <alignment horizontal="right"/>
    </xf>
    <xf numFmtId="181" fontId="12" fillId="0" borderId="67" xfId="0" applyNumberFormat="1" applyFont="1" applyFill="1" applyBorder="1" applyAlignment="1">
      <alignment horizontal="right"/>
    </xf>
    <xf numFmtId="180" fontId="11" fillId="0" borderId="65" xfId="1" applyNumberFormat="1" applyFont="1" applyFill="1" applyBorder="1" applyAlignment="1" applyProtection="1">
      <alignment horizontal="right"/>
      <protection locked="0" hidden="1"/>
    </xf>
    <xf numFmtId="180" fontId="11" fillId="0" borderId="66" xfId="1" applyNumberFormat="1" applyFont="1" applyFill="1" applyBorder="1" applyAlignment="1" applyProtection="1">
      <alignment horizontal="right"/>
      <protection locked="0" hidden="1"/>
    </xf>
    <xf numFmtId="180" fontId="11" fillId="0" borderId="67" xfId="1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 applyProtection="1">
      <alignment horizontal="right"/>
      <protection locked="0" hidden="1"/>
    </xf>
    <xf numFmtId="2" fontId="11" fillId="0" borderId="66" xfId="0" applyNumberFormat="1" applyFont="1" applyFill="1" applyBorder="1" applyAlignment="1" applyProtection="1">
      <alignment horizontal="right"/>
      <protection locked="0" hidden="1"/>
    </xf>
    <xf numFmtId="2" fontId="11" fillId="0" borderId="67" xfId="0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>
      <alignment horizontal="right"/>
    </xf>
    <xf numFmtId="2" fontId="11" fillId="0" borderId="66" xfId="0" applyNumberFormat="1" applyFont="1" applyFill="1" applyBorder="1" applyAlignment="1">
      <alignment horizontal="right"/>
    </xf>
    <xf numFmtId="2" fontId="11" fillId="0" borderId="68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180" fontId="0" fillId="0" borderId="0" xfId="1" applyNumberFormat="1" applyFont="1">
      <alignment vertical="center"/>
    </xf>
    <xf numFmtId="2" fontId="0" fillId="0" borderId="0" xfId="0" applyNumberFormat="1">
      <alignment vertical="center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9" fontId="11" fillId="0" borderId="14" xfId="1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2" xfId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center" vertical="center" wrapText="1"/>
    </xf>
    <xf numFmtId="180" fontId="9" fillId="0" borderId="33" xfId="1" applyNumberFormat="1" applyFont="1" applyFill="1" applyBorder="1" applyAlignment="1">
      <alignment horizontal="center" vertical="center" wrapText="1"/>
    </xf>
    <xf numFmtId="1" fontId="9" fillId="0" borderId="32" xfId="3" applyNumberFormat="1" applyFont="1" applyFill="1" applyBorder="1" applyAlignment="1">
      <alignment horizontal="center" vertical="center" wrapText="1"/>
    </xf>
    <xf numFmtId="1" fontId="9" fillId="0" borderId="33" xfId="3" applyNumberFormat="1" applyFont="1" applyFill="1" applyBorder="1" applyAlignment="1">
      <alignment horizontal="center" vertical="center" wrapText="1"/>
    </xf>
    <xf numFmtId="0" fontId="9" fillId="0" borderId="32" xfId="3" applyNumberFormat="1" applyFont="1" applyFill="1" applyBorder="1" applyAlignment="1">
      <alignment horizontal="center" vertical="center" wrapText="1"/>
    </xf>
    <xf numFmtId="0" fontId="9" fillId="0" borderId="33" xfId="3" applyNumberFormat="1" applyFont="1" applyFill="1" applyBorder="1" applyAlignment="1">
      <alignment horizontal="center" vertical="center" wrapText="1"/>
    </xf>
    <xf numFmtId="1" fontId="9" fillId="0" borderId="32" xfId="3" applyNumberFormat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0" fontId="9" fillId="0" borderId="32" xfId="2" applyNumberFormat="1" applyFont="1" applyFill="1" applyBorder="1" applyAlignment="1">
      <alignment horizontal="center" vertical="center" wrapText="1"/>
    </xf>
    <xf numFmtId="40" fontId="9" fillId="0" borderId="33" xfId="2" applyNumberFormat="1" applyFont="1" applyFill="1" applyBorder="1" applyAlignment="1">
      <alignment horizontal="center" vertical="center" wrapText="1"/>
    </xf>
    <xf numFmtId="1" fontId="9" fillId="0" borderId="31" xfId="3" applyNumberFormat="1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horizontal="center" vertical="center" wrapText="1"/>
    </xf>
    <xf numFmtId="0" fontId="13" fillId="0" borderId="33" xfId="3" applyFont="1" applyFill="1" applyBorder="1" applyAlignment="1">
      <alignment horizontal="center" vertical="center" wrapText="1"/>
    </xf>
    <xf numFmtId="38" fontId="9" fillId="0" borderId="32" xfId="2" applyFont="1" applyFill="1" applyBorder="1" applyAlignment="1">
      <alignment horizontal="center" vertical="center" wrapText="1"/>
    </xf>
    <xf numFmtId="38" fontId="9" fillId="0" borderId="33" xfId="2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9" fontId="11" fillId="0" borderId="52" xfId="1" applyFont="1" applyFill="1" applyBorder="1" applyAlignment="1">
      <alignment horizontal="center" vertical="center" wrapText="1"/>
    </xf>
    <xf numFmtId="9" fontId="11" fillId="0" borderId="26" xfId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</cellXfs>
  <cellStyles count="7">
    <cellStyle name="パーセント" xfId="1" builtinId="5"/>
    <cellStyle name="桁区切り" xfId="6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市町別　</a:t>
            </a:r>
            <a:r>
              <a:rPr lang="en-US" altLang="ja-JP" sz="1200"/>
              <a:t>5</a:t>
            </a:r>
            <a:r>
              <a:rPr lang="ja-JP" altLang="en-US" sz="1200"/>
              <a:t>歳児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グラフ!$C$61</c:f>
              <c:strCache>
                <c:ptCount val="1"/>
                <c:pt idx="0">
                  <c:v>う蝕のある人の割合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グラフ!$B$62:$B$81</c:f>
              <c:strCache>
                <c:ptCount val="20"/>
                <c:pt idx="0">
                  <c:v>草津市</c:v>
                </c:pt>
                <c:pt idx="1">
                  <c:v>守山市</c:v>
                </c:pt>
                <c:pt idx="2">
                  <c:v>大津市</c:v>
                </c:pt>
                <c:pt idx="3">
                  <c:v>湖南市</c:v>
                </c:pt>
                <c:pt idx="4">
                  <c:v>近江八幡市</c:v>
                </c:pt>
                <c:pt idx="5">
                  <c:v>彦根市</c:v>
                </c:pt>
                <c:pt idx="6">
                  <c:v>滋賀県</c:v>
                </c:pt>
                <c:pt idx="7">
                  <c:v>栗東市</c:v>
                </c:pt>
                <c:pt idx="8">
                  <c:v>愛荘町</c:v>
                </c:pt>
                <c:pt idx="9">
                  <c:v>米原市</c:v>
                </c:pt>
                <c:pt idx="10">
                  <c:v>竜王町</c:v>
                </c:pt>
                <c:pt idx="11">
                  <c:v>東近江市</c:v>
                </c:pt>
                <c:pt idx="12">
                  <c:v>甲賀市</c:v>
                </c:pt>
                <c:pt idx="13">
                  <c:v>豊郷町</c:v>
                </c:pt>
                <c:pt idx="14">
                  <c:v>野洲市</c:v>
                </c:pt>
                <c:pt idx="15">
                  <c:v>多賀町</c:v>
                </c:pt>
                <c:pt idx="16">
                  <c:v>長浜市</c:v>
                </c:pt>
                <c:pt idx="17">
                  <c:v>甲良町</c:v>
                </c:pt>
                <c:pt idx="18">
                  <c:v>高島市</c:v>
                </c:pt>
                <c:pt idx="19">
                  <c:v>日野町</c:v>
                </c:pt>
              </c:strCache>
            </c:strRef>
          </c:cat>
          <c:val>
            <c:numRef>
              <c:f>グラフ!$C$62:$C$81</c:f>
              <c:numCache>
                <c:formatCode>0.0%</c:formatCode>
                <c:ptCount val="20"/>
                <c:pt idx="0">
                  <c:v>0.26439790575916228</c:v>
                </c:pt>
                <c:pt idx="1">
                  <c:v>0.30712788259958074</c:v>
                </c:pt>
                <c:pt idx="2">
                  <c:v>0.34032449544914917</c:v>
                </c:pt>
                <c:pt idx="3">
                  <c:v>0.34345794392523366</c:v>
                </c:pt>
                <c:pt idx="4">
                  <c:v>0.35301668806161746</c:v>
                </c:pt>
                <c:pt idx="5">
                  <c:v>0.35402298850574715</c:v>
                </c:pt>
                <c:pt idx="6">
                  <c:v>0.36021720035135352</c:v>
                </c:pt>
                <c:pt idx="7">
                  <c:v>0.36602052451539341</c:v>
                </c:pt>
                <c:pt idx="8">
                  <c:v>0.37209302325581395</c:v>
                </c:pt>
                <c:pt idx="9">
                  <c:v>0.3742690058479532</c:v>
                </c:pt>
                <c:pt idx="10">
                  <c:v>0.38053097345132741</c:v>
                </c:pt>
                <c:pt idx="11">
                  <c:v>0.38715769593956562</c:v>
                </c:pt>
                <c:pt idx="12">
                  <c:v>0.40419161676646709</c:v>
                </c:pt>
                <c:pt idx="13">
                  <c:v>0.40789473684210525</c:v>
                </c:pt>
                <c:pt idx="14">
                  <c:v>0.41803278688524592</c:v>
                </c:pt>
                <c:pt idx="15">
                  <c:v>0.42592592592592593</c:v>
                </c:pt>
                <c:pt idx="16">
                  <c:v>0.43563432835820898</c:v>
                </c:pt>
                <c:pt idx="17">
                  <c:v>0.4358974358974359</c:v>
                </c:pt>
                <c:pt idx="18">
                  <c:v>0.44444444444444442</c:v>
                </c:pt>
                <c:pt idx="19">
                  <c:v>0.50318471337579618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82304"/>
        <c:axId val="137684096"/>
      </c:barChart>
      <c:catAx>
        <c:axId val="137682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7684096"/>
        <c:crosses val="autoZero"/>
        <c:auto val="1"/>
        <c:lblAlgn val="ctr"/>
        <c:lblOffset val="100"/>
        <c:noMultiLvlLbl val="0"/>
      </c:catAx>
      <c:valAx>
        <c:axId val="1376840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768230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ja-JP" sz="1200" b="1" i="0" baseline="0">
                <a:effectLst/>
              </a:rPr>
              <a:t>市町別　</a:t>
            </a:r>
            <a:r>
              <a:rPr lang="en-US" altLang="ja-JP" sz="1200" b="1" i="0" baseline="0">
                <a:effectLst/>
              </a:rPr>
              <a:t>5</a:t>
            </a:r>
            <a:r>
              <a:rPr lang="ja-JP" altLang="ja-JP" sz="1200" b="1" i="0" baseline="0">
                <a:effectLst/>
              </a:rPr>
              <a:t>歳児一人平均むし歯数（乳歯＋永久歯）</a:t>
            </a:r>
            <a:endParaRPr lang="ja-JP" altLang="ja-JP" sz="1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グラフ!$D$61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グラフ!$B$62:$B$81</c:f>
              <c:strCache>
                <c:ptCount val="20"/>
                <c:pt idx="0">
                  <c:v>草津市</c:v>
                </c:pt>
                <c:pt idx="1">
                  <c:v>守山市</c:v>
                </c:pt>
                <c:pt idx="2">
                  <c:v>大津市</c:v>
                </c:pt>
                <c:pt idx="3">
                  <c:v>湖南市</c:v>
                </c:pt>
                <c:pt idx="4">
                  <c:v>近江八幡市</c:v>
                </c:pt>
                <c:pt idx="5">
                  <c:v>彦根市</c:v>
                </c:pt>
                <c:pt idx="6">
                  <c:v>滋賀県</c:v>
                </c:pt>
                <c:pt idx="7">
                  <c:v>栗東市</c:v>
                </c:pt>
                <c:pt idx="8">
                  <c:v>愛荘町</c:v>
                </c:pt>
                <c:pt idx="9">
                  <c:v>米原市</c:v>
                </c:pt>
                <c:pt idx="10">
                  <c:v>竜王町</c:v>
                </c:pt>
                <c:pt idx="11">
                  <c:v>東近江市</c:v>
                </c:pt>
                <c:pt idx="12">
                  <c:v>甲賀市</c:v>
                </c:pt>
                <c:pt idx="13">
                  <c:v>豊郷町</c:v>
                </c:pt>
                <c:pt idx="14">
                  <c:v>野洲市</c:v>
                </c:pt>
                <c:pt idx="15">
                  <c:v>多賀町</c:v>
                </c:pt>
                <c:pt idx="16">
                  <c:v>長浜市</c:v>
                </c:pt>
                <c:pt idx="17">
                  <c:v>甲良町</c:v>
                </c:pt>
                <c:pt idx="18">
                  <c:v>高島市</c:v>
                </c:pt>
                <c:pt idx="19">
                  <c:v>日野町</c:v>
                </c:pt>
              </c:strCache>
            </c:strRef>
          </c:cat>
          <c:val>
            <c:numRef>
              <c:f>グラフ!$D$62:$D$81</c:f>
              <c:numCache>
                <c:formatCode>0.00</c:formatCode>
                <c:ptCount val="20"/>
                <c:pt idx="0">
                  <c:v>0.9703315881326352</c:v>
                </c:pt>
                <c:pt idx="1">
                  <c:v>1.1666666666666667</c:v>
                </c:pt>
                <c:pt idx="2">
                  <c:v>1.220815195884448</c:v>
                </c:pt>
                <c:pt idx="3">
                  <c:v>1.4205607476635513</c:v>
                </c:pt>
                <c:pt idx="4">
                  <c:v>1.4659820282413349</c:v>
                </c:pt>
                <c:pt idx="5">
                  <c:v>1.3379310344827586</c:v>
                </c:pt>
                <c:pt idx="6">
                  <c:v>1.4078894833506348</c:v>
                </c:pt>
                <c:pt idx="7">
                  <c:v>1.2873432155074116</c:v>
                </c:pt>
                <c:pt idx="8">
                  <c:v>1.8720930232558139</c:v>
                </c:pt>
                <c:pt idx="9">
                  <c:v>1.3859649122807018</c:v>
                </c:pt>
                <c:pt idx="10">
                  <c:v>1.3716814159292035</c:v>
                </c:pt>
                <c:pt idx="11">
                  <c:v>1.6288951841359773</c:v>
                </c:pt>
                <c:pt idx="12">
                  <c:v>1.5793413173652695</c:v>
                </c:pt>
                <c:pt idx="13">
                  <c:v>1.0657894736842106</c:v>
                </c:pt>
                <c:pt idx="14">
                  <c:v>1.6577868852459017</c:v>
                </c:pt>
                <c:pt idx="15">
                  <c:v>0.92592592592592593</c:v>
                </c:pt>
                <c:pt idx="16">
                  <c:v>1.9692164179104477</c:v>
                </c:pt>
                <c:pt idx="17">
                  <c:v>1.8076923076923077</c:v>
                </c:pt>
                <c:pt idx="18">
                  <c:v>1.8187134502923976</c:v>
                </c:pt>
                <c:pt idx="19">
                  <c:v>2.2038216560509554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25824"/>
        <c:axId val="137727360"/>
      </c:barChart>
      <c:catAx>
        <c:axId val="137725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7727360"/>
        <c:crosses val="autoZero"/>
        <c:auto val="1"/>
        <c:lblAlgn val="ctr"/>
        <c:lblOffset val="100"/>
        <c:noMultiLvlLbl val="0"/>
      </c:catAx>
      <c:valAx>
        <c:axId val="1377273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77258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231322</xdr:colOff>
      <xdr:row>7</xdr:row>
      <xdr:rowOff>131986</xdr:rowOff>
    </xdr:from>
    <xdr:to>
      <xdr:col>6</xdr:col>
      <xdr:colOff>419632</xdr:colOff>
      <xdr:row>20</xdr:row>
      <xdr:rowOff>50344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231322</xdr:colOff>
      <xdr:row>35</xdr:row>
      <xdr:rowOff>136071</xdr:rowOff>
    </xdr:from>
    <xdr:to>
      <xdr:col>6</xdr:col>
      <xdr:colOff>419632</xdr:colOff>
      <xdr:row>48</xdr:row>
      <xdr:rowOff>54429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54428</xdr:colOff>
      <xdr:row>30</xdr:row>
      <xdr:rowOff>54428</xdr:rowOff>
    </xdr:from>
    <xdr:to>
      <xdr:col>8</xdr:col>
      <xdr:colOff>664029</xdr:colOff>
      <xdr:row>55</xdr:row>
      <xdr:rowOff>20410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5361214"/>
          <a:ext cx="6052458" cy="4388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54428</xdr:colOff>
      <xdr:row>2</xdr:row>
      <xdr:rowOff>108856</xdr:rowOff>
    </xdr:from>
    <xdr:to>
      <xdr:col>8</xdr:col>
      <xdr:colOff>664029</xdr:colOff>
      <xdr:row>27</xdr:row>
      <xdr:rowOff>74839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462642"/>
          <a:ext cx="6052458" cy="438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231322</xdr:colOff>
      <xdr:row>3</xdr:row>
      <xdr:rowOff>68034</xdr:rowOff>
    </xdr:from>
    <xdr:ext cx="492443" cy="292452"/>
    <xdr:sp macro="" textlink="">
      <xdr:nvSpPr>
        <xdr:cNvPr id="8" name="テキスト ボックス 7"/>
        <xdr:cNvSpPr txBox="1"/>
      </xdr:nvSpPr>
      <xdr:spPr>
        <a:xfrm>
          <a:off x="231322" y="598713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  <xdr:oneCellAnchor>
    <xdr:from>
      <xdr:col>0</xdr:col>
      <xdr:colOff>342900</xdr:colOff>
      <xdr:row>31</xdr:row>
      <xdr:rowOff>57148</xdr:rowOff>
    </xdr:from>
    <xdr:ext cx="492443" cy="292452"/>
    <xdr:sp macro="" textlink="">
      <xdr:nvSpPr>
        <xdr:cNvPr id="9" name="テキスト ボックス 8"/>
        <xdr:cNvSpPr txBox="1"/>
      </xdr:nvSpPr>
      <xdr:spPr>
        <a:xfrm>
          <a:off x="342900" y="5540827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1:D81"/>
  <sheetViews>
    <sheetView view="pageBreakPreview" zoomScale="70" zoomScaleNormal="100" zoomScaleSheetLayoutView="70" workbookViewId="0">
      <selection activeCell="M27" sqref="M27"/>
    </sheetView>
  </sheetViews>
  <sheetFormatPr defaultRowHeight="13.5"/>
  <sheetData>
    <row r="61" spans="2:4" ht="22.5">
      <c r="C61" s="368" t="s">
        <v>82</v>
      </c>
      <c r="D61" s="369" t="s">
        <v>83</v>
      </c>
    </row>
    <row r="62" spans="2:4">
      <c r="B62" t="s">
        <v>15</v>
      </c>
      <c r="C62" s="370">
        <v>0.26439790575916228</v>
      </c>
      <c r="D62" s="371">
        <v>0.9703315881326352</v>
      </c>
    </row>
    <row r="63" spans="2:4">
      <c r="B63" t="s">
        <v>14</v>
      </c>
      <c r="C63" s="370">
        <v>0.30712788259958074</v>
      </c>
      <c r="D63" s="371">
        <v>1.1666666666666667</v>
      </c>
    </row>
    <row r="64" spans="2:4">
      <c r="B64" t="s">
        <v>19</v>
      </c>
      <c r="C64" s="370">
        <v>0.34032449544914917</v>
      </c>
      <c r="D64" s="371">
        <v>1.220815195884448</v>
      </c>
    </row>
    <row r="65" spans="2:4">
      <c r="B65" t="s">
        <v>10</v>
      </c>
      <c r="C65" s="370">
        <v>0.34345794392523366</v>
      </c>
      <c r="D65" s="371">
        <v>1.4205607476635513</v>
      </c>
    </row>
    <row r="66" spans="2:4">
      <c r="B66" t="s">
        <v>16</v>
      </c>
      <c r="C66" s="370">
        <v>0.35301668806161746</v>
      </c>
      <c r="D66" s="371">
        <v>1.4659820282413349</v>
      </c>
    </row>
    <row r="67" spans="2:4">
      <c r="B67" t="s">
        <v>18</v>
      </c>
      <c r="C67" s="370">
        <v>0.35402298850574715</v>
      </c>
      <c r="D67" s="371">
        <v>1.3379310344827586</v>
      </c>
    </row>
    <row r="68" spans="2:4">
      <c r="B68" t="s">
        <v>84</v>
      </c>
      <c r="C68" s="370">
        <v>0.36021720035135352</v>
      </c>
      <c r="D68" s="371">
        <v>1.4078894833506348</v>
      </c>
    </row>
    <row r="69" spans="2:4">
      <c r="B69" t="s">
        <v>13</v>
      </c>
      <c r="C69" s="370">
        <v>0.36602052451539341</v>
      </c>
      <c r="D69" s="371">
        <v>1.2873432155074116</v>
      </c>
    </row>
    <row r="70" spans="2:4">
      <c r="B70" t="s">
        <v>4</v>
      </c>
      <c r="C70" s="370">
        <v>0.37209302325581395</v>
      </c>
      <c r="D70" s="371">
        <v>1.8720930232558139</v>
      </c>
    </row>
    <row r="71" spans="2:4">
      <c r="B71" t="s">
        <v>7</v>
      </c>
      <c r="C71" s="370">
        <v>0.3742690058479532</v>
      </c>
      <c r="D71" s="371">
        <v>1.3859649122807018</v>
      </c>
    </row>
    <row r="72" spans="2:4">
      <c r="B72" t="s">
        <v>5</v>
      </c>
      <c r="C72" s="370">
        <v>0.38053097345132741</v>
      </c>
      <c r="D72" s="371">
        <v>1.3716814159292035</v>
      </c>
    </row>
    <row r="73" spans="2:4">
      <c r="B73" t="s">
        <v>8</v>
      </c>
      <c r="C73" s="370">
        <v>0.38715769593956562</v>
      </c>
      <c r="D73" s="371">
        <v>1.6288951841359773</v>
      </c>
    </row>
    <row r="74" spans="2:4">
      <c r="B74" t="s">
        <v>12</v>
      </c>
      <c r="C74" s="370">
        <v>0.40419161676646709</v>
      </c>
      <c r="D74" s="371">
        <v>1.5793413173652695</v>
      </c>
    </row>
    <row r="75" spans="2:4">
      <c r="B75" t="s">
        <v>3</v>
      </c>
      <c r="C75" s="370">
        <v>0.40789473684210525</v>
      </c>
      <c r="D75" s="371">
        <v>1.0657894736842106</v>
      </c>
    </row>
    <row r="76" spans="2:4">
      <c r="B76" t="s">
        <v>11</v>
      </c>
      <c r="C76" s="370">
        <v>0.41803278688524592</v>
      </c>
      <c r="D76" s="371">
        <v>1.6577868852459017</v>
      </c>
    </row>
    <row r="77" spans="2:4">
      <c r="B77" t="s">
        <v>1</v>
      </c>
      <c r="C77" s="370">
        <v>0.42592592592592593</v>
      </c>
      <c r="D77" s="371">
        <v>0.92592592592592593</v>
      </c>
    </row>
    <row r="78" spans="2:4">
      <c r="B78" t="s">
        <v>17</v>
      </c>
      <c r="C78" s="370">
        <v>0.43563432835820898</v>
      </c>
      <c r="D78" s="371">
        <v>1.9692164179104477</v>
      </c>
    </row>
    <row r="79" spans="2:4">
      <c r="B79" t="s">
        <v>2</v>
      </c>
      <c r="C79" s="370">
        <v>0.4358974358974359</v>
      </c>
      <c r="D79" s="371">
        <v>1.8076923076923077</v>
      </c>
    </row>
    <row r="80" spans="2:4">
      <c r="B80" t="s">
        <v>9</v>
      </c>
      <c r="C80" s="370">
        <v>0.44444444444444442</v>
      </c>
      <c r="D80" s="371">
        <v>1.8187134502923976</v>
      </c>
    </row>
    <row r="81" spans="2:4">
      <c r="B81" t="s">
        <v>6</v>
      </c>
      <c r="C81" s="370">
        <v>0.50318471337579618</v>
      </c>
      <c r="D81" s="371">
        <v>2.2038216560509554</v>
      </c>
    </row>
  </sheetData>
  <autoFilter ref="B61:D81">
    <sortState ref="B62:D81">
      <sortCondition ref="C61:C81"/>
    </sortState>
  </autoFilter>
  <phoneticPr fontId="3"/>
  <printOptions horizontalCentered="1" verticalCentered="1"/>
  <pageMargins left="1.023622047244094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6"/>
  <sheetViews>
    <sheetView view="pageBreakPreview" zoomScaleNormal="13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625" defaultRowHeight="9.75"/>
  <cols>
    <col min="1" max="1" width="3.25" style="1" customWidth="1"/>
    <col min="2" max="2" width="13.625" style="10" customWidth="1"/>
    <col min="3" max="4" width="4.75" style="7" customWidth="1"/>
    <col min="5" max="5" width="5.25" style="7" customWidth="1"/>
    <col min="6" max="8" width="4.75" style="7" customWidth="1"/>
    <col min="9" max="11" width="4.75" style="9" customWidth="1"/>
    <col min="12" max="17" width="4.75" style="8" customWidth="1"/>
    <col min="18" max="19" width="4.75" style="7" customWidth="1"/>
    <col min="20" max="20" width="5.25" style="7" customWidth="1"/>
    <col min="21" max="23" width="4.75" style="4" customWidth="1"/>
    <col min="24" max="29" width="4.75" style="3" customWidth="1"/>
    <col min="30" max="32" width="4.75" style="6" customWidth="1"/>
    <col min="33" max="37" width="4.75" style="3" customWidth="1"/>
    <col min="38" max="38" width="4.75" style="5" customWidth="1"/>
    <col min="39" max="41" width="4.75" style="3" customWidth="1"/>
    <col min="42" max="44" width="4.75" style="4" customWidth="1"/>
    <col min="45" max="47" width="4.75" style="3" customWidth="1"/>
    <col min="48" max="50" width="4.75" style="2" customWidth="1"/>
    <col min="51" max="55" width="10.625" style="2"/>
    <col min="56" max="16384" width="10.625" style="1"/>
  </cols>
  <sheetData>
    <row r="1" spans="1:93" ht="14.25">
      <c r="B1" s="1"/>
      <c r="C1" s="366" t="s">
        <v>81</v>
      </c>
      <c r="AA1" s="366" t="s">
        <v>81</v>
      </c>
    </row>
    <row r="3" spans="1:93" s="16" customFormat="1" ht="30" customHeight="1">
      <c r="B3" s="318"/>
      <c r="C3" s="372" t="s">
        <v>31</v>
      </c>
      <c r="D3" s="373"/>
      <c r="E3" s="374"/>
      <c r="F3" s="372" t="s">
        <v>30</v>
      </c>
      <c r="G3" s="373"/>
      <c r="H3" s="374"/>
      <c r="I3" s="387" t="s">
        <v>29</v>
      </c>
      <c r="J3" s="388"/>
      <c r="K3" s="389"/>
      <c r="L3" s="390" t="s">
        <v>28</v>
      </c>
      <c r="M3" s="391"/>
      <c r="N3" s="392"/>
      <c r="O3" s="390" t="s">
        <v>27</v>
      </c>
      <c r="P3" s="391"/>
      <c r="Q3" s="392"/>
      <c r="R3" s="372" t="s">
        <v>26</v>
      </c>
      <c r="S3" s="373"/>
      <c r="T3" s="374"/>
      <c r="U3" s="381" t="s">
        <v>33</v>
      </c>
      <c r="V3" s="382"/>
      <c r="W3" s="383"/>
      <c r="X3" s="378" t="s">
        <v>25</v>
      </c>
      <c r="Y3" s="379"/>
      <c r="Z3" s="380"/>
      <c r="AA3" s="378" t="s">
        <v>34</v>
      </c>
      <c r="AB3" s="379"/>
      <c r="AC3" s="380"/>
      <c r="AD3" s="384" t="s">
        <v>35</v>
      </c>
      <c r="AE3" s="385"/>
      <c r="AF3" s="386"/>
      <c r="AG3" s="378" t="s">
        <v>36</v>
      </c>
      <c r="AH3" s="379"/>
      <c r="AI3" s="380"/>
      <c r="AJ3" s="378" t="s">
        <v>37</v>
      </c>
      <c r="AK3" s="379"/>
      <c r="AL3" s="380"/>
      <c r="AM3" s="378" t="s">
        <v>38</v>
      </c>
      <c r="AN3" s="379"/>
      <c r="AO3" s="380"/>
      <c r="AP3" s="381" t="s">
        <v>39</v>
      </c>
      <c r="AQ3" s="382"/>
      <c r="AR3" s="383"/>
      <c r="AS3" s="378" t="s">
        <v>40</v>
      </c>
      <c r="AT3" s="379"/>
      <c r="AU3" s="380"/>
      <c r="AV3" s="375" t="s">
        <v>32</v>
      </c>
      <c r="AW3" s="376"/>
      <c r="AX3" s="377"/>
      <c r="AY3" s="17"/>
      <c r="AZ3" s="17"/>
      <c r="BA3" s="17"/>
      <c r="BB3" s="17"/>
      <c r="BC3" s="17"/>
    </row>
    <row r="4" spans="1:93" s="16" customFormat="1" ht="18.75" customHeight="1">
      <c r="A4" s="16" t="s">
        <v>24</v>
      </c>
      <c r="B4" s="289" t="s">
        <v>79</v>
      </c>
      <c r="C4" s="124" t="s">
        <v>22</v>
      </c>
      <c r="D4" s="125" t="s">
        <v>21</v>
      </c>
      <c r="E4" s="126" t="s">
        <v>20</v>
      </c>
      <c r="F4" s="124" t="s">
        <v>22</v>
      </c>
      <c r="G4" s="125" t="s">
        <v>21</v>
      </c>
      <c r="H4" s="126" t="s">
        <v>20</v>
      </c>
      <c r="I4" s="127" t="s">
        <v>22</v>
      </c>
      <c r="J4" s="128" t="s">
        <v>21</v>
      </c>
      <c r="K4" s="129" t="s">
        <v>20</v>
      </c>
      <c r="L4" s="130" t="s">
        <v>22</v>
      </c>
      <c r="M4" s="131" t="s">
        <v>21</v>
      </c>
      <c r="N4" s="132" t="s">
        <v>23</v>
      </c>
      <c r="O4" s="130" t="s">
        <v>22</v>
      </c>
      <c r="P4" s="131" t="s">
        <v>21</v>
      </c>
      <c r="Q4" s="132" t="s">
        <v>20</v>
      </c>
      <c r="R4" s="124" t="s">
        <v>22</v>
      </c>
      <c r="S4" s="125" t="s">
        <v>21</v>
      </c>
      <c r="T4" s="126" t="s">
        <v>20</v>
      </c>
      <c r="U4" s="133" t="s">
        <v>22</v>
      </c>
      <c r="V4" s="134" t="s">
        <v>21</v>
      </c>
      <c r="W4" s="135" t="s">
        <v>20</v>
      </c>
      <c r="X4" s="136" t="s">
        <v>22</v>
      </c>
      <c r="Y4" s="137" t="s">
        <v>21</v>
      </c>
      <c r="Z4" s="138" t="s">
        <v>20</v>
      </c>
      <c r="AA4" s="136" t="s">
        <v>22</v>
      </c>
      <c r="AB4" s="137" t="s">
        <v>21</v>
      </c>
      <c r="AC4" s="138" t="s">
        <v>20</v>
      </c>
      <c r="AD4" s="139" t="s">
        <v>22</v>
      </c>
      <c r="AE4" s="140" t="s">
        <v>21</v>
      </c>
      <c r="AF4" s="141" t="s">
        <v>20</v>
      </c>
      <c r="AG4" s="136" t="s">
        <v>22</v>
      </c>
      <c r="AH4" s="137" t="s">
        <v>21</v>
      </c>
      <c r="AI4" s="138" t="s">
        <v>20</v>
      </c>
      <c r="AJ4" s="136" t="s">
        <v>22</v>
      </c>
      <c r="AK4" s="137" t="s">
        <v>21</v>
      </c>
      <c r="AL4" s="142" t="s">
        <v>20</v>
      </c>
      <c r="AM4" s="136" t="s">
        <v>22</v>
      </c>
      <c r="AN4" s="137" t="s">
        <v>21</v>
      </c>
      <c r="AO4" s="138" t="s">
        <v>20</v>
      </c>
      <c r="AP4" s="133" t="s">
        <v>22</v>
      </c>
      <c r="AQ4" s="134" t="s">
        <v>21</v>
      </c>
      <c r="AR4" s="135" t="s">
        <v>20</v>
      </c>
      <c r="AS4" s="136" t="s">
        <v>22</v>
      </c>
      <c r="AT4" s="137" t="s">
        <v>21</v>
      </c>
      <c r="AU4" s="138" t="s">
        <v>20</v>
      </c>
      <c r="AV4" s="136" t="s">
        <v>22</v>
      </c>
      <c r="AW4" s="137" t="s">
        <v>21</v>
      </c>
      <c r="AX4" s="138" t="s">
        <v>20</v>
      </c>
      <c r="AY4" s="17"/>
      <c r="AZ4" s="17"/>
      <c r="BA4" s="17"/>
      <c r="BB4" s="17"/>
      <c r="BC4" s="17"/>
    </row>
    <row r="5" spans="1:93" s="15" customFormat="1" ht="18" customHeight="1">
      <c r="A5" s="15">
        <v>1</v>
      </c>
      <c r="B5" s="143" t="s">
        <v>19</v>
      </c>
      <c r="C5" s="144">
        <f>市町村別保育所・こども園!B5+市町村別幼稚園!B5</f>
        <v>1290</v>
      </c>
      <c r="D5" s="145">
        <f>市町村別保育所・こども園!C5+市町村別幼稚園!C5</f>
        <v>1237</v>
      </c>
      <c r="E5" s="146">
        <f t="shared" ref="E5:E25" si="0">C5+D5</f>
        <v>2527</v>
      </c>
      <c r="F5" s="144">
        <f>市町村別保育所・こども園!E5+市町村別幼稚園!E5</f>
        <v>467</v>
      </c>
      <c r="G5" s="145">
        <f>市町村別保育所・こども園!F5+市町村別幼稚園!F5</f>
        <v>393</v>
      </c>
      <c r="H5" s="146">
        <f t="shared" ref="H5:H25" si="1">F5+G5</f>
        <v>860</v>
      </c>
      <c r="I5" s="147">
        <f t="shared" ref="I5:I25" si="2">F5/C5</f>
        <v>0.36201550387596898</v>
      </c>
      <c r="J5" s="148">
        <f t="shared" ref="J5:J25" si="3">G5/D5</f>
        <v>0.31770412287793048</v>
      </c>
      <c r="K5" s="149">
        <f t="shared" ref="K5:K25" si="4">H5/E5</f>
        <v>0.34032449544914917</v>
      </c>
      <c r="L5" s="144">
        <f>市町村別保育所・こども園!K5+市町村別幼稚園!K5</f>
        <v>195</v>
      </c>
      <c r="M5" s="145">
        <f>市町村別保育所・こども園!L5+市町村別幼稚園!L5</f>
        <v>140</v>
      </c>
      <c r="N5" s="146">
        <f t="shared" ref="N5:N25" si="5">L5+M5</f>
        <v>335</v>
      </c>
      <c r="O5" s="150">
        <f t="shared" ref="O5:O25" si="6">L5/C5</f>
        <v>0.15116279069767441</v>
      </c>
      <c r="P5" s="151">
        <f t="shared" ref="P5:P25" si="7">M5/D5</f>
        <v>0.11317704122877931</v>
      </c>
      <c r="Q5" s="152">
        <f t="shared" ref="Q5:Q25" si="8">N5/E5</f>
        <v>0.13256826276216857</v>
      </c>
      <c r="R5" s="153">
        <f>市町村別保育所・こども園!Q5+市町村別幼稚園!Q5</f>
        <v>1652</v>
      </c>
      <c r="S5" s="154">
        <f>市町村別保育所・こども園!R5+市町村別幼稚園!R5</f>
        <v>1414</v>
      </c>
      <c r="T5" s="146">
        <f t="shared" ref="T5:T25" si="9">R5+S5</f>
        <v>3066</v>
      </c>
      <c r="U5" s="155">
        <f t="shared" ref="U5:U25" si="10">R5/C5</f>
        <v>1.2806201550387597</v>
      </c>
      <c r="V5" s="156">
        <f t="shared" ref="V5:V25" si="11">S5/D5</f>
        <v>1.143088116410671</v>
      </c>
      <c r="W5" s="157">
        <f t="shared" ref="W5:W25" si="12">T5/E5</f>
        <v>1.2132963988919667</v>
      </c>
      <c r="X5" s="153">
        <f>市町村別保育所・こども園!W5+市町村別幼稚園!W5</f>
        <v>218</v>
      </c>
      <c r="Y5" s="154">
        <f>市町村別保育所・こども園!X5+市町村別幼稚園!X5</f>
        <v>236</v>
      </c>
      <c r="Z5" s="146">
        <f t="shared" ref="Z5:Z25" si="13">X5+Y5</f>
        <v>454</v>
      </c>
      <c r="AA5" s="144">
        <f>市町村別保育所・こども園!Z5+市町村別幼稚園!Z5</f>
        <v>8</v>
      </c>
      <c r="AB5" s="145">
        <f>市町村別保育所・こども園!AA5+市町村別幼稚園!AA5</f>
        <v>10</v>
      </c>
      <c r="AC5" s="146">
        <f t="shared" ref="AC5:AC25" si="14">AA5+AB5</f>
        <v>18</v>
      </c>
      <c r="AD5" s="158">
        <f t="shared" ref="AD5:AD25" si="15">AA5/C5</f>
        <v>6.2015503875968991E-3</v>
      </c>
      <c r="AE5" s="159">
        <f t="shared" ref="AE5:AE25" si="16">AB5/D5</f>
        <v>8.0840743734842367E-3</v>
      </c>
      <c r="AF5" s="160">
        <f t="shared" ref="AF5:AF25" si="17">AC5/E5</f>
        <v>7.1230708349821923E-3</v>
      </c>
      <c r="AG5" s="144">
        <f>市町村別保育所・こども園!AF5+市町村別幼稚園!AF5</f>
        <v>6</v>
      </c>
      <c r="AH5" s="145">
        <f>市町村別保育所・こども園!AG5+市町村別幼稚園!AG5</f>
        <v>7</v>
      </c>
      <c r="AI5" s="146">
        <f t="shared" ref="AI5:AI25" si="18">AG5+AH5</f>
        <v>13</v>
      </c>
      <c r="AJ5" s="158">
        <f t="shared" ref="AJ5:AJ25" si="19">AG5/C5</f>
        <v>4.6511627906976744E-3</v>
      </c>
      <c r="AK5" s="159">
        <f t="shared" ref="AK5:AK25" si="20">AH5/D5</f>
        <v>5.6588520614389648E-3</v>
      </c>
      <c r="AL5" s="160">
        <f t="shared" ref="AL5:AL25" si="21">AI5/E5</f>
        <v>5.1444400474871385E-3</v>
      </c>
      <c r="AM5" s="144">
        <f>市町村別保育所・こども園!AL5+市町村別幼稚園!AL5</f>
        <v>8</v>
      </c>
      <c r="AN5" s="145">
        <f>市町村別保育所・こども園!AM5+市町村別幼稚園!AM5</f>
        <v>11</v>
      </c>
      <c r="AO5" s="146">
        <f t="shared" ref="AO5:AO25" si="22">AM5+AN5</f>
        <v>19</v>
      </c>
      <c r="AP5" s="161">
        <f t="shared" ref="AP5:AP25" si="23">AM5/C5</f>
        <v>6.2015503875968991E-3</v>
      </c>
      <c r="AQ5" s="162">
        <f t="shared" ref="AQ5:AQ25" si="24">AN5/D5</f>
        <v>8.8924818108326604E-3</v>
      </c>
      <c r="AR5" s="163">
        <f t="shared" ref="AR5:AR25" si="25">AO5/E5</f>
        <v>7.5187969924812026E-3</v>
      </c>
      <c r="AS5" s="144">
        <f>市町村別保育所・こども園!AR5+市町村別幼稚園!AR5</f>
        <v>6</v>
      </c>
      <c r="AT5" s="145">
        <f>市町村別保育所・こども園!AS5+市町村別幼稚園!AS5</f>
        <v>2</v>
      </c>
      <c r="AU5" s="146">
        <f t="shared" ref="AU5:AU25" si="26">AS5+AT5</f>
        <v>8</v>
      </c>
      <c r="AV5" s="164">
        <f t="shared" ref="AV5:AV25" si="27">(R5+AM5)/C5</f>
        <v>1.2868217054263567</v>
      </c>
      <c r="AW5" s="165">
        <f t="shared" ref="AW5:AW25" si="28">(S5+AN5)/D5</f>
        <v>1.1519805982215037</v>
      </c>
      <c r="AX5" s="166">
        <f t="shared" ref="AX5:AX25" si="29">(T5+AO5)/E5</f>
        <v>1.220815195884448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5" customFormat="1" ht="18" customHeight="1">
      <c r="A6" s="15">
        <v>2</v>
      </c>
      <c r="B6" s="167" t="s">
        <v>18</v>
      </c>
      <c r="C6" s="168">
        <f>市町村別保育所・こども園!B6+市町村別幼稚園!B6</f>
        <v>480</v>
      </c>
      <c r="D6" s="169">
        <f>市町村別保育所・こども園!C6+市町村別幼稚園!C6</f>
        <v>390</v>
      </c>
      <c r="E6" s="170">
        <f t="shared" si="0"/>
        <v>870</v>
      </c>
      <c r="F6" s="168">
        <f>市町村別保育所・こども園!E6+市町村別幼稚園!E6</f>
        <v>162</v>
      </c>
      <c r="G6" s="169">
        <f>市町村別保育所・こども園!F6+市町村別幼稚園!F6</f>
        <v>146</v>
      </c>
      <c r="H6" s="170">
        <f t="shared" si="1"/>
        <v>308</v>
      </c>
      <c r="I6" s="171">
        <f t="shared" si="2"/>
        <v>0.33750000000000002</v>
      </c>
      <c r="J6" s="172">
        <f t="shared" si="3"/>
        <v>0.37435897435897436</v>
      </c>
      <c r="K6" s="173">
        <f t="shared" si="4"/>
        <v>0.35402298850574715</v>
      </c>
      <c r="L6" s="174">
        <f>市町村別保育所・こども園!K6+市町村別幼稚園!K6</f>
        <v>58</v>
      </c>
      <c r="M6" s="175">
        <f>市町村別保育所・こども園!L6+市町村別幼稚園!L6</f>
        <v>45</v>
      </c>
      <c r="N6" s="170">
        <f t="shared" si="5"/>
        <v>103</v>
      </c>
      <c r="O6" s="150">
        <f t="shared" si="6"/>
        <v>0.12083333333333333</v>
      </c>
      <c r="P6" s="151">
        <f t="shared" si="7"/>
        <v>0.11538461538461539</v>
      </c>
      <c r="Q6" s="152">
        <f t="shared" si="8"/>
        <v>0.11839080459770115</v>
      </c>
      <c r="R6" s="168">
        <f>市町村別保育所・こども園!Q6+市町村別幼稚園!Q6</f>
        <v>606</v>
      </c>
      <c r="S6" s="169">
        <f>市町村別保育所・こども園!R6+市町村別幼稚園!R6</f>
        <v>517</v>
      </c>
      <c r="T6" s="170">
        <f t="shared" si="9"/>
        <v>1123</v>
      </c>
      <c r="U6" s="155">
        <f t="shared" si="10"/>
        <v>1.2625</v>
      </c>
      <c r="V6" s="156">
        <f t="shared" si="11"/>
        <v>1.3256410256410256</v>
      </c>
      <c r="W6" s="157">
        <f t="shared" si="12"/>
        <v>1.2908045977011495</v>
      </c>
      <c r="X6" s="174">
        <f>市町村別保育所・こども園!W6+市町村別幼稚園!W6</f>
        <v>48</v>
      </c>
      <c r="Y6" s="175">
        <f>市町村別保育所・こども園!X6+市町村別幼稚園!X6</f>
        <v>34</v>
      </c>
      <c r="Z6" s="170">
        <f t="shared" si="13"/>
        <v>82</v>
      </c>
      <c r="AA6" s="176">
        <f>市町村別保育所・こども園!Z6+市町村別幼稚園!Z6</f>
        <v>5</v>
      </c>
      <c r="AB6" s="177">
        <f>市町村別保育所・こども園!AA6+市町村別幼稚園!AA6</f>
        <v>5</v>
      </c>
      <c r="AC6" s="170">
        <f t="shared" si="14"/>
        <v>10</v>
      </c>
      <c r="AD6" s="178">
        <f t="shared" si="15"/>
        <v>1.0416666666666666E-2</v>
      </c>
      <c r="AE6" s="179">
        <f t="shared" si="16"/>
        <v>1.282051282051282E-2</v>
      </c>
      <c r="AF6" s="180">
        <f t="shared" si="17"/>
        <v>1.1494252873563218E-2</v>
      </c>
      <c r="AG6" s="176">
        <f>市町村別保育所・こども園!AF6+市町村別幼稚園!AF6</f>
        <v>2</v>
      </c>
      <c r="AH6" s="177">
        <f>市町村別保育所・こども園!AG6+市町村別幼稚園!AG6</f>
        <v>2</v>
      </c>
      <c r="AI6" s="170">
        <f t="shared" si="18"/>
        <v>4</v>
      </c>
      <c r="AJ6" s="178">
        <f t="shared" si="19"/>
        <v>4.1666666666666666E-3</v>
      </c>
      <c r="AK6" s="179">
        <f t="shared" si="20"/>
        <v>5.1282051282051282E-3</v>
      </c>
      <c r="AL6" s="180">
        <f t="shared" si="21"/>
        <v>4.5977011494252873E-3</v>
      </c>
      <c r="AM6" s="176">
        <f>市町村別保育所・こども園!AL6+市町村別幼稚園!AL6</f>
        <v>23</v>
      </c>
      <c r="AN6" s="177">
        <f>市町村別保育所・こども園!AM6+市町村別幼稚園!AM6</f>
        <v>18</v>
      </c>
      <c r="AO6" s="170">
        <f t="shared" si="22"/>
        <v>41</v>
      </c>
      <c r="AP6" s="181">
        <f t="shared" si="23"/>
        <v>4.791666666666667E-2</v>
      </c>
      <c r="AQ6" s="182">
        <f t="shared" si="24"/>
        <v>4.6153846153846156E-2</v>
      </c>
      <c r="AR6" s="183">
        <f t="shared" si="25"/>
        <v>4.7126436781609195E-2</v>
      </c>
      <c r="AS6" s="176">
        <f>市町村別保育所・こども園!AR6+市町村別幼稚園!AR6</f>
        <v>2</v>
      </c>
      <c r="AT6" s="177">
        <f>市町村別保育所・こども園!AS6+市町村別幼稚園!AS6</f>
        <v>9</v>
      </c>
      <c r="AU6" s="170">
        <f t="shared" si="26"/>
        <v>11</v>
      </c>
      <c r="AV6" s="184">
        <f t="shared" si="27"/>
        <v>1.3104166666666666</v>
      </c>
      <c r="AW6" s="185">
        <f t="shared" si="28"/>
        <v>1.3717948717948718</v>
      </c>
      <c r="AX6" s="186">
        <f t="shared" si="29"/>
        <v>1.3379310344827586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5" customFormat="1" ht="18" customHeight="1">
      <c r="A7" s="15">
        <v>3</v>
      </c>
      <c r="B7" s="167" t="s">
        <v>17</v>
      </c>
      <c r="C7" s="176">
        <f>市町村別保育所・こども園!B7+市町村別幼稚園!B7</f>
        <v>560</v>
      </c>
      <c r="D7" s="177">
        <f>市町村別保育所・こども園!C7+市町村別幼稚園!C7</f>
        <v>512</v>
      </c>
      <c r="E7" s="170">
        <f t="shared" si="0"/>
        <v>1072</v>
      </c>
      <c r="F7" s="176">
        <f>市町村別保育所・こども園!E7+市町村別幼稚園!E7</f>
        <v>246</v>
      </c>
      <c r="G7" s="177">
        <f>市町村別保育所・こども園!F7+市町村別幼稚園!F7</f>
        <v>221</v>
      </c>
      <c r="H7" s="170">
        <f t="shared" si="1"/>
        <v>467</v>
      </c>
      <c r="I7" s="171">
        <f t="shared" si="2"/>
        <v>0.43928571428571428</v>
      </c>
      <c r="J7" s="172">
        <f t="shared" si="3"/>
        <v>0.431640625</v>
      </c>
      <c r="K7" s="173">
        <f t="shared" si="4"/>
        <v>0.43563432835820898</v>
      </c>
      <c r="L7" s="176">
        <f>市町村別保育所・こども園!K7+市町村別幼稚園!K7</f>
        <v>81</v>
      </c>
      <c r="M7" s="177">
        <f>市町村別保育所・こども園!L7+市町村別幼稚園!L7</f>
        <v>86</v>
      </c>
      <c r="N7" s="170">
        <f t="shared" si="5"/>
        <v>167</v>
      </c>
      <c r="O7" s="150">
        <f t="shared" si="6"/>
        <v>0.14464285714285716</v>
      </c>
      <c r="P7" s="151">
        <f t="shared" si="7"/>
        <v>0.16796875</v>
      </c>
      <c r="Q7" s="152">
        <f t="shared" si="8"/>
        <v>0.15578358208955223</v>
      </c>
      <c r="R7" s="176">
        <f>市町村別保育所・こども園!Q7+市町村別幼稚園!Q7</f>
        <v>1089</v>
      </c>
      <c r="S7" s="177">
        <f>市町村別保育所・こども園!R7+市町村別幼稚園!R7</f>
        <v>975</v>
      </c>
      <c r="T7" s="170">
        <f t="shared" si="9"/>
        <v>2064</v>
      </c>
      <c r="U7" s="155">
        <f t="shared" si="10"/>
        <v>1.9446428571428571</v>
      </c>
      <c r="V7" s="156">
        <f t="shared" si="11"/>
        <v>1.904296875</v>
      </c>
      <c r="W7" s="157">
        <f t="shared" si="12"/>
        <v>1.9253731343283582</v>
      </c>
      <c r="X7" s="176">
        <f>市町村別保育所・こども園!W7+市町村別幼稚園!W7</f>
        <v>105</v>
      </c>
      <c r="Y7" s="177">
        <f>市町村別保育所・こども園!X7+市町村別幼稚園!X7</f>
        <v>106</v>
      </c>
      <c r="Z7" s="170">
        <f t="shared" si="13"/>
        <v>211</v>
      </c>
      <c r="AA7" s="176">
        <f>市町村別保育所・こども園!Z7+市町村別幼稚園!Z7</f>
        <v>11</v>
      </c>
      <c r="AB7" s="177">
        <f>市町村別保育所・こども園!AA7+市町村別幼稚園!AA7</f>
        <v>7</v>
      </c>
      <c r="AC7" s="170">
        <f t="shared" si="14"/>
        <v>18</v>
      </c>
      <c r="AD7" s="178">
        <f t="shared" si="15"/>
        <v>1.9642857142857142E-2</v>
      </c>
      <c r="AE7" s="179">
        <f t="shared" si="16"/>
        <v>1.3671875E-2</v>
      </c>
      <c r="AF7" s="180">
        <f t="shared" si="17"/>
        <v>1.6791044776119403E-2</v>
      </c>
      <c r="AG7" s="176">
        <f>市町村別保育所・こども園!AF7+市町村別幼稚園!AF7</f>
        <v>7</v>
      </c>
      <c r="AH7" s="177">
        <f>市町村別保育所・こども園!AG7+市町村別幼稚園!AG7</f>
        <v>4</v>
      </c>
      <c r="AI7" s="170">
        <f t="shared" si="18"/>
        <v>11</v>
      </c>
      <c r="AJ7" s="178">
        <f t="shared" si="19"/>
        <v>1.2500000000000001E-2</v>
      </c>
      <c r="AK7" s="179">
        <f t="shared" si="20"/>
        <v>7.8125E-3</v>
      </c>
      <c r="AL7" s="180">
        <f t="shared" si="21"/>
        <v>1.0261194029850746E-2</v>
      </c>
      <c r="AM7" s="176">
        <f>市町村別保育所・こども園!AL7+市町村別幼稚園!AL7</f>
        <v>35</v>
      </c>
      <c r="AN7" s="177">
        <f>市町村別保育所・こども園!AM7+市町村別幼稚園!AM7</f>
        <v>12</v>
      </c>
      <c r="AO7" s="170">
        <f t="shared" si="22"/>
        <v>47</v>
      </c>
      <c r="AP7" s="181">
        <f t="shared" si="23"/>
        <v>6.25E-2</v>
      </c>
      <c r="AQ7" s="182">
        <f t="shared" si="24"/>
        <v>2.34375E-2</v>
      </c>
      <c r="AR7" s="183">
        <f t="shared" si="25"/>
        <v>4.3843283582089554E-2</v>
      </c>
      <c r="AS7" s="176">
        <f>市町村別保育所・こども園!AR7+市町村別幼稚園!AR7</f>
        <v>6</v>
      </c>
      <c r="AT7" s="177">
        <f>市町村別保育所・こども園!AS7+市町村別幼稚園!AS7</f>
        <v>1</v>
      </c>
      <c r="AU7" s="170">
        <f t="shared" si="26"/>
        <v>7</v>
      </c>
      <c r="AV7" s="184">
        <f t="shared" si="27"/>
        <v>2.0071428571428571</v>
      </c>
      <c r="AW7" s="185">
        <f t="shared" si="28"/>
        <v>1.927734375</v>
      </c>
      <c r="AX7" s="186">
        <f t="shared" si="29"/>
        <v>1.9692164179104477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5" customFormat="1" ht="18" customHeight="1">
      <c r="A8" s="15">
        <v>4</v>
      </c>
      <c r="B8" s="167" t="s">
        <v>16</v>
      </c>
      <c r="C8" s="176">
        <f>市町村別保育所・こども園!B8+市町村別幼稚園!B8</f>
        <v>403</v>
      </c>
      <c r="D8" s="177">
        <f>市町村別保育所・こども園!C8+市町村別幼稚園!C8</f>
        <v>376</v>
      </c>
      <c r="E8" s="170">
        <f t="shared" si="0"/>
        <v>779</v>
      </c>
      <c r="F8" s="176">
        <f>市町村別保育所・こども園!E8+市町村別幼稚園!E8</f>
        <v>155</v>
      </c>
      <c r="G8" s="177">
        <f>市町村別保育所・こども園!F8+市町村別幼稚園!F8</f>
        <v>120</v>
      </c>
      <c r="H8" s="170">
        <f t="shared" si="1"/>
        <v>275</v>
      </c>
      <c r="I8" s="171">
        <f t="shared" si="2"/>
        <v>0.38461538461538464</v>
      </c>
      <c r="J8" s="172">
        <f t="shared" si="3"/>
        <v>0.31914893617021278</v>
      </c>
      <c r="K8" s="173">
        <f t="shared" si="4"/>
        <v>0.35301668806161746</v>
      </c>
      <c r="L8" s="176">
        <f>市町村別保育所・こども園!K8+市町村別幼稚園!K8</f>
        <v>41</v>
      </c>
      <c r="M8" s="177">
        <f>市町村別保育所・こども園!L8+市町村別幼稚園!L8</f>
        <v>25</v>
      </c>
      <c r="N8" s="170">
        <f t="shared" si="5"/>
        <v>66</v>
      </c>
      <c r="O8" s="150">
        <f t="shared" si="6"/>
        <v>0.10173697270471464</v>
      </c>
      <c r="P8" s="151">
        <f t="shared" si="7"/>
        <v>6.6489361702127658E-2</v>
      </c>
      <c r="Q8" s="152">
        <f t="shared" si="8"/>
        <v>8.4724005134788186E-2</v>
      </c>
      <c r="R8" s="176">
        <f>市町村別保育所・こども園!Q8+市町村別幼稚園!Q8</f>
        <v>668</v>
      </c>
      <c r="S8" s="177">
        <f>市町村別保育所・こども園!R8+市町村別幼稚園!R8</f>
        <v>450</v>
      </c>
      <c r="T8" s="170">
        <f t="shared" si="9"/>
        <v>1118</v>
      </c>
      <c r="U8" s="155">
        <f t="shared" si="10"/>
        <v>1.6575682382133996</v>
      </c>
      <c r="V8" s="156">
        <f t="shared" si="11"/>
        <v>1.196808510638298</v>
      </c>
      <c r="W8" s="157">
        <f t="shared" si="12"/>
        <v>1.4351732991014121</v>
      </c>
      <c r="X8" s="176">
        <f>市町村別保育所・こども園!W8+市町村別幼稚園!W8</f>
        <v>51</v>
      </c>
      <c r="Y8" s="177">
        <f>市町村別保育所・こども園!X8+市町村別幼稚園!X8</f>
        <v>39</v>
      </c>
      <c r="Z8" s="170">
        <f t="shared" si="13"/>
        <v>90</v>
      </c>
      <c r="AA8" s="176">
        <f>市町村別保育所・こども園!Z8+市町村別幼稚園!Z8</f>
        <v>7</v>
      </c>
      <c r="AB8" s="177">
        <f>市町村別保育所・こども園!AA8+市町村別幼稚園!AA8</f>
        <v>5</v>
      </c>
      <c r="AC8" s="170">
        <f t="shared" si="14"/>
        <v>12</v>
      </c>
      <c r="AD8" s="178">
        <f t="shared" si="15"/>
        <v>1.7369727047146403E-2</v>
      </c>
      <c r="AE8" s="179">
        <f t="shared" si="16"/>
        <v>1.3297872340425532E-2</v>
      </c>
      <c r="AF8" s="180">
        <f t="shared" si="17"/>
        <v>1.540436456996149E-2</v>
      </c>
      <c r="AG8" s="176">
        <f>市町村別保育所・こども園!AF8+市町村別幼稚園!AF8</f>
        <v>1</v>
      </c>
      <c r="AH8" s="177">
        <f>市町村別保育所・こども園!AG8+市町村別幼稚園!AG8</f>
        <v>0</v>
      </c>
      <c r="AI8" s="170">
        <f t="shared" si="18"/>
        <v>1</v>
      </c>
      <c r="AJ8" s="178">
        <f t="shared" si="19"/>
        <v>2.4813895781637717E-3</v>
      </c>
      <c r="AK8" s="179">
        <f t="shared" si="20"/>
        <v>0</v>
      </c>
      <c r="AL8" s="180">
        <f t="shared" si="21"/>
        <v>1.2836970474967907E-3</v>
      </c>
      <c r="AM8" s="176">
        <f>市町村別保育所・こども園!AL8+市町村別幼稚園!AL8</f>
        <v>12</v>
      </c>
      <c r="AN8" s="177">
        <f>市町村別保育所・こども園!AM8+市町村別幼稚園!AM8</f>
        <v>12</v>
      </c>
      <c r="AO8" s="170">
        <f t="shared" si="22"/>
        <v>24</v>
      </c>
      <c r="AP8" s="181">
        <f t="shared" si="23"/>
        <v>2.9776674937965261E-2</v>
      </c>
      <c r="AQ8" s="182">
        <f t="shared" si="24"/>
        <v>3.1914893617021274E-2</v>
      </c>
      <c r="AR8" s="183">
        <f t="shared" si="25"/>
        <v>3.0808729139922979E-2</v>
      </c>
      <c r="AS8" s="176">
        <f>市町村別保育所・こども園!AR8+市町村別幼稚園!AR8</f>
        <v>1</v>
      </c>
      <c r="AT8" s="177">
        <f>市町村別保育所・こども園!AS8+市町村別幼稚園!AS8</f>
        <v>0</v>
      </c>
      <c r="AU8" s="170">
        <f t="shared" si="26"/>
        <v>1</v>
      </c>
      <c r="AV8" s="184">
        <f t="shared" si="27"/>
        <v>1.6873449131513647</v>
      </c>
      <c r="AW8" s="185">
        <f t="shared" si="28"/>
        <v>1.2287234042553192</v>
      </c>
      <c r="AX8" s="186">
        <f t="shared" si="29"/>
        <v>1.4659820282413349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5" customFormat="1" ht="18" customHeight="1">
      <c r="A9" s="15">
        <v>5</v>
      </c>
      <c r="B9" s="167" t="s">
        <v>15</v>
      </c>
      <c r="C9" s="168">
        <f>市町村別保育所・こども園!B9+市町村別幼稚園!B9</f>
        <v>553</v>
      </c>
      <c r="D9" s="169">
        <f>市町村別保育所・こども園!C9+市町村別幼稚園!C9</f>
        <v>593</v>
      </c>
      <c r="E9" s="170">
        <f t="shared" si="0"/>
        <v>1146</v>
      </c>
      <c r="F9" s="168">
        <f>市町村別保育所・こども園!E9+市町村別幼稚園!E9</f>
        <v>146</v>
      </c>
      <c r="G9" s="169">
        <f>市町村別保育所・こども園!F9+市町村別幼稚園!F9</f>
        <v>157</v>
      </c>
      <c r="H9" s="170">
        <f t="shared" si="1"/>
        <v>303</v>
      </c>
      <c r="I9" s="171">
        <f t="shared" si="2"/>
        <v>0.2640144665461121</v>
      </c>
      <c r="J9" s="172">
        <f t="shared" si="3"/>
        <v>0.26475548060708265</v>
      </c>
      <c r="K9" s="173">
        <f t="shared" si="4"/>
        <v>0.26439790575916228</v>
      </c>
      <c r="L9" s="168">
        <f>市町村別保育所・こども園!K9+市町村別幼稚園!K9</f>
        <v>48</v>
      </c>
      <c r="M9" s="169">
        <f>市町村別保育所・こども園!L9+市町村別幼稚園!L9</f>
        <v>65</v>
      </c>
      <c r="N9" s="170">
        <f t="shared" si="5"/>
        <v>113</v>
      </c>
      <c r="O9" s="150">
        <f t="shared" si="6"/>
        <v>8.6799276672694395E-2</v>
      </c>
      <c r="P9" s="151">
        <f t="shared" si="7"/>
        <v>0.10961214165261383</v>
      </c>
      <c r="Q9" s="152">
        <f t="shared" si="8"/>
        <v>9.8603839441535779E-2</v>
      </c>
      <c r="R9" s="168">
        <f>市町村別保育所・こども園!Q9+市町村別幼稚園!Q9</f>
        <v>550</v>
      </c>
      <c r="S9" s="169">
        <f>市町村別保育所・こども園!R9+市町村別幼稚園!R9</f>
        <v>562</v>
      </c>
      <c r="T9" s="170">
        <f t="shared" si="9"/>
        <v>1112</v>
      </c>
      <c r="U9" s="155">
        <f t="shared" si="10"/>
        <v>0.99457504520795659</v>
      </c>
      <c r="V9" s="156">
        <f t="shared" si="11"/>
        <v>0.94772344013490728</v>
      </c>
      <c r="W9" s="157">
        <f t="shared" si="12"/>
        <v>0.9703315881326352</v>
      </c>
      <c r="X9" s="168">
        <f>市町村別保育所・こども園!W9+市町村別幼稚園!W9</f>
        <v>49</v>
      </c>
      <c r="Y9" s="169">
        <f>市町村別保育所・こども園!X9+市町村別幼稚園!X9</f>
        <v>66</v>
      </c>
      <c r="Z9" s="170">
        <f t="shared" si="13"/>
        <v>115</v>
      </c>
      <c r="AA9" s="176">
        <f>市町村別保育所・こども園!Z9+市町村別幼稚園!Z9</f>
        <v>0</v>
      </c>
      <c r="AB9" s="177">
        <f>市町村別保育所・こども園!AA9+市町村別幼稚園!AA9</f>
        <v>0</v>
      </c>
      <c r="AC9" s="170">
        <f t="shared" si="14"/>
        <v>0</v>
      </c>
      <c r="AD9" s="178">
        <f t="shared" si="15"/>
        <v>0</v>
      </c>
      <c r="AE9" s="179">
        <f t="shared" si="16"/>
        <v>0</v>
      </c>
      <c r="AF9" s="180">
        <f t="shared" si="17"/>
        <v>0</v>
      </c>
      <c r="AG9" s="176">
        <f>市町村別保育所・こども園!AF9+市町村別幼稚園!AF9</f>
        <v>0</v>
      </c>
      <c r="AH9" s="177">
        <f>市町村別保育所・こども園!AG9+市町村別幼稚園!AG9</f>
        <v>0</v>
      </c>
      <c r="AI9" s="170">
        <f t="shared" si="18"/>
        <v>0</v>
      </c>
      <c r="AJ9" s="178">
        <f t="shared" si="19"/>
        <v>0</v>
      </c>
      <c r="AK9" s="179">
        <f t="shared" si="20"/>
        <v>0</v>
      </c>
      <c r="AL9" s="180">
        <f t="shared" si="21"/>
        <v>0</v>
      </c>
      <c r="AM9" s="176">
        <f>市町村別保育所・こども園!AL9+市町村別幼稚園!AL9</f>
        <v>0</v>
      </c>
      <c r="AN9" s="177">
        <f>市町村別保育所・こども園!AM9+市町村別幼稚園!AM9</f>
        <v>0</v>
      </c>
      <c r="AO9" s="170">
        <f t="shared" si="22"/>
        <v>0</v>
      </c>
      <c r="AP9" s="181">
        <f t="shared" si="23"/>
        <v>0</v>
      </c>
      <c r="AQ9" s="182">
        <f t="shared" si="24"/>
        <v>0</v>
      </c>
      <c r="AR9" s="183">
        <f t="shared" si="25"/>
        <v>0</v>
      </c>
      <c r="AS9" s="176">
        <f>市町村別保育所・こども園!AR9+市町村別幼稚園!AR9</f>
        <v>0</v>
      </c>
      <c r="AT9" s="177">
        <f>市町村別保育所・こども園!AS9+市町村別幼稚園!AS9</f>
        <v>1</v>
      </c>
      <c r="AU9" s="170">
        <f t="shared" si="26"/>
        <v>1</v>
      </c>
      <c r="AV9" s="184">
        <f t="shared" si="27"/>
        <v>0.99457504520795659</v>
      </c>
      <c r="AW9" s="185">
        <f t="shared" si="28"/>
        <v>0.94772344013490728</v>
      </c>
      <c r="AX9" s="186">
        <f t="shared" si="29"/>
        <v>0.9703315881326352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5" customFormat="1" ht="18" customHeight="1">
      <c r="A10" s="15">
        <v>6</v>
      </c>
      <c r="B10" s="167" t="s">
        <v>14</v>
      </c>
      <c r="C10" s="176">
        <f>市町村別保育所・こども園!B10+市町村別幼稚園!B10</f>
        <v>471</v>
      </c>
      <c r="D10" s="177">
        <f>市町村別保育所・こども園!C10+市町村別幼稚園!C10</f>
        <v>483</v>
      </c>
      <c r="E10" s="170">
        <f t="shared" si="0"/>
        <v>954</v>
      </c>
      <c r="F10" s="176">
        <f>市町村別保育所・こども園!E10+市町村別幼稚園!E10</f>
        <v>160</v>
      </c>
      <c r="G10" s="177">
        <f>市町村別保育所・こども園!F10+市町村別幼稚園!F10</f>
        <v>133</v>
      </c>
      <c r="H10" s="170">
        <f t="shared" si="1"/>
        <v>293</v>
      </c>
      <c r="I10" s="171">
        <f t="shared" si="2"/>
        <v>0.33970276008492567</v>
      </c>
      <c r="J10" s="172">
        <f t="shared" si="3"/>
        <v>0.27536231884057971</v>
      </c>
      <c r="K10" s="173">
        <f t="shared" si="4"/>
        <v>0.30712788259958074</v>
      </c>
      <c r="L10" s="176">
        <f>市町村別保育所・こども園!K10+市町村別幼稚園!K10</f>
        <v>60</v>
      </c>
      <c r="M10" s="177">
        <f>市町村別保育所・こども園!L10+市町村別幼稚園!L10</f>
        <v>46</v>
      </c>
      <c r="N10" s="170">
        <f t="shared" si="5"/>
        <v>106</v>
      </c>
      <c r="O10" s="150">
        <f t="shared" si="6"/>
        <v>0.12738853503184713</v>
      </c>
      <c r="P10" s="151">
        <f t="shared" si="7"/>
        <v>9.5238095238095233E-2</v>
      </c>
      <c r="Q10" s="152">
        <f t="shared" si="8"/>
        <v>0.1111111111111111</v>
      </c>
      <c r="R10" s="176">
        <f>市町村別保育所・こども園!Q10+市町村別幼稚園!Q10</f>
        <v>662</v>
      </c>
      <c r="S10" s="177">
        <f>市町村別保育所・こども園!R10+市町村別幼稚園!R10</f>
        <v>448</v>
      </c>
      <c r="T10" s="170">
        <f t="shared" si="9"/>
        <v>1110</v>
      </c>
      <c r="U10" s="155">
        <f t="shared" si="10"/>
        <v>1.40552016985138</v>
      </c>
      <c r="V10" s="156">
        <f t="shared" si="11"/>
        <v>0.92753623188405798</v>
      </c>
      <c r="W10" s="157">
        <f t="shared" si="12"/>
        <v>1.1635220125786163</v>
      </c>
      <c r="X10" s="176">
        <f>市町村別保育所・こども園!W10+市町村別幼稚園!W10</f>
        <v>40</v>
      </c>
      <c r="Y10" s="177">
        <f>市町村別保育所・こども園!X10+市町村別幼稚園!X10</f>
        <v>91</v>
      </c>
      <c r="Z10" s="170">
        <f t="shared" si="13"/>
        <v>131</v>
      </c>
      <c r="AA10" s="176">
        <f>市町村別保育所・こども園!Z10+市町村別幼稚園!Z10</f>
        <v>0</v>
      </c>
      <c r="AB10" s="177">
        <f>市町村別保育所・こども園!AA10+市町村別幼稚園!AA10</f>
        <v>3</v>
      </c>
      <c r="AC10" s="170">
        <f t="shared" si="14"/>
        <v>3</v>
      </c>
      <c r="AD10" s="178">
        <f t="shared" si="15"/>
        <v>0</v>
      </c>
      <c r="AE10" s="179">
        <f t="shared" si="16"/>
        <v>6.2111801242236021E-3</v>
      </c>
      <c r="AF10" s="180">
        <f t="shared" si="17"/>
        <v>3.1446540880503146E-3</v>
      </c>
      <c r="AG10" s="176">
        <f>市町村別保育所・こども園!AF10+市町村別幼稚園!AF10</f>
        <v>0</v>
      </c>
      <c r="AH10" s="177">
        <f>市町村別保育所・こども園!AG10+市町村別幼稚園!AG10</f>
        <v>0</v>
      </c>
      <c r="AI10" s="170">
        <f t="shared" si="18"/>
        <v>0</v>
      </c>
      <c r="AJ10" s="178">
        <f t="shared" si="19"/>
        <v>0</v>
      </c>
      <c r="AK10" s="179">
        <f t="shared" si="20"/>
        <v>0</v>
      </c>
      <c r="AL10" s="180">
        <f t="shared" si="21"/>
        <v>0</v>
      </c>
      <c r="AM10" s="176">
        <f>市町村別保育所・こども園!AL10+市町村別幼稚園!AL10</f>
        <v>0</v>
      </c>
      <c r="AN10" s="177">
        <f>市町村別保育所・こども園!AM10+市町村別幼稚園!AM10</f>
        <v>3</v>
      </c>
      <c r="AO10" s="170">
        <f t="shared" si="22"/>
        <v>3</v>
      </c>
      <c r="AP10" s="181">
        <f t="shared" si="23"/>
        <v>0</v>
      </c>
      <c r="AQ10" s="182">
        <f t="shared" si="24"/>
        <v>6.2111801242236021E-3</v>
      </c>
      <c r="AR10" s="183">
        <f t="shared" si="25"/>
        <v>3.1446540880503146E-3</v>
      </c>
      <c r="AS10" s="176">
        <f>市町村別保育所・こども園!AR10+市町村別幼稚園!AR10</f>
        <v>2</v>
      </c>
      <c r="AT10" s="177">
        <f>市町村別保育所・こども園!AS10+市町村別幼稚園!AS10</f>
        <v>19</v>
      </c>
      <c r="AU10" s="170">
        <f t="shared" si="26"/>
        <v>21</v>
      </c>
      <c r="AV10" s="184">
        <f t="shared" si="27"/>
        <v>1.40552016985138</v>
      </c>
      <c r="AW10" s="185">
        <f t="shared" si="28"/>
        <v>0.9337474120082816</v>
      </c>
      <c r="AX10" s="186">
        <f t="shared" si="29"/>
        <v>1.1666666666666667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15" customFormat="1" ht="18" customHeight="1">
      <c r="A11" s="15">
        <v>7</v>
      </c>
      <c r="B11" s="167" t="s">
        <v>13</v>
      </c>
      <c r="C11" s="176">
        <f>市町村別保育所・こども園!B11+市町村別幼稚園!B11</f>
        <v>425</v>
      </c>
      <c r="D11" s="177">
        <f>市町村別保育所・こども園!C11+市町村別幼稚園!C11</f>
        <v>452</v>
      </c>
      <c r="E11" s="170">
        <f t="shared" si="0"/>
        <v>877</v>
      </c>
      <c r="F11" s="176">
        <f>市町村別保育所・こども園!E11+市町村別幼稚園!E11</f>
        <v>156</v>
      </c>
      <c r="G11" s="177">
        <f>市町村別保育所・こども園!F11+市町村別幼稚園!F11</f>
        <v>165</v>
      </c>
      <c r="H11" s="170">
        <f t="shared" si="1"/>
        <v>321</v>
      </c>
      <c r="I11" s="171">
        <f t="shared" si="2"/>
        <v>0.36705882352941177</v>
      </c>
      <c r="J11" s="172">
        <f t="shared" si="3"/>
        <v>0.36504424778761063</v>
      </c>
      <c r="K11" s="173">
        <f t="shared" si="4"/>
        <v>0.36602052451539341</v>
      </c>
      <c r="L11" s="176">
        <f>市町村別保育所・こども園!K11+市町村別幼稚園!K11</f>
        <v>29</v>
      </c>
      <c r="M11" s="177">
        <f>市町村別保育所・こども園!L11+市町村別幼稚園!L11</f>
        <v>49</v>
      </c>
      <c r="N11" s="170">
        <f t="shared" si="5"/>
        <v>78</v>
      </c>
      <c r="O11" s="150">
        <f t="shared" si="6"/>
        <v>6.8235294117647061E-2</v>
      </c>
      <c r="P11" s="151">
        <f t="shared" si="7"/>
        <v>0.1084070796460177</v>
      </c>
      <c r="Q11" s="152">
        <f t="shared" si="8"/>
        <v>8.8939566704675024E-2</v>
      </c>
      <c r="R11" s="176">
        <f>市町村別保育所・こども園!Q11+市町村別幼稚園!Q11</f>
        <v>540</v>
      </c>
      <c r="S11" s="177">
        <f>市町村別保育所・こども園!R11+市町村別幼稚園!R11</f>
        <v>589</v>
      </c>
      <c r="T11" s="170">
        <f t="shared" si="9"/>
        <v>1129</v>
      </c>
      <c r="U11" s="155">
        <f t="shared" si="10"/>
        <v>1.2705882352941176</v>
      </c>
      <c r="V11" s="156">
        <f t="shared" si="11"/>
        <v>1.3030973451327434</v>
      </c>
      <c r="W11" s="157">
        <f t="shared" si="12"/>
        <v>1.2873432155074116</v>
      </c>
      <c r="X11" s="176">
        <f>市町村別保育所・こども園!W11+市町村別幼稚園!W11</f>
        <v>92</v>
      </c>
      <c r="Y11" s="177">
        <f>市町村別保育所・こども園!X11+市町村別幼稚園!X11</f>
        <v>75</v>
      </c>
      <c r="Z11" s="170">
        <f t="shared" si="13"/>
        <v>167</v>
      </c>
      <c r="AA11" s="176">
        <f>市町村別保育所・こども園!Z11+市町村別幼稚園!Z11</f>
        <v>0</v>
      </c>
      <c r="AB11" s="177">
        <f>市町村別保育所・こども園!AA11+市町村別幼稚園!AA11</f>
        <v>0</v>
      </c>
      <c r="AC11" s="170">
        <f t="shared" si="14"/>
        <v>0</v>
      </c>
      <c r="AD11" s="178">
        <f t="shared" si="15"/>
        <v>0</v>
      </c>
      <c r="AE11" s="179">
        <f t="shared" si="16"/>
        <v>0</v>
      </c>
      <c r="AF11" s="180">
        <f t="shared" si="17"/>
        <v>0</v>
      </c>
      <c r="AG11" s="176">
        <f>市町村別保育所・こども園!AF11+市町村別幼稚園!AF11</f>
        <v>0</v>
      </c>
      <c r="AH11" s="177">
        <f>市町村別保育所・こども園!AG11+市町村別幼稚園!AG11</f>
        <v>0</v>
      </c>
      <c r="AI11" s="170">
        <f t="shared" si="18"/>
        <v>0</v>
      </c>
      <c r="AJ11" s="178">
        <f t="shared" si="19"/>
        <v>0</v>
      </c>
      <c r="AK11" s="179">
        <f t="shared" si="20"/>
        <v>0</v>
      </c>
      <c r="AL11" s="180">
        <f t="shared" si="21"/>
        <v>0</v>
      </c>
      <c r="AM11" s="176">
        <f>市町村別保育所・こども園!AL11+市町村別幼稚園!AL11</f>
        <v>0</v>
      </c>
      <c r="AN11" s="177">
        <f>市町村別保育所・こども園!AM11+市町村別幼稚園!AM11</f>
        <v>0</v>
      </c>
      <c r="AO11" s="170">
        <f t="shared" si="22"/>
        <v>0</v>
      </c>
      <c r="AP11" s="181">
        <f t="shared" si="23"/>
        <v>0</v>
      </c>
      <c r="AQ11" s="182">
        <f t="shared" si="24"/>
        <v>0</v>
      </c>
      <c r="AR11" s="183">
        <f t="shared" si="25"/>
        <v>0</v>
      </c>
      <c r="AS11" s="176">
        <f>市町村別保育所・こども園!AR11+市町村別幼稚園!AR11</f>
        <v>2</v>
      </c>
      <c r="AT11" s="177">
        <f>市町村別保育所・こども園!AS11+市町村別幼稚園!AS11</f>
        <v>0</v>
      </c>
      <c r="AU11" s="170">
        <f t="shared" si="26"/>
        <v>2</v>
      </c>
      <c r="AV11" s="184">
        <f t="shared" si="27"/>
        <v>1.2705882352941176</v>
      </c>
      <c r="AW11" s="185">
        <f t="shared" si="28"/>
        <v>1.3030973451327434</v>
      </c>
      <c r="AX11" s="186">
        <f t="shared" si="29"/>
        <v>1.2873432155074116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15" customFormat="1" ht="18" customHeight="1">
      <c r="A12" s="15">
        <v>8</v>
      </c>
      <c r="B12" s="167" t="s">
        <v>12</v>
      </c>
      <c r="C12" s="168">
        <f>市町村別保育所・こども園!B12+市町村別幼稚園!B12</f>
        <v>343</v>
      </c>
      <c r="D12" s="169">
        <f>市町村別保育所・こども園!C12+市町村別幼稚園!C12</f>
        <v>325</v>
      </c>
      <c r="E12" s="170">
        <f t="shared" si="0"/>
        <v>668</v>
      </c>
      <c r="F12" s="168">
        <f>市町村別保育所・こども園!E12+市町村別幼稚園!E12</f>
        <v>139</v>
      </c>
      <c r="G12" s="169">
        <f>市町村別保育所・こども園!F12+市町村別幼稚園!F12</f>
        <v>131</v>
      </c>
      <c r="H12" s="170">
        <f t="shared" si="1"/>
        <v>270</v>
      </c>
      <c r="I12" s="171">
        <f t="shared" si="2"/>
        <v>0.40524781341107874</v>
      </c>
      <c r="J12" s="172">
        <f t="shared" si="3"/>
        <v>0.40307692307692305</v>
      </c>
      <c r="K12" s="173">
        <f t="shared" si="4"/>
        <v>0.40419161676646709</v>
      </c>
      <c r="L12" s="174">
        <f>市町村別保育所・こども園!K12+市町村別幼稚園!K12</f>
        <v>54</v>
      </c>
      <c r="M12" s="175">
        <f>市町村別保育所・こども園!L12+市町村別幼稚園!L12</f>
        <v>43</v>
      </c>
      <c r="N12" s="170">
        <f t="shared" si="5"/>
        <v>97</v>
      </c>
      <c r="O12" s="150">
        <f t="shared" si="6"/>
        <v>0.15743440233236153</v>
      </c>
      <c r="P12" s="151">
        <f t="shared" si="7"/>
        <v>0.13230769230769232</v>
      </c>
      <c r="Q12" s="152">
        <f t="shared" si="8"/>
        <v>0.14520958083832336</v>
      </c>
      <c r="R12" s="168">
        <f>市町村別保育所・こども園!Q12+市町村別幼稚園!Q12</f>
        <v>545</v>
      </c>
      <c r="S12" s="169">
        <f>市町村別保育所・こども園!R12+市町村別幼稚園!R12</f>
        <v>508</v>
      </c>
      <c r="T12" s="170">
        <f t="shared" si="9"/>
        <v>1053</v>
      </c>
      <c r="U12" s="155">
        <f t="shared" si="10"/>
        <v>1.5889212827988337</v>
      </c>
      <c r="V12" s="156">
        <f t="shared" si="11"/>
        <v>1.563076923076923</v>
      </c>
      <c r="W12" s="157">
        <f t="shared" si="12"/>
        <v>1.5763473053892216</v>
      </c>
      <c r="X12" s="176">
        <f>市町村別保育所・こども園!W12+市町村別幼稚園!W12</f>
        <v>68</v>
      </c>
      <c r="Y12" s="177">
        <f>市町村別保育所・こども園!X12+市町村別幼稚園!X12</f>
        <v>74</v>
      </c>
      <c r="Z12" s="170">
        <f t="shared" si="13"/>
        <v>142</v>
      </c>
      <c r="AA12" s="176">
        <f>市町村別保育所・こども園!Z12+市町村別幼稚園!Z12</f>
        <v>0</v>
      </c>
      <c r="AB12" s="177">
        <f>市町村別保育所・こども園!AA12+市町村別幼稚園!AA12</f>
        <v>1</v>
      </c>
      <c r="AC12" s="170">
        <f t="shared" si="14"/>
        <v>1</v>
      </c>
      <c r="AD12" s="178">
        <f t="shared" si="15"/>
        <v>0</v>
      </c>
      <c r="AE12" s="179">
        <f t="shared" si="16"/>
        <v>3.0769230769230769E-3</v>
      </c>
      <c r="AF12" s="180">
        <f t="shared" si="17"/>
        <v>1.4970059880239522E-3</v>
      </c>
      <c r="AG12" s="176">
        <f>市町村別保育所・こども園!AF12+市町村別幼稚園!AF12</f>
        <v>0</v>
      </c>
      <c r="AH12" s="177">
        <f>市町村別保育所・こども園!AG12+市町村別幼稚園!AG12</f>
        <v>0</v>
      </c>
      <c r="AI12" s="170">
        <f t="shared" si="18"/>
        <v>0</v>
      </c>
      <c r="AJ12" s="178">
        <f t="shared" si="19"/>
        <v>0</v>
      </c>
      <c r="AK12" s="179">
        <f t="shared" si="20"/>
        <v>0</v>
      </c>
      <c r="AL12" s="180">
        <f t="shared" si="21"/>
        <v>0</v>
      </c>
      <c r="AM12" s="176">
        <f>市町村別保育所・こども園!AL12+市町村別幼稚園!AL12</f>
        <v>0</v>
      </c>
      <c r="AN12" s="177">
        <f>市町村別保育所・こども園!AM12+市町村別幼稚園!AM12</f>
        <v>2</v>
      </c>
      <c r="AO12" s="170">
        <f t="shared" si="22"/>
        <v>2</v>
      </c>
      <c r="AP12" s="181">
        <f t="shared" si="23"/>
        <v>0</v>
      </c>
      <c r="AQ12" s="182">
        <f t="shared" si="24"/>
        <v>6.1538461538461538E-3</v>
      </c>
      <c r="AR12" s="183">
        <f t="shared" si="25"/>
        <v>2.9940119760479044E-3</v>
      </c>
      <c r="AS12" s="176">
        <f>市町村別保育所・こども園!AR12+市町村別幼稚園!AR12</f>
        <v>2</v>
      </c>
      <c r="AT12" s="177">
        <f>市町村別保育所・こども園!AS12+市町村別幼稚園!AS12</f>
        <v>2</v>
      </c>
      <c r="AU12" s="170">
        <f t="shared" si="26"/>
        <v>4</v>
      </c>
      <c r="AV12" s="184">
        <f t="shared" si="27"/>
        <v>1.5889212827988337</v>
      </c>
      <c r="AW12" s="185">
        <f t="shared" si="28"/>
        <v>1.5692307692307692</v>
      </c>
      <c r="AX12" s="186">
        <f t="shared" si="29"/>
        <v>1.5793413173652695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15" customFormat="1" ht="18" customHeight="1">
      <c r="A13" s="15">
        <v>9</v>
      </c>
      <c r="B13" s="167" t="s">
        <v>11</v>
      </c>
      <c r="C13" s="176">
        <f>市町村別保育所・こども園!B13+市町村別幼稚園!B13</f>
        <v>263</v>
      </c>
      <c r="D13" s="177">
        <f>市町村別保育所・こども園!C13+市町村別幼稚園!C13</f>
        <v>225</v>
      </c>
      <c r="E13" s="170">
        <f t="shared" si="0"/>
        <v>488</v>
      </c>
      <c r="F13" s="176">
        <f>市町村別保育所・こども園!E13+市町村別幼稚園!E13</f>
        <v>105</v>
      </c>
      <c r="G13" s="177">
        <f>市町村別保育所・こども園!F13+市町村別幼稚園!F13</f>
        <v>99</v>
      </c>
      <c r="H13" s="170">
        <f t="shared" si="1"/>
        <v>204</v>
      </c>
      <c r="I13" s="171">
        <f t="shared" si="2"/>
        <v>0.39923954372623577</v>
      </c>
      <c r="J13" s="172">
        <f t="shared" si="3"/>
        <v>0.44</v>
      </c>
      <c r="K13" s="173">
        <f t="shared" si="4"/>
        <v>0.41803278688524592</v>
      </c>
      <c r="L13" s="176">
        <f>市町村別保育所・こども園!K13+市町村別幼稚園!K13</f>
        <v>30</v>
      </c>
      <c r="M13" s="177">
        <f>市町村別保育所・こども園!L13+市町村別幼稚園!L13</f>
        <v>33</v>
      </c>
      <c r="N13" s="170">
        <f t="shared" si="5"/>
        <v>63</v>
      </c>
      <c r="O13" s="150">
        <f t="shared" si="6"/>
        <v>0.11406844106463879</v>
      </c>
      <c r="P13" s="151">
        <f t="shared" si="7"/>
        <v>0.14666666666666667</v>
      </c>
      <c r="Q13" s="152">
        <f t="shared" si="8"/>
        <v>0.12909836065573771</v>
      </c>
      <c r="R13" s="176">
        <f>市町村別保育所・こども園!Q13+市町村別幼稚園!Q13</f>
        <v>440</v>
      </c>
      <c r="S13" s="177">
        <f>市町村別保育所・こども園!R13+市町村別幼稚園!R13</f>
        <v>369</v>
      </c>
      <c r="T13" s="170">
        <f t="shared" si="9"/>
        <v>809</v>
      </c>
      <c r="U13" s="155">
        <f t="shared" si="10"/>
        <v>1.6730038022813689</v>
      </c>
      <c r="V13" s="156">
        <f t="shared" si="11"/>
        <v>1.64</v>
      </c>
      <c r="W13" s="157">
        <f t="shared" si="12"/>
        <v>1.6577868852459017</v>
      </c>
      <c r="X13" s="176">
        <f>市町村別保育所・こども園!W13+市町村別幼稚園!W13</f>
        <v>47</v>
      </c>
      <c r="Y13" s="177">
        <f>市町村別保育所・こども園!X13+市町村別幼稚園!X13</f>
        <v>78</v>
      </c>
      <c r="Z13" s="170">
        <f t="shared" si="13"/>
        <v>125</v>
      </c>
      <c r="AA13" s="176">
        <f>市町村別保育所・こども園!Z13+市町村別幼稚園!Z13</f>
        <v>1</v>
      </c>
      <c r="AB13" s="177">
        <f>市町村別保育所・こども園!AA13+市町村別幼稚園!AA13</f>
        <v>0</v>
      </c>
      <c r="AC13" s="170">
        <f t="shared" si="14"/>
        <v>1</v>
      </c>
      <c r="AD13" s="178">
        <f t="shared" si="15"/>
        <v>3.8022813688212928E-3</v>
      </c>
      <c r="AE13" s="179">
        <f t="shared" si="16"/>
        <v>0</v>
      </c>
      <c r="AF13" s="180">
        <f t="shared" si="17"/>
        <v>2.0491803278688526E-3</v>
      </c>
      <c r="AG13" s="176">
        <f>市町村別保育所・こども園!AF13+市町村別幼稚園!AF13</f>
        <v>0</v>
      </c>
      <c r="AH13" s="177">
        <f>市町村別保育所・こども園!AG13+市町村別幼稚園!AG13</f>
        <v>0</v>
      </c>
      <c r="AI13" s="170">
        <f t="shared" si="18"/>
        <v>0</v>
      </c>
      <c r="AJ13" s="178">
        <f t="shared" si="19"/>
        <v>0</v>
      </c>
      <c r="AK13" s="179">
        <f t="shared" si="20"/>
        <v>0</v>
      </c>
      <c r="AL13" s="180">
        <f t="shared" si="21"/>
        <v>0</v>
      </c>
      <c r="AM13" s="176">
        <f>市町村別保育所・こども園!AL13+市町村別幼稚園!AL13</f>
        <v>0</v>
      </c>
      <c r="AN13" s="177">
        <f>市町村別保育所・こども園!AM13+市町村別幼稚園!AM13</f>
        <v>0</v>
      </c>
      <c r="AO13" s="170">
        <f t="shared" si="22"/>
        <v>0</v>
      </c>
      <c r="AP13" s="181">
        <f t="shared" si="23"/>
        <v>0</v>
      </c>
      <c r="AQ13" s="182">
        <f t="shared" si="24"/>
        <v>0</v>
      </c>
      <c r="AR13" s="183">
        <f t="shared" si="25"/>
        <v>0</v>
      </c>
      <c r="AS13" s="176">
        <f>市町村別保育所・こども園!AR13+市町村別幼稚園!AR13</f>
        <v>0</v>
      </c>
      <c r="AT13" s="177">
        <f>市町村別保育所・こども園!AS13+市町村別幼稚園!AS13</f>
        <v>1</v>
      </c>
      <c r="AU13" s="170">
        <f t="shared" si="26"/>
        <v>1</v>
      </c>
      <c r="AV13" s="184">
        <f t="shared" si="27"/>
        <v>1.6730038022813689</v>
      </c>
      <c r="AW13" s="185">
        <f t="shared" si="28"/>
        <v>1.64</v>
      </c>
      <c r="AX13" s="186">
        <f t="shared" si="29"/>
        <v>1.6577868852459017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15" customFormat="1" ht="18" customHeight="1">
      <c r="A14" s="15">
        <v>10</v>
      </c>
      <c r="B14" s="167" t="s">
        <v>10</v>
      </c>
      <c r="C14" s="168">
        <f>市町村別保育所・こども園!B14+市町村別幼稚園!B14</f>
        <v>248</v>
      </c>
      <c r="D14" s="169">
        <f>市町村別保育所・こども園!C14+市町村別幼稚園!C14</f>
        <v>180</v>
      </c>
      <c r="E14" s="170">
        <f t="shared" si="0"/>
        <v>428</v>
      </c>
      <c r="F14" s="168">
        <f>市町村別保育所・こども園!E14+市町村別幼稚園!E14</f>
        <v>85</v>
      </c>
      <c r="G14" s="169">
        <f>市町村別保育所・こども園!F14+市町村別幼稚園!F14</f>
        <v>62</v>
      </c>
      <c r="H14" s="170">
        <f t="shared" si="1"/>
        <v>147</v>
      </c>
      <c r="I14" s="171">
        <f t="shared" si="2"/>
        <v>0.34274193548387094</v>
      </c>
      <c r="J14" s="172">
        <f t="shared" si="3"/>
        <v>0.34444444444444444</v>
      </c>
      <c r="K14" s="173">
        <f t="shared" si="4"/>
        <v>0.34345794392523366</v>
      </c>
      <c r="L14" s="168">
        <f>市町村別保育所・こども園!K14+市町村別幼稚園!K14</f>
        <v>21</v>
      </c>
      <c r="M14" s="169">
        <f>市町村別保育所・こども園!L14+市町村別幼稚園!L14</f>
        <v>17</v>
      </c>
      <c r="N14" s="170">
        <f t="shared" si="5"/>
        <v>38</v>
      </c>
      <c r="O14" s="150">
        <f t="shared" si="6"/>
        <v>8.4677419354838704E-2</v>
      </c>
      <c r="P14" s="151">
        <f t="shared" si="7"/>
        <v>9.4444444444444442E-2</v>
      </c>
      <c r="Q14" s="152">
        <f t="shared" si="8"/>
        <v>8.8785046728971959E-2</v>
      </c>
      <c r="R14" s="168">
        <f>市町村別保育所・こども園!Q14+市町村別幼稚園!Q14</f>
        <v>381</v>
      </c>
      <c r="S14" s="169">
        <f>市町村別保育所・こども園!R14+市町村別幼稚園!R14</f>
        <v>210</v>
      </c>
      <c r="T14" s="170">
        <f t="shared" si="9"/>
        <v>591</v>
      </c>
      <c r="U14" s="155">
        <f t="shared" si="10"/>
        <v>1.5362903225806452</v>
      </c>
      <c r="V14" s="156">
        <f t="shared" si="11"/>
        <v>1.1666666666666667</v>
      </c>
      <c r="W14" s="157">
        <f t="shared" si="12"/>
        <v>1.3808411214953271</v>
      </c>
      <c r="X14" s="168">
        <f>市町村別保育所・こども園!W14+市町村別幼稚園!W14</f>
        <v>55</v>
      </c>
      <c r="Y14" s="169">
        <f>市町村別保育所・こども園!X14+市町村別幼稚園!X14</f>
        <v>32</v>
      </c>
      <c r="Z14" s="170">
        <f t="shared" si="13"/>
        <v>87</v>
      </c>
      <c r="AA14" s="176">
        <f>市町村別保育所・こども園!Z14+市町村別幼稚園!Z14</f>
        <v>4</v>
      </c>
      <c r="AB14" s="177">
        <f>市町村別保育所・こども園!AA14+市町村別幼稚園!AA14</f>
        <v>2</v>
      </c>
      <c r="AC14" s="170">
        <f t="shared" si="14"/>
        <v>6</v>
      </c>
      <c r="AD14" s="178">
        <f t="shared" si="15"/>
        <v>1.6129032258064516E-2</v>
      </c>
      <c r="AE14" s="179">
        <f t="shared" si="16"/>
        <v>1.1111111111111112E-2</v>
      </c>
      <c r="AF14" s="180">
        <f t="shared" si="17"/>
        <v>1.4018691588785047E-2</v>
      </c>
      <c r="AG14" s="176">
        <f>市町村別保育所・こども園!AF14+市町村別幼稚園!AF14</f>
        <v>0</v>
      </c>
      <c r="AH14" s="177">
        <f>市町村別保育所・こども園!AG14+市町村別幼稚園!AG14</f>
        <v>0</v>
      </c>
      <c r="AI14" s="170">
        <f t="shared" si="18"/>
        <v>0</v>
      </c>
      <c r="AJ14" s="178">
        <f t="shared" si="19"/>
        <v>0</v>
      </c>
      <c r="AK14" s="179">
        <f t="shared" si="20"/>
        <v>0</v>
      </c>
      <c r="AL14" s="180">
        <f t="shared" si="21"/>
        <v>0</v>
      </c>
      <c r="AM14" s="176">
        <f>市町村別保育所・こども園!AL14+市町村別幼稚園!AL14</f>
        <v>12</v>
      </c>
      <c r="AN14" s="177">
        <f>市町村別保育所・こども園!AM14+市町村別幼稚園!AM14</f>
        <v>5</v>
      </c>
      <c r="AO14" s="170">
        <f t="shared" si="22"/>
        <v>17</v>
      </c>
      <c r="AP14" s="181">
        <f t="shared" si="23"/>
        <v>4.8387096774193547E-2</v>
      </c>
      <c r="AQ14" s="182">
        <f t="shared" si="24"/>
        <v>2.7777777777777776E-2</v>
      </c>
      <c r="AR14" s="183">
        <f t="shared" si="25"/>
        <v>3.9719626168224297E-2</v>
      </c>
      <c r="AS14" s="176">
        <f>市町村別保育所・こども園!AR14+市町村別幼稚園!AR14</f>
        <v>0</v>
      </c>
      <c r="AT14" s="177">
        <f>市町村別保育所・こども園!AS14+市町村別幼稚園!AS14</f>
        <v>0</v>
      </c>
      <c r="AU14" s="170">
        <f t="shared" si="26"/>
        <v>0</v>
      </c>
      <c r="AV14" s="184">
        <f t="shared" si="27"/>
        <v>1.5846774193548387</v>
      </c>
      <c r="AW14" s="185">
        <f t="shared" si="28"/>
        <v>1.1944444444444444</v>
      </c>
      <c r="AX14" s="186">
        <f t="shared" si="29"/>
        <v>1.4205607476635513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15" customFormat="1" ht="18" customHeight="1">
      <c r="A15" s="15">
        <v>11</v>
      </c>
      <c r="B15" s="167" t="s">
        <v>9</v>
      </c>
      <c r="C15" s="168">
        <f>市町村別保育所・こども園!B15+市町村別幼稚園!B15</f>
        <v>195</v>
      </c>
      <c r="D15" s="169">
        <f>市町村別保育所・こども園!C15+市町村別幼稚園!C15</f>
        <v>147</v>
      </c>
      <c r="E15" s="170">
        <f t="shared" si="0"/>
        <v>342</v>
      </c>
      <c r="F15" s="168">
        <f>市町村別保育所・こども園!E15+市町村別幼稚園!E15</f>
        <v>92</v>
      </c>
      <c r="G15" s="169">
        <f>市町村別保育所・こども園!F15+市町村別幼稚園!F15</f>
        <v>60</v>
      </c>
      <c r="H15" s="170">
        <f t="shared" si="1"/>
        <v>152</v>
      </c>
      <c r="I15" s="171">
        <f t="shared" si="2"/>
        <v>0.47179487179487178</v>
      </c>
      <c r="J15" s="172">
        <f t="shared" si="3"/>
        <v>0.40816326530612246</v>
      </c>
      <c r="K15" s="173">
        <f t="shared" si="4"/>
        <v>0.44444444444444442</v>
      </c>
      <c r="L15" s="174">
        <f>市町村別保育所・こども園!K15+市町村別幼稚園!K15</f>
        <v>37</v>
      </c>
      <c r="M15" s="175">
        <f>市町村別保育所・こども園!L15+市町村別幼稚園!L15</f>
        <v>19</v>
      </c>
      <c r="N15" s="170">
        <f t="shared" si="5"/>
        <v>56</v>
      </c>
      <c r="O15" s="150">
        <f t="shared" si="6"/>
        <v>0.18974358974358974</v>
      </c>
      <c r="P15" s="151">
        <f t="shared" si="7"/>
        <v>0.12925170068027211</v>
      </c>
      <c r="Q15" s="152">
        <f t="shared" si="8"/>
        <v>0.16374269005847952</v>
      </c>
      <c r="R15" s="168">
        <f>市町村別保育所・こども園!Q15+市町村別幼稚園!Q15</f>
        <v>357</v>
      </c>
      <c r="S15" s="169">
        <f>市町村別保育所・こども園!R15+市町村別幼稚園!R15</f>
        <v>265</v>
      </c>
      <c r="T15" s="170">
        <f t="shared" si="9"/>
        <v>622</v>
      </c>
      <c r="U15" s="155">
        <f t="shared" si="10"/>
        <v>1.8307692307692307</v>
      </c>
      <c r="V15" s="156">
        <f t="shared" si="11"/>
        <v>1.8027210884353742</v>
      </c>
      <c r="W15" s="157">
        <f t="shared" si="12"/>
        <v>1.8187134502923976</v>
      </c>
      <c r="X15" s="174">
        <f>市町村別保育所・こども園!W15+市町村別幼稚園!W15</f>
        <v>37</v>
      </c>
      <c r="Y15" s="175">
        <f>市町村別保育所・こども園!X15+市町村別幼稚園!X15</f>
        <v>27</v>
      </c>
      <c r="Z15" s="170">
        <f t="shared" si="13"/>
        <v>64</v>
      </c>
      <c r="AA15" s="176">
        <f>市町村別保育所・こども園!Z15+市町村別幼稚園!Z15</f>
        <v>0</v>
      </c>
      <c r="AB15" s="177">
        <f>市町村別保育所・こども園!AA15+市町村別幼稚園!AA15</f>
        <v>0</v>
      </c>
      <c r="AC15" s="170">
        <f t="shared" si="14"/>
        <v>0</v>
      </c>
      <c r="AD15" s="178">
        <f t="shared" si="15"/>
        <v>0</v>
      </c>
      <c r="AE15" s="179">
        <f t="shared" si="16"/>
        <v>0</v>
      </c>
      <c r="AF15" s="180">
        <f t="shared" si="17"/>
        <v>0</v>
      </c>
      <c r="AG15" s="176">
        <f>市町村別保育所・こども園!AF15+市町村別幼稚園!AF15</f>
        <v>0</v>
      </c>
      <c r="AH15" s="177">
        <f>市町村別保育所・こども園!AG15+市町村別幼稚園!AG15</f>
        <v>0</v>
      </c>
      <c r="AI15" s="170">
        <f t="shared" si="18"/>
        <v>0</v>
      </c>
      <c r="AJ15" s="178">
        <f t="shared" si="19"/>
        <v>0</v>
      </c>
      <c r="AK15" s="179">
        <f t="shared" si="20"/>
        <v>0</v>
      </c>
      <c r="AL15" s="180">
        <f t="shared" si="21"/>
        <v>0</v>
      </c>
      <c r="AM15" s="176">
        <f>市町村別保育所・こども園!AL15+市町村別幼稚園!AL15</f>
        <v>0</v>
      </c>
      <c r="AN15" s="177">
        <f>市町村別保育所・こども園!AM15+市町村別幼稚園!AM15</f>
        <v>0</v>
      </c>
      <c r="AO15" s="170">
        <f t="shared" si="22"/>
        <v>0</v>
      </c>
      <c r="AP15" s="181">
        <f t="shared" si="23"/>
        <v>0</v>
      </c>
      <c r="AQ15" s="182">
        <f t="shared" si="24"/>
        <v>0</v>
      </c>
      <c r="AR15" s="183">
        <f t="shared" si="25"/>
        <v>0</v>
      </c>
      <c r="AS15" s="176">
        <f>市町村別保育所・こども園!AR15+市町村別幼稚園!AR15</f>
        <v>3</v>
      </c>
      <c r="AT15" s="177">
        <f>市町村別保育所・こども園!AS15+市町村別幼稚園!AS15</f>
        <v>3</v>
      </c>
      <c r="AU15" s="170">
        <f t="shared" si="26"/>
        <v>6</v>
      </c>
      <c r="AV15" s="184">
        <f t="shared" si="27"/>
        <v>1.8307692307692307</v>
      </c>
      <c r="AW15" s="185">
        <f t="shared" si="28"/>
        <v>1.8027210884353742</v>
      </c>
      <c r="AX15" s="186">
        <f t="shared" si="29"/>
        <v>1.8187134502923976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15" customFormat="1" ht="18" customHeight="1">
      <c r="A16" s="15">
        <v>12</v>
      </c>
      <c r="B16" s="167" t="s">
        <v>8</v>
      </c>
      <c r="C16" s="176">
        <f>市町村別保育所・こども園!B16+市町村別幼稚園!B16</f>
        <v>532</v>
      </c>
      <c r="D16" s="177">
        <f>市町村別保育所・こども園!C16+市町村別幼稚園!C16</f>
        <v>527</v>
      </c>
      <c r="E16" s="170">
        <f t="shared" si="0"/>
        <v>1059</v>
      </c>
      <c r="F16" s="176">
        <f>市町村別保育所・こども園!E16+市町村別幼稚園!E16</f>
        <v>229</v>
      </c>
      <c r="G16" s="177">
        <f>市町村別保育所・こども園!F16+市町村別幼稚園!F16</f>
        <v>181</v>
      </c>
      <c r="H16" s="170">
        <f t="shared" si="1"/>
        <v>410</v>
      </c>
      <c r="I16" s="171">
        <f t="shared" si="2"/>
        <v>0.43045112781954886</v>
      </c>
      <c r="J16" s="172">
        <f t="shared" si="3"/>
        <v>0.34345351043643263</v>
      </c>
      <c r="K16" s="173">
        <f t="shared" si="4"/>
        <v>0.38715769593956562</v>
      </c>
      <c r="L16" s="176">
        <f>市町村別保育所・こども園!K16+市町村別幼稚園!K16</f>
        <v>62</v>
      </c>
      <c r="M16" s="177">
        <f>市町村別保育所・こども園!L16+市町村別幼稚園!L16</f>
        <v>52</v>
      </c>
      <c r="N16" s="170">
        <f t="shared" si="5"/>
        <v>114</v>
      </c>
      <c r="O16" s="150">
        <f t="shared" si="6"/>
        <v>0.11654135338345864</v>
      </c>
      <c r="P16" s="151">
        <f t="shared" si="7"/>
        <v>9.8671726755218223E-2</v>
      </c>
      <c r="Q16" s="152">
        <f t="shared" si="8"/>
        <v>0.10764872521246459</v>
      </c>
      <c r="R16" s="176">
        <f>市町村別保育所・こども園!Q16+市町村別幼稚園!Q16</f>
        <v>973</v>
      </c>
      <c r="S16" s="177">
        <f>市町村別保育所・こども園!R16+市町村別幼稚園!R16</f>
        <v>733</v>
      </c>
      <c r="T16" s="170">
        <f t="shared" si="9"/>
        <v>1706</v>
      </c>
      <c r="U16" s="155">
        <f t="shared" si="10"/>
        <v>1.8289473684210527</v>
      </c>
      <c r="V16" s="156">
        <f t="shared" si="11"/>
        <v>1.3908918406072106</v>
      </c>
      <c r="W16" s="157">
        <f t="shared" si="12"/>
        <v>1.6109537299338998</v>
      </c>
      <c r="X16" s="176">
        <f>市町村別保育所・こども園!W16+市町村別幼稚園!W16</f>
        <v>106</v>
      </c>
      <c r="Y16" s="177">
        <f>市町村別保育所・こども園!X16+市町村別幼稚園!X16</f>
        <v>128</v>
      </c>
      <c r="Z16" s="170">
        <f t="shared" si="13"/>
        <v>234</v>
      </c>
      <c r="AA16" s="176">
        <f>市町村別保育所・こども園!Z16+市町村別幼稚園!Z16</f>
        <v>2</v>
      </c>
      <c r="AB16" s="177">
        <f>市町村別保育所・こども園!AA16+市町村別幼稚園!AA16</f>
        <v>4</v>
      </c>
      <c r="AC16" s="170">
        <f t="shared" si="14"/>
        <v>6</v>
      </c>
      <c r="AD16" s="178">
        <f t="shared" si="15"/>
        <v>3.7593984962406013E-3</v>
      </c>
      <c r="AE16" s="179">
        <f t="shared" si="16"/>
        <v>7.5901328273244783E-3</v>
      </c>
      <c r="AF16" s="180">
        <f t="shared" si="17"/>
        <v>5.6657223796033997E-3</v>
      </c>
      <c r="AG16" s="176">
        <f>市町村別保育所・こども園!AF16+市町村別幼稚園!AF16</f>
        <v>0</v>
      </c>
      <c r="AH16" s="177">
        <f>市町村別保育所・こども園!AG16+市町村別幼稚園!AG16</f>
        <v>2</v>
      </c>
      <c r="AI16" s="170">
        <f t="shared" si="18"/>
        <v>2</v>
      </c>
      <c r="AJ16" s="178">
        <f t="shared" si="19"/>
        <v>0</v>
      </c>
      <c r="AK16" s="179">
        <f t="shared" si="20"/>
        <v>3.7950664136622392E-3</v>
      </c>
      <c r="AL16" s="180">
        <f t="shared" si="21"/>
        <v>1.8885741265344666E-3</v>
      </c>
      <c r="AM16" s="176">
        <f>市町村別保育所・こども園!AL16+市町村別幼稚園!AL16</f>
        <v>5</v>
      </c>
      <c r="AN16" s="177">
        <f>市町村別保育所・こども園!AM16+市町村別幼稚園!AM16</f>
        <v>14</v>
      </c>
      <c r="AO16" s="170">
        <f t="shared" si="22"/>
        <v>19</v>
      </c>
      <c r="AP16" s="181">
        <f t="shared" si="23"/>
        <v>9.3984962406015032E-3</v>
      </c>
      <c r="AQ16" s="182">
        <f t="shared" si="24"/>
        <v>2.6565464895635674E-2</v>
      </c>
      <c r="AR16" s="183">
        <f t="shared" si="25"/>
        <v>1.794145420207743E-2</v>
      </c>
      <c r="AS16" s="176">
        <f>市町村別保育所・こども園!AR16+市町村別幼稚園!AR16</f>
        <v>2</v>
      </c>
      <c r="AT16" s="177">
        <f>市町村別保育所・こども園!AS16+市町村別幼稚園!AS16</f>
        <v>1</v>
      </c>
      <c r="AU16" s="170">
        <f t="shared" si="26"/>
        <v>3</v>
      </c>
      <c r="AV16" s="184">
        <f t="shared" si="27"/>
        <v>1.8383458646616542</v>
      </c>
      <c r="AW16" s="185">
        <f t="shared" si="28"/>
        <v>1.4174573055028463</v>
      </c>
      <c r="AX16" s="186">
        <f t="shared" si="29"/>
        <v>1.6288951841359773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15" customFormat="1" ht="18" customHeight="1">
      <c r="A17" s="15">
        <v>13</v>
      </c>
      <c r="B17" s="167" t="s">
        <v>7</v>
      </c>
      <c r="C17" s="176">
        <f>市町村別保育所・こども園!B17+市町村別幼稚園!B17</f>
        <v>171</v>
      </c>
      <c r="D17" s="177">
        <f>市町村別保育所・こども園!C17+市町村別幼稚園!C17</f>
        <v>171</v>
      </c>
      <c r="E17" s="170">
        <f t="shared" si="0"/>
        <v>342</v>
      </c>
      <c r="F17" s="176">
        <f>市町村別保育所・こども園!E17+市町村別幼稚園!E17</f>
        <v>66</v>
      </c>
      <c r="G17" s="177">
        <f>市町村別保育所・こども園!F17+市町村別幼稚園!F17</f>
        <v>62</v>
      </c>
      <c r="H17" s="170">
        <f t="shared" si="1"/>
        <v>128</v>
      </c>
      <c r="I17" s="171">
        <f t="shared" si="2"/>
        <v>0.38596491228070173</v>
      </c>
      <c r="J17" s="172">
        <f t="shared" si="3"/>
        <v>0.36257309941520466</v>
      </c>
      <c r="K17" s="173">
        <f t="shared" si="4"/>
        <v>0.3742690058479532</v>
      </c>
      <c r="L17" s="176">
        <f>市町村別保育所・こども園!K17+市町村別幼稚園!K17</f>
        <v>22</v>
      </c>
      <c r="M17" s="177">
        <f>市町村別保育所・こども園!L17+市町村別幼稚園!L17</f>
        <v>24</v>
      </c>
      <c r="N17" s="170">
        <f t="shared" si="5"/>
        <v>46</v>
      </c>
      <c r="O17" s="150">
        <f t="shared" si="6"/>
        <v>0.12865497076023391</v>
      </c>
      <c r="P17" s="151">
        <f t="shared" si="7"/>
        <v>0.14035087719298245</v>
      </c>
      <c r="Q17" s="152">
        <f t="shared" si="8"/>
        <v>0.13450292397660818</v>
      </c>
      <c r="R17" s="176">
        <f>市町村別保育所・こども園!Q17+市町村別幼稚園!Q17</f>
        <v>247</v>
      </c>
      <c r="S17" s="177">
        <f>市町村別保育所・こども園!R17+市町村別幼稚園!R17</f>
        <v>225</v>
      </c>
      <c r="T17" s="170">
        <f t="shared" si="9"/>
        <v>472</v>
      </c>
      <c r="U17" s="155">
        <f t="shared" si="10"/>
        <v>1.4444444444444444</v>
      </c>
      <c r="V17" s="156">
        <f t="shared" si="11"/>
        <v>1.3157894736842106</v>
      </c>
      <c r="W17" s="157">
        <f t="shared" si="12"/>
        <v>1.3801169590643274</v>
      </c>
      <c r="X17" s="176">
        <f>市町村別保育所・こども園!W17+市町村別幼稚園!W17</f>
        <v>27</v>
      </c>
      <c r="Y17" s="177">
        <f>市町村別保育所・こども園!X17+市町村別幼稚園!X17</f>
        <v>36</v>
      </c>
      <c r="Z17" s="170">
        <f t="shared" si="13"/>
        <v>63</v>
      </c>
      <c r="AA17" s="176">
        <f>市町村別保育所・こども園!Z17+市町村別幼稚園!Z17</f>
        <v>1</v>
      </c>
      <c r="AB17" s="177">
        <f>市町村別保育所・こども園!AA17+市町村別幼稚園!AA17</f>
        <v>1</v>
      </c>
      <c r="AC17" s="170">
        <f t="shared" si="14"/>
        <v>2</v>
      </c>
      <c r="AD17" s="178">
        <f t="shared" si="15"/>
        <v>5.8479532163742687E-3</v>
      </c>
      <c r="AE17" s="179">
        <f t="shared" si="16"/>
        <v>5.8479532163742687E-3</v>
      </c>
      <c r="AF17" s="180">
        <f t="shared" si="17"/>
        <v>5.8479532163742687E-3</v>
      </c>
      <c r="AG17" s="176">
        <f>市町村別保育所・こども園!AF17+市町村別幼稚園!AF17</f>
        <v>1</v>
      </c>
      <c r="AH17" s="177">
        <f>市町村別保育所・こども園!AG17+市町村別幼稚園!AG17</f>
        <v>0</v>
      </c>
      <c r="AI17" s="170">
        <f t="shared" si="18"/>
        <v>1</v>
      </c>
      <c r="AJ17" s="178">
        <f t="shared" si="19"/>
        <v>5.8479532163742687E-3</v>
      </c>
      <c r="AK17" s="179">
        <f t="shared" si="20"/>
        <v>0</v>
      </c>
      <c r="AL17" s="180">
        <f t="shared" si="21"/>
        <v>2.9239766081871343E-3</v>
      </c>
      <c r="AM17" s="176">
        <f>市町村別保育所・こども園!AL17+市町村別幼稚園!AL17</f>
        <v>1</v>
      </c>
      <c r="AN17" s="177">
        <f>市町村別保育所・こども園!AM17+市町村別幼稚園!AM17</f>
        <v>1</v>
      </c>
      <c r="AO17" s="170">
        <f t="shared" si="22"/>
        <v>2</v>
      </c>
      <c r="AP17" s="181">
        <f t="shared" si="23"/>
        <v>5.8479532163742687E-3</v>
      </c>
      <c r="AQ17" s="182">
        <f t="shared" si="24"/>
        <v>5.8479532163742687E-3</v>
      </c>
      <c r="AR17" s="183">
        <f t="shared" si="25"/>
        <v>5.8479532163742687E-3</v>
      </c>
      <c r="AS17" s="176">
        <f>市町村別保育所・こども園!AR17+市町村別幼稚園!AR17</f>
        <v>2</v>
      </c>
      <c r="AT17" s="177">
        <f>市町村別保育所・こども園!AS17+市町村別幼稚園!AS17</f>
        <v>0</v>
      </c>
      <c r="AU17" s="170">
        <f t="shared" si="26"/>
        <v>2</v>
      </c>
      <c r="AV17" s="184">
        <f t="shared" si="27"/>
        <v>1.4502923976608186</v>
      </c>
      <c r="AW17" s="185">
        <f t="shared" si="28"/>
        <v>1.3216374269005848</v>
      </c>
      <c r="AX17" s="186">
        <f t="shared" si="29"/>
        <v>1.3859649122807018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15" customFormat="1" ht="18" customHeight="1">
      <c r="A18" s="15">
        <v>14</v>
      </c>
      <c r="B18" s="167" t="s">
        <v>6</v>
      </c>
      <c r="C18" s="176">
        <f>市町村別保育所・こども園!B18+市町村別幼稚園!B18</f>
        <v>75</v>
      </c>
      <c r="D18" s="177">
        <f>市町村別保育所・こども園!C18+市町村別幼稚園!C18</f>
        <v>82</v>
      </c>
      <c r="E18" s="170">
        <f t="shared" si="0"/>
        <v>157</v>
      </c>
      <c r="F18" s="176">
        <f>市町村別保育所・こども園!E18+市町村別幼稚園!E18</f>
        <v>37</v>
      </c>
      <c r="G18" s="177">
        <f>市町村別保育所・こども園!F18+市町村別幼稚園!F18</f>
        <v>42</v>
      </c>
      <c r="H18" s="170">
        <f t="shared" si="1"/>
        <v>79</v>
      </c>
      <c r="I18" s="171">
        <f t="shared" si="2"/>
        <v>0.49333333333333335</v>
      </c>
      <c r="J18" s="172">
        <f t="shared" si="3"/>
        <v>0.51219512195121952</v>
      </c>
      <c r="K18" s="173">
        <f t="shared" si="4"/>
        <v>0.50318471337579618</v>
      </c>
      <c r="L18" s="176">
        <f>市町村別保育所・こども園!K18+市町村別幼稚園!K18</f>
        <v>10</v>
      </c>
      <c r="M18" s="177">
        <f>市町村別保育所・こども園!L18+市町村別幼稚園!L18</f>
        <v>13</v>
      </c>
      <c r="N18" s="170">
        <f t="shared" si="5"/>
        <v>23</v>
      </c>
      <c r="O18" s="150">
        <f t="shared" si="6"/>
        <v>0.13333333333333333</v>
      </c>
      <c r="P18" s="151">
        <f t="shared" si="7"/>
        <v>0.15853658536585366</v>
      </c>
      <c r="Q18" s="152">
        <f t="shared" si="8"/>
        <v>0.1464968152866242</v>
      </c>
      <c r="R18" s="176">
        <f>市町村別保育所・こども園!Q18+市町村別幼稚園!Q18</f>
        <v>171</v>
      </c>
      <c r="S18" s="177">
        <f>市町村別保育所・こども園!R18+市町村別幼稚園!R18</f>
        <v>175</v>
      </c>
      <c r="T18" s="170">
        <f t="shared" si="9"/>
        <v>346</v>
      </c>
      <c r="U18" s="155">
        <f t="shared" si="10"/>
        <v>2.2799999999999998</v>
      </c>
      <c r="V18" s="156">
        <f t="shared" si="11"/>
        <v>2.1341463414634148</v>
      </c>
      <c r="W18" s="157">
        <f t="shared" si="12"/>
        <v>2.2038216560509554</v>
      </c>
      <c r="X18" s="176">
        <f>市町村別保育所・こども園!W18+市町村別幼稚園!W18</f>
        <v>19</v>
      </c>
      <c r="Y18" s="177">
        <f>市町村別保育所・こども園!X18+市町村別幼稚園!X18</f>
        <v>25</v>
      </c>
      <c r="Z18" s="170">
        <f t="shared" si="13"/>
        <v>44</v>
      </c>
      <c r="AA18" s="176">
        <f>市町村別保育所・こども園!Z18+市町村別幼稚園!Z18</f>
        <v>8</v>
      </c>
      <c r="AB18" s="177">
        <f>市町村別保育所・こども園!AA18+市町村別幼稚園!AA18</f>
        <v>1</v>
      </c>
      <c r="AC18" s="170">
        <f t="shared" si="14"/>
        <v>9</v>
      </c>
      <c r="AD18" s="178">
        <f t="shared" si="15"/>
        <v>0.10666666666666667</v>
      </c>
      <c r="AE18" s="179">
        <f t="shared" si="16"/>
        <v>1.2195121951219513E-2</v>
      </c>
      <c r="AF18" s="180">
        <f t="shared" si="17"/>
        <v>5.7324840764331211E-2</v>
      </c>
      <c r="AG18" s="176">
        <f>市町村別保育所・こども園!AF18+市町村別幼稚園!AF18</f>
        <v>0</v>
      </c>
      <c r="AH18" s="177">
        <f>市町村別保育所・こども園!AG18+市町村別幼稚園!AG18</f>
        <v>0</v>
      </c>
      <c r="AI18" s="170">
        <f t="shared" si="18"/>
        <v>0</v>
      </c>
      <c r="AJ18" s="178">
        <f t="shared" si="19"/>
        <v>0</v>
      </c>
      <c r="AK18" s="179">
        <f t="shared" si="20"/>
        <v>0</v>
      </c>
      <c r="AL18" s="180">
        <f t="shared" si="21"/>
        <v>0</v>
      </c>
      <c r="AM18" s="176">
        <f>市町村別保育所・こども園!AL18+市町村別幼稚園!AL18</f>
        <v>0</v>
      </c>
      <c r="AN18" s="177">
        <f>市町村別保育所・こども園!AM18+市町村別幼稚園!AM18</f>
        <v>0</v>
      </c>
      <c r="AO18" s="170">
        <f t="shared" si="22"/>
        <v>0</v>
      </c>
      <c r="AP18" s="181">
        <f t="shared" si="23"/>
        <v>0</v>
      </c>
      <c r="AQ18" s="182">
        <f t="shared" si="24"/>
        <v>0</v>
      </c>
      <c r="AR18" s="183">
        <f t="shared" si="25"/>
        <v>0</v>
      </c>
      <c r="AS18" s="176">
        <f>市町村別保育所・こども園!AR18+市町村別幼稚園!AR18</f>
        <v>0</v>
      </c>
      <c r="AT18" s="177">
        <f>市町村別保育所・こども園!AS18+市町村別幼稚園!AS18</f>
        <v>0</v>
      </c>
      <c r="AU18" s="170">
        <f t="shared" si="26"/>
        <v>0</v>
      </c>
      <c r="AV18" s="184">
        <f t="shared" si="27"/>
        <v>2.2799999999999998</v>
      </c>
      <c r="AW18" s="185">
        <f t="shared" si="28"/>
        <v>2.1341463414634148</v>
      </c>
      <c r="AX18" s="186">
        <f t="shared" si="29"/>
        <v>2.2038216560509554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15" customFormat="1" ht="18" customHeight="1">
      <c r="A19" s="15">
        <v>15</v>
      </c>
      <c r="B19" s="167" t="s">
        <v>5</v>
      </c>
      <c r="C19" s="176">
        <f>市町村別保育所・こども園!B19+市町村別幼稚園!B19</f>
        <v>58</v>
      </c>
      <c r="D19" s="177">
        <f>市町村別保育所・こども園!C19+市町村別幼稚園!C19</f>
        <v>55</v>
      </c>
      <c r="E19" s="170">
        <f t="shared" si="0"/>
        <v>113</v>
      </c>
      <c r="F19" s="176">
        <f>市町村別保育所・こども園!E19+市町村別幼稚園!E19</f>
        <v>20</v>
      </c>
      <c r="G19" s="177">
        <f>市町村別保育所・こども園!F19+市町村別幼稚園!F19</f>
        <v>23</v>
      </c>
      <c r="H19" s="170">
        <f t="shared" si="1"/>
        <v>43</v>
      </c>
      <c r="I19" s="171">
        <f t="shared" si="2"/>
        <v>0.34482758620689657</v>
      </c>
      <c r="J19" s="172">
        <f t="shared" si="3"/>
        <v>0.41818181818181815</v>
      </c>
      <c r="K19" s="173">
        <f t="shared" si="4"/>
        <v>0.38053097345132741</v>
      </c>
      <c r="L19" s="176">
        <f>市町村別保育所・こども園!K19+市町村別幼稚園!K19</f>
        <v>9</v>
      </c>
      <c r="M19" s="177">
        <f>市町村別保育所・こども園!L19+市町村別幼稚園!L19</f>
        <v>9</v>
      </c>
      <c r="N19" s="170">
        <f t="shared" si="5"/>
        <v>18</v>
      </c>
      <c r="O19" s="150">
        <f t="shared" si="6"/>
        <v>0.15517241379310345</v>
      </c>
      <c r="P19" s="151">
        <f t="shared" si="7"/>
        <v>0.16363636363636364</v>
      </c>
      <c r="Q19" s="152">
        <f t="shared" si="8"/>
        <v>0.15929203539823009</v>
      </c>
      <c r="R19" s="176">
        <f>市町村別保育所・こども園!Q19+市町村別幼稚園!Q19</f>
        <v>69</v>
      </c>
      <c r="S19" s="177">
        <f>市町村別保育所・こども園!R19+市町村別幼稚園!R19</f>
        <v>86</v>
      </c>
      <c r="T19" s="170">
        <f t="shared" si="9"/>
        <v>155</v>
      </c>
      <c r="U19" s="155">
        <f t="shared" si="10"/>
        <v>1.1896551724137931</v>
      </c>
      <c r="V19" s="156">
        <f t="shared" si="11"/>
        <v>1.5636363636363637</v>
      </c>
      <c r="W19" s="157">
        <f t="shared" si="12"/>
        <v>1.3716814159292035</v>
      </c>
      <c r="X19" s="176">
        <f>市町村別保育所・こども園!W19+市町村別幼稚園!W19</f>
        <v>18</v>
      </c>
      <c r="Y19" s="177">
        <f>市町村別保育所・こども園!X19+市町村別幼稚園!X19</f>
        <v>12</v>
      </c>
      <c r="Z19" s="170">
        <f t="shared" si="13"/>
        <v>30</v>
      </c>
      <c r="AA19" s="176">
        <f>市町村別保育所・こども園!Z19+市町村別幼稚園!Z19</f>
        <v>0</v>
      </c>
      <c r="AB19" s="177">
        <f>市町村別保育所・こども園!AA19+市町村別幼稚園!AA19</f>
        <v>0</v>
      </c>
      <c r="AC19" s="170">
        <f t="shared" si="14"/>
        <v>0</v>
      </c>
      <c r="AD19" s="178">
        <f t="shared" si="15"/>
        <v>0</v>
      </c>
      <c r="AE19" s="179">
        <f t="shared" si="16"/>
        <v>0</v>
      </c>
      <c r="AF19" s="180">
        <f t="shared" si="17"/>
        <v>0</v>
      </c>
      <c r="AG19" s="176">
        <f>市町村別保育所・こども園!AF19+市町村別幼稚園!AF19</f>
        <v>0</v>
      </c>
      <c r="AH19" s="177">
        <f>市町村別保育所・こども園!AG19+市町村別幼稚園!AG19</f>
        <v>0</v>
      </c>
      <c r="AI19" s="170">
        <f t="shared" si="18"/>
        <v>0</v>
      </c>
      <c r="AJ19" s="178">
        <f t="shared" si="19"/>
        <v>0</v>
      </c>
      <c r="AK19" s="179">
        <f t="shared" si="20"/>
        <v>0</v>
      </c>
      <c r="AL19" s="180">
        <f t="shared" si="21"/>
        <v>0</v>
      </c>
      <c r="AM19" s="176">
        <f>市町村別保育所・こども園!AL19+市町村別幼稚園!AL19</f>
        <v>0</v>
      </c>
      <c r="AN19" s="177">
        <f>市町村別保育所・こども園!AM19+市町村別幼稚園!AM19</f>
        <v>0</v>
      </c>
      <c r="AO19" s="170">
        <f t="shared" si="22"/>
        <v>0</v>
      </c>
      <c r="AP19" s="181">
        <f t="shared" si="23"/>
        <v>0</v>
      </c>
      <c r="AQ19" s="182">
        <f t="shared" si="24"/>
        <v>0</v>
      </c>
      <c r="AR19" s="183">
        <f t="shared" si="25"/>
        <v>0</v>
      </c>
      <c r="AS19" s="176">
        <f>市町村別保育所・こども園!AR19+市町村別幼稚園!AR19</f>
        <v>0</v>
      </c>
      <c r="AT19" s="177">
        <f>市町村別保育所・こども園!AS19+市町村別幼稚園!AS19</f>
        <v>0</v>
      </c>
      <c r="AU19" s="170">
        <f t="shared" si="26"/>
        <v>0</v>
      </c>
      <c r="AV19" s="184">
        <f t="shared" si="27"/>
        <v>1.1896551724137931</v>
      </c>
      <c r="AW19" s="185">
        <f t="shared" si="28"/>
        <v>1.5636363636363637</v>
      </c>
      <c r="AX19" s="186">
        <f t="shared" si="29"/>
        <v>1.3716814159292035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15" customFormat="1" ht="18" customHeight="1">
      <c r="A20" s="15">
        <v>16</v>
      </c>
      <c r="B20" s="167" t="s">
        <v>4</v>
      </c>
      <c r="C20" s="176">
        <f>市町村別保育所・こども園!B20+市町村別幼稚園!B20</f>
        <v>120</v>
      </c>
      <c r="D20" s="177">
        <f>市町村別保育所・こども園!C20+市町村別幼稚園!C20</f>
        <v>138</v>
      </c>
      <c r="E20" s="170">
        <f t="shared" si="0"/>
        <v>258</v>
      </c>
      <c r="F20" s="176">
        <f>市町村別保育所・こども園!E20+市町村別幼稚園!E20</f>
        <v>47</v>
      </c>
      <c r="G20" s="177">
        <f>市町村別保育所・こども園!F20+市町村別幼稚園!F20</f>
        <v>49</v>
      </c>
      <c r="H20" s="170">
        <f t="shared" si="1"/>
        <v>96</v>
      </c>
      <c r="I20" s="171">
        <f t="shared" si="2"/>
        <v>0.39166666666666666</v>
      </c>
      <c r="J20" s="172">
        <f t="shared" si="3"/>
        <v>0.35507246376811596</v>
      </c>
      <c r="K20" s="173">
        <f t="shared" si="4"/>
        <v>0.37209302325581395</v>
      </c>
      <c r="L20" s="176">
        <f>市町村別保育所・こども園!K20+市町村別幼稚園!K20</f>
        <v>17</v>
      </c>
      <c r="M20" s="177">
        <f>市町村別保育所・こども園!L20+市町村別幼稚園!L20</f>
        <v>14</v>
      </c>
      <c r="N20" s="170">
        <f t="shared" si="5"/>
        <v>31</v>
      </c>
      <c r="O20" s="150">
        <f t="shared" si="6"/>
        <v>0.14166666666666666</v>
      </c>
      <c r="P20" s="151">
        <f t="shared" si="7"/>
        <v>0.10144927536231885</v>
      </c>
      <c r="Q20" s="152">
        <f t="shared" si="8"/>
        <v>0.12015503875968993</v>
      </c>
      <c r="R20" s="176">
        <f>市町村別保育所・こども園!Q20+市町村別幼稚園!Q20</f>
        <v>258</v>
      </c>
      <c r="S20" s="177">
        <f>市町村別保育所・こども園!R20+市町村別幼稚園!R20</f>
        <v>206</v>
      </c>
      <c r="T20" s="170">
        <f t="shared" si="9"/>
        <v>464</v>
      </c>
      <c r="U20" s="155">
        <f t="shared" si="10"/>
        <v>2.15</v>
      </c>
      <c r="V20" s="156">
        <f t="shared" si="11"/>
        <v>1.4927536231884058</v>
      </c>
      <c r="W20" s="157">
        <f t="shared" si="12"/>
        <v>1.7984496124031009</v>
      </c>
      <c r="X20" s="176">
        <f>市町村別保育所・こども園!W20+市町村別幼稚園!W20</f>
        <v>28</v>
      </c>
      <c r="Y20" s="177">
        <f>市町村別保育所・こども園!X20+市町村別幼稚園!X20</f>
        <v>11</v>
      </c>
      <c r="Z20" s="170">
        <f t="shared" si="13"/>
        <v>39</v>
      </c>
      <c r="AA20" s="176">
        <f>市町村別保育所・こども園!Z20+市町村別幼稚園!Z20</f>
        <v>1</v>
      </c>
      <c r="AB20" s="177">
        <f>市町村別保育所・こども園!AA20+市町村別幼稚園!AA20</f>
        <v>3</v>
      </c>
      <c r="AC20" s="170">
        <f t="shared" si="14"/>
        <v>4</v>
      </c>
      <c r="AD20" s="178">
        <f t="shared" si="15"/>
        <v>8.3333333333333332E-3</v>
      </c>
      <c r="AE20" s="179">
        <f t="shared" si="16"/>
        <v>2.1739130434782608E-2</v>
      </c>
      <c r="AF20" s="180">
        <f t="shared" si="17"/>
        <v>1.5503875968992248E-2</v>
      </c>
      <c r="AG20" s="176">
        <f>市町村別保育所・こども園!AF20+市町村別幼稚園!AF20</f>
        <v>0</v>
      </c>
      <c r="AH20" s="177">
        <f>市町村別保育所・こども園!AG20+市町村別幼稚園!AG20</f>
        <v>0</v>
      </c>
      <c r="AI20" s="170">
        <f t="shared" si="18"/>
        <v>0</v>
      </c>
      <c r="AJ20" s="178">
        <f t="shared" si="19"/>
        <v>0</v>
      </c>
      <c r="AK20" s="179">
        <f t="shared" si="20"/>
        <v>0</v>
      </c>
      <c r="AL20" s="180">
        <f t="shared" si="21"/>
        <v>0</v>
      </c>
      <c r="AM20" s="176">
        <f>市町村別保育所・こども園!AL20+市町村別幼稚園!AL20</f>
        <v>2</v>
      </c>
      <c r="AN20" s="177">
        <f>市町村別保育所・こども園!AM20+市町村別幼稚園!AM20</f>
        <v>17</v>
      </c>
      <c r="AO20" s="170">
        <f t="shared" si="22"/>
        <v>19</v>
      </c>
      <c r="AP20" s="181">
        <f t="shared" si="23"/>
        <v>1.6666666666666666E-2</v>
      </c>
      <c r="AQ20" s="182">
        <f t="shared" si="24"/>
        <v>0.12318840579710146</v>
      </c>
      <c r="AR20" s="183">
        <f t="shared" si="25"/>
        <v>7.3643410852713184E-2</v>
      </c>
      <c r="AS20" s="176">
        <f>市町村別保育所・こども園!AR20+市町村別幼稚園!AR20</f>
        <v>1</v>
      </c>
      <c r="AT20" s="177">
        <f>市町村別保育所・こども園!AS20+市町村別幼稚園!AS20</f>
        <v>3</v>
      </c>
      <c r="AU20" s="170">
        <f t="shared" si="26"/>
        <v>4</v>
      </c>
      <c r="AV20" s="184">
        <f t="shared" si="27"/>
        <v>2.1666666666666665</v>
      </c>
      <c r="AW20" s="185">
        <f t="shared" si="28"/>
        <v>1.6159420289855073</v>
      </c>
      <c r="AX20" s="186">
        <f t="shared" si="29"/>
        <v>1.8720930232558139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15" customFormat="1" ht="18" customHeight="1">
      <c r="A21" s="15">
        <v>17</v>
      </c>
      <c r="B21" s="167" t="s">
        <v>3</v>
      </c>
      <c r="C21" s="176">
        <f>市町村別保育所・こども園!B21+市町村別幼稚園!B21</f>
        <v>39</v>
      </c>
      <c r="D21" s="177">
        <f>市町村別保育所・こども園!C21+市町村別幼稚園!C21</f>
        <v>37</v>
      </c>
      <c r="E21" s="170">
        <f t="shared" si="0"/>
        <v>76</v>
      </c>
      <c r="F21" s="176">
        <f>市町村別保育所・こども園!E21+市町村別幼稚園!E21</f>
        <v>13</v>
      </c>
      <c r="G21" s="177">
        <f>市町村別保育所・こども園!F21+市町村別幼稚園!F21</f>
        <v>18</v>
      </c>
      <c r="H21" s="170">
        <f t="shared" si="1"/>
        <v>31</v>
      </c>
      <c r="I21" s="171">
        <f t="shared" si="2"/>
        <v>0.33333333333333331</v>
      </c>
      <c r="J21" s="172">
        <f t="shared" si="3"/>
        <v>0.48648648648648651</v>
      </c>
      <c r="K21" s="173">
        <f t="shared" si="4"/>
        <v>0.40789473684210525</v>
      </c>
      <c r="L21" s="176">
        <f>市町村別保育所・こども園!K21+市町村別幼稚園!K21</f>
        <v>2</v>
      </c>
      <c r="M21" s="177">
        <f>市町村別保育所・こども園!L21+市町村別幼稚園!L21</f>
        <v>3</v>
      </c>
      <c r="N21" s="170">
        <f t="shared" si="5"/>
        <v>5</v>
      </c>
      <c r="O21" s="150">
        <f t="shared" si="6"/>
        <v>5.128205128205128E-2</v>
      </c>
      <c r="P21" s="151">
        <f t="shared" si="7"/>
        <v>8.1081081081081086E-2</v>
      </c>
      <c r="Q21" s="152">
        <f t="shared" si="8"/>
        <v>6.5789473684210523E-2</v>
      </c>
      <c r="R21" s="176">
        <f>市町村別保育所・こども園!Q21+市町村別幼稚園!Q21</f>
        <v>38</v>
      </c>
      <c r="S21" s="177">
        <f>市町村別保育所・こども園!R21+市町村別幼稚園!R21</f>
        <v>43</v>
      </c>
      <c r="T21" s="170">
        <f t="shared" si="9"/>
        <v>81</v>
      </c>
      <c r="U21" s="155">
        <f t="shared" si="10"/>
        <v>0.97435897435897434</v>
      </c>
      <c r="V21" s="156">
        <f t="shared" si="11"/>
        <v>1.1621621621621621</v>
      </c>
      <c r="W21" s="157">
        <f t="shared" si="12"/>
        <v>1.0657894736842106</v>
      </c>
      <c r="X21" s="176">
        <f>市町村別保育所・こども園!W21+市町村別幼稚園!W21</f>
        <v>2</v>
      </c>
      <c r="Y21" s="177">
        <f>市町村別保育所・こども園!X21+市町村別幼稚園!X21</f>
        <v>2</v>
      </c>
      <c r="Z21" s="170">
        <f t="shared" si="13"/>
        <v>4</v>
      </c>
      <c r="AA21" s="176">
        <f>市町村別保育所・こども園!Z21+市町村別幼稚園!Z21</f>
        <v>0</v>
      </c>
      <c r="AB21" s="177">
        <f>市町村別保育所・こども園!AA21+市町村別幼稚園!AA21</f>
        <v>0</v>
      </c>
      <c r="AC21" s="170">
        <f t="shared" si="14"/>
        <v>0</v>
      </c>
      <c r="AD21" s="178">
        <f t="shared" si="15"/>
        <v>0</v>
      </c>
      <c r="AE21" s="179">
        <f t="shared" si="16"/>
        <v>0</v>
      </c>
      <c r="AF21" s="180">
        <f t="shared" si="17"/>
        <v>0</v>
      </c>
      <c r="AG21" s="176">
        <f>市町村別保育所・こども園!AF21+市町村別幼稚園!AF21</f>
        <v>0</v>
      </c>
      <c r="AH21" s="177">
        <f>市町村別保育所・こども園!AG21+市町村別幼稚園!AG21</f>
        <v>0</v>
      </c>
      <c r="AI21" s="170">
        <f t="shared" si="18"/>
        <v>0</v>
      </c>
      <c r="AJ21" s="178">
        <f t="shared" si="19"/>
        <v>0</v>
      </c>
      <c r="AK21" s="179">
        <f t="shared" si="20"/>
        <v>0</v>
      </c>
      <c r="AL21" s="180">
        <f t="shared" si="21"/>
        <v>0</v>
      </c>
      <c r="AM21" s="176">
        <f>市町村別保育所・こども園!AL21+市町村別幼稚園!AL21</f>
        <v>0</v>
      </c>
      <c r="AN21" s="177">
        <f>市町村別保育所・こども園!AM21+市町村別幼稚園!AM21</f>
        <v>0</v>
      </c>
      <c r="AO21" s="170">
        <f t="shared" si="22"/>
        <v>0</v>
      </c>
      <c r="AP21" s="181">
        <f t="shared" si="23"/>
        <v>0</v>
      </c>
      <c r="AQ21" s="182">
        <f t="shared" si="24"/>
        <v>0</v>
      </c>
      <c r="AR21" s="183">
        <f t="shared" si="25"/>
        <v>0</v>
      </c>
      <c r="AS21" s="176">
        <f>市町村別保育所・こども園!AR21+市町村別幼稚園!AR21</f>
        <v>0</v>
      </c>
      <c r="AT21" s="177">
        <f>市町村別保育所・こども園!AS21+市町村別幼稚園!AS21</f>
        <v>0</v>
      </c>
      <c r="AU21" s="170">
        <f t="shared" si="26"/>
        <v>0</v>
      </c>
      <c r="AV21" s="184">
        <f t="shared" si="27"/>
        <v>0.97435897435897434</v>
      </c>
      <c r="AW21" s="185">
        <f t="shared" si="28"/>
        <v>1.1621621621621621</v>
      </c>
      <c r="AX21" s="186">
        <f t="shared" si="29"/>
        <v>1.0657894736842106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15" customFormat="1" ht="18" customHeight="1">
      <c r="A22" s="15">
        <v>18</v>
      </c>
      <c r="B22" s="167" t="s">
        <v>2</v>
      </c>
      <c r="C22" s="176">
        <f>市町村別保育所・こども園!B22+市町村別幼稚園!B22</f>
        <v>52</v>
      </c>
      <c r="D22" s="177">
        <f>市町村別保育所・こども園!C22+市町村別幼稚園!C22</f>
        <v>26</v>
      </c>
      <c r="E22" s="170">
        <f t="shared" si="0"/>
        <v>78</v>
      </c>
      <c r="F22" s="176">
        <f>市町村別保育所・こども園!E22+市町村別幼稚園!E22</f>
        <v>26</v>
      </c>
      <c r="G22" s="177">
        <f>市町村別保育所・こども園!F22+市町村別幼稚園!F22</f>
        <v>8</v>
      </c>
      <c r="H22" s="170">
        <f t="shared" si="1"/>
        <v>34</v>
      </c>
      <c r="I22" s="171">
        <f t="shared" si="2"/>
        <v>0.5</v>
      </c>
      <c r="J22" s="172">
        <f t="shared" si="3"/>
        <v>0.30769230769230771</v>
      </c>
      <c r="K22" s="173">
        <f t="shared" si="4"/>
        <v>0.4358974358974359</v>
      </c>
      <c r="L22" s="176">
        <f>市町村別保育所・こども園!K22+市町村別幼稚園!K22</f>
        <v>5</v>
      </c>
      <c r="M22" s="177">
        <f>市町村別保育所・こども園!L22+市町村別幼稚園!L22</f>
        <v>1</v>
      </c>
      <c r="N22" s="170">
        <f t="shared" si="5"/>
        <v>6</v>
      </c>
      <c r="O22" s="150">
        <f t="shared" si="6"/>
        <v>9.6153846153846159E-2</v>
      </c>
      <c r="P22" s="151">
        <f t="shared" si="7"/>
        <v>3.8461538461538464E-2</v>
      </c>
      <c r="Q22" s="152">
        <f t="shared" si="8"/>
        <v>7.6923076923076927E-2</v>
      </c>
      <c r="R22" s="176">
        <f>市町村別保育所・こども園!Q22+市町村別幼稚園!Q22</f>
        <v>102</v>
      </c>
      <c r="S22" s="177">
        <f>市町村別保育所・こども園!R22+市町村別幼稚園!R22</f>
        <v>39</v>
      </c>
      <c r="T22" s="170">
        <f t="shared" si="9"/>
        <v>141</v>
      </c>
      <c r="U22" s="155">
        <f t="shared" si="10"/>
        <v>1.9615384615384615</v>
      </c>
      <c r="V22" s="156">
        <f t="shared" si="11"/>
        <v>1.5</v>
      </c>
      <c r="W22" s="157">
        <f t="shared" si="12"/>
        <v>1.8076923076923077</v>
      </c>
      <c r="X22" s="176">
        <f>市町村別保育所・こども園!W22+市町村別幼稚園!W22</f>
        <v>0</v>
      </c>
      <c r="Y22" s="177">
        <f>市町村別保育所・こども園!X22+市町村別幼稚園!X22</f>
        <v>0</v>
      </c>
      <c r="Z22" s="170">
        <f t="shared" si="13"/>
        <v>0</v>
      </c>
      <c r="AA22" s="176">
        <f>市町村別保育所・こども園!Z22+市町村別幼稚園!Z22</f>
        <v>0</v>
      </c>
      <c r="AB22" s="177">
        <f>市町村別保育所・こども園!AA22+市町村別幼稚園!AA22</f>
        <v>0</v>
      </c>
      <c r="AC22" s="170">
        <f t="shared" si="14"/>
        <v>0</v>
      </c>
      <c r="AD22" s="178">
        <f t="shared" si="15"/>
        <v>0</v>
      </c>
      <c r="AE22" s="179">
        <f t="shared" si="16"/>
        <v>0</v>
      </c>
      <c r="AF22" s="180">
        <f t="shared" si="17"/>
        <v>0</v>
      </c>
      <c r="AG22" s="176">
        <f>市町村別保育所・こども園!AF22+市町村別幼稚園!AF22</f>
        <v>0</v>
      </c>
      <c r="AH22" s="177">
        <f>市町村別保育所・こども園!AG22+市町村別幼稚園!AG22</f>
        <v>0</v>
      </c>
      <c r="AI22" s="170">
        <f t="shared" si="18"/>
        <v>0</v>
      </c>
      <c r="AJ22" s="178">
        <f t="shared" si="19"/>
        <v>0</v>
      </c>
      <c r="AK22" s="179">
        <f t="shared" si="20"/>
        <v>0</v>
      </c>
      <c r="AL22" s="180">
        <f t="shared" si="21"/>
        <v>0</v>
      </c>
      <c r="AM22" s="176">
        <f>市町村別保育所・こども園!AL22+市町村別幼稚園!AL22</f>
        <v>0</v>
      </c>
      <c r="AN22" s="177">
        <f>市町村別保育所・こども園!AM22+市町村別幼稚園!AM22</f>
        <v>0</v>
      </c>
      <c r="AO22" s="170">
        <f t="shared" si="22"/>
        <v>0</v>
      </c>
      <c r="AP22" s="181">
        <f t="shared" si="23"/>
        <v>0</v>
      </c>
      <c r="AQ22" s="182">
        <f t="shared" si="24"/>
        <v>0</v>
      </c>
      <c r="AR22" s="183">
        <f t="shared" si="25"/>
        <v>0</v>
      </c>
      <c r="AS22" s="176">
        <f>市町村別保育所・こども園!AR22+市町村別幼稚園!AR22</f>
        <v>0</v>
      </c>
      <c r="AT22" s="177">
        <f>市町村別保育所・こども園!AS22+市町村別幼稚園!AS22</f>
        <v>0</v>
      </c>
      <c r="AU22" s="170">
        <f t="shared" si="26"/>
        <v>0</v>
      </c>
      <c r="AV22" s="184">
        <f t="shared" si="27"/>
        <v>1.9615384615384615</v>
      </c>
      <c r="AW22" s="185">
        <f t="shared" si="28"/>
        <v>1.5</v>
      </c>
      <c r="AX22" s="186">
        <f t="shared" si="29"/>
        <v>1.8076923076923077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15" customFormat="1" ht="18" customHeight="1">
      <c r="A23" s="15">
        <v>19</v>
      </c>
      <c r="B23" s="322" t="s">
        <v>1</v>
      </c>
      <c r="C23" s="323">
        <f>市町村別保育所・こども園!B23+市町村別幼稚園!B23</f>
        <v>27</v>
      </c>
      <c r="D23" s="324">
        <f>市町村別保育所・こども園!C23+市町村別幼稚園!C23</f>
        <v>27</v>
      </c>
      <c r="E23" s="325">
        <f t="shared" si="0"/>
        <v>54</v>
      </c>
      <c r="F23" s="323">
        <f>市町村別保育所・こども園!E23+市町村別幼稚園!E23</f>
        <v>13</v>
      </c>
      <c r="G23" s="324">
        <f>市町村別保育所・こども園!F23+市町村別幼稚園!F23</f>
        <v>10</v>
      </c>
      <c r="H23" s="325">
        <f t="shared" si="1"/>
        <v>23</v>
      </c>
      <c r="I23" s="326">
        <f t="shared" si="2"/>
        <v>0.48148148148148145</v>
      </c>
      <c r="J23" s="327">
        <f t="shared" si="3"/>
        <v>0.37037037037037035</v>
      </c>
      <c r="K23" s="328">
        <f t="shared" si="4"/>
        <v>0.42592592592592593</v>
      </c>
      <c r="L23" s="323">
        <f>市町村別保育所・こども園!K23+市町村別幼稚園!K23</f>
        <v>6</v>
      </c>
      <c r="M23" s="324">
        <f>市町村別保育所・こども園!L23+市町村別幼稚園!L23</f>
        <v>4</v>
      </c>
      <c r="N23" s="325">
        <f t="shared" si="5"/>
        <v>10</v>
      </c>
      <c r="O23" s="329">
        <f t="shared" si="6"/>
        <v>0.22222222222222221</v>
      </c>
      <c r="P23" s="330">
        <f t="shared" si="7"/>
        <v>0.14814814814814814</v>
      </c>
      <c r="Q23" s="331">
        <f t="shared" si="8"/>
        <v>0.18518518518518517</v>
      </c>
      <c r="R23" s="323">
        <f>市町村別保育所・こども園!Q23+市町村別幼稚園!Q23</f>
        <v>23</v>
      </c>
      <c r="S23" s="324">
        <f>市町村別保育所・こども園!R23+市町村別幼稚園!R23</f>
        <v>27</v>
      </c>
      <c r="T23" s="325">
        <f t="shared" si="9"/>
        <v>50</v>
      </c>
      <c r="U23" s="332">
        <f t="shared" si="10"/>
        <v>0.85185185185185186</v>
      </c>
      <c r="V23" s="333">
        <f t="shared" si="11"/>
        <v>1</v>
      </c>
      <c r="W23" s="334">
        <f t="shared" si="12"/>
        <v>0.92592592592592593</v>
      </c>
      <c r="X23" s="323">
        <f>市町村別保育所・こども園!W23+市町村別幼稚園!W23</f>
        <v>4</v>
      </c>
      <c r="Y23" s="324">
        <f>市町村別保育所・こども園!X23+市町村別幼稚園!X23</f>
        <v>6</v>
      </c>
      <c r="Z23" s="325">
        <f t="shared" si="13"/>
        <v>10</v>
      </c>
      <c r="AA23" s="323">
        <f>市町村別保育所・こども園!Z23+市町村別幼稚園!Z23</f>
        <v>0</v>
      </c>
      <c r="AB23" s="324">
        <f>市町村別保育所・こども園!AA23+市町村別幼稚園!AA23</f>
        <v>0</v>
      </c>
      <c r="AC23" s="325">
        <f t="shared" si="14"/>
        <v>0</v>
      </c>
      <c r="AD23" s="335">
        <f t="shared" si="15"/>
        <v>0</v>
      </c>
      <c r="AE23" s="336">
        <f t="shared" si="16"/>
        <v>0</v>
      </c>
      <c r="AF23" s="337">
        <f t="shared" si="17"/>
        <v>0</v>
      </c>
      <c r="AG23" s="323">
        <f>市町村別保育所・こども園!AF23+市町村別幼稚園!AF23</f>
        <v>0</v>
      </c>
      <c r="AH23" s="324">
        <f>市町村別保育所・こども園!AG23+市町村別幼稚園!AG23</f>
        <v>0</v>
      </c>
      <c r="AI23" s="325">
        <f t="shared" si="18"/>
        <v>0</v>
      </c>
      <c r="AJ23" s="335">
        <f t="shared" si="19"/>
        <v>0</v>
      </c>
      <c r="AK23" s="336">
        <f t="shared" si="20"/>
        <v>0</v>
      </c>
      <c r="AL23" s="337">
        <f t="shared" si="21"/>
        <v>0</v>
      </c>
      <c r="AM23" s="323">
        <f>市町村別保育所・こども園!AL23+市町村別幼稚園!AL23</f>
        <v>0</v>
      </c>
      <c r="AN23" s="324">
        <f>市町村別保育所・こども園!AM23+市町村別幼稚園!AM23</f>
        <v>0</v>
      </c>
      <c r="AO23" s="325">
        <f t="shared" si="22"/>
        <v>0</v>
      </c>
      <c r="AP23" s="338">
        <f t="shared" si="23"/>
        <v>0</v>
      </c>
      <c r="AQ23" s="339">
        <f t="shared" si="24"/>
        <v>0</v>
      </c>
      <c r="AR23" s="340">
        <f t="shared" si="25"/>
        <v>0</v>
      </c>
      <c r="AS23" s="323">
        <f>市町村別保育所・こども園!AR23+市町村別幼稚園!AR23</f>
        <v>0</v>
      </c>
      <c r="AT23" s="324">
        <f>市町村別保育所・こども園!AS23+市町村別幼稚園!AS23</f>
        <v>0</v>
      </c>
      <c r="AU23" s="325">
        <f t="shared" si="26"/>
        <v>0</v>
      </c>
      <c r="AV23" s="314">
        <f t="shared" si="27"/>
        <v>0.85185185185185186</v>
      </c>
      <c r="AW23" s="315">
        <f t="shared" si="28"/>
        <v>1</v>
      </c>
      <c r="AX23" s="316">
        <f t="shared" si="29"/>
        <v>0.92592592592592593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s="15" customFormat="1" ht="18.75" thickBot="1">
      <c r="B24" s="341" t="s">
        <v>80</v>
      </c>
      <c r="C24" s="342">
        <f>SUM(市町村別幼稚園!B25:B27)</f>
        <v>122</v>
      </c>
      <c r="D24" s="343">
        <f>SUM(市町村別幼稚園!C25:C27)</f>
        <v>113</v>
      </c>
      <c r="E24" s="344">
        <f t="shared" si="0"/>
        <v>235</v>
      </c>
      <c r="F24" s="342">
        <f>SUM(市町村別幼稚園!E25:E27)</f>
        <v>38</v>
      </c>
      <c r="G24" s="343">
        <f>SUM(市町村別幼稚園!F25:F27)</f>
        <v>29</v>
      </c>
      <c r="H24" s="344">
        <f t="shared" si="1"/>
        <v>67</v>
      </c>
      <c r="I24" s="345">
        <f t="shared" ref="I24" si="30">F24/C24</f>
        <v>0.31147540983606559</v>
      </c>
      <c r="J24" s="346">
        <f t="shared" ref="J24" si="31">G24/D24</f>
        <v>0.25663716814159293</v>
      </c>
      <c r="K24" s="347">
        <f t="shared" ref="K24" si="32">H24/E24</f>
        <v>0.28510638297872343</v>
      </c>
      <c r="L24" s="342">
        <f>SUM(市町村別幼稚園!K25:K27)</f>
        <v>21</v>
      </c>
      <c r="M24" s="343">
        <f>SUM(市町村別幼稚園!L25:L27)</f>
        <v>28</v>
      </c>
      <c r="N24" s="344">
        <f>SUM(市町村別幼稚園!M25:M27)</f>
        <v>49</v>
      </c>
      <c r="O24" s="348">
        <f t="shared" ref="O24" si="33">L24/C24</f>
        <v>0.1721311475409836</v>
      </c>
      <c r="P24" s="349">
        <f t="shared" ref="P24" si="34">M24/D24</f>
        <v>0.24778761061946902</v>
      </c>
      <c r="Q24" s="350">
        <f t="shared" ref="Q24" si="35">N24/E24</f>
        <v>0.20851063829787234</v>
      </c>
      <c r="R24" s="342">
        <f>SUM(市町村別幼稚園!Q25:Q27)</f>
        <v>110</v>
      </c>
      <c r="S24" s="343">
        <f>SUM(市町村別幼稚園!R25:R27)</f>
        <v>93</v>
      </c>
      <c r="T24" s="344">
        <f>SUM(市町村別幼稚園!S25:S27)</f>
        <v>203</v>
      </c>
      <c r="U24" s="351">
        <f t="shared" ref="U24" si="36">R24/C24</f>
        <v>0.90163934426229508</v>
      </c>
      <c r="V24" s="352">
        <f t="shared" ref="V24" si="37">S24/D24</f>
        <v>0.82300884955752207</v>
      </c>
      <c r="W24" s="353">
        <f t="shared" ref="W24" si="38">T24/E24</f>
        <v>0.86382978723404258</v>
      </c>
      <c r="X24" s="342">
        <f>SUM(市町村別幼稚園!W25:W27)</f>
        <v>15</v>
      </c>
      <c r="Y24" s="343">
        <f>SUM(市町村別幼稚園!X25:X27)</f>
        <v>24</v>
      </c>
      <c r="Z24" s="344">
        <f>SUM(市町村別幼稚園!Y25:Y27)</f>
        <v>39</v>
      </c>
      <c r="AA24" s="342">
        <f>SUM(市町村別幼稚園!Z25:Z27)</f>
        <v>4</v>
      </c>
      <c r="AB24" s="343">
        <f>SUM(市町村別幼稚園!AA25:AA27)</f>
        <v>5</v>
      </c>
      <c r="AC24" s="344">
        <f>SUM(市町村別幼稚園!AB25:AB27)</f>
        <v>9</v>
      </c>
      <c r="AD24" s="354">
        <f t="shared" ref="AD24" si="39">AA24/C24</f>
        <v>3.2786885245901641E-2</v>
      </c>
      <c r="AE24" s="355">
        <f t="shared" ref="AE24" si="40">AB24/D24</f>
        <v>4.4247787610619468E-2</v>
      </c>
      <c r="AF24" s="356">
        <f t="shared" ref="AF24" si="41">AC24/E24</f>
        <v>3.8297872340425532E-2</v>
      </c>
      <c r="AG24" s="342">
        <f>SUM(市町村別幼稚園!AF25:AF27)</f>
        <v>2</v>
      </c>
      <c r="AH24" s="343">
        <f>SUM(市町村別幼稚園!AG25:AG27)</f>
        <v>3</v>
      </c>
      <c r="AI24" s="344">
        <f>SUM(市町村別幼稚園!AH25:AH27)</f>
        <v>5</v>
      </c>
      <c r="AJ24" s="354">
        <f t="shared" ref="AJ24" si="42">AG24/C24</f>
        <v>1.6393442622950821E-2</v>
      </c>
      <c r="AK24" s="355">
        <f t="shared" ref="AK24" si="43">AH24/D24</f>
        <v>2.6548672566371681E-2</v>
      </c>
      <c r="AL24" s="356">
        <f t="shared" ref="AL24" si="44">AI24/E24</f>
        <v>2.1276595744680851E-2</v>
      </c>
      <c r="AM24" s="342">
        <f>SUM(市町村別幼稚園!AL25:AL27)</f>
        <v>7</v>
      </c>
      <c r="AN24" s="343">
        <f>SUM(市町村別幼稚園!AM25:AM27)</f>
        <v>16</v>
      </c>
      <c r="AO24" s="344">
        <f>SUM(市町村別幼稚園!AN25:AN27)</f>
        <v>23</v>
      </c>
      <c r="AP24" s="357">
        <f t="shared" ref="AP24" si="45">AM24/C24</f>
        <v>5.737704918032787E-2</v>
      </c>
      <c r="AQ24" s="358">
        <f t="shared" ref="AQ24" si="46">AN24/D24</f>
        <v>0.1415929203539823</v>
      </c>
      <c r="AR24" s="359">
        <f t="shared" ref="AR24" si="47">AO24/E24</f>
        <v>9.7872340425531917E-2</v>
      </c>
      <c r="AS24" s="342">
        <f>SUM(市町村別幼稚園!AR25:AR27)</f>
        <v>0</v>
      </c>
      <c r="AT24" s="343">
        <f>SUM(市町村別幼稚園!AS25:AS27)</f>
        <v>2</v>
      </c>
      <c r="AU24" s="344">
        <f>SUM(市町村別幼稚園!AT25:AT27)</f>
        <v>2</v>
      </c>
      <c r="AV24" s="360">
        <f t="shared" ref="AV24" si="48">(R24+AM24)/C24</f>
        <v>0.95901639344262291</v>
      </c>
      <c r="AW24" s="361">
        <f t="shared" ref="AW24" si="49">(S24+AN24)/D24</f>
        <v>0.96460176991150437</v>
      </c>
      <c r="AX24" s="362">
        <f t="shared" ref="AX24" si="50">(T24+AO24)/E24</f>
        <v>0.96170212765957441</v>
      </c>
      <c r="AY24" s="2"/>
      <c r="AZ24" s="2"/>
      <c r="BA24" s="2"/>
      <c r="BB24" s="2"/>
      <c r="BC24" s="2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s="13" customFormat="1" ht="18" customHeight="1" thickTop="1">
      <c r="A25" s="13">
        <v>20</v>
      </c>
      <c r="B25" s="190" t="s">
        <v>0</v>
      </c>
      <c r="C25" s="191">
        <f>SUM(C5:C24)</f>
        <v>6427</v>
      </c>
      <c r="D25" s="192">
        <f>SUM(D5:D24)</f>
        <v>6096</v>
      </c>
      <c r="E25" s="193">
        <f t="shared" si="0"/>
        <v>12523</v>
      </c>
      <c r="F25" s="191">
        <f>SUM(F5:F24)</f>
        <v>2402</v>
      </c>
      <c r="G25" s="192">
        <f>SUM(G5:G24)</f>
        <v>2109</v>
      </c>
      <c r="H25" s="194">
        <f t="shared" si="1"/>
        <v>4511</v>
      </c>
      <c r="I25" s="195">
        <f t="shared" si="2"/>
        <v>0.37373580208495411</v>
      </c>
      <c r="J25" s="196">
        <f t="shared" si="3"/>
        <v>0.34596456692913385</v>
      </c>
      <c r="K25" s="197">
        <f t="shared" si="4"/>
        <v>0.36021720035135352</v>
      </c>
      <c r="L25" s="191">
        <f>SUM(L5:L24)</f>
        <v>808</v>
      </c>
      <c r="M25" s="192">
        <f>SUM(M5:M24)</f>
        <v>716</v>
      </c>
      <c r="N25" s="198">
        <f t="shared" si="5"/>
        <v>1524</v>
      </c>
      <c r="O25" s="199">
        <f t="shared" si="6"/>
        <v>0.12571962035164153</v>
      </c>
      <c r="P25" s="200">
        <f t="shared" si="7"/>
        <v>0.11745406824146981</v>
      </c>
      <c r="Q25" s="201">
        <f t="shared" si="8"/>
        <v>0.12169607921424579</v>
      </c>
      <c r="R25" s="191">
        <f>SUM(R5:R24)</f>
        <v>9481</v>
      </c>
      <c r="S25" s="192">
        <f>SUM(S5:S24)</f>
        <v>7934</v>
      </c>
      <c r="T25" s="194">
        <f t="shared" si="9"/>
        <v>17415</v>
      </c>
      <c r="U25" s="202">
        <f t="shared" si="10"/>
        <v>1.4751828224677144</v>
      </c>
      <c r="V25" s="203">
        <f t="shared" si="11"/>
        <v>1.3015091863517061</v>
      </c>
      <c r="W25" s="204">
        <f t="shared" si="12"/>
        <v>1.390641220154915</v>
      </c>
      <c r="X25" s="191">
        <f>SUM(X5:X24)</f>
        <v>1029</v>
      </c>
      <c r="Y25" s="192">
        <f>SUM(Y5:Y24)</f>
        <v>1102</v>
      </c>
      <c r="Z25" s="198">
        <f t="shared" si="13"/>
        <v>2131</v>
      </c>
      <c r="AA25" s="191">
        <f>SUM(AA5:AA24)</f>
        <v>52</v>
      </c>
      <c r="AB25" s="192">
        <f>SUM(AB5:AB24)</f>
        <v>47</v>
      </c>
      <c r="AC25" s="198">
        <f t="shared" si="14"/>
        <v>99</v>
      </c>
      <c r="AD25" s="205">
        <f t="shared" si="15"/>
        <v>8.090866656293761E-3</v>
      </c>
      <c r="AE25" s="206">
        <f t="shared" si="16"/>
        <v>7.7099737532808398E-3</v>
      </c>
      <c r="AF25" s="207">
        <f t="shared" si="17"/>
        <v>7.9054539647049425E-3</v>
      </c>
      <c r="AG25" s="191">
        <f>SUM(AG5:AG24)</f>
        <v>19</v>
      </c>
      <c r="AH25" s="192">
        <f>SUM(AH5:AH24)</f>
        <v>18</v>
      </c>
      <c r="AI25" s="198">
        <f t="shared" si="18"/>
        <v>37</v>
      </c>
      <c r="AJ25" s="205">
        <f t="shared" si="19"/>
        <v>2.9562782013381047E-3</v>
      </c>
      <c r="AK25" s="206">
        <f t="shared" si="20"/>
        <v>2.952755905511811E-3</v>
      </c>
      <c r="AL25" s="207">
        <f t="shared" si="21"/>
        <v>2.9545636029705341E-3</v>
      </c>
      <c r="AM25" s="191">
        <f>SUM(AM5:AM24)</f>
        <v>105</v>
      </c>
      <c r="AN25" s="192">
        <f>SUM(AN5:AN24)</f>
        <v>111</v>
      </c>
      <c r="AO25" s="198">
        <f t="shared" si="22"/>
        <v>216</v>
      </c>
      <c r="AP25" s="208">
        <f t="shared" si="23"/>
        <v>1.6337326902131633E-2</v>
      </c>
      <c r="AQ25" s="209">
        <f t="shared" si="24"/>
        <v>1.8208661417322834E-2</v>
      </c>
      <c r="AR25" s="210">
        <f t="shared" si="25"/>
        <v>1.7248263195719874E-2</v>
      </c>
      <c r="AS25" s="191">
        <f>SUM(AS5:AS24)</f>
        <v>29</v>
      </c>
      <c r="AT25" s="192">
        <f>SUM(AT5:AT24)</f>
        <v>44</v>
      </c>
      <c r="AU25" s="198">
        <f t="shared" si="26"/>
        <v>73</v>
      </c>
      <c r="AV25" s="211">
        <f t="shared" si="27"/>
        <v>1.491520149369846</v>
      </c>
      <c r="AW25" s="313">
        <f t="shared" si="28"/>
        <v>1.3197178477690288</v>
      </c>
      <c r="AX25" s="213">
        <f t="shared" si="29"/>
        <v>1.4078894833506348</v>
      </c>
      <c r="AY25" s="14"/>
      <c r="AZ25" s="14"/>
      <c r="BA25" s="14"/>
      <c r="BB25" s="14"/>
      <c r="BC25" s="14"/>
    </row>
    <row r="26" spans="1:93" ht="6.75" customHeight="1"/>
  </sheetData>
  <autoFilter ref="A4:AX25">
    <sortState ref="A5:AX24">
      <sortCondition ref="A4:A24"/>
    </sortState>
  </autoFilter>
  <mergeCells count="16">
    <mergeCell ref="C3:E3"/>
    <mergeCell ref="F3:H3"/>
    <mergeCell ref="I3:K3"/>
    <mergeCell ref="L3:N3"/>
    <mergeCell ref="O3:Q3"/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</mergeCells>
  <phoneticPr fontId="3"/>
  <printOptions horizontalCentered="1" verticalCentered="1"/>
  <pageMargins left="0.70866141732283472" right="0.70866141732283472" top="0.98425196850393704" bottom="0.74803149606299213" header="0.31496062992125984" footer="0.31496062992125984"/>
  <pageSetup paperSize="9" orientation="landscape" r:id="rId1"/>
  <colBreaks count="1" manualBreakCount="1">
    <brk id="2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="85" zoomScaleNormal="100" zoomScaleSheetLayoutView="85" workbookViewId="0">
      <selection activeCell="B1" sqref="B1"/>
    </sheetView>
  </sheetViews>
  <sheetFormatPr defaultRowHeight="13.5"/>
  <cols>
    <col min="1" max="1" width="12.125" style="37" customWidth="1"/>
    <col min="2" max="7" width="4.625" style="19" customWidth="1"/>
    <col min="8" max="10" width="5.25" style="36" customWidth="1"/>
    <col min="11" max="13" width="4.625" style="19" customWidth="1"/>
    <col min="14" max="16" width="5.25" style="36" customWidth="1"/>
    <col min="17" max="19" width="5.125" style="19" customWidth="1"/>
    <col min="20" max="22" width="5.25" style="19" customWidth="1"/>
    <col min="23" max="25" width="4.625" style="19" customWidth="1"/>
    <col min="26" max="28" width="4.875" style="19" customWidth="1"/>
    <col min="29" max="31" width="5.375" style="36" customWidth="1"/>
    <col min="32" max="34" width="4.75" style="19" customWidth="1"/>
    <col min="35" max="37" width="5.25" style="36" customWidth="1"/>
    <col min="38" max="40" width="4.5" style="19" customWidth="1"/>
    <col min="41" max="43" width="5.25" style="19" customWidth="1"/>
    <col min="44" max="46" width="4.375" style="19" customWidth="1"/>
    <col min="47" max="49" width="5.25" style="2" customWidth="1"/>
    <col min="50" max="16384" width="9" style="19"/>
  </cols>
  <sheetData>
    <row r="1" spans="1:51" ht="14.25">
      <c r="B1" s="367" t="s">
        <v>64</v>
      </c>
      <c r="Z1" s="367" t="s">
        <v>64</v>
      </c>
    </row>
    <row r="2" spans="1:51" ht="9" customHeight="1">
      <c r="B2" s="115"/>
      <c r="Z2" s="115"/>
    </row>
    <row r="3" spans="1:51" ht="30" customHeight="1">
      <c r="A3" s="393" t="s">
        <v>51</v>
      </c>
      <c r="B3" s="401" t="s">
        <v>52</v>
      </c>
      <c r="C3" s="402"/>
      <c r="D3" s="403"/>
      <c r="E3" s="397" t="s">
        <v>53</v>
      </c>
      <c r="F3" s="397"/>
      <c r="G3" s="398"/>
      <c r="H3" s="395" t="s">
        <v>54</v>
      </c>
      <c r="I3" s="395"/>
      <c r="J3" s="396"/>
      <c r="K3" s="397" t="s">
        <v>55</v>
      </c>
      <c r="L3" s="397"/>
      <c r="M3" s="398"/>
      <c r="N3" s="395" t="s">
        <v>27</v>
      </c>
      <c r="O3" s="395"/>
      <c r="P3" s="396"/>
      <c r="Q3" s="397" t="s">
        <v>56</v>
      </c>
      <c r="R3" s="397"/>
      <c r="S3" s="398"/>
      <c r="T3" s="407" t="s">
        <v>33</v>
      </c>
      <c r="U3" s="407"/>
      <c r="V3" s="408"/>
      <c r="W3" s="409" t="s">
        <v>57</v>
      </c>
      <c r="X3" s="410"/>
      <c r="Y3" s="411"/>
      <c r="Z3" s="412" t="s">
        <v>58</v>
      </c>
      <c r="AA3" s="412"/>
      <c r="AB3" s="413"/>
      <c r="AC3" s="395" t="s">
        <v>59</v>
      </c>
      <c r="AD3" s="395"/>
      <c r="AE3" s="396"/>
      <c r="AF3" s="397" t="s">
        <v>60</v>
      </c>
      <c r="AG3" s="397"/>
      <c r="AH3" s="398"/>
      <c r="AI3" s="395" t="s">
        <v>41</v>
      </c>
      <c r="AJ3" s="395"/>
      <c r="AK3" s="396"/>
      <c r="AL3" s="399" t="s">
        <v>38</v>
      </c>
      <c r="AM3" s="399"/>
      <c r="AN3" s="400"/>
      <c r="AO3" s="407" t="s">
        <v>61</v>
      </c>
      <c r="AP3" s="407"/>
      <c r="AQ3" s="408"/>
      <c r="AR3" s="399" t="s">
        <v>62</v>
      </c>
      <c r="AS3" s="399"/>
      <c r="AT3" s="400"/>
      <c r="AU3" s="404" t="s">
        <v>32</v>
      </c>
      <c r="AV3" s="405"/>
      <c r="AW3" s="406"/>
      <c r="AX3" s="18"/>
      <c r="AY3" s="18"/>
    </row>
    <row r="4" spans="1:51" ht="18.75" customHeight="1">
      <c r="A4" s="394"/>
      <c r="B4" s="23" t="s">
        <v>22</v>
      </c>
      <c r="C4" s="21" t="s">
        <v>21</v>
      </c>
      <c r="D4" s="22" t="s">
        <v>20</v>
      </c>
      <c r="E4" s="23" t="s">
        <v>22</v>
      </c>
      <c r="F4" s="21" t="s">
        <v>21</v>
      </c>
      <c r="G4" s="22" t="s">
        <v>20</v>
      </c>
      <c r="H4" s="24" t="s">
        <v>22</v>
      </c>
      <c r="I4" s="25" t="s">
        <v>21</v>
      </c>
      <c r="J4" s="26" t="s">
        <v>20</v>
      </c>
      <c r="K4" s="23" t="s">
        <v>22</v>
      </c>
      <c r="L4" s="21" t="s">
        <v>21</v>
      </c>
      <c r="M4" s="22" t="s">
        <v>20</v>
      </c>
      <c r="N4" s="24" t="s">
        <v>22</v>
      </c>
      <c r="O4" s="25" t="s">
        <v>21</v>
      </c>
      <c r="P4" s="26" t="s">
        <v>20</v>
      </c>
      <c r="Q4" s="23" t="s">
        <v>22</v>
      </c>
      <c r="R4" s="21" t="s">
        <v>21</v>
      </c>
      <c r="S4" s="22" t="s">
        <v>20</v>
      </c>
      <c r="T4" s="27" t="s">
        <v>22</v>
      </c>
      <c r="U4" s="28" t="s">
        <v>21</v>
      </c>
      <c r="V4" s="29" t="s">
        <v>20</v>
      </c>
      <c r="W4" s="20" t="s">
        <v>22</v>
      </c>
      <c r="X4" s="21" t="s">
        <v>21</v>
      </c>
      <c r="Y4" s="22" t="s">
        <v>20</v>
      </c>
      <c r="Z4" s="32" t="s">
        <v>22</v>
      </c>
      <c r="AA4" s="30" t="s">
        <v>21</v>
      </c>
      <c r="AB4" s="31" t="s">
        <v>20</v>
      </c>
      <c r="AC4" s="24" t="s">
        <v>22</v>
      </c>
      <c r="AD4" s="25" t="s">
        <v>21</v>
      </c>
      <c r="AE4" s="26" t="s">
        <v>20</v>
      </c>
      <c r="AF4" s="23" t="s">
        <v>22</v>
      </c>
      <c r="AG4" s="21" t="s">
        <v>21</v>
      </c>
      <c r="AH4" s="22" t="s">
        <v>20</v>
      </c>
      <c r="AI4" s="24" t="s">
        <v>22</v>
      </c>
      <c r="AJ4" s="25" t="s">
        <v>21</v>
      </c>
      <c r="AK4" s="26" t="s">
        <v>20</v>
      </c>
      <c r="AL4" s="33" t="s">
        <v>22</v>
      </c>
      <c r="AM4" s="34" t="s">
        <v>21</v>
      </c>
      <c r="AN4" s="35" t="s">
        <v>20</v>
      </c>
      <c r="AO4" s="27" t="s">
        <v>22</v>
      </c>
      <c r="AP4" s="28" t="s">
        <v>21</v>
      </c>
      <c r="AQ4" s="29" t="s">
        <v>20</v>
      </c>
      <c r="AR4" s="33" t="s">
        <v>22</v>
      </c>
      <c r="AS4" s="34" t="s">
        <v>21</v>
      </c>
      <c r="AT4" s="35" t="s">
        <v>20</v>
      </c>
      <c r="AU4" s="363" t="s">
        <v>22</v>
      </c>
      <c r="AV4" s="364" t="s">
        <v>21</v>
      </c>
      <c r="AW4" s="365" t="s">
        <v>20</v>
      </c>
      <c r="AX4" s="18"/>
      <c r="AY4" s="18"/>
    </row>
    <row r="5" spans="1:51" ht="18" customHeight="1">
      <c r="A5" s="214" t="s">
        <v>19</v>
      </c>
      <c r="B5" s="100">
        <v>865</v>
      </c>
      <c r="C5" s="101">
        <v>824</v>
      </c>
      <c r="D5" s="102">
        <f t="shared" ref="D5:D24" si="0">B5+C5</f>
        <v>1689</v>
      </c>
      <c r="E5" s="101">
        <v>300</v>
      </c>
      <c r="F5" s="101">
        <v>264</v>
      </c>
      <c r="G5" s="102">
        <f t="shared" ref="G5:G24" si="1">E5+F5</f>
        <v>564</v>
      </c>
      <c r="H5" s="43">
        <f t="shared" ref="H5:H24" si="2">E5/B5</f>
        <v>0.34682080924855491</v>
      </c>
      <c r="I5" s="44">
        <f t="shared" ref="I5:I24" si="3">F5/C5</f>
        <v>0.32038834951456313</v>
      </c>
      <c r="J5" s="45">
        <f t="shared" ref="J5:J24" si="4">G5/D5</f>
        <v>0.3339253996447602</v>
      </c>
      <c r="K5" s="101">
        <v>135</v>
      </c>
      <c r="L5" s="101">
        <v>102</v>
      </c>
      <c r="M5" s="102">
        <f t="shared" ref="M5:M24" si="5">K5+L5</f>
        <v>237</v>
      </c>
      <c r="N5" s="43">
        <f t="shared" ref="N5:N24" si="6">K5/E5</f>
        <v>0.45</v>
      </c>
      <c r="O5" s="46">
        <f t="shared" ref="O5:O24" si="7">L5/F5</f>
        <v>0.38636363636363635</v>
      </c>
      <c r="P5" s="45">
        <f t="shared" ref="P5:P24" si="8">M5/G5</f>
        <v>0.42021276595744683</v>
      </c>
      <c r="Q5" s="100">
        <v>1020</v>
      </c>
      <c r="R5" s="101">
        <v>938</v>
      </c>
      <c r="S5" s="102">
        <f>Q5+R5</f>
        <v>1958</v>
      </c>
      <c r="T5" s="47">
        <f t="shared" ref="T5:T24" si="9">Q5/B5</f>
        <v>1.1791907514450868</v>
      </c>
      <c r="U5" s="48">
        <f t="shared" ref="U5:U24" si="10">R5/C5</f>
        <v>1.1383495145631068</v>
      </c>
      <c r="V5" s="49">
        <f t="shared" ref="V5:V24" si="11">S5/D5</f>
        <v>1.1592658377738307</v>
      </c>
      <c r="W5" s="38">
        <v>125</v>
      </c>
      <c r="X5" s="38">
        <v>120</v>
      </c>
      <c r="Y5" s="39">
        <f t="shared" ref="Y5:Y24" si="12">W5+X5</f>
        <v>245</v>
      </c>
      <c r="Z5" s="100">
        <v>7</v>
      </c>
      <c r="AA5" s="101">
        <v>10</v>
      </c>
      <c r="AB5" s="102">
        <f t="shared" ref="AB5:AB24" si="13">Z5+AA5</f>
        <v>17</v>
      </c>
      <c r="AC5" s="43">
        <f t="shared" ref="AC5:AC24" si="14">Z5/B5</f>
        <v>8.0924855491329474E-3</v>
      </c>
      <c r="AD5" s="44">
        <f t="shared" ref="AD5:AD24" si="15">AA5/C5</f>
        <v>1.2135922330097087E-2</v>
      </c>
      <c r="AE5" s="45">
        <f t="shared" ref="AE5:AE24" si="16">AB5/D5</f>
        <v>1.0065127294256957E-2</v>
      </c>
      <c r="AF5" s="101">
        <v>5</v>
      </c>
      <c r="AG5" s="101">
        <v>7</v>
      </c>
      <c r="AH5" s="102">
        <f t="shared" ref="AH5:AH24" si="17">AF5+AG5</f>
        <v>12</v>
      </c>
      <c r="AI5" s="40">
        <f>IF(Z5=0,0,AF5/Z5)</f>
        <v>0.7142857142857143</v>
      </c>
      <c r="AJ5" s="41">
        <f>IF(AA5=0,0,AG5/AA5)</f>
        <v>0.7</v>
      </c>
      <c r="AK5" s="42">
        <f>IF(AB5=0,0,AH5/AB5)</f>
        <v>0.70588235294117652</v>
      </c>
      <c r="AL5" s="101">
        <v>7</v>
      </c>
      <c r="AM5" s="101">
        <v>11</v>
      </c>
      <c r="AN5" s="102">
        <f t="shared" ref="AN5:AN24" si="18">AL5+AM5</f>
        <v>18</v>
      </c>
      <c r="AO5" s="47">
        <f t="shared" ref="AO5:AO24" si="19">AL5/B5</f>
        <v>8.0924855491329474E-3</v>
      </c>
      <c r="AP5" s="48">
        <f t="shared" ref="AP5:AP24" si="20">AM5/C5</f>
        <v>1.3349514563106795E-2</v>
      </c>
      <c r="AQ5" s="49">
        <f t="shared" ref="AQ5:AQ24" si="21">AN5/D5</f>
        <v>1.0657193605683837E-2</v>
      </c>
      <c r="AR5" s="101">
        <v>5</v>
      </c>
      <c r="AS5" s="101">
        <v>0</v>
      </c>
      <c r="AT5" s="102">
        <f t="shared" ref="AT5:AT24" si="22">AR5+AS5</f>
        <v>5</v>
      </c>
      <c r="AU5" s="164">
        <f t="shared" ref="AU5:AU24" si="23">(Q5+AL5)/B5</f>
        <v>1.1872832369942197</v>
      </c>
      <c r="AV5" s="165">
        <f t="shared" ref="AV5:AV24" si="24">(R5+AM5)/C5</f>
        <v>1.1516990291262137</v>
      </c>
      <c r="AW5" s="166">
        <f t="shared" ref="AW5:AW24" si="25">(S5+AN5)/D5</f>
        <v>1.1699230313795146</v>
      </c>
    </row>
    <row r="6" spans="1:51" ht="18" customHeight="1">
      <c r="A6" s="215" t="s">
        <v>18</v>
      </c>
      <c r="B6" s="103">
        <v>360</v>
      </c>
      <c r="C6" s="104">
        <v>279</v>
      </c>
      <c r="D6" s="105">
        <f t="shared" si="0"/>
        <v>639</v>
      </c>
      <c r="E6" s="104">
        <v>129</v>
      </c>
      <c r="F6" s="104">
        <v>114</v>
      </c>
      <c r="G6" s="105">
        <f t="shared" si="1"/>
        <v>243</v>
      </c>
      <c r="H6" s="55">
        <f t="shared" si="2"/>
        <v>0.35833333333333334</v>
      </c>
      <c r="I6" s="56">
        <f t="shared" si="3"/>
        <v>0.40860215053763443</v>
      </c>
      <c r="J6" s="57">
        <f t="shared" si="4"/>
        <v>0.38028169014084506</v>
      </c>
      <c r="K6" s="104">
        <v>41</v>
      </c>
      <c r="L6" s="104">
        <v>31</v>
      </c>
      <c r="M6" s="105">
        <f t="shared" si="5"/>
        <v>72</v>
      </c>
      <c r="N6" s="55">
        <f t="shared" si="6"/>
        <v>0.31782945736434109</v>
      </c>
      <c r="O6" s="58">
        <f t="shared" si="7"/>
        <v>0.27192982456140352</v>
      </c>
      <c r="P6" s="57">
        <f t="shared" si="8"/>
        <v>0.29629629629629628</v>
      </c>
      <c r="Q6" s="103">
        <v>528</v>
      </c>
      <c r="R6" s="104">
        <v>445</v>
      </c>
      <c r="S6" s="105">
        <f t="shared" ref="S6:S24" si="26">Q6+R6</f>
        <v>973</v>
      </c>
      <c r="T6" s="59">
        <f t="shared" si="9"/>
        <v>1.4666666666666666</v>
      </c>
      <c r="U6" s="60">
        <f t="shared" si="10"/>
        <v>1.5949820788530467</v>
      </c>
      <c r="V6" s="61">
        <f t="shared" si="11"/>
        <v>1.5226917057902973</v>
      </c>
      <c r="W6" s="50">
        <v>18</v>
      </c>
      <c r="X6" s="50">
        <v>23</v>
      </c>
      <c r="Y6" s="51">
        <f t="shared" si="12"/>
        <v>41</v>
      </c>
      <c r="Z6" s="103">
        <v>5</v>
      </c>
      <c r="AA6" s="104">
        <v>5</v>
      </c>
      <c r="AB6" s="105">
        <f t="shared" si="13"/>
        <v>10</v>
      </c>
      <c r="AC6" s="55">
        <f t="shared" si="14"/>
        <v>1.3888888888888888E-2</v>
      </c>
      <c r="AD6" s="56">
        <f t="shared" si="15"/>
        <v>1.7921146953405017E-2</v>
      </c>
      <c r="AE6" s="57">
        <f t="shared" si="16"/>
        <v>1.5649452269170579E-2</v>
      </c>
      <c r="AF6" s="104">
        <v>2</v>
      </c>
      <c r="AG6" s="104">
        <v>2</v>
      </c>
      <c r="AH6" s="105">
        <f t="shared" si="17"/>
        <v>4</v>
      </c>
      <c r="AI6" s="52">
        <f t="shared" ref="AI6:AI24" si="27">IF(Z6=0,0,AF6/Z6)</f>
        <v>0.4</v>
      </c>
      <c r="AJ6" s="53">
        <f t="shared" ref="AJ6:AJ24" si="28">IF(AA6=0,0,AG6/AA6)</f>
        <v>0.4</v>
      </c>
      <c r="AK6" s="54">
        <f t="shared" ref="AK6:AK24" si="29">IF(AB6=0,0,AH6/AB6)</f>
        <v>0.4</v>
      </c>
      <c r="AL6" s="104">
        <v>23</v>
      </c>
      <c r="AM6" s="104">
        <v>18</v>
      </c>
      <c r="AN6" s="105">
        <f t="shared" si="18"/>
        <v>41</v>
      </c>
      <c r="AO6" s="59">
        <f t="shared" si="19"/>
        <v>6.3888888888888884E-2</v>
      </c>
      <c r="AP6" s="60">
        <f t="shared" si="20"/>
        <v>6.4516129032258063E-2</v>
      </c>
      <c r="AQ6" s="61">
        <f t="shared" si="21"/>
        <v>6.416275430359937E-2</v>
      </c>
      <c r="AR6" s="104">
        <v>1</v>
      </c>
      <c r="AS6" s="104">
        <v>9</v>
      </c>
      <c r="AT6" s="105">
        <f t="shared" si="22"/>
        <v>10</v>
      </c>
      <c r="AU6" s="184">
        <f t="shared" si="23"/>
        <v>1.5305555555555554</v>
      </c>
      <c r="AV6" s="185">
        <f t="shared" si="24"/>
        <v>1.6594982078853047</v>
      </c>
      <c r="AW6" s="186">
        <f t="shared" si="25"/>
        <v>1.5868544600938967</v>
      </c>
    </row>
    <row r="7" spans="1:51" ht="18" customHeight="1">
      <c r="A7" s="216" t="s">
        <v>17</v>
      </c>
      <c r="B7" s="106">
        <v>423</v>
      </c>
      <c r="C7" s="107">
        <v>379</v>
      </c>
      <c r="D7" s="108">
        <f t="shared" si="0"/>
        <v>802</v>
      </c>
      <c r="E7" s="107">
        <v>209</v>
      </c>
      <c r="F7" s="107">
        <v>168</v>
      </c>
      <c r="G7" s="108">
        <f t="shared" si="1"/>
        <v>377</v>
      </c>
      <c r="H7" s="78">
        <f t="shared" si="2"/>
        <v>0.49408983451536642</v>
      </c>
      <c r="I7" s="79">
        <f t="shared" si="3"/>
        <v>0.44327176781002636</v>
      </c>
      <c r="J7" s="80">
        <f t="shared" si="4"/>
        <v>0.47007481296758102</v>
      </c>
      <c r="K7" s="107">
        <v>73</v>
      </c>
      <c r="L7" s="107">
        <v>76</v>
      </c>
      <c r="M7" s="108">
        <f t="shared" si="5"/>
        <v>149</v>
      </c>
      <c r="N7" s="78">
        <f t="shared" si="6"/>
        <v>0.34928229665071769</v>
      </c>
      <c r="O7" s="81">
        <f t="shared" si="7"/>
        <v>0.45238095238095238</v>
      </c>
      <c r="P7" s="80">
        <f t="shared" si="8"/>
        <v>0.39522546419098142</v>
      </c>
      <c r="Q7" s="106">
        <v>946</v>
      </c>
      <c r="R7" s="107">
        <v>738</v>
      </c>
      <c r="S7" s="108">
        <f t="shared" si="26"/>
        <v>1684</v>
      </c>
      <c r="T7" s="82">
        <f t="shared" si="9"/>
        <v>2.2364066193853427</v>
      </c>
      <c r="U7" s="83">
        <f t="shared" si="10"/>
        <v>1.9472295514511873</v>
      </c>
      <c r="V7" s="84">
        <f t="shared" si="11"/>
        <v>2.0997506234413965</v>
      </c>
      <c r="W7" s="73">
        <v>72</v>
      </c>
      <c r="X7" s="73">
        <v>75</v>
      </c>
      <c r="Y7" s="74">
        <f t="shared" si="12"/>
        <v>147</v>
      </c>
      <c r="Z7" s="106">
        <v>10</v>
      </c>
      <c r="AA7" s="107">
        <v>7</v>
      </c>
      <c r="AB7" s="108">
        <f t="shared" si="13"/>
        <v>17</v>
      </c>
      <c r="AC7" s="78">
        <f t="shared" si="14"/>
        <v>2.3640661938534278E-2</v>
      </c>
      <c r="AD7" s="79">
        <f t="shared" si="15"/>
        <v>1.8469656992084433E-2</v>
      </c>
      <c r="AE7" s="80">
        <f t="shared" si="16"/>
        <v>2.119700748129676E-2</v>
      </c>
      <c r="AF7" s="107">
        <v>6</v>
      </c>
      <c r="AG7" s="107">
        <v>4</v>
      </c>
      <c r="AH7" s="108">
        <f t="shared" si="17"/>
        <v>10</v>
      </c>
      <c r="AI7" s="75">
        <f t="shared" si="27"/>
        <v>0.6</v>
      </c>
      <c r="AJ7" s="76">
        <f t="shared" si="28"/>
        <v>0.5714285714285714</v>
      </c>
      <c r="AK7" s="77">
        <f t="shared" si="29"/>
        <v>0.58823529411764708</v>
      </c>
      <c r="AL7" s="107">
        <v>34</v>
      </c>
      <c r="AM7" s="107">
        <v>12</v>
      </c>
      <c r="AN7" s="108">
        <f t="shared" si="18"/>
        <v>46</v>
      </c>
      <c r="AO7" s="82">
        <f t="shared" si="19"/>
        <v>8.0378250591016553E-2</v>
      </c>
      <c r="AP7" s="83">
        <f t="shared" si="20"/>
        <v>3.1662269129287601E-2</v>
      </c>
      <c r="AQ7" s="84">
        <f t="shared" si="21"/>
        <v>5.7356608478802994E-2</v>
      </c>
      <c r="AR7" s="107">
        <v>6</v>
      </c>
      <c r="AS7" s="107">
        <v>1</v>
      </c>
      <c r="AT7" s="108">
        <f t="shared" si="22"/>
        <v>7</v>
      </c>
      <c r="AU7" s="184">
        <f t="shared" si="23"/>
        <v>2.3167848699763591</v>
      </c>
      <c r="AV7" s="185">
        <f t="shared" si="24"/>
        <v>1.9788918205804749</v>
      </c>
      <c r="AW7" s="186">
        <f t="shared" si="25"/>
        <v>2.1571072319201994</v>
      </c>
    </row>
    <row r="8" spans="1:51" ht="18" customHeight="1">
      <c r="A8" s="216" t="s">
        <v>16</v>
      </c>
      <c r="B8" s="106">
        <v>219</v>
      </c>
      <c r="C8" s="107">
        <v>194</v>
      </c>
      <c r="D8" s="108">
        <f t="shared" si="0"/>
        <v>413</v>
      </c>
      <c r="E8" s="107">
        <v>90</v>
      </c>
      <c r="F8" s="107">
        <v>60</v>
      </c>
      <c r="G8" s="108">
        <f t="shared" si="1"/>
        <v>150</v>
      </c>
      <c r="H8" s="78">
        <f t="shared" si="2"/>
        <v>0.41095890410958902</v>
      </c>
      <c r="I8" s="79">
        <f t="shared" si="3"/>
        <v>0.30927835051546393</v>
      </c>
      <c r="J8" s="80">
        <f t="shared" si="4"/>
        <v>0.36319612590799033</v>
      </c>
      <c r="K8" s="107">
        <v>17</v>
      </c>
      <c r="L8" s="107">
        <v>11</v>
      </c>
      <c r="M8" s="108">
        <f t="shared" si="5"/>
        <v>28</v>
      </c>
      <c r="N8" s="78">
        <f t="shared" si="6"/>
        <v>0.18888888888888888</v>
      </c>
      <c r="O8" s="81">
        <f t="shared" si="7"/>
        <v>0.18333333333333332</v>
      </c>
      <c r="P8" s="80">
        <f t="shared" si="8"/>
        <v>0.18666666666666668</v>
      </c>
      <c r="Q8" s="106">
        <v>352</v>
      </c>
      <c r="R8" s="107">
        <v>220</v>
      </c>
      <c r="S8" s="108">
        <f t="shared" si="26"/>
        <v>572</v>
      </c>
      <c r="T8" s="82">
        <f t="shared" si="9"/>
        <v>1.6073059360730593</v>
      </c>
      <c r="U8" s="83">
        <f t="shared" si="10"/>
        <v>1.134020618556701</v>
      </c>
      <c r="V8" s="84">
        <f t="shared" si="11"/>
        <v>1.3849878934624698</v>
      </c>
      <c r="W8" s="73">
        <v>32</v>
      </c>
      <c r="X8" s="73">
        <v>13</v>
      </c>
      <c r="Y8" s="74">
        <f t="shared" si="12"/>
        <v>45</v>
      </c>
      <c r="Z8" s="106">
        <v>5</v>
      </c>
      <c r="AA8" s="107">
        <v>3</v>
      </c>
      <c r="AB8" s="108">
        <f t="shared" si="13"/>
        <v>8</v>
      </c>
      <c r="AC8" s="78">
        <f t="shared" si="14"/>
        <v>2.2831050228310501E-2</v>
      </c>
      <c r="AD8" s="79">
        <f t="shared" si="15"/>
        <v>1.5463917525773196E-2</v>
      </c>
      <c r="AE8" s="80">
        <f t="shared" si="16"/>
        <v>1.9370460048426151E-2</v>
      </c>
      <c r="AF8" s="107">
        <v>1</v>
      </c>
      <c r="AG8" s="107">
        <v>0</v>
      </c>
      <c r="AH8" s="108">
        <f t="shared" si="17"/>
        <v>1</v>
      </c>
      <c r="AI8" s="75">
        <f t="shared" si="27"/>
        <v>0.2</v>
      </c>
      <c r="AJ8" s="76">
        <f t="shared" si="28"/>
        <v>0</v>
      </c>
      <c r="AK8" s="77">
        <f t="shared" si="29"/>
        <v>0.125</v>
      </c>
      <c r="AL8" s="107">
        <v>9</v>
      </c>
      <c r="AM8" s="107">
        <v>9</v>
      </c>
      <c r="AN8" s="108">
        <f t="shared" si="18"/>
        <v>18</v>
      </c>
      <c r="AO8" s="82">
        <f t="shared" si="19"/>
        <v>4.1095890410958902E-2</v>
      </c>
      <c r="AP8" s="83">
        <f t="shared" si="20"/>
        <v>4.6391752577319589E-2</v>
      </c>
      <c r="AQ8" s="84">
        <f t="shared" si="21"/>
        <v>4.3583535108958835E-2</v>
      </c>
      <c r="AR8" s="107">
        <v>1</v>
      </c>
      <c r="AS8" s="107">
        <v>0</v>
      </c>
      <c r="AT8" s="108">
        <f t="shared" si="22"/>
        <v>1</v>
      </c>
      <c r="AU8" s="184">
        <f t="shared" si="23"/>
        <v>1.6484018264840183</v>
      </c>
      <c r="AV8" s="185">
        <f t="shared" si="24"/>
        <v>1.1804123711340206</v>
      </c>
      <c r="AW8" s="186">
        <f t="shared" si="25"/>
        <v>1.4285714285714286</v>
      </c>
    </row>
    <row r="9" spans="1:51" ht="18" customHeight="1">
      <c r="A9" s="216" t="s">
        <v>15</v>
      </c>
      <c r="B9" s="106">
        <v>393</v>
      </c>
      <c r="C9" s="107">
        <v>410</v>
      </c>
      <c r="D9" s="108">
        <f t="shared" si="0"/>
        <v>803</v>
      </c>
      <c r="E9" s="107">
        <v>106</v>
      </c>
      <c r="F9" s="107">
        <v>125</v>
      </c>
      <c r="G9" s="108">
        <f t="shared" si="1"/>
        <v>231</v>
      </c>
      <c r="H9" s="78">
        <f t="shared" si="2"/>
        <v>0.26972010178117051</v>
      </c>
      <c r="I9" s="79">
        <f t="shared" si="3"/>
        <v>0.3048780487804878</v>
      </c>
      <c r="J9" s="80">
        <f t="shared" si="4"/>
        <v>0.28767123287671231</v>
      </c>
      <c r="K9" s="107">
        <v>37</v>
      </c>
      <c r="L9" s="107">
        <v>51</v>
      </c>
      <c r="M9" s="108">
        <f t="shared" si="5"/>
        <v>88</v>
      </c>
      <c r="N9" s="78">
        <f t="shared" si="6"/>
        <v>0.34905660377358488</v>
      </c>
      <c r="O9" s="81">
        <f t="shared" si="7"/>
        <v>0.40799999999999997</v>
      </c>
      <c r="P9" s="80">
        <f t="shared" si="8"/>
        <v>0.38095238095238093</v>
      </c>
      <c r="Q9" s="106">
        <v>379</v>
      </c>
      <c r="R9" s="107">
        <v>434</v>
      </c>
      <c r="S9" s="108">
        <f t="shared" si="26"/>
        <v>813</v>
      </c>
      <c r="T9" s="82">
        <f t="shared" si="9"/>
        <v>0.96437659033078882</v>
      </c>
      <c r="U9" s="83">
        <f t="shared" si="10"/>
        <v>1.0585365853658537</v>
      </c>
      <c r="V9" s="84">
        <f t="shared" si="11"/>
        <v>1.0124533001245331</v>
      </c>
      <c r="W9" s="73">
        <v>34</v>
      </c>
      <c r="X9" s="73">
        <v>48</v>
      </c>
      <c r="Y9" s="74">
        <f t="shared" si="12"/>
        <v>82</v>
      </c>
      <c r="Z9" s="106">
        <v>0</v>
      </c>
      <c r="AA9" s="107">
        <v>0</v>
      </c>
      <c r="AB9" s="108">
        <f t="shared" si="13"/>
        <v>0</v>
      </c>
      <c r="AC9" s="78">
        <f t="shared" si="14"/>
        <v>0</v>
      </c>
      <c r="AD9" s="79">
        <f t="shared" si="15"/>
        <v>0</v>
      </c>
      <c r="AE9" s="80">
        <f t="shared" si="16"/>
        <v>0</v>
      </c>
      <c r="AF9" s="107">
        <v>0</v>
      </c>
      <c r="AG9" s="107">
        <v>0</v>
      </c>
      <c r="AH9" s="108">
        <f t="shared" si="17"/>
        <v>0</v>
      </c>
      <c r="AI9" s="75">
        <f t="shared" si="27"/>
        <v>0</v>
      </c>
      <c r="AJ9" s="76">
        <f t="shared" si="28"/>
        <v>0</v>
      </c>
      <c r="AK9" s="77">
        <f t="shared" si="29"/>
        <v>0</v>
      </c>
      <c r="AL9" s="107">
        <v>0</v>
      </c>
      <c r="AM9" s="107">
        <v>0</v>
      </c>
      <c r="AN9" s="108">
        <f t="shared" si="18"/>
        <v>0</v>
      </c>
      <c r="AO9" s="82">
        <f t="shared" si="19"/>
        <v>0</v>
      </c>
      <c r="AP9" s="83">
        <f t="shared" si="20"/>
        <v>0</v>
      </c>
      <c r="AQ9" s="84">
        <f t="shared" si="21"/>
        <v>0</v>
      </c>
      <c r="AR9" s="107">
        <v>0</v>
      </c>
      <c r="AS9" s="107">
        <v>1</v>
      </c>
      <c r="AT9" s="108">
        <f t="shared" si="22"/>
        <v>1</v>
      </c>
      <c r="AU9" s="184">
        <f t="shared" si="23"/>
        <v>0.96437659033078882</v>
      </c>
      <c r="AV9" s="185">
        <f t="shared" si="24"/>
        <v>1.0585365853658537</v>
      </c>
      <c r="AW9" s="186">
        <f t="shared" si="25"/>
        <v>1.0124533001245331</v>
      </c>
    </row>
    <row r="10" spans="1:51" ht="18" customHeight="1">
      <c r="A10" s="216" t="s">
        <v>14</v>
      </c>
      <c r="B10" s="106">
        <v>281</v>
      </c>
      <c r="C10" s="107">
        <v>300</v>
      </c>
      <c r="D10" s="108">
        <f t="shared" si="0"/>
        <v>581</v>
      </c>
      <c r="E10" s="107">
        <v>108</v>
      </c>
      <c r="F10" s="107">
        <v>87</v>
      </c>
      <c r="G10" s="108">
        <f t="shared" si="1"/>
        <v>195</v>
      </c>
      <c r="H10" s="78">
        <f t="shared" si="2"/>
        <v>0.38434163701067614</v>
      </c>
      <c r="I10" s="79">
        <f t="shared" si="3"/>
        <v>0.28999999999999998</v>
      </c>
      <c r="J10" s="80">
        <f t="shared" si="4"/>
        <v>0.33562822719449226</v>
      </c>
      <c r="K10" s="107">
        <v>37</v>
      </c>
      <c r="L10" s="107">
        <v>26</v>
      </c>
      <c r="M10" s="108">
        <f t="shared" si="5"/>
        <v>63</v>
      </c>
      <c r="N10" s="78">
        <f t="shared" si="6"/>
        <v>0.34259259259259262</v>
      </c>
      <c r="O10" s="81">
        <f t="shared" si="7"/>
        <v>0.2988505747126437</v>
      </c>
      <c r="P10" s="80">
        <f t="shared" si="8"/>
        <v>0.32307692307692309</v>
      </c>
      <c r="Q10" s="106">
        <v>421</v>
      </c>
      <c r="R10" s="107">
        <v>290</v>
      </c>
      <c r="S10" s="108">
        <f t="shared" si="26"/>
        <v>711</v>
      </c>
      <c r="T10" s="82">
        <f t="shared" si="9"/>
        <v>1.498220640569395</v>
      </c>
      <c r="U10" s="83">
        <f t="shared" si="10"/>
        <v>0.96666666666666667</v>
      </c>
      <c r="V10" s="84">
        <f t="shared" si="11"/>
        <v>1.2237521514629948</v>
      </c>
      <c r="W10" s="73">
        <v>32</v>
      </c>
      <c r="X10" s="73">
        <v>66</v>
      </c>
      <c r="Y10" s="74">
        <f t="shared" si="12"/>
        <v>98</v>
      </c>
      <c r="Z10" s="106">
        <v>0</v>
      </c>
      <c r="AA10" s="107">
        <v>3</v>
      </c>
      <c r="AB10" s="108">
        <f t="shared" si="13"/>
        <v>3</v>
      </c>
      <c r="AC10" s="78">
        <f t="shared" si="14"/>
        <v>0</v>
      </c>
      <c r="AD10" s="79">
        <f t="shared" si="15"/>
        <v>0.01</v>
      </c>
      <c r="AE10" s="80">
        <f t="shared" si="16"/>
        <v>5.1635111876075735E-3</v>
      </c>
      <c r="AF10" s="107">
        <v>0</v>
      </c>
      <c r="AG10" s="107">
        <v>0</v>
      </c>
      <c r="AH10" s="108">
        <f t="shared" si="17"/>
        <v>0</v>
      </c>
      <c r="AI10" s="75">
        <f t="shared" si="27"/>
        <v>0</v>
      </c>
      <c r="AJ10" s="76">
        <f t="shared" si="28"/>
        <v>0</v>
      </c>
      <c r="AK10" s="77">
        <f t="shared" si="29"/>
        <v>0</v>
      </c>
      <c r="AL10" s="107">
        <v>0</v>
      </c>
      <c r="AM10" s="107">
        <v>3</v>
      </c>
      <c r="AN10" s="108">
        <f t="shared" si="18"/>
        <v>3</v>
      </c>
      <c r="AO10" s="82">
        <f t="shared" si="19"/>
        <v>0</v>
      </c>
      <c r="AP10" s="83">
        <f t="shared" si="20"/>
        <v>0.01</v>
      </c>
      <c r="AQ10" s="84">
        <f t="shared" si="21"/>
        <v>5.1635111876075735E-3</v>
      </c>
      <c r="AR10" s="107">
        <v>2</v>
      </c>
      <c r="AS10" s="107">
        <v>16</v>
      </c>
      <c r="AT10" s="108">
        <f t="shared" si="22"/>
        <v>18</v>
      </c>
      <c r="AU10" s="184">
        <f t="shared" si="23"/>
        <v>1.498220640569395</v>
      </c>
      <c r="AV10" s="185">
        <f t="shared" si="24"/>
        <v>0.97666666666666668</v>
      </c>
      <c r="AW10" s="186">
        <f t="shared" si="25"/>
        <v>1.2289156626506024</v>
      </c>
    </row>
    <row r="11" spans="1:51" ht="18" customHeight="1">
      <c r="A11" s="216" t="s">
        <v>43</v>
      </c>
      <c r="B11" s="106">
        <v>165</v>
      </c>
      <c r="C11" s="107">
        <v>182</v>
      </c>
      <c r="D11" s="108">
        <f t="shared" si="0"/>
        <v>347</v>
      </c>
      <c r="E11" s="107">
        <v>72</v>
      </c>
      <c r="F11" s="107">
        <v>72</v>
      </c>
      <c r="G11" s="108">
        <f t="shared" si="1"/>
        <v>144</v>
      </c>
      <c r="H11" s="78">
        <f t="shared" si="2"/>
        <v>0.43636363636363634</v>
      </c>
      <c r="I11" s="79">
        <f t="shared" si="3"/>
        <v>0.39560439560439559</v>
      </c>
      <c r="J11" s="80">
        <f t="shared" si="4"/>
        <v>0.41498559077809799</v>
      </c>
      <c r="K11" s="107">
        <v>8</v>
      </c>
      <c r="L11" s="107">
        <v>13</v>
      </c>
      <c r="M11" s="108">
        <f t="shared" si="5"/>
        <v>21</v>
      </c>
      <c r="N11" s="78">
        <f t="shared" si="6"/>
        <v>0.1111111111111111</v>
      </c>
      <c r="O11" s="81">
        <f t="shared" si="7"/>
        <v>0.18055555555555555</v>
      </c>
      <c r="P11" s="80">
        <f t="shared" si="8"/>
        <v>0.14583333333333334</v>
      </c>
      <c r="Q11" s="106">
        <v>247</v>
      </c>
      <c r="R11" s="107">
        <v>275</v>
      </c>
      <c r="S11" s="108">
        <f t="shared" si="26"/>
        <v>522</v>
      </c>
      <c r="T11" s="82">
        <f t="shared" si="9"/>
        <v>1.4969696969696971</v>
      </c>
      <c r="U11" s="83">
        <f t="shared" si="10"/>
        <v>1.5109890109890109</v>
      </c>
      <c r="V11" s="84">
        <f t="shared" si="11"/>
        <v>1.5043227665706052</v>
      </c>
      <c r="W11" s="73">
        <v>31</v>
      </c>
      <c r="X11" s="73">
        <v>36</v>
      </c>
      <c r="Y11" s="74">
        <f t="shared" si="12"/>
        <v>67</v>
      </c>
      <c r="Z11" s="106">
        <v>0</v>
      </c>
      <c r="AA11" s="107">
        <v>0</v>
      </c>
      <c r="AB11" s="108">
        <f t="shared" si="13"/>
        <v>0</v>
      </c>
      <c r="AC11" s="78">
        <f t="shared" si="14"/>
        <v>0</v>
      </c>
      <c r="AD11" s="79">
        <f t="shared" si="15"/>
        <v>0</v>
      </c>
      <c r="AE11" s="80">
        <f t="shared" si="16"/>
        <v>0</v>
      </c>
      <c r="AF11" s="107">
        <v>0</v>
      </c>
      <c r="AG11" s="107">
        <v>0</v>
      </c>
      <c r="AH11" s="108">
        <f t="shared" si="17"/>
        <v>0</v>
      </c>
      <c r="AI11" s="75">
        <f t="shared" si="27"/>
        <v>0</v>
      </c>
      <c r="AJ11" s="76">
        <f t="shared" si="28"/>
        <v>0</v>
      </c>
      <c r="AK11" s="77">
        <f t="shared" si="29"/>
        <v>0</v>
      </c>
      <c r="AL11" s="107">
        <v>0</v>
      </c>
      <c r="AM11" s="107">
        <v>0</v>
      </c>
      <c r="AN11" s="108">
        <f t="shared" si="18"/>
        <v>0</v>
      </c>
      <c r="AO11" s="82">
        <f t="shared" si="19"/>
        <v>0</v>
      </c>
      <c r="AP11" s="83">
        <f t="shared" si="20"/>
        <v>0</v>
      </c>
      <c r="AQ11" s="84">
        <f t="shared" si="21"/>
        <v>0</v>
      </c>
      <c r="AR11" s="107">
        <v>0</v>
      </c>
      <c r="AS11" s="107">
        <v>0</v>
      </c>
      <c r="AT11" s="108">
        <f t="shared" si="22"/>
        <v>0</v>
      </c>
      <c r="AU11" s="184">
        <f t="shared" si="23"/>
        <v>1.4969696969696971</v>
      </c>
      <c r="AV11" s="185">
        <f t="shared" si="24"/>
        <v>1.5109890109890109</v>
      </c>
      <c r="AW11" s="186">
        <f t="shared" si="25"/>
        <v>1.5043227665706052</v>
      </c>
    </row>
    <row r="12" spans="1:51" ht="18" customHeight="1">
      <c r="A12" s="216" t="s">
        <v>44</v>
      </c>
      <c r="B12" s="106">
        <v>303</v>
      </c>
      <c r="C12" s="107">
        <v>273</v>
      </c>
      <c r="D12" s="108">
        <f t="shared" si="0"/>
        <v>576</v>
      </c>
      <c r="E12" s="107">
        <v>123</v>
      </c>
      <c r="F12" s="107">
        <v>103</v>
      </c>
      <c r="G12" s="108">
        <f t="shared" si="1"/>
        <v>226</v>
      </c>
      <c r="H12" s="78">
        <f t="shared" si="2"/>
        <v>0.40594059405940597</v>
      </c>
      <c r="I12" s="79">
        <f t="shared" si="3"/>
        <v>0.37728937728937728</v>
      </c>
      <c r="J12" s="80">
        <f t="shared" si="4"/>
        <v>0.3923611111111111</v>
      </c>
      <c r="K12" s="107">
        <v>50</v>
      </c>
      <c r="L12" s="107">
        <v>32</v>
      </c>
      <c r="M12" s="108">
        <f t="shared" si="5"/>
        <v>82</v>
      </c>
      <c r="N12" s="78">
        <f t="shared" si="6"/>
        <v>0.4065040650406504</v>
      </c>
      <c r="O12" s="81">
        <f t="shared" si="7"/>
        <v>0.31067961165048541</v>
      </c>
      <c r="P12" s="80">
        <f t="shared" si="8"/>
        <v>0.36283185840707965</v>
      </c>
      <c r="Q12" s="106">
        <v>486</v>
      </c>
      <c r="R12" s="107">
        <v>413</v>
      </c>
      <c r="S12" s="108">
        <f t="shared" si="26"/>
        <v>899</v>
      </c>
      <c r="T12" s="82">
        <f t="shared" si="9"/>
        <v>1.6039603960396041</v>
      </c>
      <c r="U12" s="83">
        <f t="shared" si="10"/>
        <v>1.5128205128205128</v>
      </c>
      <c r="V12" s="84">
        <f t="shared" si="11"/>
        <v>1.5607638888888888</v>
      </c>
      <c r="W12" s="73">
        <v>50</v>
      </c>
      <c r="X12" s="73">
        <v>44</v>
      </c>
      <c r="Y12" s="74">
        <f t="shared" si="12"/>
        <v>94</v>
      </c>
      <c r="Z12" s="106">
        <v>0</v>
      </c>
      <c r="AA12" s="107">
        <v>1</v>
      </c>
      <c r="AB12" s="108">
        <f t="shared" si="13"/>
        <v>1</v>
      </c>
      <c r="AC12" s="78">
        <f t="shared" si="14"/>
        <v>0</v>
      </c>
      <c r="AD12" s="79">
        <f t="shared" si="15"/>
        <v>3.663003663003663E-3</v>
      </c>
      <c r="AE12" s="80">
        <f t="shared" si="16"/>
        <v>1.736111111111111E-3</v>
      </c>
      <c r="AF12" s="107">
        <v>0</v>
      </c>
      <c r="AG12" s="107">
        <v>0</v>
      </c>
      <c r="AH12" s="108">
        <f t="shared" si="17"/>
        <v>0</v>
      </c>
      <c r="AI12" s="75">
        <f t="shared" si="27"/>
        <v>0</v>
      </c>
      <c r="AJ12" s="76">
        <f t="shared" si="28"/>
        <v>0</v>
      </c>
      <c r="AK12" s="77">
        <f t="shared" si="29"/>
        <v>0</v>
      </c>
      <c r="AL12" s="107">
        <v>0</v>
      </c>
      <c r="AM12" s="107">
        <v>2</v>
      </c>
      <c r="AN12" s="108">
        <f t="shared" si="18"/>
        <v>2</v>
      </c>
      <c r="AO12" s="82">
        <f t="shared" si="19"/>
        <v>0</v>
      </c>
      <c r="AP12" s="83">
        <f t="shared" si="20"/>
        <v>7.326007326007326E-3</v>
      </c>
      <c r="AQ12" s="84">
        <f t="shared" si="21"/>
        <v>3.472222222222222E-3</v>
      </c>
      <c r="AR12" s="107">
        <v>2</v>
      </c>
      <c r="AS12" s="107">
        <v>2</v>
      </c>
      <c r="AT12" s="108">
        <f t="shared" si="22"/>
        <v>4</v>
      </c>
      <c r="AU12" s="184">
        <f t="shared" si="23"/>
        <v>1.6039603960396041</v>
      </c>
      <c r="AV12" s="185">
        <f t="shared" si="24"/>
        <v>1.5201465201465201</v>
      </c>
      <c r="AW12" s="186">
        <f t="shared" si="25"/>
        <v>1.5642361111111112</v>
      </c>
    </row>
    <row r="13" spans="1:51" ht="18" customHeight="1">
      <c r="A13" s="216" t="s">
        <v>45</v>
      </c>
      <c r="B13" s="106">
        <v>103</v>
      </c>
      <c r="C13" s="107">
        <v>93</v>
      </c>
      <c r="D13" s="108">
        <f t="shared" si="0"/>
        <v>196</v>
      </c>
      <c r="E13" s="107">
        <v>44</v>
      </c>
      <c r="F13" s="107">
        <v>48</v>
      </c>
      <c r="G13" s="108">
        <f t="shared" si="1"/>
        <v>92</v>
      </c>
      <c r="H13" s="78">
        <f t="shared" si="2"/>
        <v>0.42718446601941745</v>
      </c>
      <c r="I13" s="79">
        <f t="shared" si="3"/>
        <v>0.5161290322580645</v>
      </c>
      <c r="J13" s="80">
        <f t="shared" si="4"/>
        <v>0.46938775510204084</v>
      </c>
      <c r="K13" s="107">
        <v>9</v>
      </c>
      <c r="L13" s="107">
        <v>12</v>
      </c>
      <c r="M13" s="108">
        <f t="shared" si="5"/>
        <v>21</v>
      </c>
      <c r="N13" s="78">
        <f t="shared" si="6"/>
        <v>0.20454545454545456</v>
      </c>
      <c r="O13" s="81">
        <f t="shared" si="7"/>
        <v>0.25</v>
      </c>
      <c r="P13" s="80">
        <f t="shared" si="8"/>
        <v>0.22826086956521738</v>
      </c>
      <c r="Q13" s="106">
        <v>180</v>
      </c>
      <c r="R13" s="107">
        <v>201</v>
      </c>
      <c r="S13" s="108">
        <f t="shared" si="26"/>
        <v>381</v>
      </c>
      <c r="T13" s="82">
        <f t="shared" si="9"/>
        <v>1.7475728155339805</v>
      </c>
      <c r="U13" s="83">
        <f t="shared" si="10"/>
        <v>2.161290322580645</v>
      </c>
      <c r="V13" s="84">
        <f t="shared" si="11"/>
        <v>1.9438775510204083</v>
      </c>
      <c r="W13" s="73">
        <v>33</v>
      </c>
      <c r="X13" s="73">
        <v>33</v>
      </c>
      <c r="Y13" s="74">
        <f t="shared" si="12"/>
        <v>66</v>
      </c>
      <c r="Z13" s="106">
        <v>0</v>
      </c>
      <c r="AA13" s="107">
        <v>0</v>
      </c>
      <c r="AB13" s="108">
        <f t="shared" si="13"/>
        <v>0</v>
      </c>
      <c r="AC13" s="78">
        <f t="shared" si="14"/>
        <v>0</v>
      </c>
      <c r="AD13" s="79">
        <f t="shared" si="15"/>
        <v>0</v>
      </c>
      <c r="AE13" s="80">
        <f t="shared" si="16"/>
        <v>0</v>
      </c>
      <c r="AF13" s="107">
        <v>0</v>
      </c>
      <c r="AG13" s="107">
        <v>0</v>
      </c>
      <c r="AH13" s="108">
        <f t="shared" si="17"/>
        <v>0</v>
      </c>
      <c r="AI13" s="75">
        <f t="shared" si="27"/>
        <v>0</v>
      </c>
      <c r="AJ13" s="76">
        <f t="shared" si="28"/>
        <v>0</v>
      </c>
      <c r="AK13" s="77">
        <f t="shared" si="29"/>
        <v>0</v>
      </c>
      <c r="AL13" s="107">
        <v>0</v>
      </c>
      <c r="AM13" s="107">
        <v>0</v>
      </c>
      <c r="AN13" s="108">
        <f t="shared" si="18"/>
        <v>0</v>
      </c>
      <c r="AO13" s="82">
        <f t="shared" si="19"/>
        <v>0</v>
      </c>
      <c r="AP13" s="83">
        <f t="shared" si="20"/>
        <v>0</v>
      </c>
      <c r="AQ13" s="84">
        <f t="shared" si="21"/>
        <v>0</v>
      </c>
      <c r="AR13" s="107">
        <v>0</v>
      </c>
      <c r="AS13" s="107">
        <v>1</v>
      </c>
      <c r="AT13" s="108">
        <f t="shared" si="22"/>
        <v>1</v>
      </c>
      <c r="AU13" s="184">
        <f t="shared" si="23"/>
        <v>1.7475728155339805</v>
      </c>
      <c r="AV13" s="185">
        <f t="shared" si="24"/>
        <v>2.161290322580645</v>
      </c>
      <c r="AW13" s="186">
        <f t="shared" si="25"/>
        <v>1.9438775510204083</v>
      </c>
    </row>
    <row r="14" spans="1:51" ht="18" customHeight="1">
      <c r="A14" s="216" t="s">
        <v>46</v>
      </c>
      <c r="B14" s="106">
        <v>237</v>
      </c>
      <c r="C14" s="107">
        <v>177</v>
      </c>
      <c r="D14" s="108">
        <f t="shared" si="0"/>
        <v>414</v>
      </c>
      <c r="E14" s="107">
        <v>79</v>
      </c>
      <c r="F14" s="107">
        <v>61</v>
      </c>
      <c r="G14" s="108">
        <f t="shared" si="1"/>
        <v>140</v>
      </c>
      <c r="H14" s="78">
        <f t="shared" si="2"/>
        <v>0.33333333333333331</v>
      </c>
      <c r="I14" s="79">
        <f t="shared" si="3"/>
        <v>0.34463276836158191</v>
      </c>
      <c r="J14" s="80">
        <f t="shared" si="4"/>
        <v>0.33816425120772947</v>
      </c>
      <c r="K14" s="107">
        <v>20</v>
      </c>
      <c r="L14" s="107">
        <v>17</v>
      </c>
      <c r="M14" s="108">
        <f t="shared" si="5"/>
        <v>37</v>
      </c>
      <c r="N14" s="78">
        <f t="shared" si="6"/>
        <v>0.25316455696202533</v>
      </c>
      <c r="O14" s="81">
        <f t="shared" si="7"/>
        <v>0.27868852459016391</v>
      </c>
      <c r="P14" s="80">
        <f t="shared" si="8"/>
        <v>0.26428571428571429</v>
      </c>
      <c r="Q14" s="106">
        <v>361</v>
      </c>
      <c r="R14" s="107">
        <v>208</v>
      </c>
      <c r="S14" s="108">
        <f t="shared" si="26"/>
        <v>569</v>
      </c>
      <c r="T14" s="82">
        <f t="shared" si="9"/>
        <v>1.5232067510548524</v>
      </c>
      <c r="U14" s="83">
        <f t="shared" si="10"/>
        <v>1.1751412429378532</v>
      </c>
      <c r="V14" s="84">
        <f t="shared" si="11"/>
        <v>1.3743961352657006</v>
      </c>
      <c r="W14" s="73">
        <v>54</v>
      </c>
      <c r="X14" s="73">
        <v>32</v>
      </c>
      <c r="Y14" s="74">
        <f t="shared" si="12"/>
        <v>86</v>
      </c>
      <c r="Z14" s="106">
        <v>4</v>
      </c>
      <c r="AA14" s="107">
        <v>2</v>
      </c>
      <c r="AB14" s="108">
        <f t="shared" si="13"/>
        <v>6</v>
      </c>
      <c r="AC14" s="78">
        <f t="shared" si="14"/>
        <v>1.6877637130801686E-2</v>
      </c>
      <c r="AD14" s="79">
        <f t="shared" si="15"/>
        <v>1.1299435028248588E-2</v>
      </c>
      <c r="AE14" s="80">
        <f t="shared" si="16"/>
        <v>1.4492753623188406E-2</v>
      </c>
      <c r="AF14" s="107">
        <v>0</v>
      </c>
      <c r="AG14" s="107">
        <v>0</v>
      </c>
      <c r="AH14" s="108">
        <f t="shared" si="17"/>
        <v>0</v>
      </c>
      <c r="AI14" s="75">
        <f t="shared" si="27"/>
        <v>0</v>
      </c>
      <c r="AJ14" s="76">
        <f t="shared" si="28"/>
        <v>0</v>
      </c>
      <c r="AK14" s="77">
        <f t="shared" si="29"/>
        <v>0</v>
      </c>
      <c r="AL14" s="107">
        <v>12</v>
      </c>
      <c r="AM14" s="107">
        <v>5</v>
      </c>
      <c r="AN14" s="108">
        <f t="shared" si="18"/>
        <v>17</v>
      </c>
      <c r="AO14" s="82">
        <f t="shared" si="19"/>
        <v>5.0632911392405063E-2</v>
      </c>
      <c r="AP14" s="83">
        <f t="shared" si="20"/>
        <v>2.8248587570621469E-2</v>
      </c>
      <c r="AQ14" s="84">
        <f t="shared" si="21"/>
        <v>4.1062801932367152E-2</v>
      </c>
      <c r="AR14" s="107">
        <v>0</v>
      </c>
      <c r="AS14" s="107">
        <v>0</v>
      </c>
      <c r="AT14" s="108">
        <f t="shared" si="22"/>
        <v>0</v>
      </c>
      <c r="AU14" s="184">
        <f t="shared" si="23"/>
        <v>1.5738396624472575</v>
      </c>
      <c r="AV14" s="185">
        <f t="shared" si="24"/>
        <v>1.2033898305084745</v>
      </c>
      <c r="AW14" s="186">
        <f t="shared" si="25"/>
        <v>1.4154589371980677</v>
      </c>
    </row>
    <row r="15" spans="1:51" ht="18" customHeight="1">
      <c r="A15" s="216" t="s">
        <v>47</v>
      </c>
      <c r="B15" s="106">
        <v>177</v>
      </c>
      <c r="C15" s="107">
        <v>133</v>
      </c>
      <c r="D15" s="108">
        <f t="shared" si="0"/>
        <v>310</v>
      </c>
      <c r="E15" s="107">
        <v>81</v>
      </c>
      <c r="F15" s="107">
        <v>57</v>
      </c>
      <c r="G15" s="108">
        <f t="shared" si="1"/>
        <v>138</v>
      </c>
      <c r="H15" s="78">
        <f t="shared" si="2"/>
        <v>0.4576271186440678</v>
      </c>
      <c r="I15" s="79">
        <f t="shared" si="3"/>
        <v>0.42857142857142855</v>
      </c>
      <c r="J15" s="80">
        <f t="shared" si="4"/>
        <v>0.44516129032258067</v>
      </c>
      <c r="K15" s="107">
        <v>31</v>
      </c>
      <c r="L15" s="107">
        <v>16</v>
      </c>
      <c r="M15" s="108">
        <f t="shared" si="5"/>
        <v>47</v>
      </c>
      <c r="N15" s="78">
        <f t="shared" si="6"/>
        <v>0.38271604938271603</v>
      </c>
      <c r="O15" s="81">
        <f t="shared" si="7"/>
        <v>0.2807017543859649</v>
      </c>
      <c r="P15" s="80">
        <f t="shared" si="8"/>
        <v>0.34057971014492755</v>
      </c>
      <c r="Q15" s="106">
        <v>308</v>
      </c>
      <c r="R15" s="107">
        <v>254</v>
      </c>
      <c r="S15" s="108">
        <f t="shared" si="26"/>
        <v>562</v>
      </c>
      <c r="T15" s="82">
        <f t="shared" si="9"/>
        <v>1.7401129943502824</v>
      </c>
      <c r="U15" s="83">
        <f t="shared" si="10"/>
        <v>1.9097744360902256</v>
      </c>
      <c r="V15" s="84">
        <f t="shared" si="11"/>
        <v>1.8129032258064517</v>
      </c>
      <c r="W15" s="73">
        <v>30</v>
      </c>
      <c r="X15" s="73">
        <v>22</v>
      </c>
      <c r="Y15" s="74">
        <f t="shared" si="12"/>
        <v>52</v>
      </c>
      <c r="Z15" s="106">
        <v>0</v>
      </c>
      <c r="AA15" s="107">
        <v>0</v>
      </c>
      <c r="AB15" s="108">
        <f t="shared" si="13"/>
        <v>0</v>
      </c>
      <c r="AC15" s="78">
        <f t="shared" si="14"/>
        <v>0</v>
      </c>
      <c r="AD15" s="79">
        <f t="shared" si="15"/>
        <v>0</v>
      </c>
      <c r="AE15" s="80">
        <f t="shared" si="16"/>
        <v>0</v>
      </c>
      <c r="AF15" s="107">
        <v>0</v>
      </c>
      <c r="AG15" s="107">
        <v>0</v>
      </c>
      <c r="AH15" s="108">
        <f t="shared" si="17"/>
        <v>0</v>
      </c>
      <c r="AI15" s="75">
        <f t="shared" si="27"/>
        <v>0</v>
      </c>
      <c r="AJ15" s="76">
        <f t="shared" si="28"/>
        <v>0</v>
      </c>
      <c r="AK15" s="77">
        <f t="shared" si="29"/>
        <v>0</v>
      </c>
      <c r="AL15" s="107">
        <v>0</v>
      </c>
      <c r="AM15" s="107">
        <v>0</v>
      </c>
      <c r="AN15" s="108">
        <f t="shared" si="18"/>
        <v>0</v>
      </c>
      <c r="AO15" s="82">
        <f t="shared" si="19"/>
        <v>0</v>
      </c>
      <c r="AP15" s="83">
        <f t="shared" si="20"/>
        <v>0</v>
      </c>
      <c r="AQ15" s="84">
        <f t="shared" si="21"/>
        <v>0</v>
      </c>
      <c r="AR15" s="107">
        <v>3</v>
      </c>
      <c r="AS15" s="107">
        <v>3</v>
      </c>
      <c r="AT15" s="108">
        <f t="shared" si="22"/>
        <v>6</v>
      </c>
      <c r="AU15" s="184">
        <f t="shared" si="23"/>
        <v>1.7401129943502824</v>
      </c>
      <c r="AV15" s="185">
        <f t="shared" si="24"/>
        <v>1.9097744360902256</v>
      </c>
      <c r="AW15" s="186">
        <f t="shared" si="25"/>
        <v>1.8129032258064517</v>
      </c>
    </row>
    <row r="16" spans="1:51" ht="18" customHeight="1">
      <c r="A16" s="216" t="s">
        <v>48</v>
      </c>
      <c r="B16" s="106">
        <v>369</v>
      </c>
      <c r="C16" s="107">
        <v>356</v>
      </c>
      <c r="D16" s="108">
        <f t="shared" si="0"/>
        <v>725</v>
      </c>
      <c r="E16" s="107">
        <v>158</v>
      </c>
      <c r="F16" s="107">
        <v>118</v>
      </c>
      <c r="G16" s="108">
        <f t="shared" si="1"/>
        <v>276</v>
      </c>
      <c r="H16" s="78">
        <f t="shared" si="2"/>
        <v>0.42818428184281843</v>
      </c>
      <c r="I16" s="79">
        <f t="shared" si="3"/>
        <v>0.33146067415730335</v>
      </c>
      <c r="J16" s="80">
        <f t="shared" si="4"/>
        <v>0.38068965517241377</v>
      </c>
      <c r="K16" s="107">
        <v>43</v>
      </c>
      <c r="L16" s="107">
        <v>32</v>
      </c>
      <c r="M16" s="108">
        <f t="shared" si="5"/>
        <v>75</v>
      </c>
      <c r="N16" s="78">
        <f t="shared" si="6"/>
        <v>0.27215189873417722</v>
      </c>
      <c r="O16" s="81">
        <f t="shared" si="7"/>
        <v>0.2711864406779661</v>
      </c>
      <c r="P16" s="80">
        <f t="shared" si="8"/>
        <v>0.27173913043478259</v>
      </c>
      <c r="Q16" s="106">
        <v>668</v>
      </c>
      <c r="R16" s="107">
        <v>491</v>
      </c>
      <c r="S16" s="108">
        <f t="shared" si="26"/>
        <v>1159</v>
      </c>
      <c r="T16" s="82">
        <f t="shared" si="9"/>
        <v>1.8102981029810299</v>
      </c>
      <c r="U16" s="83">
        <f t="shared" si="10"/>
        <v>1.3792134831460674</v>
      </c>
      <c r="V16" s="84">
        <f t="shared" si="11"/>
        <v>1.5986206896551725</v>
      </c>
      <c r="W16" s="73">
        <v>76</v>
      </c>
      <c r="X16" s="73">
        <v>90</v>
      </c>
      <c r="Y16" s="74">
        <f t="shared" si="12"/>
        <v>166</v>
      </c>
      <c r="Z16" s="106">
        <v>2</v>
      </c>
      <c r="AA16" s="107">
        <v>4</v>
      </c>
      <c r="AB16" s="108">
        <f t="shared" si="13"/>
        <v>6</v>
      </c>
      <c r="AC16" s="78">
        <f t="shared" si="14"/>
        <v>5.4200542005420054E-3</v>
      </c>
      <c r="AD16" s="79">
        <f t="shared" si="15"/>
        <v>1.1235955056179775E-2</v>
      </c>
      <c r="AE16" s="80">
        <f t="shared" si="16"/>
        <v>8.2758620689655175E-3</v>
      </c>
      <c r="AF16" s="107">
        <v>0</v>
      </c>
      <c r="AG16" s="107">
        <v>2</v>
      </c>
      <c r="AH16" s="108">
        <f t="shared" si="17"/>
        <v>2</v>
      </c>
      <c r="AI16" s="75">
        <f t="shared" si="27"/>
        <v>0</v>
      </c>
      <c r="AJ16" s="76">
        <f t="shared" si="28"/>
        <v>0.5</v>
      </c>
      <c r="AK16" s="77">
        <f t="shared" si="29"/>
        <v>0.33333333333333331</v>
      </c>
      <c r="AL16" s="107">
        <v>5</v>
      </c>
      <c r="AM16" s="107">
        <v>14</v>
      </c>
      <c r="AN16" s="108">
        <f t="shared" si="18"/>
        <v>19</v>
      </c>
      <c r="AO16" s="82">
        <f t="shared" si="19"/>
        <v>1.3550135501355014E-2</v>
      </c>
      <c r="AP16" s="83">
        <f t="shared" si="20"/>
        <v>3.9325842696629212E-2</v>
      </c>
      <c r="AQ16" s="84">
        <f t="shared" si="21"/>
        <v>2.6206896551724139E-2</v>
      </c>
      <c r="AR16" s="107">
        <v>2</v>
      </c>
      <c r="AS16" s="107">
        <v>1</v>
      </c>
      <c r="AT16" s="108">
        <f t="shared" si="22"/>
        <v>3</v>
      </c>
      <c r="AU16" s="184">
        <f t="shared" si="23"/>
        <v>1.8238482384823849</v>
      </c>
      <c r="AV16" s="185">
        <f t="shared" si="24"/>
        <v>1.4185393258426966</v>
      </c>
      <c r="AW16" s="186">
        <f t="shared" si="25"/>
        <v>1.6248275862068966</v>
      </c>
    </row>
    <row r="17" spans="1:49" ht="18" customHeight="1">
      <c r="A17" s="216" t="s">
        <v>49</v>
      </c>
      <c r="B17" s="106">
        <v>144</v>
      </c>
      <c r="C17" s="107">
        <v>141</v>
      </c>
      <c r="D17" s="108">
        <f t="shared" si="0"/>
        <v>285</v>
      </c>
      <c r="E17" s="107">
        <v>57</v>
      </c>
      <c r="F17" s="107">
        <v>51</v>
      </c>
      <c r="G17" s="108">
        <f t="shared" si="1"/>
        <v>108</v>
      </c>
      <c r="H17" s="78">
        <f t="shared" si="2"/>
        <v>0.39583333333333331</v>
      </c>
      <c r="I17" s="79">
        <f t="shared" si="3"/>
        <v>0.36170212765957449</v>
      </c>
      <c r="J17" s="80">
        <f t="shared" si="4"/>
        <v>0.37894736842105264</v>
      </c>
      <c r="K17" s="107">
        <v>14</v>
      </c>
      <c r="L17" s="107">
        <v>17</v>
      </c>
      <c r="M17" s="108">
        <f t="shared" si="5"/>
        <v>31</v>
      </c>
      <c r="N17" s="78">
        <f t="shared" si="6"/>
        <v>0.24561403508771928</v>
      </c>
      <c r="O17" s="81">
        <f t="shared" si="7"/>
        <v>0.33333333333333331</v>
      </c>
      <c r="P17" s="80">
        <f t="shared" si="8"/>
        <v>0.28703703703703703</v>
      </c>
      <c r="Q17" s="106">
        <v>213</v>
      </c>
      <c r="R17" s="107">
        <v>185</v>
      </c>
      <c r="S17" s="108">
        <f t="shared" si="26"/>
        <v>398</v>
      </c>
      <c r="T17" s="82">
        <f t="shared" si="9"/>
        <v>1.4791666666666667</v>
      </c>
      <c r="U17" s="83">
        <f t="shared" si="10"/>
        <v>1.3120567375886525</v>
      </c>
      <c r="V17" s="84">
        <f t="shared" si="11"/>
        <v>1.3964912280701753</v>
      </c>
      <c r="W17" s="73">
        <v>26</v>
      </c>
      <c r="X17" s="73">
        <v>34</v>
      </c>
      <c r="Y17" s="74">
        <f t="shared" si="12"/>
        <v>60</v>
      </c>
      <c r="Z17" s="106">
        <v>1</v>
      </c>
      <c r="AA17" s="107">
        <v>1</v>
      </c>
      <c r="AB17" s="108">
        <f t="shared" si="13"/>
        <v>2</v>
      </c>
      <c r="AC17" s="78">
        <f t="shared" si="14"/>
        <v>6.9444444444444441E-3</v>
      </c>
      <c r="AD17" s="79">
        <f t="shared" si="15"/>
        <v>7.0921985815602835E-3</v>
      </c>
      <c r="AE17" s="80">
        <f t="shared" si="16"/>
        <v>7.0175438596491229E-3</v>
      </c>
      <c r="AF17" s="107">
        <v>1</v>
      </c>
      <c r="AG17" s="107">
        <v>0</v>
      </c>
      <c r="AH17" s="108">
        <f t="shared" si="17"/>
        <v>1</v>
      </c>
      <c r="AI17" s="75">
        <f t="shared" si="27"/>
        <v>1</v>
      </c>
      <c r="AJ17" s="76">
        <f t="shared" si="28"/>
        <v>0</v>
      </c>
      <c r="AK17" s="77">
        <f t="shared" si="29"/>
        <v>0.5</v>
      </c>
      <c r="AL17" s="107">
        <v>1</v>
      </c>
      <c r="AM17" s="107">
        <v>1</v>
      </c>
      <c r="AN17" s="108">
        <f t="shared" si="18"/>
        <v>2</v>
      </c>
      <c r="AO17" s="82">
        <f t="shared" si="19"/>
        <v>6.9444444444444441E-3</v>
      </c>
      <c r="AP17" s="83">
        <f t="shared" si="20"/>
        <v>7.0921985815602835E-3</v>
      </c>
      <c r="AQ17" s="84">
        <f t="shared" si="21"/>
        <v>7.0175438596491229E-3</v>
      </c>
      <c r="AR17" s="107">
        <v>1</v>
      </c>
      <c r="AS17" s="107">
        <v>0</v>
      </c>
      <c r="AT17" s="108">
        <f t="shared" si="22"/>
        <v>1</v>
      </c>
      <c r="AU17" s="184">
        <f t="shared" si="23"/>
        <v>1.4861111111111112</v>
      </c>
      <c r="AV17" s="185">
        <f t="shared" si="24"/>
        <v>1.3191489361702127</v>
      </c>
      <c r="AW17" s="186">
        <f t="shared" si="25"/>
        <v>1.4035087719298245</v>
      </c>
    </row>
    <row r="18" spans="1:49" ht="18" customHeight="1">
      <c r="A18" s="216" t="s">
        <v>6</v>
      </c>
      <c r="B18" s="106">
        <v>45</v>
      </c>
      <c r="C18" s="107">
        <v>42</v>
      </c>
      <c r="D18" s="108">
        <f t="shared" si="0"/>
        <v>87</v>
      </c>
      <c r="E18" s="106">
        <v>19</v>
      </c>
      <c r="F18" s="107">
        <v>22</v>
      </c>
      <c r="G18" s="108">
        <f t="shared" si="1"/>
        <v>41</v>
      </c>
      <c r="H18" s="78">
        <f t="shared" si="2"/>
        <v>0.42222222222222222</v>
      </c>
      <c r="I18" s="79">
        <f t="shared" si="3"/>
        <v>0.52380952380952384</v>
      </c>
      <c r="J18" s="80">
        <f t="shared" si="4"/>
        <v>0.47126436781609193</v>
      </c>
      <c r="K18" s="106">
        <v>5</v>
      </c>
      <c r="L18" s="107">
        <v>8</v>
      </c>
      <c r="M18" s="108">
        <f t="shared" si="5"/>
        <v>13</v>
      </c>
      <c r="N18" s="78">
        <f t="shared" si="6"/>
        <v>0.26315789473684209</v>
      </c>
      <c r="O18" s="81">
        <f t="shared" si="7"/>
        <v>0.36363636363636365</v>
      </c>
      <c r="P18" s="80">
        <f t="shared" si="8"/>
        <v>0.31707317073170732</v>
      </c>
      <c r="Q18" s="106">
        <v>88</v>
      </c>
      <c r="R18" s="107">
        <v>95</v>
      </c>
      <c r="S18" s="108">
        <f t="shared" si="26"/>
        <v>183</v>
      </c>
      <c r="T18" s="82">
        <f t="shared" si="9"/>
        <v>1.9555555555555555</v>
      </c>
      <c r="U18" s="83">
        <f t="shared" si="10"/>
        <v>2.2619047619047619</v>
      </c>
      <c r="V18" s="84">
        <f t="shared" si="11"/>
        <v>2.103448275862069</v>
      </c>
      <c r="W18" s="85">
        <v>14</v>
      </c>
      <c r="X18" s="73">
        <v>7</v>
      </c>
      <c r="Y18" s="74">
        <f t="shared" si="12"/>
        <v>21</v>
      </c>
      <c r="Z18" s="106">
        <v>8</v>
      </c>
      <c r="AA18" s="107">
        <v>1</v>
      </c>
      <c r="AB18" s="108">
        <f t="shared" si="13"/>
        <v>9</v>
      </c>
      <c r="AC18" s="78">
        <f t="shared" si="14"/>
        <v>0.17777777777777778</v>
      </c>
      <c r="AD18" s="79">
        <f t="shared" si="15"/>
        <v>2.3809523809523808E-2</v>
      </c>
      <c r="AE18" s="80">
        <f t="shared" si="16"/>
        <v>0.10344827586206896</v>
      </c>
      <c r="AF18" s="106">
        <v>0</v>
      </c>
      <c r="AG18" s="107">
        <v>0</v>
      </c>
      <c r="AH18" s="108">
        <f t="shared" si="17"/>
        <v>0</v>
      </c>
      <c r="AI18" s="75">
        <f t="shared" si="27"/>
        <v>0</v>
      </c>
      <c r="AJ18" s="76">
        <f t="shared" si="28"/>
        <v>0</v>
      </c>
      <c r="AK18" s="77">
        <f t="shared" si="29"/>
        <v>0</v>
      </c>
      <c r="AL18" s="106">
        <v>0</v>
      </c>
      <c r="AM18" s="107">
        <v>0</v>
      </c>
      <c r="AN18" s="108">
        <f t="shared" si="18"/>
        <v>0</v>
      </c>
      <c r="AO18" s="82">
        <f t="shared" si="19"/>
        <v>0</v>
      </c>
      <c r="AP18" s="83">
        <f t="shared" si="20"/>
        <v>0</v>
      </c>
      <c r="AQ18" s="84">
        <f t="shared" si="21"/>
        <v>0</v>
      </c>
      <c r="AR18" s="106">
        <v>0</v>
      </c>
      <c r="AS18" s="107">
        <v>0</v>
      </c>
      <c r="AT18" s="108">
        <f t="shared" si="22"/>
        <v>0</v>
      </c>
      <c r="AU18" s="184">
        <f t="shared" si="23"/>
        <v>1.9555555555555555</v>
      </c>
      <c r="AV18" s="185">
        <f t="shared" si="24"/>
        <v>2.2619047619047619</v>
      </c>
      <c r="AW18" s="186">
        <f t="shared" si="25"/>
        <v>2.103448275862069</v>
      </c>
    </row>
    <row r="19" spans="1:49" ht="18" customHeight="1">
      <c r="A19" s="216" t="s">
        <v>5</v>
      </c>
      <c r="B19" s="106">
        <v>23</v>
      </c>
      <c r="C19" s="107">
        <v>21</v>
      </c>
      <c r="D19" s="108">
        <f t="shared" si="0"/>
        <v>44</v>
      </c>
      <c r="E19" s="106">
        <v>4</v>
      </c>
      <c r="F19" s="107">
        <v>9</v>
      </c>
      <c r="G19" s="108">
        <f t="shared" si="1"/>
        <v>13</v>
      </c>
      <c r="H19" s="78">
        <f t="shared" si="2"/>
        <v>0.17391304347826086</v>
      </c>
      <c r="I19" s="79">
        <f t="shared" si="3"/>
        <v>0.42857142857142855</v>
      </c>
      <c r="J19" s="80">
        <f t="shared" si="4"/>
        <v>0.29545454545454547</v>
      </c>
      <c r="K19" s="106">
        <v>0</v>
      </c>
      <c r="L19" s="107">
        <v>0</v>
      </c>
      <c r="M19" s="108">
        <f t="shared" si="5"/>
        <v>0</v>
      </c>
      <c r="N19" s="78">
        <f t="shared" si="6"/>
        <v>0</v>
      </c>
      <c r="O19" s="81">
        <f t="shared" si="7"/>
        <v>0</v>
      </c>
      <c r="P19" s="80">
        <f t="shared" si="8"/>
        <v>0</v>
      </c>
      <c r="Q19" s="106">
        <v>8</v>
      </c>
      <c r="R19" s="107">
        <v>48</v>
      </c>
      <c r="S19" s="108">
        <f t="shared" si="26"/>
        <v>56</v>
      </c>
      <c r="T19" s="82">
        <f t="shared" si="9"/>
        <v>0.34782608695652173</v>
      </c>
      <c r="U19" s="83">
        <f t="shared" si="10"/>
        <v>2.2857142857142856</v>
      </c>
      <c r="V19" s="84">
        <f t="shared" si="11"/>
        <v>1.2727272727272727</v>
      </c>
      <c r="W19" s="85">
        <v>0</v>
      </c>
      <c r="X19" s="73">
        <v>0</v>
      </c>
      <c r="Y19" s="74">
        <f t="shared" si="12"/>
        <v>0</v>
      </c>
      <c r="Z19" s="106">
        <v>0</v>
      </c>
      <c r="AA19" s="107">
        <v>0</v>
      </c>
      <c r="AB19" s="108">
        <f t="shared" si="13"/>
        <v>0</v>
      </c>
      <c r="AC19" s="78">
        <f t="shared" si="14"/>
        <v>0</v>
      </c>
      <c r="AD19" s="79">
        <f t="shared" si="15"/>
        <v>0</v>
      </c>
      <c r="AE19" s="80">
        <f t="shared" si="16"/>
        <v>0</v>
      </c>
      <c r="AF19" s="106">
        <v>0</v>
      </c>
      <c r="AG19" s="107">
        <v>0</v>
      </c>
      <c r="AH19" s="108">
        <f t="shared" si="17"/>
        <v>0</v>
      </c>
      <c r="AI19" s="75">
        <f t="shared" si="27"/>
        <v>0</v>
      </c>
      <c r="AJ19" s="76">
        <f t="shared" si="28"/>
        <v>0</v>
      </c>
      <c r="AK19" s="77">
        <f t="shared" si="29"/>
        <v>0</v>
      </c>
      <c r="AL19" s="106">
        <v>0</v>
      </c>
      <c r="AM19" s="107">
        <v>0</v>
      </c>
      <c r="AN19" s="108">
        <f t="shared" si="18"/>
        <v>0</v>
      </c>
      <c r="AO19" s="82">
        <f t="shared" si="19"/>
        <v>0</v>
      </c>
      <c r="AP19" s="83">
        <f t="shared" si="20"/>
        <v>0</v>
      </c>
      <c r="AQ19" s="84">
        <f t="shared" si="21"/>
        <v>0</v>
      </c>
      <c r="AR19" s="106">
        <v>0</v>
      </c>
      <c r="AS19" s="107">
        <v>0</v>
      </c>
      <c r="AT19" s="108">
        <f t="shared" si="22"/>
        <v>0</v>
      </c>
      <c r="AU19" s="184">
        <f t="shared" si="23"/>
        <v>0.34782608695652173</v>
      </c>
      <c r="AV19" s="185">
        <f t="shared" si="24"/>
        <v>2.2857142857142856</v>
      </c>
      <c r="AW19" s="186">
        <f t="shared" si="25"/>
        <v>1.2727272727272727</v>
      </c>
    </row>
    <row r="20" spans="1:49" ht="18" customHeight="1">
      <c r="A20" s="216" t="s">
        <v>50</v>
      </c>
      <c r="B20" s="106">
        <v>47</v>
      </c>
      <c r="C20" s="107">
        <v>55</v>
      </c>
      <c r="D20" s="108">
        <f t="shared" si="0"/>
        <v>102</v>
      </c>
      <c r="E20" s="106">
        <v>15</v>
      </c>
      <c r="F20" s="107">
        <v>21</v>
      </c>
      <c r="G20" s="108">
        <f t="shared" si="1"/>
        <v>36</v>
      </c>
      <c r="H20" s="78">
        <f t="shared" si="2"/>
        <v>0.31914893617021278</v>
      </c>
      <c r="I20" s="79">
        <f t="shared" si="3"/>
        <v>0.38181818181818183</v>
      </c>
      <c r="J20" s="80">
        <f t="shared" si="4"/>
        <v>0.35294117647058826</v>
      </c>
      <c r="K20" s="106">
        <v>4</v>
      </c>
      <c r="L20" s="107">
        <v>5</v>
      </c>
      <c r="M20" s="108">
        <f t="shared" si="5"/>
        <v>9</v>
      </c>
      <c r="N20" s="78">
        <f t="shared" si="6"/>
        <v>0.26666666666666666</v>
      </c>
      <c r="O20" s="81">
        <f t="shared" si="7"/>
        <v>0.23809523809523808</v>
      </c>
      <c r="P20" s="80">
        <f t="shared" si="8"/>
        <v>0.25</v>
      </c>
      <c r="Q20" s="106">
        <v>53</v>
      </c>
      <c r="R20" s="107">
        <v>50</v>
      </c>
      <c r="S20" s="108">
        <f t="shared" si="26"/>
        <v>103</v>
      </c>
      <c r="T20" s="82">
        <f t="shared" si="9"/>
        <v>1.1276595744680851</v>
      </c>
      <c r="U20" s="83">
        <f t="shared" si="10"/>
        <v>0.90909090909090906</v>
      </c>
      <c r="V20" s="84">
        <f t="shared" si="11"/>
        <v>1.0098039215686274</v>
      </c>
      <c r="W20" s="85">
        <v>7</v>
      </c>
      <c r="X20" s="73">
        <v>3</v>
      </c>
      <c r="Y20" s="74">
        <f t="shared" si="12"/>
        <v>10</v>
      </c>
      <c r="Z20" s="106">
        <v>0</v>
      </c>
      <c r="AA20" s="107">
        <v>1</v>
      </c>
      <c r="AB20" s="108">
        <f t="shared" si="13"/>
        <v>1</v>
      </c>
      <c r="AC20" s="78">
        <f t="shared" si="14"/>
        <v>0</v>
      </c>
      <c r="AD20" s="79">
        <f t="shared" si="15"/>
        <v>1.8181818181818181E-2</v>
      </c>
      <c r="AE20" s="80">
        <f t="shared" si="16"/>
        <v>9.8039215686274508E-3</v>
      </c>
      <c r="AF20" s="106">
        <v>0</v>
      </c>
      <c r="AG20" s="107">
        <v>0</v>
      </c>
      <c r="AH20" s="108">
        <f t="shared" si="17"/>
        <v>0</v>
      </c>
      <c r="AI20" s="75">
        <f t="shared" si="27"/>
        <v>0</v>
      </c>
      <c r="AJ20" s="76">
        <f t="shared" si="28"/>
        <v>0</v>
      </c>
      <c r="AK20" s="77">
        <f t="shared" si="29"/>
        <v>0</v>
      </c>
      <c r="AL20" s="106">
        <v>0</v>
      </c>
      <c r="AM20" s="107">
        <v>11</v>
      </c>
      <c r="AN20" s="108">
        <f t="shared" si="18"/>
        <v>11</v>
      </c>
      <c r="AO20" s="82">
        <f t="shared" si="19"/>
        <v>0</v>
      </c>
      <c r="AP20" s="83">
        <f t="shared" si="20"/>
        <v>0.2</v>
      </c>
      <c r="AQ20" s="84">
        <f t="shared" si="21"/>
        <v>0.10784313725490197</v>
      </c>
      <c r="AR20" s="106">
        <v>0</v>
      </c>
      <c r="AS20" s="107">
        <v>0</v>
      </c>
      <c r="AT20" s="108">
        <f t="shared" si="22"/>
        <v>0</v>
      </c>
      <c r="AU20" s="184">
        <f t="shared" si="23"/>
        <v>1.1276595744680851</v>
      </c>
      <c r="AV20" s="185">
        <f t="shared" si="24"/>
        <v>1.1090909090909091</v>
      </c>
      <c r="AW20" s="186">
        <f t="shared" si="25"/>
        <v>1.1176470588235294</v>
      </c>
    </row>
    <row r="21" spans="1:49" ht="18" customHeight="1">
      <c r="A21" s="216" t="s">
        <v>3</v>
      </c>
      <c r="B21" s="106">
        <v>19</v>
      </c>
      <c r="C21" s="107">
        <v>17</v>
      </c>
      <c r="D21" s="108">
        <f t="shared" si="0"/>
        <v>36</v>
      </c>
      <c r="E21" s="106">
        <v>6</v>
      </c>
      <c r="F21" s="107">
        <v>7</v>
      </c>
      <c r="G21" s="108">
        <f t="shared" si="1"/>
        <v>13</v>
      </c>
      <c r="H21" s="78">
        <f t="shared" si="2"/>
        <v>0.31578947368421051</v>
      </c>
      <c r="I21" s="79">
        <f t="shared" si="3"/>
        <v>0.41176470588235292</v>
      </c>
      <c r="J21" s="80">
        <f t="shared" si="4"/>
        <v>0.3611111111111111</v>
      </c>
      <c r="K21" s="106">
        <v>1</v>
      </c>
      <c r="L21" s="107">
        <v>1</v>
      </c>
      <c r="M21" s="108">
        <f t="shared" si="5"/>
        <v>2</v>
      </c>
      <c r="N21" s="78">
        <f t="shared" si="6"/>
        <v>0.16666666666666666</v>
      </c>
      <c r="O21" s="81">
        <f t="shared" si="7"/>
        <v>0.14285714285714285</v>
      </c>
      <c r="P21" s="80">
        <f t="shared" si="8"/>
        <v>0.15384615384615385</v>
      </c>
      <c r="Q21" s="106">
        <v>15</v>
      </c>
      <c r="R21" s="107">
        <v>22</v>
      </c>
      <c r="S21" s="108">
        <f t="shared" si="26"/>
        <v>37</v>
      </c>
      <c r="T21" s="82">
        <f t="shared" si="9"/>
        <v>0.78947368421052633</v>
      </c>
      <c r="U21" s="83">
        <f t="shared" si="10"/>
        <v>1.2941176470588236</v>
      </c>
      <c r="V21" s="84">
        <f t="shared" si="11"/>
        <v>1.0277777777777777</v>
      </c>
      <c r="W21" s="85">
        <v>1</v>
      </c>
      <c r="X21" s="73">
        <v>2</v>
      </c>
      <c r="Y21" s="74">
        <f t="shared" si="12"/>
        <v>3</v>
      </c>
      <c r="Z21" s="106">
        <v>0</v>
      </c>
      <c r="AA21" s="107">
        <v>0</v>
      </c>
      <c r="AB21" s="108">
        <f t="shared" si="13"/>
        <v>0</v>
      </c>
      <c r="AC21" s="78">
        <f t="shared" si="14"/>
        <v>0</v>
      </c>
      <c r="AD21" s="79">
        <f t="shared" si="15"/>
        <v>0</v>
      </c>
      <c r="AE21" s="80">
        <f t="shared" si="16"/>
        <v>0</v>
      </c>
      <c r="AF21" s="106">
        <v>0</v>
      </c>
      <c r="AG21" s="107">
        <v>0</v>
      </c>
      <c r="AH21" s="108">
        <f t="shared" si="17"/>
        <v>0</v>
      </c>
      <c r="AI21" s="75">
        <f t="shared" si="27"/>
        <v>0</v>
      </c>
      <c r="AJ21" s="76">
        <f t="shared" si="28"/>
        <v>0</v>
      </c>
      <c r="AK21" s="77">
        <f t="shared" si="29"/>
        <v>0</v>
      </c>
      <c r="AL21" s="106">
        <v>0</v>
      </c>
      <c r="AM21" s="107">
        <v>0</v>
      </c>
      <c r="AN21" s="108">
        <f t="shared" si="18"/>
        <v>0</v>
      </c>
      <c r="AO21" s="82">
        <f t="shared" si="19"/>
        <v>0</v>
      </c>
      <c r="AP21" s="83">
        <f t="shared" si="20"/>
        <v>0</v>
      </c>
      <c r="AQ21" s="84">
        <f t="shared" si="21"/>
        <v>0</v>
      </c>
      <c r="AR21" s="106">
        <v>0</v>
      </c>
      <c r="AS21" s="107">
        <v>0</v>
      </c>
      <c r="AT21" s="108">
        <f t="shared" si="22"/>
        <v>0</v>
      </c>
      <c r="AU21" s="184">
        <f t="shared" si="23"/>
        <v>0.78947368421052633</v>
      </c>
      <c r="AV21" s="185">
        <f t="shared" si="24"/>
        <v>1.2941176470588236</v>
      </c>
      <c r="AW21" s="186">
        <f t="shared" si="25"/>
        <v>1.0277777777777777</v>
      </c>
    </row>
    <row r="22" spans="1:49" ht="18" customHeight="1">
      <c r="A22" s="216" t="s">
        <v>2</v>
      </c>
      <c r="B22" s="106">
        <v>37</v>
      </c>
      <c r="C22" s="107">
        <v>22</v>
      </c>
      <c r="D22" s="108">
        <f t="shared" si="0"/>
        <v>59</v>
      </c>
      <c r="E22" s="106">
        <v>17</v>
      </c>
      <c r="F22" s="107">
        <v>8</v>
      </c>
      <c r="G22" s="108">
        <f t="shared" si="1"/>
        <v>25</v>
      </c>
      <c r="H22" s="78">
        <f t="shared" si="2"/>
        <v>0.45945945945945948</v>
      </c>
      <c r="I22" s="79">
        <f t="shared" si="3"/>
        <v>0.36363636363636365</v>
      </c>
      <c r="J22" s="80">
        <f t="shared" si="4"/>
        <v>0.42372881355932202</v>
      </c>
      <c r="K22" s="106">
        <v>3</v>
      </c>
      <c r="L22" s="107">
        <v>1</v>
      </c>
      <c r="M22" s="108">
        <f t="shared" si="5"/>
        <v>4</v>
      </c>
      <c r="N22" s="78">
        <f t="shared" si="6"/>
        <v>0.17647058823529413</v>
      </c>
      <c r="O22" s="81">
        <f t="shared" si="7"/>
        <v>0.125</v>
      </c>
      <c r="P22" s="80">
        <f t="shared" si="8"/>
        <v>0.16</v>
      </c>
      <c r="Q22" s="106">
        <v>68</v>
      </c>
      <c r="R22" s="107">
        <v>39</v>
      </c>
      <c r="S22" s="108">
        <f t="shared" si="26"/>
        <v>107</v>
      </c>
      <c r="T22" s="82">
        <f t="shared" si="9"/>
        <v>1.8378378378378379</v>
      </c>
      <c r="U22" s="83">
        <f t="shared" si="10"/>
        <v>1.7727272727272727</v>
      </c>
      <c r="V22" s="84">
        <f t="shared" si="11"/>
        <v>1.8135593220338984</v>
      </c>
      <c r="W22" s="85">
        <v>0</v>
      </c>
      <c r="X22" s="73">
        <v>0</v>
      </c>
      <c r="Y22" s="74">
        <f t="shared" si="12"/>
        <v>0</v>
      </c>
      <c r="Z22" s="106">
        <v>0</v>
      </c>
      <c r="AA22" s="107">
        <v>0</v>
      </c>
      <c r="AB22" s="108">
        <f t="shared" si="13"/>
        <v>0</v>
      </c>
      <c r="AC22" s="78">
        <f t="shared" si="14"/>
        <v>0</v>
      </c>
      <c r="AD22" s="79">
        <f t="shared" si="15"/>
        <v>0</v>
      </c>
      <c r="AE22" s="80">
        <f t="shared" si="16"/>
        <v>0</v>
      </c>
      <c r="AF22" s="106">
        <v>0</v>
      </c>
      <c r="AG22" s="107">
        <v>0</v>
      </c>
      <c r="AH22" s="108">
        <f t="shared" si="17"/>
        <v>0</v>
      </c>
      <c r="AI22" s="75">
        <f t="shared" si="27"/>
        <v>0</v>
      </c>
      <c r="AJ22" s="76">
        <f t="shared" si="28"/>
        <v>0</v>
      </c>
      <c r="AK22" s="77">
        <f t="shared" si="29"/>
        <v>0</v>
      </c>
      <c r="AL22" s="106">
        <v>0</v>
      </c>
      <c r="AM22" s="107">
        <v>0</v>
      </c>
      <c r="AN22" s="108">
        <f t="shared" si="18"/>
        <v>0</v>
      </c>
      <c r="AO22" s="82">
        <f t="shared" si="19"/>
        <v>0</v>
      </c>
      <c r="AP22" s="83">
        <f t="shared" si="20"/>
        <v>0</v>
      </c>
      <c r="AQ22" s="84">
        <f t="shared" si="21"/>
        <v>0</v>
      </c>
      <c r="AR22" s="106">
        <v>0</v>
      </c>
      <c r="AS22" s="107">
        <v>0</v>
      </c>
      <c r="AT22" s="108">
        <f t="shared" si="22"/>
        <v>0</v>
      </c>
      <c r="AU22" s="184">
        <f t="shared" si="23"/>
        <v>1.8378378378378379</v>
      </c>
      <c r="AV22" s="185">
        <f t="shared" si="24"/>
        <v>1.7727272727272727</v>
      </c>
      <c r="AW22" s="186">
        <f t="shared" si="25"/>
        <v>1.8135593220338984</v>
      </c>
    </row>
    <row r="23" spans="1:49" ht="18" customHeight="1" thickBot="1">
      <c r="A23" s="217" t="s">
        <v>1</v>
      </c>
      <c r="B23" s="109">
        <v>19</v>
      </c>
      <c r="C23" s="110">
        <v>18</v>
      </c>
      <c r="D23" s="111">
        <f t="shared" si="0"/>
        <v>37</v>
      </c>
      <c r="E23" s="109">
        <v>9</v>
      </c>
      <c r="F23" s="110">
        <v>9</v>
      </c>
      <c r="G23" s="111">
        <f t="shared" si="1"/>
        <v>18</v>
      </c>
      <c r="H23" s="89">
        <f t="shared" si="2"/>
        <v>0.47368421052631576</v>
      </c>
      <c r="I23" s="90">
        <f t="shared" si="3"/>
        <v>0.5</v>
      </c>
      <c r="J23" s="91">
        <f t="shared" si="4"/>
        <v>0.48648648648648651</v>
      </c>
      <c r="K23" s="109">
        <v>2</v>
      </c>
      <c r="L23" s="110">
        <v>3</v>
      </c>
      <c r="M23" s="111">
        <f t="shared" si="5"/>
        <v>5</v>
      </c>
      <c r="N23" s="89">
        <f t="shared" si="6"/>
        <v>0.22222222222222221</v>
      </c>
      <c r="O23" s="92">
        <f t="shared" si="7"/>
        <v>0.33333333333333331</v>
      </c>
      <c r="P23" s="91">
        <f t="shared" si="8"/>
        <v>0.27777777777777779</v>
      </c>
      <c r="Q23" s="109">
        <v>23</v>
      </c>
      <c r="R23" s="110">
        <v>26</v>
      </c>
      <c r="S23" s="111">
        <f t="shared" si="26"/>
        <v>49</v>
      </c>
      <c r="T23" s="93">
        <f t="shared" si="9"/>
        <v>1.2105263157894737</v>
      </c>
      <c r="U23" s="94">
        <f t="shared" si="10"/>
        <v>1.4444444444444444</v>
      </c>
      <c r="V23" s="95">
        <f t="shared" si="11"/>
        <v>1.3243243243243243</v>
      </c>
      <c r="W23" s="96">
        <v>4</v>
      </c>
      <c r="X23" s="68">
        <v>5</v>
      </c>
      <c r="Y23" s="69">
        <f t="shared" si="12"/>
        <v>9</v>
      </c>
      <c r="Z23" s="109">
        <v>0</v>
      </c>
      <c r="AA23" s="110">
        <v>0</v>
      </c>
      <c r="AB23" s="111">
        <f t="shared" si="13"/>
        <v>0</v>
      </c>
      <c r="AC23" s="89">
        <f t="shared" si="14"/>
        <v>0</v>
      </c>
      <c r="AD23" s="90">
        <f t="shared" si="15"/>
        <v>0</v>
      </c>
      <c r="AE23" s="91">
        <f t="shared" si="16"/>
        <v>0</v>
      </c>
      <c r="AF23" s="109">
        <v>0</v>
      </c>
      <c r="AG23" s="110">
        <v>0</v>
      </c>
      <c r="AH23" s="111">
        <f t="shared" si="17"/>
        <v>0</v>
      </c>
      <c r="AI23" s="86">
        <f t="shared" si="27"/>
        <v>0</v>
      </c>
      <c r="AJ23" s="87">
        <f t="shared" si="28"/>
        <v>0</v>
      </c>
      <c r="AK23" s="88">
        <f t="shared" si="29"/>
        <v>0</v>
      </c>
      <c r="AL23" s="109">
        <v>0</v>
      </c>
      <c r="AM23" s="110">
        <v>0</v>
      </c>
      <c r="AN23" s="111">
        <f t="shared" si="18"/>
        <v>0</v>
      </c>
      <c r="AO23" s="93">
        <f t="shared" si="19"/>
        <v>0</v>
      </c>
      <c r="AP23" s="94">
        <f t="shared" si="20"/>
        <v>0</v>
      </c>
      <c r="AQ23" s="95">
        <f t="shared" si="21"/>
        <v>0</v>
      </c>
      <c r="AR23" s="109">
        <v>0</v>
      </c>
      <c r="AS23" s="110">
        <v>0</v>
      </c>
      <c r="AT23" s="111">
        <f t="shared" si="22"/>
        <v>0</v>
      </c>
      <c r="AU23" s="187">
        <f t="shared" si="23"/>
        <v>1.2105263157894737</v>
      </c>
      <c r="AV23" s="188">
        <f t="shared" si="24"/>
        <v>1.4444444444444444</v>
      </c>
      <c r="AW23" s="189">
        <f t="shared" si="25"/>
        <v>1.3243243243243243</v>
      </c>
    </row>
    <row r="24" spans="1:49" ht="18" customHeight="1" thickTop="1">
      <c r="A24" s="218" t="s">
        <v>42</v>
      </c>
      <c r="B24" s="112">
        <f>B5+B6+B7+B8+B9+B10+B11+B12+B13+B14+B15+B16+B17+B18+B19+B20+B21+B22+B23</f>
        <v>4229</v>
      </c>
      <c r="C24" s="113">
        <f>C5+C6+C7+C8+C9+C10+C11+C12+C13+C14+C15+C16+C17+C18+C19+C20+C21+C22+C23</f>
        <v>3916</v>
      </c>
      <c r="D24" s="114">
        <f t="shared" si="0"/>
        <v>8145</v>
      </c>
      <c r="E24" s="112">
        <f>E5+E6+E7+E8+E9+E10+E11+E12+E13+E14+E15+E16+E17+E18+E19+E20+E21+E22+E23</f>
        <v>1626</v>
      </c>
      <c r="F24" s="113">
        <f>F5+F6+F7+F8+F9+F10+F11+F12+F13+F14+F15+F16+F17+F18+F19+F20+F21+F22+F23</f>
        <v>1404</v>
      </c>
      <c r="G24" s="114">
        <f t="shared" si="1"/>
        <v>3030</v>
      </c>
      <c r="H24" s="62">
        <f t="shared" si="2"/>
        <v>0.38448805864270513</v>
      </c>
      <c r="I24" s="63">
        <f t="shared" si="3"/>
        <v>0.35852911133810011</v>
      </c>
      <c r="J24" s="64">
        <f t="shared" si="4"/>
        <v>0.3720073664825046</v>
      </c>
      <c r="K24" s="112">
        <f>K5+K6+K7+K8+K9+K10+K11+K12+K13+K14+K15+K16+K17+K18+K19+K20+K21+K22+K23</f>
        <v>530</v>
      </c>
      <c r="L24" s="113">
        <f>L5+L6+L7+L8+L9+L10+L11+L12+L13+L14+L15+L16+L17+L18+L19+L20+L21+L22+L23</f>
        <v>454</v>
      </c>
      <c r="M24" s="114">
        <f t="shared" si="5"/>
        <v>984</v>
      </c>
      <c r="N24" s="62">
        <f t="shared" si="6"/>
        <v>0.32595325953259535</v>
      </c>
      <c r="O24" s="63">
        <f t="shared" si="7"/>
        <v>0.32336182336182334</v>
      </c>
      <c r="P24" s="64">
        <f t="shared" si="8"/>
        <v>0.32475247524752476</v>
      </c>
      <c r="Q24" s="112">
        <f>Q5+Q6+Q7+Q8+Q9+Q10+Q11+Q12+Q13+Q14+Q15+Q16+Q17+Q18+Q19+Q20+Q21+Q22+Q23</f>
        <v>6364</v>
      </c>
      <c r="R24" s="113">
        <f>R5+R6+R7+R8+R9+R10+R11+R12+R13+R14+R15+R16+R17+R18+R19+R20+R21+R22+R23</f>
        <v>5372</v>
      </c>
      <c r="S24" s="114">
        <f t="shared" si="26"/>
        <v>11736</v>
      </c>
      <c r="T24" s="65">
        <f t="shared" si="9"/>
        <v>1.5048474816741546</v>
      </c>
      <c r="U24" s="66">
        <f t="shared" si="10"/>
        <v>1.3718079673135852</v>
      </c>
      <c r="V24" s="67">
        <f t="shared" si="11"/>
        <v>1.4408839779005524</v>
      </c>
      <c r="W24" s="72">
        <f>W5+W6+W7+W8+W9+W10+W11+W12+W13+W14+W15+W16+W17+W18+W19+W20+W21+W22+W23</f>
        <v>639</v>
      </c>
      <c r="X24" s="70">
        <f>X5+X6+X7+X8+X9+X10+X11+X12+X13+X14+X15+X16+X17+X18+X19+X20+X21+X22+X23</f>
        <v>653</v>
      </c>
      <c r="Y24" s="71">
        <f t="shared" si="12"/>
        <v>1292</v>
      </c>
      <c r="Z24" s="112">
        <f>Z5+Z6+Z7+Z8+Z9+Z10+Z11+Z12+Z13+Z14+Z15+Z16+Z17+Z18+Z19+Z20+Z21+Z22+Z23</f>
        <v>42</v>
      </c>
      <c r="AA24" s="113">
        <f>AA5+AA6+AA7+AA8+AA9+AA10+AA11+AA12+AA13+AA14+AA15+AA16+AA17+AA18+AA19+AA20+AA21+AA22+AA23</f>
        <v>38</v>
      </c>
      <c r="AB24" s="114">
        <f t="shared" si="13"/>
        <v>80</v>
      </c>
      <c r="AC24" s="62">
        <f t="shared" si="14"/>
        <v>9.9314258689997634E-3</v>
      </c>
      <c r="AD24" s="63">
        <f t="shared" si="15"/>
        <v>9.7037793667007158E-3</v>
      </c>
      <c r="AE24" s="64">
        <f t="shared" si="16"/>
        <v>9.8219766728054013E-3</v>
      </c>
      <c r="AF24" s="112">
        <f>AF5+AF6+AF7+AF8+AF9+AF10+AF11+AF12+AF13+AF14+AF15+AF16+AF17+AF18+AF19+AF20+AF21+AF22+AF23</f>
        <v>15</v>
      </c>
      <c r="AG24" s="113">
        <f>AG5+AG6+AG7+AG8+AG9+AG10+AG11+AG12+AG13+AG14+AG15+AG16+AG17+AG18+AG19+AG20+AG21+AG22+AG23</f>
        <v>15</v>
      </c>
      <c r="AH24" s="114">
        <f t="shared" si="17"/>
        <v>30</v>
      </c>
      <c r="AI24" s="62">
        <f t="shared" si="27"/>
        <v>0.35714285714285715</v>
      </c>
      <c r="AJ24" s="63">
        <f t="shared" si="28"/>
        <v>0.39473684210526316</v>
      </c>
      <c r="AK24" s="64">
        <f t="shared" si="29"/>
        <v>0.375</v>
      </c>
      <c r="AL24" s="112">
        <f>AL5+AL6+AL7+AL8+AL9+AL10+AL11+AL12+AL13+AL14+AL15+AL16+AL17+AL18+AL19+AL20+AL21+AL22+AL23</f>
        <v>91</v>
      </c>
      <c r="AM24" s="113">
        <f>AM5+AM6+AM7+AM8+AM9+AM10+AM11+AM12+AM13+AM14+AM15+AM16+AM17+AM18+AM19+AM20+AM21+AM22+AM23</f>
        <v>86</v>
      </c>
      <c r="AN24" s="114">
        <f t="shared" si="18"/>
        <v>177</v>
      </c>
      <c r="AO24" s="65">
        <f t="shared" si="19"/>
        <v>2.1518089382832822E-2</v>
      </c>
      <c r="AP24" s="66">
        <f t="shared" si="20"/>
        <v>2.1961184882533197E-2</v>
      </c>
      <c r="AQ24" s="67">
        <f t="shared" si="21"/>
        <v>2.1731123388581953E-2</v>
      </c>
      <c r="AR24" s="112">
        <f>AR5+AR6+AR7+AR8+AR9+AR10+AR11+AR12+AR13+AR14+AR15+AR16+AR17+AR18+AR19+AR20+AR21+AR22+AR23</f>
        <v>23</v>
      </c>
      <c r="AS24" s="113">
        <f>AS5+AS6+AS7+AS8+AS9+AS10+AS11+AS12+AS13+AS14+AS15+AS16+AS17+AS18+AS19+AS20+AS21+AS22+AS23</f>
        <v>34</v>
      </c>
      <c r="AT24" s="114">
        <f t="shared" si="22"/>
        <v>57</v>
      </c>
      <c r="AU24" s="211">
        <f t="shared" si="23"/>
        <v>1.5263655710569874</v>
      </c>
      <c r="AV24" s="212">
        <f t="shared" si="24"/>
        <v>1.3937691521961184</v>
      </c>
      <c r="AW24" s="213">
        <f t="shared" si="25"/>
        <v>1.4626151012891344</v>
      </c>
    </row>
    <row r="26" spans="1:49">
      <c r="AU26" s="12"/>
      <c r="AV26" s="12"/>
      <c r="AW26" s="12"/>
    </row>
  </sheetData>
  <mergeCells count="17">
    <mergeCell ref="AU3:AW3"/>
    <mergeCell ref="AO3:AQ3"/>
    <mergeCell ref="AR3:AT3"/>
    <mergeCell ref="Q3:S3"/>
    <mergeCell ref="N3:P3"/>
    <mergeCell ref="T3:V3"/>
    <mergeCell ref="W3:Y3"/>
    <mergeCell ref="Z3:AB3"/>
    <mergeCell ref="A3:A4"/>
    <mergeCell ref="AC3:AE3"/>
    <mergeCell ref="AF3:AH3"/>
    <mergeCell ref="AI3:AK3"/>
    <mergeCell ref="AL3:AN3"/>
    <mergeCell ref="B3:D3"/>
    <mergeCell ref="E3:G3"/>
    <mergeCell ref="H3:J3"/>
    <mergeCell ref="K3:M3"/>
  </mergeCells>
  <phoneticPr fontId="3"/>
  <printOptions horizontalCentered="1" verticalCentered="1"/>
  <pageMargins left="0.70866141732283472" right="0.70866141732283472" top="1.2204724409448819" bottom="0.7480314960629921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tabSelected="1" view="pageBreakPreview" zoomScaleNormal="115" zoomScaleSheetLayoutView="100" workbookViewId="0">
      <pane xSplit="1" ySplit="4" topLeftCell="AG5" activePane="bottomRight" state="frozen"/>
      <selection pane="topRight" activeCell="B1" sqref="B1"/>
      <selection pane="bottomLeft" activeCell="A5" sqref="A5"/>
      <selection pane="bottomRight" activeCell="AW28" sqref="AW28"/>
    </sheetView>
  </sheetViews>
  <sheetFormatPr defaultColWidth="10.625" defaultRowHeight="9.75"/>
  <cols>
    <col min="1" max="1" width="15.625" style="10" customWidth="1"/>
    <col min="2" max="7" width="4.75" style="7" customWidth="1"/>
    <col min="8" max="10" width="4.75" style="9" customWidth="1"/>
    <col min="11" max="16" width="4.75" style="8" customWidth="1"/>
    <col min="17" max="19" width="4.75" style="7" customWidth="1"/>
    <col min="20" max="22" width="4.75" style="4" customWidth="1"/>
    <col min="23" max="28" width="4.75" style="3" customWidth="1"/>
    <col min="29" max="31" width="4.75" style="6" customWidth="1"/>
    <col min="32" max="36" width="4.75" style="3" customWidth="1"/>
    <col min="37" max="37" width="4.75" style="5" customWidth="1"/>
    <col min="38" max="40" width="4.75" style="3" customWidth="1"/>
    <col min="41" max="43" width="4.75" style="4" customWidth="1"/>
    <col min="44" max="46" width="4.75" style="3" customWidth="1"/>
    <col min="47" max="49" width="4.75" style="2" customWidth="1"/>
    <col min="50" max="52" width="2.875" style="2" customWidth="1"/>
    <col min="53" max="60" width="10.625" style="2"/>
    <col min="61" max="16384" width="10.625" style="1"/>
  </cols>
  <sheetData>
    <row r="1" spans="1:98" ht="14.25">
      <c r="B1" s="319" t="s">
        <v>65</v>
      </c>
      <c r="Z1" s="319" t="s">
        <v>65</v>
      </c>
    </row>
    <row r="2" spans="1:98">
      <c r="A2" s="116"/>
      <c r="B2" s="117"/>
      <c r="C2" s="117"/>
      <c r="D2" s="117"/>
      <c r="E2" s="117"/>
      <c r="F2" s="117"/>
      <c r="G2" s="117"/>
      <c r="H2" s="118"/>
      <c r="I2" s="118"/>
      <c r="J2" s="118"/>
      <c r="K2" s="119"/>
      <c r="L2" s="119"/>
      <c r="M2" s="119"/>
      <c r="N2" s="119"/>
      <c r="O2" s="119"/>
      <c r="P2" s="119"/>
      <c r="Q2" s="117"/>
      <c r="R2" s="117"/>
      <c r="S2" s="117"/>
      <c r="T2" s="120"/>
      <c r="U2" s="120"/>
      <c r="V2" s="120"/>
      <c r="W2" s="121"/>
      <c r="X2" s="121"/>
      <c r="Y2" s="121"/>
      <c r="Z2" s="121"/>
      <c r="AA2" s="121"/>
      <c r="AB2" s="121"/>
      <c r="AC2" s="122"/>
      <c r="AD2" s="122"/>
      <c r="AE2" s="122"/>
      <c r="AF2" s="121"/>
      <c r="AG2" s="121"/>
      <c r="AH2" s="121"/>
      <c r="AI2" s="121"/>
      <c r="AJ2" s="121"/>
      <c r="AK2" s="123"/>
      <c r="AL2" s="121"/>
      <c r="AM2" s="121"/>
      <c r="AN2" s="121"/>
      <c r="AO2" s="120"/>
      <c r="AP2" s="120"/>
      <c r="AQ2" s="120"/>
      <c r="AR2" s="121"/>
      <c r="AS2" s="121"/>
      <c r="AT2" s="121"/>
    </row>
    <row r="3" spans="1:98" s="16" customFormat="1" ht="30" customHeight="1">
      <c r="A3" s="418" t="s">
        <v>63</v>
      </c>
      <c r="B3" s="422" t="s">
        <v>31</v>
      </c>
      <c r="C3" s="422"/>
      <c r="D3" s="423"/>
      <c r="E3" s="422" t="s">
        <v>30</v>
      </c>
      <c r="F3" s="422"/>
      <c r="G3" s="423"/>
      <c r="H3" s="424" t="s">
        <v>29</v>
      </c>
      <c r="I3" s="424"/>
      <c r="J3" s="425"/>
      <c r="K3" s="426" t="s">
        <v>28</v>
      </c>
      <c r="L3" s="426"/>
      <c r="M3" s="427"/>
      <c r="N3" s="426" t="s">
        <v>27</v>
      </c>
      <c r="O3" s="426"/>
      <c r="P3" s="427"/>
      <c r="Q3" s="422" t="s">
        <v>26</v>
      </c>
      <c r="R3" s="422"/>
      <c r="S3" s="423"/>
      <c r="T3" s="416" t="s">
        <v>70</v>
      </c>
      <c r="U3" s="416"/>
      <c r="V3" s="417"/>
      <c r="W3" s="414" t="s">
        <v>25</v>
      </c>
      <c r="X3" s="414"/>
      <c r="Y3" s="415"/>
      <c r="Z3" s="414" t="s">
        <v>71</v>
      </c>
      <c r="AA3" s="414"/>
      <c r="AB3" s="415"/>
      <c r="AC3" s="420" t="s">
        <v>72</v>
      </c>
      <c r="AD3" s="420"/>
      <c r="AE3" s="421"/>
      <c r="AF3" s="414" t="s">
        <v>73</v>
      </c>
      <c r="AG3" s="414"/>
      <c r="AH3" s="415"/>
      <c r="AI3" s="414" t="s">
        <v>74</v>
      </c>
      <c r="AJ3" s="414"/>
      <c r="AK3" s="415"/>
      <c r="AL3" s="414" t="s">
        <v>75</v>
      </c>
      <c r="AM3" s="414"/>
      <c r="AN3" s="415"/>
      <c r="AO3" s="416" t="s">
        <v>76</v>
      </c>
      <c r="AP3" s="416"/>
      <c r="AQ3" s="417"/>
      <c r="AR3" s="414" t="s">
        <v>77</v>
      </c>
      <c r="AS3" s="414"/>
      <c r="AT3" s="415"/>
      <c r="AU3" s="375" t="s">
        <v>32</v>
      </c>
      <c r="AV3" s="376"/>
      <c r="AW3" s="37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98" s="16" customFormat="1" ht="18.75" customHeight="1">
      <c r="A4" s="419"/>
      <c r="B4" s="124" t="s">
        <v>22</v>
      </c>
      <c r="C4" s="125" t="s">
        <v>21</v>
      </c>
      <c r="D4" s="126" t="s">
        <v>20</v>
      </c>
      <c r="E4" s="219" t="s">
        <v>22</v>
      </c>
      <c r="F4" s="125" t="s">
        <v>21</v>
      </c>
      <c r="G4" s="126" t="s">
        <v>20</v>
      </c>
      <c r="H4" s="220" t="s">
        <v>22</v>
      </c>
      <c r="I4" s="128" t="s">
        <v>21</v>
      </c>
      <c r="J4" s="129" t="s">
        <v>20</v>
      </c>
      <c r="K4" s="221" t="s">
        <v>22</v>
      </c>
      <c r="L4" s="131" t="s">
        <v>21</v>
      </c>
      <c r="M4" s="132" t="s">
        <v>23</v>
      </c>
      <c r="N4" s="221" t="s">
        <v>22</v>
      </c>
      <c r="O4" s="131" t="s">
        <v>21</v>
      </c>
      <c r="P4" s="132" t="s">
        <v>20</v>
      </c>
      <c r="Q4" s="219" t="s">
        <v>22</v>
      </c>
      <c r="R4" s="125" t="s">
        <v>21</v>
      </c>
      <c r="S4" s="126" t="s">
        <v>20</v>
      </c>
      <c r="T4" s="222" t="s">
        <v>22</v>
      </c>
      <c r="U4" s="134" t="s">
        <v>21</v>
      </c>
      <c r="V4" s="135" t="s">
        <v>20</v>
      </c>
      <c r="W4" s="223" t="s">
        <v>22</v>
      </c>
      <c r="X4" s="137" t="s">
        <v>21</v>
      </c>
      <c r="Y4" s="138" t="s">
        <v>20</v>
      </c>
      <c r="Z4" s="223" t="s">
        <v>22</v>
      </c>
      <c r="AA4" s="137" t="s">
        <v>21</v>
      </c>
      <c r="AB4" s="138" t="s">
        <v>20</v>
      </c>
      <c r="AC4" s="224" t="s">
        <v>22</v>
      </c>
      <c r="AD4" s="140" t="s">
        <v>21</v>
      </c>
      <c r="AE4" s="141" t="s">
        <v>20</v>
      </c>
      <c r="AF4" s="223" t="s">
        <v>22</v>
      </c>
      <c r="AG4" s="137" t="s">
        <v>21</v>
      </c>
      <c r="AH4" s="138" t="s">
        <v>20</v>
      </c>
      <c r="AI4" s="223" t="s">
        <v>22</v>
      </c>
      <c r="AJ4" s="137" t="s">
        <v>21</v>
      </c>
      <c r="AK4" s="142" t="s">
        <v>20</v>
      </c>
      <c r="AL4" s="223" t="s">
        <v>22</v>
      </c>
      <c r="AM4" s="137" t="s">
        <v>21</v>
      </c>
      <c r="AN4" s="138" t="s">
        <v>20</v>
      </c>
      <c r="AO4" s="222" t="s">
        <v>22</v>
      </c>
      <c r="AP4" s="134" t="s">
        <v>21</v>
      </c>
      <c r="AQ4" s="135" t="s">
        <v>20</v>
      </c>
      <c r="AR4" s="223" t="s">
        <v>22</v>
      </c>
      <c r="AS4" s="137" t="s">
        <v>21</v>
      </c>
      <c r="AT4" s="138" t="s">
        <v>20</v>
      </c>
      <c r="AU4" s="136" t="s">
        <v>22</v>
      </c>
      <c r="AV4" s="137" t="s">
        <v>21</v>
      </c>
      <c r="AW4" s="138" t="s">
        <v>20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98" s="15" customFormat="1" ht="18" customHeight="1">
      <c r="A5" s="143" t="s">
        <v>19</v>
      </c>
      <c r="B5" s="290">
        <v>425</v>
      </c>
      <c r="C5" s="291">
        <v>413</v>
      </c>
      <c r="D5" s="292">
        <f>B5+C5</f>
        <v>838</v>
      </c>
      <c r="E5" s="290">
        <v>167</v>
      </c>
      <c r="F5" s="291">
        <v>129</v>
      </c>
      <c r="G5" s="292">
        <f t="shared" ref="G5:G28" si="0">E5+F5</f>
        <v>296</v>
      </c>
      <c r="H5" s="225">
        <f>E5/B5</f>
        <v>0.39294117647058824</v>
      </c>
      <c r="I5" s="148">
        <f>F5/C5</f>
        <v>0.31234866828087166</v>
      </c>
      <c r="J5" s="149">
        <f>G5/D5</f>
        <v>0.3532219570405728</v>
      </c>
      <c r="K5" s="290">
        <v>60</v>
      </c>
      <c r="L5" s="291">
        <v>38</v>
      </c>
      <c r="M5" s="292">
        <f t="shared" ref="M5:M28" si="1">K5+L5</f>
        <v>98</v>
      </c>
      <c r="N5" s="226">
        <f>K5/B5</f>
        <v>0.14117647058823529</v>
      </c>
      <c r="O5" s="151">
        <f>L5/C5</f>
        <v>9.2009685230024216E-2</v>
      </c>
      <c r="P5" s="152">
        <f>M5/D5</f>
        <v>0.11694510739856802</v>
      </c>
      <c r="Q5" s="290">
        <v>632</v>
      </c>
      <c r="R5" s="291">
        <v>476</v>
      </c>
      <c r="S5" s="292">
        <f t="shared" ref="S5:S28" si="2">Q5+R5</f>
        <v>1108</v>
      </c>
      <c r="T5" s="227">
        <f>Q5/B5</f>
        <v>1.4870588235294118</v>
      </c>
      <c r="U5" s="156">
        <f>R5/C5</f>
        <v>1.152542372881356</v>
      </c>
      <c r="V5" s="157">
        <f>S5/D5</f>
        <v>1.3221957040572792</v>
      </c>
      <c r="W5" s="320">
        <v>93</v>
      </c>
      <c r="X5" s="320">
        <v>116</v>
      </c>
      <c r="Y5" s="292">
        <f t="shared" ref="Y5:Y28" si="3">W5+X5</f>
        <v>209</v>
      </c>
      <c r="Z5" s="290">
        <v>1</v>
      </c>
      <c r="AA5" s="291">
        <v>0</v>
      </c>
      <c r="AB5" s="292">
        <f t="shared" ref="AB5:AB28" si="4">Z5+AA5</f>
        <v>1</v>
      </c>
      <c r="AC5" s="228">
        <f>Z5/B5</f>
        <v>2.352941176470588E-3</v>
      </c>
      <c r="AD5" s="159">
        <f>AA5/C5</f>
        <v>0</v>
      </c>
      <c r="AE5" s="160">
        <f>AB5/D5</f>
        <v>1.1933174224343676E-3</v>
      </c>
      <c r="AF5" s="290">
        <v>1</v>
      </c>
      <c r="AG5" s="291">
        <v>0</v>
      </c>
      <c r="AH5" s="292">
        <f t="shared" ref="AH5:AH28" si="5">AF5+AG5</f>
        <v>1</v>
      </c>
      <c r="AI5" s="228">
        <f>AF5/B5</f>
        <v>2.352941176470588E-3</v>
      </c>
      <c r="AJ5" s="159">
        <f t="shared" ref="AJ5:AK20" si="6">AG5/C5</f>
        <v>0</v>
      </c>
      <c r="AK5" s="160">
        <f t="shared" si="6"/>
        <v>1.1933174224343676E-3</v>
      </c>
      <c r="AL5" s="290">
        <v>1</v>
      </c>
      <c r="AM5" s="291">
        <v>0</v>
      </c>
      <c r="AN5" s="292">
        <f t="shared" ref="AN5:AN28" si="7">AL5+AM5</f>
        <v>1</v>
      </c>
      <c r="AO5" s="229">
        <f>AL5/B5</f>
        <v>2.352941176470588E-3</v>
      </c>
      <c r="AP5" s="162">
        <f>AM5/C5</f>
        <v>0</v>
      </c>
      <c r="AQ5" s="163">
        <f>AN5/D5</f>
        <v>1.1933174224343676E-3</v>
      </c>
      <c r="AR5" s="290">
        <v>1</v>
      </c>
      <c r="AS5" s="291">
        <v>2</v>
      </c>
      <c r="AT5" s="292">
        <f t="shared" ref="AT5:AT28" si="8">AR5+AS5</f>
        <v>3</v>
      </c>
      <c r="AU5" s="164">
        <f>(Q5+AL5)/B5</f>
        <v>1.4894117647058824</v>
      </c>
      <c r="AV5" s="165">
        <f t="shared" ref="AV5:AV28" si="9">(R5+AM5)/C5</f>
        <v>1.152542372881356</v>
      </c>
      <c r="AW5" s="166">
        <f t="shared" ref="AW5:AW28" si="10">(S5+AN5)/D5</f>
        <v>1.3233890214797137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5" customFormat="1" ht="18" customHeight="1">
      <c r="A6" s="167" t="s">
        <v>18</v>
      </c>
      <c r="B6" s="293">
        <v>120</v>
      </c>
      <c r="C6" s="294">
        <v>111</v>
      </c>
      <c r="D6" s="295">
        <f t="shared" ref="D6:D28" si="11">B6+C6</f>
        <v>231</v>
      </c>
      <c r="E6" s="293">
        <v>33</v>
      </c>
      <c r="F6" s="294">
        <v>32</v>
      </c>
      <c r="G6" s="295">
        <f t="shared" si="0"/>
        <v>65</v>
      </c>
      <c r="H6" s="230">
        <f t="shared" ref="H6:J28" si="12">E6/B6</f>
        <v>0.27500000000000002</v>
      </c>
      <c r="I6" s="172">
        <f t="shared" si="12"/>
        <v>0.28828828828828829</v>
      </c>
      <c r="J6" s="173">
        <f t="shared" si="12"/>
        <v>0.2813852813852814</v>
      </c>
      <c r="K6" s="293">
        <v>17</v>
      </c>
      <c r="L6" s="294">
        <v>14</v>
      </c>
      <c r="M6" s="295">
        <f t="shared" si="1"/>
        <v>31</v>
      </c>
      <c r="N6" s="226">
        <f t="shared" ref="N6:P28" si="13">K6/B6</f>
        <v>0.14166666666666666</v>
      </c>
      <c r="O6" s="151">
        <f t="shared" si="13"/>
        <v>0.12612612612612611</v>
      </c>
      <c r="P6" s="152">
        <f t="shared" si="13"/>
        <v>0.13419913419913421</v>
      </c>
      <c r="Q6" s="293">
        <v>78</v>
      </c>
      <c r="R6" s="294">
        <v>72</v>
      </c>
      <c r="S6" s="295">
        <f t="shared" si="2"/>
        <v>150</v>
      </c>
      <c r="T6" s="227">
        <f t="shared" ref="T6:V28" si="14">Q6/B6</f>
        <v>0.65</v>
      </c>
      <c r="U6" s="156">
        <f t="shared" si="14"/>
        <v>0.64864864864864868</v>
      </c>
      <c r="V6" s="157">
        <f t="shared" si="14"/>
        <v>0.64935064935064934</v>
      </c>
      <c r="W6" s="321">
        <v>30</v>
      </c>
      <c r="X6" s="321">
        <v>11</v>
      </c>
      <c r="Y6" s="295">
        <f t="shared" si="3"/>
        <v>41</v>
      </c>
      <c r="Z6" s="293">
        <v>0</v>
      </c>
      <c r="AA6" s="294">
        <v>0</v>
      </c>
      <c r="AB6" s="295">
        <f t="shared" si="4"/>
        <v>0</v>
      </c>
      <c r="AC6" s="231">
        <f t="shared" ref="AC6:AE28" si="15">Z6/B6</f>
        <v>0</v>
      </c>
      <c r="AD6" s="179">
        <f t="shared" si="15"/>
        <v>0</v>
      </c>
      <c r="AE6" s="180">
        <f t="shared" si="15"/>
        <v>0</v>
      </c>
      <c r="AF6" s="293">
        <v>0</v>
      </c>
      <c r="AG6" s="294">
        <v>0</v>
      </c>
      <c r="AH6" s="295">
        <f t="shared" si="5"/>
        <v>0</v>
      </c>
      <c r="AI6" s="231">
        <f t="shared" ref="AI6:AK28" si="16">AF6/B6</f>
        <v>0</v>
      </c>
      <c r="AJ6" s="179">
        <f t="shared" si="6"/>
        <v>0</v>
      </c>
      <c r="AK6" s="180">
        <f t="shared" si="6"/>
        <v>0</v>
      </c>
      <c r="AL6" s="293">
        <v>0</v>
      </c>
      <c r="AM6" s="294">
        <v>0</v>
      </c>
      <c r="AN6" s="295">
        <f t="shared" si="7"/>
        <v>0</v>
      </c>
      <c r="AO6" s="232">
        <f t="shared" ref="AO6:AQ28" si="17">AL6/B6</f>
        <v>0</v>
      </c>
      <c r="AP6" s="182">
        <f t="shared" si="17"/>
        <v>0</v>
      </c>
      <c r="AQ6" s="183">
        <f t="shared" si="17"/>
        <v>0</v>
      </c>
      <c r="AR6" s="293">
        <v>1</v>
      </c>
      <c r="AS6" s="294">
        <v>0</v>
      </c>
      <c r="AT6" s="295">
        <f t="shared" si="8"/>
        <v>1</v>
      </c>
      <c r="AU6" s="184">
        <f t="shared" ref="AU6:AU28" si="18">(Q6+AL6)/B6</f>
        <v>0.65</v>
      </c>
      <c r="AV6" s="185">
        <f t="shared" si="9"/>
        <v>0.64864864864864868</v>
      </c>
      <c r="AW6" s="186">
        <f t="shared" si="10"/>
        <v>0.64935064935064934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15" customFormat="1" ht="18" customHeight="1">
      <c r="A7" s="167" t="s">
        <v>17</v>
      </c>
      <c r="B7" s="293">
        <v>137</v>
      </c>
      <c r="C7" s="294">
        <v>133</v>
      </c>
      <c r="D7" s="295">
        <f t="shared" si="11"/>
        <v>270</v>
      </c>
      <c r="E7" s="293">
        <v>37</v>
      </c>
      <c r="F7" s="294">
        <v>53</v>
      </c>
      <c r="G7" s="295">
        <f t="shared" si="0"/>
        <v>90</v>
      </c>
      <c r="H7" s="230">
        <f t="shared" si="12"/>
        <v>0.27007299270072993</v>
      </c>
      <c r="I7" s="172">
        <f t="shared" si="12"/>
        <v>0.39849624060150374</v>
      </c>
      <c r="J7" s="173">
        <f t="shared" si="12"/>
        <v>0.33333333333333331</v>
      </c>
      <c r="K7" s="293">
        <v>8</v>
      </c>
      <c r="L7" s="294">
        <v>10</v>
      </c>
      <c r="M7" s="295">
        <f t="shared" si="1"/>
        <v>18</v>
      </c>
      <c r="N7" s="226">
        <f t="shared" si="13"/>
        <v>5.8394160583941604E-2</v>
      </c>
      <c r="O7" s="151">
        <f t="shared" si="13"/>
        <v>7.5187969924812026E-2</v>
      </c>
      <c r="P7" s="152">
        <f t="shared" si="13"/>
        <v>6.6666666666666666E-2</v>
      </c>
      <c r="Q7" s="293">
        <v>143</v>
      </c>
      <c r="R7" s="294">
        <v>237</v>
      </c>
      <c r="S7" s="295">
        <f t="shared" si="2"/>
        <v>380</v>
      </c>
      <c r="T7" s="227">
        <f t="shared" si="14"/>
        <v>1.0437956204379562</v>
      </c>
      <c r="U7" s="156">
        <f t="shared" si="14"/>
        <v>1.7819548872180451</v>
      </c>
      <c r="V7" s="157">
        <f t="shared" si="14"/>
        <v>1.4074074074074074</v>
      </c>
      <c r="W7" s="320">
        <v>33</v>
      </c>
      <c r="X7" s="320">
        <v>31</v>
      </c>
      <c r="Y7" s="295">
        <f t="shared" si="3"/>
        <v>64</v>
      </c>
      <c r="Z7" s="293">
        <v>1</v>
      </c>
      <c r="AA7" s="294">
        <v>0</v>
      </c>
      <c r="AB7" s="295">
        <f t="shared" si="4"/>
        <v>1</v>
      </c>
      <c r="AC7" s="231">
        <f t="shared" si="15"/>
        <v>7.2992700729927005E-3</v>
      </c>
      <c r="AD7" s="179">
        <f t="shared" si="15"/>
        <v>0</v>
      </c>
      <c r="AE7" s="180">
        <f t="shared" si="15"/>
        <v>3.7037037037037038E-3</v>
      </c>
      <c r="AF7" s="293">
        <v>1</v>
      </c>
      <c r="AG7" s="294">
        <v>0</v>
      </c>
      <c r="AH7" s="295">
        <f t="shared" si="5"/>
        <v>1</v>
      </c>
      <c r="AI7" s="231">
        <f t="shared" si="16"/>
        <v>7.2992700729927005E-3</v>
      </c>
      <c r="AJ7" s="179">
        <f t="shared" si="6"/>
        <v>0</v>
      </c>
      <c r="AK7" s="180">
        <f t="shared" si="6"/>
        <v>3.7037037037037038E-3</v>
      </c>
      <c r="AL7" s="293">
        <v>1</v>
      </c>
      <c r="AM7" s="294">
        <v>0</v>
      </c>
      <c r="AN7" s="295">
        <f t="shared" si="7"/>
        <v>1</v>
      </c>
      <c r="AO7" s="232">
        <f t="shared" si="17"/>
        <v>7.2992700729927005E-3</v>
      </c>
      <c r="AP7" s="182">
        <f t="shared" si="17"/>
        <v>0</v>
      </c>
      <c r="AQ7" s="183">
        <f t="shared" si="17"/>
        <v>3.7037037037037038E-3</v>
      </c>
      <c r="AR7" s="293">
        <v>0</v>
      </c>
      <c r="AS7" s="294">
        <v>0</v>
      </c>
      <c r="AT7" s="295">
        <f t="shared" si="8"/>
        <v>0</v>
      </c>
      <c r="AU7" s="184">
        <f t="shared" si="18"/>
        <v>1.051094890510949</v>
      </c>
      <c r="AV7" s="185">
        <f t="shared" si="9"/>
        <v>1.7819548872180451</v>
      </c>
      <c r="AW7" s="186">
        <f t="shared" si="10"/>
        <v>1.4111111111111112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5" customFormat="1" ht="18" customHeight="1">
      <c r="A8" s="167" t="s">
        <v>16</v>
      </c>
      <c r="B8" s="293">
        <v>184</v>
      </c>
      <c r="C8" s="294">
        <v>182</v>
      </c>
      <c r="D8" s="295">
        <f t="shared" si="11"/>
        <v>366</v>
      </c>
      <c r="E8" s="293">
        <v>65</v>
      </c>
      <c r="F8" s="294">
        <v>60</v>
      </c>
      <c r="G8" s="295">
        <f t="shared" si="0"/>
        <v>125</v>
      </c>
      <c r="H8" s="230">
        <f t="shared" si="12"/>
        <v>0.35326086956521741</v>
      </c>
      <c r="I8" s="172">
        <f t="shared" si="12"/>
        <v>0.32967032967032966</v>
      </c>
      <c r="J8" s="173">
        <f t="shared" si="12"/>
        <v>0.34153005464480873</v>
      </c>
      <c r="K8" s="293">
        <v>24</v>
      </c>
      <c r="L8" s="294">
        <v>14</v>
      </c>
      <c r="M8" s="295">
        <f t="shared" si="1"/>
        <v>38</v>
      </c>
      <c r="N8" s="226">
        <f t="shared" si="13"/>
        <v>0.13043478260869565</v>
      </c>
      <c r="O8" s="151">
        <f t="shared" si="13"/>
        <v>7.6923076923076927E-2</v>
      </c>
      <c r="P8" s="152">
        <f t="shared" si="13"/>
        <v>0.10382513661202186</v>
      </c>
      <c r="Q8" s="293">
        <v>316</v>
      </c>
      <c r="R8" s="294">
        <v>230</v>
      </c>
      <c r="S8" s="295">
        <f t="shared" si="2"/>
        <v>546</v>
      </c>
      <c r="T8" s="227">
        <f t="shared" si="14"/>
        <v>1.7173913043478262</v>
      </c>
      <c r="U8" s="156">
        <f t="shared" si="14"/>
        <v>1.2637362637362637</v>
      </c>
      <c r="V8" s="157">
        <f t="shared" si="14"/>
        <v>1.4918032786885247</v>
      </c>
      <c r="W8" s="320">
        <v>19</v>
      </c>
      <c r="X8" s="320">
        <v>26</v>
      </c>
      <c r="Y8" s="295">
        <f t="shared" si="3"/>
        <v>45</v>
      </c>
      <c r="Z8" s="293">
        <v>2</v>
      </c>
      <c r="AA8" s="294">
        <v>2</v>
      </c>
      <c r="AB8" s="295">
        <f t="shared" si="4"/>
        <v>4</v>
      </c>
      <c r="AC8" s="231">
        <f t="shared" si="15"/>
        <v>1.0869565217391304E-2</v>
      </c>
      <c r="AD8" s="179">
        <f t="shared" si="15"/>
        <v>1.098901098901099E-2</v>
      </c>
      <c r="AE8" s="180">
        <f t="shared" si="15"/>
        <v>1.092896174863388E-2</v>
      </c>
      <c r="AF8" s="293">
        <v>0</v>
      </c>
      <c r="AG8" s="294">
        <v>0</v>
      </c>
      <c r="AH8" s="295">
        <f t="shared" si="5"/>
        <v>0</v>
      </c>
      <c r="AI8" s="231">
        <f t="shared" si="16"/>
        <v>0</v>
      </c>
      <c r="AJ8" s="179">
        <f t="shared" si="6"/>
        <v>0</v>
      </c>
      <c r="AK8" s="180">
        <f t="shared" si="6"/>
        <v>0</v>
      </c>
      <c r="AL8" s="293">
        <v>3</v>
      </c>
      <c r="AM8" s="294">
        <v>3</v>
      </c>
      <c r="AN8" s="295">
        <f t="shared" si="7"/>
        <v>6</v>
      </c>
      <c r="AO8" s="232">
        <f t="shared" si="17"/>
        <v>1.6304347826086956E-2</v>
      </c>
      <c r="AP8" s="182">
        <f t="shared" si="17"/>
        <v>1.6483516483516484E-2</v>
      </c>
      <c r="AQ8" s="183">
        <f t="shared" si="17"/>
        <v>1.6393442622950821E-2</v>
      </c>
      <c r="AR8" s="293">
        <v>0</v>
      </c>
      <c r="AS8" s="294">
        <v>0</v>
      </c>
      <c r="AT8" s="295">
        <f t="shared" si="8"/>
        <v>0</v>
      </c>
      <c r="AU8" s="184">
        <f t="shared" si="18"/>
        <v>1.7336956521739131</v>
      </c>
      <c r="AV8" s="185">
        <f t="shared" si="9"/>
        <v>1.2802197802197801</v>
      </c>
      <c r="AW8" s="186">
        <f t="shared" si="10"/>
        <v>1.5081967213114753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15" customFormat="1" ht="18" customHeight="1">
      <c r="A9" s="167" t="s">
        <v>15</v>
      </c>
      <c r="B9" s="293">
        <v>160</v>
      </c>
      <c r="C9" s="294">
        <v>183</v>
      </c>
      <c r="D9" s="295">
        <f t="shared" si="11"/>
        <v>343</v>
      </c>
      <c r="E9" s="293">
        <v>40</v>
      </c>
      <c r="F9" s="294">
        <v>32</v>
      </c>
      <c r="G9" s="295">
        <f t="shared" si="0"/>
        <v>72</v>
      </c>
      <c r="H9" s="230">
        <f t="shared" si="12"/>
        <v>0.25</v>
      </c>
      <c r="I9" s="172">
        <f t="shared" si="12"/>
        <v>0.17486338797814208</v>
      </c>
      <c r="J9" s="173">
        <f t="shared" si="12"/>
        <v>0.2099125364431487</v>
      </c>
      <c r="K9" s="293">
        <v>11</v>
      </c>
      <c r="L9" s="294">
        <v>14</v>
      </c>
      <c r="M9" s="295">
        <f t="shared" si="1"/>
        <v>25</v>
      </c>
      <c r="N9" s="226">
        <f t="shared" si="13"/>
        <v>6.8750000000000006E-2</v>
      </c>
      <c r="O9" s="151">
        <f t="shared" si="13"/>
        <v>7.650273224043716E-2</v>
      </c>
      <c r="P9" s="152">
        <f t="shared" si="13"/>
        <v>7.2886297376093298E-2</v>
      </c>
      <c r="Q9" s="293">
        <v>171</v>
      </c>
      <c r="R9" s="294">
        <v>128</v>
      </c>
      <c r="S9" s="295">
        <f t="shared" si="2"/>
        <v>299</v>
      </c>
      <c r="T9" s="227">
        <f t="shared" si="14"/>
        <v>1.0687500000000001</v>
      </c>
      <c r="U9" s="156">
        <f t="shared" si="14"/>
        <v>0.69945355191256831</v>
      </c>
      <c r="V9" s="157">
        <f t="shared" si="14"/>
        <v>0.8717201166180758</v>
      </c>
      <c r="W9" s="320">
        <v>15</v>
      </c>
      <c r="X9" s="320">
        <v>18</v>
      </c>
      <c r="Y9" s="295">
        <f t="shared" si="3"/>
        <v>33</v>
      </c>
      <c r="Z9" s="293">
        <v>0</v>
      </c>
      <c r="AA9" s="294">
        <v>0</v>
      </c>
      <c r="AB9" s="295">
        <f t="shared" si="4"/>
        <v>0</v>
      </c>
      <c r="AC9" s="231">
        <f t="shared" si="15"/>
        <v>0</v>
      </c>
      <c r="AD9" s="179">
        <f t="shared" si="15"/>
        <v>0</v>
      </c>
      <c r="AE9" s="180">
        <f t="shared" si="15"/>
        <v>0</v>
      </c>
      <c r="AF9" s="293">
        <v>0</v>
      </c>
      <c r="AG9" s="294">
        <v>0</v>
      </c>
      <c r="AH9" s="295">
        <f t="shared" si="5"/>
        <v>0</v>
      </c>
      <c r="AI9" s="231">
        <f t="shared" si="16"/>
        <v>0</v>
      </c>
      <c r="AJ9" s="179">
        <f t="shared" si="6"/>
        <v>0</v>
      </c>
      <c r="AK9" s="180">
        <f t="shared" si="6"/>
        <v>0</v>
      </c>
      <c r="AL9" s="293">
        <v>0</v>
      </c>
      <c r="AM9" s="294">
        <v>0</v>
      </c>
      <c r="AN9" s="295">
        <f t="shared" si="7"/>
        <v>0</v>
      </c>
      <c r="AO9" s="232">
        <f t="shared" si="17"/>
        <v>0</v>
      </c>
      <c r="AP9" s="182">
        <f t="shared" si="17"/>
        <v>0</v>
      </c>
      <c r="AQ9" s="183">
        <f t="shared" si="17"/>
        <v>0</v>
      </c>
      <c r="AR9" s="293">
        <v>0</v>
      </c>
      <c r="AS9" s="294">
        <v>0</v>
      </c>
      <c r="AT9" s="295">
        <f t="shared" si="8"/>
        <v>0</v>
      </c>
      <c r="AU9" s="184">
        <f t="shared" si="18"/>
        <v>1.0687500000000001</v>
      </c>
      <c r="AV9" s="185">
        <f t="shared" si="9"/>
        <v>0.69945355191256831</v>
      </c>
      <c r="AW9" s="186">
        <f t="shared" si="10"/>
        <v>0.8717201166180758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15" customFormat="1" ht="18" customHeight="1">
      <c r="A10" s="167" t="s">
        <v>14</v>
      </c>
      <c r="B10" s="293">
        <v>190</v>
      </c>
      <c r="C10" s="294">
        <v>183</v>
      </c>
      <c r="D10" s="295">
        <f t="shared" si="11"/>
        <v>373</v>
      </c>
      <c r="E10" s="293">
        <v>52</v>
      </c>
      <c r="F10" s="294">
        <v>46</v>
      </c>
      <c r="G10" s="295">
        <f t="shared" si="0"/>
        <v>98</v>
      </c>
      <c r="H10" s="230">
        <f t="shared" si="12"/>
        <v>0.27368421052631581</v>
      </c>
      <c r="I10" s="172">
        <f t="shared" si="12"/>
        <v>0.25136612021857924</v>
      </c>
      <c r="J10" s="173">
        <f t="shared" si="12"/>
        <v>0.26273458445040215</v>
      </c>
      <c r="K10" s="293">
        <v>23</v>
      </c>
      <c r="L10" s="294">
        <v>20</v>
      </c>
      <c r="M10" s="295">
        <f t="shared" si="1"/>
        <v>43</v>
      </c>
      <c r="N10" s="226">
        <f t="shared" si="13"/>
        <v>0.12105263157894737</v>
      </c>
      <c r="O10" s="151">
        <f t="shared" si="13"/>
        <v>0.10928961748633879</v>
      </c>
      <c r="P10" s="152">
        <f t="shared" si="13"/>
        <v>0.11528150134048257</v>
      </c>
      <c r="Q10" s="293">
        <v>241</v>
      </c>
      <c r="R10" s="294">
        <v>158</v>
      </c>
      <c r="S10" s="295">
        <f t="shared" si="2"/>
        <v>399</v>
      </c>
      <c r="T10" s="227">
        <f t="shared" si="14"/>
        <v>1.2684210526315789</v>
      </c>
      <c r="U10" s="156">
        <f t="shared" si="14"/>
        <v>0.86338797814207646</v>
      </c>
      <c r="V10" s="157">
        <f t="shared" si="14"/>
        <v>1.0697050938337802</v>
      </c>
      <c r="W10" s="320">
        <v>8</v>
      </c>
      <c r="X10" s="320">
        <v>25</v>
      </c>
      <c r="Y10" s="295">
        <f t="shared" si="3"/>
        <v>33</v>
      </c>
      <c r="Z10" s="293">
        <v>0</v>
      </c>
      <c r="AA10" s="294">
        <v>0</v>
      </c>
      <c r="AB10" s="295">
        <f t="shared" si="4"/>
        <v>0</v>
      </c>
      <c r="AC10" s="231">
        <f t="shared" si="15"/>
        <v>0</v>
      </c>
      <c r="AD10" s="179">
        <f t="shared" si="15"/>
        <v>0</v>
      </c>
      <c r="AE10" s="180">
        <f t="shared" si="15"/>
        <v>0</v>
      </c>
      <c r="AF10" s="293">
        <v>0</v>
      </c>
      <c r="AG10" s="294">
        <v>0</v>
      </c>
      <c r="AH10" s="295">
        <f t="shared" si="5"/>
        <v>0</v>
      </c>
      <c r="AI10" s="231">
        <f t="shared" si="16"/>
        <v>0</v>
      </c>
      <c r="AJ10" s="179">
        <f t="shared" si="6"/>
        <v>0</v>
      </c>
      <c r="AK10" s="180">
        <f t="shared" si="6"/>
        <v>0</v>
      </c>
      <c r="AL10" s="293">
        <v>0</v>
      </c>
      <c r="AM10" s="294">
        <v>0</v>
      </c>
      <c r="AN10" s="295">
        <f t="shared" si="7"/>
        <v>0</v>
      </c>
      <c r="AO10" s="232">
        <f t="shared" si="17"/>
        <v>0</v>
      </c>
      <c r="AP10" s="182">
        <f t="shared" si="17"/>
        <v>0</v>
      </c>
      <c r="AQ10" s="183">
        <f t="shared" si="17"/>
        <v>0</v>
      </c>
      <c r="AR10" s="293">
        <v>0</v>
      </c>
      <c r="AS10" s="294">
        <v>3</v>
      </c>
      <c r="AT10" s="295">
        <f t="shared" si="8"/>
        <v>3</v>
      </c>
      <c r="AU10" s="184">
        <f t="shared" si="18"/>
        <v>1.2684210526315789</v>
      </c>
      <c r="AV10" s="185">
        <f t="shared" si="9"/>
        <v>0.86338797814207646</v>
      </c>
      <c r="AW10" s="186">
        <f t="shared" si="10"/>
        <v>1.0697050938337802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15" customFormat="1" ht="18" customHeight="1">
      <c r="A11" s="167" t="s">
        <v>13</v>
      </c>
      <c r="B11" s="293">
        <v>260</v>
      </c>
      <c r="C11" s="294">
        <v>270</v>
      </c>
      <c r="D11" s="295">
        <f t="shared" si="11"/>
        <v>530</v>
      </c>
      <c r="E11" s="293">
        <v>84</v>
      </c>
      <c r="F11" s="294">
        <v>93</v>
      </c>
      <c r="G11" s="295">
        <f t="shared" si="0"/>
        <v>177</v>
      </c>
      <c r="H11" s="230">
        <f t="shared" si="12"/>
        <v>0.32307692307692309</v>
      </c>
      <c r="I11" s="172">
        <f t="shared" si="12"/>
        <v>0.34444444444444444</v>
      </c>
      <c r="J11" s="173">
        <f t="shared" si="12"/>
        <v>0.33396226415094338</v>
      </c>
      <c r="K11" s="293">
        <v>21</v>
      </c>
      <c r="L11" s="294">
        <v>36</v>
      </c>
      <c r="M11" s="295">
        <f t="shared" si="1"/>
        <v>57</v>
      </c>
      <c r="N11" s="226">
        <f t="shared" si="13"/>
        <v>8.0769230769230774E-2</v>
      </c>
      <c r="O11" s="151">
        <f t="shared" si="13"/>
        <v>0.13333333333333333</v>
      </c>
      <c r="P11" s="152">
        <f t="shared" si="13"/>
        <v>0.10754716981132076</v>
      </c>
      <c r="Q11" s="293">
        <v>293</v>
      </c>
      <c r="R11" s="294">
        <v>314</v>
      </c>
      <c r="S11" s="295">
        <f t="shared" si="2"/>
        <v>607</v>
      </c>
      <c r="T11" s="227">
        <f t="shared" si="14"/>
        <v>1.1269230769230769</v>
      </c>
      <c r="U11" s="156">
        <f t="shared" si="14"/>
        <v>1.162962962962963</v>
      </c>
      <c r="V11" s="157">
        <f t="shared" si="14"/>
        <v>1.1452830188679246</v>
      </c>
      <c r="W11" s="320">
        <v>61</v>
      </c>
      <c r="X11" s="320">
        <v>39</v>
      </c>
      <c r="Y11" s="295">
        <f t="shared" si="3"/>
        <v>100</v>
      </c>
      <c r="Z11" s="293">
        <v>0</v>
      </c>
      <c r="AA11" s="294">
        <v>0</v>
      </c>
      <c r="AB11" s="295">
        <f t="shared" si="4"/>
        <v>0</v>
      </c>
      <c r="AC11" s="231">
        <f t="shared" si="15"/>
        <v>0</v>
      </c>
      <c r="AD11" s="179">
        <f t="shared" si="15"/>
        <v>0</v>
      </c>
      <c r="AE11" s="180">
        <f t="shared" si="15"/>
        <v>0</v>
      </c>
      <c r="AF11" s="293">
        <v>0</v>
      </c>
      <c r="AG11" s="294">
        <v>0</v>
      </c>
      <c r="AH11" s="295">
        <f t="shared" si="5"/>
        <v>0</v>
      </c>
      <c r="AI11" s="231">
        <f t="shared" si="16"/>
        <v>0</v>
      </c>
      <c r="AJ11" s="179">
        <f t="shared" si="6"/>
        <v>0</v>
      </c>
      <c r="AK11" s="180">
        <f t="shared" si="6"/>
        <v>0</v>
      </c>
      <c r="AL11" s="293">
        <v>0</v>
      </c>
      <c r="AM11" s="294">
        <v>0</v>
      </c>
      <c r="AN11" s="295">
        <f t="shared" si="7"/>
        <v>0</v>
      </c>
      <c r="AO11" s="232">
        <f t="shared" si="17"/>
        <v>0</v>
      </c>
      <c r="AP11" s="182">
        <f t="shared" si="17"/>
        <v>0</v>
      </c>
      <c r="AQ11" s="183">
        <f t="shared" si="17"/>
        <v>0</v>
      </c>
      <c r="AR11" s="293">
        <v>2</v>
      </c>
      <c r="AS11" s="294">
        <v>0</v>
      </c>
      <c r="AT11" s="295">
        <f t="shared" si="8"/>
        <v>2</v>
      </c>
      <c r="AU11" s="184">
        <f t="shared" si="18"/>
        <v>1.1269230769230769</v>
      </c>
      <c r="AV11" s="185">
        <f t="shared" si="9"/>
        <v>1.162962962962963</v>
      </c>
      <c r="AW11" s="186">
        <f t="shared" si="10"/>
        <v>1.1452830188679246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15" customFormat="1" ht="18" customHeight="1">
      <c r="A12" s="167" t="s">
        <v>12</v>
      </c>
      <c r="B12" s="293">
        <v>40</v>
      </c>
      <c r="C12" s="294">
        <v>52</v>
      </c>
      <c r="D12" s="295">
        <f t="shared" si="11"/>
        <v>92</v>
      </c>
      <c r="E12" s="293">
        <v>16</v>
      </c>
      <c r="F12" s="294">
        <v>28</v>
      </c>
      <c r="G12" s="295">
        <f t="shared" si="0"/>
        <v>44</v>
      </c>
      <c r="H12" s="230">
        <f t="shared" si="12"/>
        <v>0.4</v>
      </c>
      <c r="I12" s="172">
        <f t="shared" si="12"/>
        <v>0.53846153846153844</v>
      </c>
      <c r="J12" s="173">
        <f t="shared" si="12"/>
        <v>0.47826086956521741</v>
      </c>
      <c r="K12" s="293">
        <v>4</v>
      </c>
      <c r="L12" s="294">
        <v>11</v>
      </c>
      <c r="M12" s="295">
        <f t="shared" si="1"/>
        <v>15</v>
      </c>
      <c r="N12" s="226">
        <f t="shared" si="13"/>
        <v>0.1</v>
      </c>
      <c r="O12" s="151">
        <f t="shared" si="13"/>
        <v>0.21153846153846154</v>
      </c>
      <c r="P12" s="152">
        <f t="shared" si="13"/>
        <v>0.16304347826086957</v>
      </c>
      <c r="Q12" s="293">
        <v>59</v>
      </c>
      <c r="R12" s="294">
        <v>95</v>
      </c>
      <c r="S12" s="295">
        <f t="shared" si="2"/>
        <v>154</v>
      </c>
      <c r="T12" s="227">
        <f t="shared" si="14"/>
        <v>1.4750000000000001</v>
      </c>
      <c r="U12" s="156">
        <f t="shared" si="14"/>
        <v>1.8269230769230769</v>
      </c>
      <c r="V12" s="157">
        <f t="shared" si="14"/>
        <v>1.673913043478261</v>
      </c>
      <c r="W12" s="320">
        <v>18</v>
      </c>
      <c r="X12" s="320">
        <v>30</v>
      </c>
      <c r="Y12" s="295">
        <f t="shared" si="3"/>
        <v>48</v>
      </c>
      <c r="Z12" s="293">
        <v>0</v>
      </c>
      <c r="AA12" s="294">
        <v>0</v>
      </c>
      <c r="AB12" s="295">
        <f t="shared" si="4"/>
        <v>0</v>
      </c>
      <c r="AC12" s="231">
        <f t="shared" si="15"/>
        <v>0</v>
      </c>
      <c r="AD12" s="179">
        <f t="shared" si="15"/>
        <v>0</v>
      </c>
      <c r="AE12" s="180">
        <f t="shared" si="15"/>
        <v>0</v>
      </c>
      <c r="AF12" s="293">
        <v>0</v>
      </c>
      <c r="AG12" s="294">
        <v>0</v>
      </c>
      <c r="AH12" s="295">
        <f t="shared" si="5"/>
        <v>0</v>
      </c>
      <c r="AI12" s="231">
        <f t="shared" si="16"/>
        <v>0</v>
      </c>
      <c r="AJ12" s="179">
        <f t="shared" si="6"/>
        <v>0</v>
      </c>
      <c r="AK12" s="180">
        <f t="shared" si="6"/>
        <v>0</v>
      </c>
      <c r="AL12" s="293">
        <v>0</v>
      </c>
      <c r="AM12" s="294">
        <v>0</v>
      </c>
      <c r="AN12" s="295">
        <f t="shared" si="7"/>
        <v>0</v>
      </c>
      <c r="AO12" s="232">
        <f t="shared" si="17"/>
        <v>0</v>
      </c>
      <c r="AP12" s="182">
        <f t="shared" si="17"/>
        <v>0</v>
      </c>
      <c r="AQ12" s="183">
        <f t="shared" si="17"/>
        <v>0</v>
      </c>
      <c r="AR12" s="293">
        <v>0</v>
      </c>
      <c r="AS12" s="294">
        <v>0</v>
      </c>
      <c r="AT12" s="295">
        <f t="shared" si="8"/>
        <v>0</v>
      </c>
      <c r="AU12" s="184">
        <f t="shared" si="18"/>
        <v>1.4750000000000001</v>
      </c>
      <c r="AV12" s="185">
        <f t="shared" si="9"/>
        <v>1.8269230769230769</v>
      </c>
      <c r="AW12" s="186">
        <f t="shared" si="10"/>
        <v>1.673913043478261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15" customFormat="1" ht="18" customHeight="1">
      <c r="A13" s="167" t="s">
        <v>11</v>
      </c>
      <c r="B13" s="293">
        <v>160</v>
      </c>
      <c r="C13" s="294">
        <v>132</v>
      </c>
      <c r="D13" s="295">
        <f t="shared" si="11"/>
        <v>292</v>
      </c>
      <c r="E13" s="293">
        <v>61</v>
      </c>
      <c r="F13" s="294">
        <v>51</v>
      </c>
      <c r="G13" s="295">
        <f t="shared" si="0"/>
        <v>112</v>
      </c>
      <c r="H13" s="230">
        <f t="shared" si="12"/>
        <v>0.38124999999999998</v>
      </c>
      <c r="I13" s="172">
        <f t="shared" si="12"/>
        <v>0.38636363636363635</v>
      </c>
      <c r="J13" s="173">
        <f t="shared" si="12"/>
        <v>0.38356164383561642</v>
      </c>
      <c r="K13" s="293">
        <v>21</v>
      </c>
      <c r="L13" s="294">
        <v>21</v>
      </c>
      <c r="M13" s="295">
        <f t="shared" si="1"/>
        <v>42</v>
      </c>
      <c r="N13" s="226">
        <f t="shared" si="13"/>
        <v>0.13125000000000001</v>
      </c>
      <c r="O13" s="151">
        <f t="shared" si="13"/>
        <v>0.15909090909090909</v>
      </c>
      <c r="P13" s="152">
        <f t="shared" si="13"/>
        <v>0.14383561643835616</v>
      </c>
      <c r="Q13" s="293">
        <v>260</v>
      </c>
      <c r="R13" s="294">
        <v>168</v>
      </c>
      <c r="S13" s="295">
        <f t="shared" si="2"/>
        <v>428</v>
      </c>
      <c r="T13" s="227">
        <f t="shared" si="14"/>
        <v>1.625</v>
      </c>
      <c r="U13" s="156">
        <f t="shared" si="14"/>
        <v>1.2727272727272727</v>
      </c>
      <c r="V13" s="157">
        <f t="shared" si="14"/>
        <v>1.4657534246575343</v>
      </c>
      <c r="W13" s="320">
        <v>14</v>
      </c>
      <c r="X13" s="320">
        <v>45</v>
      </c>
      <c r="Y13" s="295">
        <f t="shared" si="3"/>
        <v>59</v>
      </c>
      <c r="Z13" s="293">
        <v>1</v>
      </c>
      <c r="AA13" s="294">
        <v>0</v>
      </c>
      <c r="AB13" s="295">
        <f t="shared" si="4"/>
        <v>1</v>
      </c>
      <c r="AC13" s="231">
        <f t="shared" si="15"/>
        <v>6.2500000000000003E-3</v>
      </c>
      <c r="AD13" s="179">
        <f t="shared" si="15"/>
        <v>0</v>
      </c>
      <c r="AE13" s="180">
        <f t="shared" si="15"/>
        <v>3.4246575342465752E-3</v>
      </c>
      <c r="AF13" s="293">
        <v>0</v>
      </c>
      <c r="AG13" s="294">
        <v>0</v>
      </c>
      <c r="AH13" s="295">
        <f t="shared" si="5"/>
        <v>0</v>
      </c>
      <c r="AI13" s="231">
        <f t="shared" si="16"/>
        <v>0</v>
      </c>
      <c r="AJ13" s="179">
        <f t="shared" si="6"/>
        <v>0</v>
      </c>
      <c r="AK13" s="180">
        <f t="shared" si="6"/>
        <v>0</v>
      </c>
      <c r="AL13" s="293">
        <v>0</v>
      </c>
      <c r="AM13" s="294">
        <v>0</v>
      </c>
      <c r="AN13" s="295">
        <f t="shared" si="7"/>
        <v>0</v>
      </c>
      <c r="AO13" s="232">
        <f t="shared" si="17"/>
        <v>0</v>
      </c>
      <c r="AP13" s="182">
        <f t="shared" si="17"/>
        <v>0</v>
      </c>
      <c r="AQ13" s="183">
        <f t="shared" si="17"/>
        <v>0</v>
      </c>
      <c r="AR13" s="293">
        <v>0</v>
      </c>
      <c r="AS13" s="294">
        <v>0</v>
      </c>
      <c r="AT13" s="295">
        <f t="shared" si="8"/>
        <v>0</v>
      </c>
      <c r="AU13" s="184">
        <f t="shared" si="18"/>
        <v>1.625</v>
      </c>
      <c r="AV13" s="185">
        <f t="shared" si="9"/>
        <v>1.2727272727272727</v>
      </c>
      <c r="AW13" s="186">
        <f t="shared" si="10"/>
        <v>1.4657534246575343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5" customFormat="1" ht="18" customHeight="1">
      <c r="A14" s="167" t="s">
        <v>10</v>
      </c>
      <c r="B14" s="293">
        <v>11</v>
      </c>
      <c r="C14" s="294">
        <v>3</v>
      </c>
      <c r="D14" s="295">
        <f t="shared" si="11"/>
        <v>14</v>
      </c>
      <c r="E14" s="293">
        <v>6</v>
      </c>
      <c r="F14" s="294">
        <v>1</v>
      </c>
      <c r="G14" s="295">
        <f t="shared" si="0"/>
        <v>7</v>
      </c>
      <c r="H14" s="230">
        <f t="shared" si="12"/>
        <v>0.54545454545454541</v>
      </c>
      <c r="I14" s="172">
        <f t="shared" si="12"/>
        <v>0.33333333333333331</v>
      </c>
      <c r="J14" s="173">
        <f t="shared" si="12"/>
        <v>0.5</v>
      </c>
      <c r="K14" s="293">
        <v>1</v>
      </c>
      <c r="L14" s="294">
        <v>0</v>
      </c>
      <c r="M14" s="295">
        <f t="shared" si="1"/>
        <v>1</v>
      </c>
      <c r="N14" s="226">
        <f t="shared" si="13"/>
        <v>9.0909090909090912E-2</v>
      </c>
      <c r="O14" s="151">
        <f t="shared" si="13"/>
        <v>0</v>
      </c>
      <c r="P14" s="152">
        <f t="shared" si="13"/>
        <v>7.1428571428571425E-2</v>
      </c>
      <c r="Q14" s="293">
        <v>20</v>
      </c>
      <c r="R14" s="294">
        <v>2</v>
      </c>
      <c r="S14" s="295">
        <f t="shared" si="2"/>
        <v>22</v>
      </c>
      <c r="T14" s="227">
        <f t="shared" si="14"/>
        <v>1.8181818181818181</v>
      </c>
      <c r="U14" s="156">
        <f t="shared" si="14"/>
        <v>0.66666666666666663</v>
      </c>
      <c r="V14" s="157">
        <f t="shared" si="14"/>
        <v>1.5714285714285714</v>
      </c>
      <c r="W14" s="320">
        <v>1</v>
      </c>
      <c r="X14" s="320">
        <v>0</v>
      </c>
      <c r="Y14" s="295">
        <f t="shared" si="3"/>
        <v>1</v>
      </c>
      <c r="Z14" s="293">
        <v>0</v>
      </c>
      <c r="AA14" s="294">
        <v>0</v>
      </c>
      <c r="AB14" s="295">
        <f t="shared" si="4"/>
        <v>0</v>
      </c>
      <c r="AC14" s="231">
        <f t="shared" si="15"/>
        <v>0</v>
      </c>
      <c r="AD14" s="179">
        <f t="shared" si="15"/>
        <v>0</v>
      </c>
      <c r="AE14" s="180">
        <f t="shared" si="15"/>
        <v>0</v>
      </c>
      <c r="AF14" s="293">
        <v>0</v>
      </c>
      <c r="AG14" s="294">
        <v>0</v>
      </c>
      <c r="AH14" s="295">
        <f t="shared" si="5"/>
        <v>0</v>
      </c>
      <c r="AI14" s="231">
        <f t="shared" si="16"/>
        <v>0</v>
      </c>
      <c r="AJ14" s="179">
        <f t="shared" si="6"/>
        <v>0</v>
      </c>
      <c r="AK14" s="180">
        <f t="shared" si="6"/>
        <v>0</v>
      </c>
      <c r="AL14" s="293">
        <v>0</v>
      </c>
      <c r="AM14" s="294">
        <v>0</v>
      </c>
      <c r="AN14" s="295">
        <f t="shared" si="7"/>
        <v>0</v>
      </c>
      <c r="AO14" s="232">
        <f t="shared" si="17"/>
        <v>0</v>
      </c>
      <c r="AP14" s="182">
        <f t="shared" si="17"/>
        <v>0</v>
      </c>
      <c r="AQ14" s="183">
        <f t="shared" si="17"/>
        <v>0</v>
      </c>
      <c r="AR14" s="293">
        <v>0</v>
      </c>
      <c r="AS14" s="294">
        <v>0</v>
      </c>
      <c r="AT14" s="295">
        <f t="shared" si="8"/>
        <v>0</v>
      </c>
      <c r="AU14" s="184">
        <f t="shared" si="18"/>
        <v>1.8181818181818181</v>
      </c>
      <c r="AV14" s="185">
        <f t="shared" si="9"/>
        <v>0.66666666666666663</v>
      </c>
      <c r="AW14" s="186">
        <f t="shared" si="10"/>
        <v>1.5714285714285714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15" customFormat="1" ht="18" customHeight="1">
      <c r="A15" s="167" t="s">
        <v>9</v>
      </c>
      <c r="B15" s="293">
        <v>18</v>
      </c>
      <c r="C15" s="294">
        <v>14</v>
      </c>
      <c r="D15" s="295">
        <f t="shared" si="11"/>
        <v>32</v>
      </c>
      <c r="E15" s="293">
        <v>11</v>
      </c>
      <c r="F15" s="294">
        <v>3</v>
      </c>
      <c r="G15" s="295">
        <f t="shared" si="0"/>
        <v>14</v>
      </c>
      <c r="H15" s="230">
        <f t="shared" si="12"/>
        <v>0.61111111111111116</v>
      </c>
      <c r="I15" s="172">
        <f t="shared" si="12"/>
        <v>0.21428571428571427</v>
      </c>
      <c r="J15" s="173">
        <f t="shared" si="12"/>
        <v>0.4375</v>
      </c>
      <c r="K15" s="293">
        <v>6</v>
      </c>
      <c r="L15" s="294">
        <v>3</v>
      </c>
      <c r="M15" s="295">
        <f t="shared" si="1"/>
        <v>9</v>
      </c>
      <c r="N15" s="226">
        <f t="shared" si="13"/>
        <v>0.33333333333333331</v>
      </c>
      <c r="O15" s="151">
        <f t="shared" si="13"/>
        <v>0.21428571428571427</v>
      </c>
      <c r="P15" s="152">
        <f t="shared" si="13"/>
        <v>0.28125</v>
      </c>
      <c r="Q15" s="293">
        <v>49</v>
      </c>
      <c r="R15" s="294">
        <v>11</v>
      </c>
      <c r="S15" s="295">
        <f t="shared" si="2"/>
        <v>60</v>
      </c>
      <c r="T15" s="227">
        <f t="shared" si="14"/>
        <v>2.7222222222222223</v>
      </c>
      <c r="U15" s="156">
        <f t="shared" si="14"/>
        <v>0.7857142857142857</v>
      </c>
      <c r="V15" s="157">
        <f t="shared" si="14"/>
        <v>1.875</v>
      </c>
      <c r="W15" s="320">
        <v>7</v>
      </c>
      <c r="X15" s="320">
        <v>5</v>
      </c>
      <c r="Y15" s="295">
        <f t="shared" si="3"/>
        <v>12</v>
      </c>
      <c r="Z15" s="293">
        <v>0</v>
      </c>
      <c r="AA15" s="294">
        <v>0</v>
      </c>
      <c r="AB15" s="295">
        <f t="shared" si="4"/>
        <v>0</v>
      </c>
      <c r="AC15" s="231">
        <f t="shared" si="15"/>
        <v>0</v>
      </c>
      <c r="AD15" s="179">
        <f t="shared" si="15"/>
        <v>0</v>
      </c>
      <c r="AE15" s="180">
        <f t="shared" si="15"/>
        <v>0</v>
      </c>
      <c r="AF15" s="293">
        <v>0</v>
      </c>
      <c r="AG15" s="294">
        <v>0</v>
      </c>
      <c r="AH15" s="295">
        <f t="shared" si="5"/>
        <v>0</v>
      </c>
      <c r="AI15" s="231">
        <f t="shared" si="16"/>
        <v>0</v>
      </c>
      <c r="AJ15" s="179">
        <f t="shared" si="6"/>
        <v>0</v>
      </c>
      <c r="AK15" s="180">
        <f t="shared" si="6"/>
        <v>0</v>
      </c>
      <c r="AL15" s="293">
        <v>0</v>
      </c>
      <c r="AM15" s="294">
        <v>0</v>
      </c>
      <c r="AN15" s="295">
        <f t="shared" si="7"/>
        <v>0</v>
      </c>
      <c r="AO15" s="232">
        <f t="shared" si="17"/>
        <v>0</v>
      </c>
      <c r="AP15" s="182">
        <f t="shared" si="17"/>
        <v>0</v>
      </c>
      <c r="AQ15" s="183">
        <f t="shared" si="17"/>
        <v>0</v>
      </c>
      <c r="AR15" s="293">
        <v>0</v>
      </c>
      <c r="AS15" s="294">
        <v>0</v>
      </c>
      <c r="AT15" s="295">
        <f t="shared" si="8"/>
        <v>0</v>
      </c>
      <c r="AU15" s="184">
        <f t="shared" si="18"/>
        <v>2.7222222222222223</v>
      </c>
      <c r="AV15" s="185">
        <f t="shared" si="9"/>
        <v>0.7857142857142857</v>
      </c>
      <c r="AW15" s="186">
        <f t="shared" si="10"/>
        <v>1.875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15" customFormat="1" ht="18" customHeight="1">
      <c r="A16" s="167" t="s">
        <v>8</v>
      </c>
      <c r="B16" s="293">
        <v>163</v>
      </c>
      <c r="C16" s="294">
        <v>171</v>
      </c>
      <c r="D16" s="295">
        <f t="shared" si="11"/>
        <v>334</v>
      </c>
      <c r="E16" s="293">
        <v>71</v>
      </c>
      <c r="F16" s="294">
        <v>63</v>
      </c>
      <c r="G16" s="295">
        <f t="shared" si="0"/>
        <v>134</v>
      </c>
      <c r="H16" s="230">
        <f t="shared" si="12"/>
        <v>0.43558282208588955</v>
      </c>
      <c r="I16" s="172">
        <f t="shared" si="12"/>
        <v>0.36842105263157893</v>
      </c>
      <c r="J16" s="173">
        <f t="shared" si="12"/>
        <v>0.40119760479041916</v>
      </c>
      <c r="K16" s="293">
        <v>19</v>
      </c>
      <c r="L16" s="294">
        <v>20</v>
      </c>
      <c r="M16" s="295">
        <f t="shared" si="1"/>
        <v>39</v>
      </c>
      <c r="N16" s="226">
        <f t="shared" si="13"/>
        <v>0.1165644171779141</v>
      </c>
      <c r="O16" s="151">
        <f t="shared" si="13"/>
        <v>0.11695906432748537</v>
      </c>
      <c r="P16" s="152">
        <f t="shared" si="13"/>
        <v>0.11676646706586827</v>
      </c>
      <c r="Q16" s="293">
        <v>305</v>
      </c>
      <c r="R16" s="294">
        <v>242</v>
      </c>
      <c r="S16" s="295">
        <f t="shared" si="2"/>
        <v>547</v>
      </c>
      <c r="T16" s="227">
        <f t="shared" si="14"/>
        <v>1.8711656441717792</v>
      </c>
      <c r="U16" s="156">
        <f t="shared" si="14"/>
        <v>1.4152046783625731</v>
      </c>
      <c r="V16" s="157">
        <f t="shared" si="14"/>
        <v>1.6377245508982037</v>
      </c>
      <c r="W16" s="320">
        <v>30</v>
      </c>
      <c r="X16" s="320">
        <v>38</v>
      </c>
      <c r="Y16" s="295">
        <f t="shared" si="3"/>
        <v>68</v>
      </c>
      <c r="Z16" s="293">
        <v>0</v>
      </c>
      <c r="AA16" s="294">
        <v>0</v>
      </c>
      <c r="AB16" s="295">
        <f t="shared" si="4"/>
        <v>0</v>
      </c>
      <c r="AC16" s="231">
        <f t="shared" si="15"/>
        <v>0</v>
      </c>
      <c r="AD16" s="179">
        <f t="shared" si="15"/>
        <v>0</v>
      </c>
      <c r="AE16" s="180">
        <f t="shared" si="15"/>
        <v>0</v>
      </c>
      <c r="AF16" s="293">
        <v>0</v>
      </c>
      <c r="AG16" s="294">
        <v>0</v>
      </c>
      <c r="AH16" s="295">
        <f t="shared" si="5"/>
        <v>0</v>
      </c>
      <c r="AI16" s="231">
        <f t="shared" si="16"/>
        <v>0</v>
      </c>
      <c r="AJ16" s="179">
        <f t="shared" si="6"/>
        <v>0</v>
      </c>
      <c r="AK16" s="180">
        <f t="shared" si="6"/>
        <v>0</v>
      </c>
      <c r="AL16" s="293">
        <v>0</v>
      </c>
      <c r="AM16" s="294">
        <v>0</v>
      </c>
      <c r="AN16" s="295">
        <f t="shared" si="7"/>
        <v>0</v>
      </c>
      <c r="AO16" s="232">
        <f t="shared" si="17"/>
        <v>0</v>
      </c>
      <c r="AP16" s="182">
        <f t="shared" si="17"/>
        <v>0</v>
      </c>
      <c r="AQ16" s="183">
        <f t="shared" si="17"/>
        <v>0</v>
      </c>
      <c r="AR16" s="293">
        <v>0</v>
      </c>
      <c r="AS16" s="294">
        <v>0</v>
      </c>
      <c r="AT16" s="295">
        <f t="shared" si="8"/>
        <v>0</v>
      </c>
      <c r="AU16" s="184">
        <f t="shared" si="18"/>
        <v>1.8711656441717792</v>
      </c>
      <c r="AV16" s="185">
        <f t="shared" si="9"/>
        <v>1.4152046783625731</v>
      </c>
      <c r="AW16" s="186">
        <f t="shared" si="10"/>
        <v>1.6377245508982037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15" customFormat="1" ht="18" customHeight="1">
      <c r="A17" s="167" t="s">
        <v>7</v>
      </c>
      <c r="B17" s="293">
        <v>27</v>
      </c>
      <c r="C17" s="294">
        <v>30</v>
      </c>
      <c r="D17" s="295">
        <f t="shared" si="11"/>
        <v>57</v>
      </c>
      <c r="E17" s="293">
        <v>9</v>
      </c>
      <c r="F17" s="294">
        <v>11</v>
      </c>
      <c r="G17" s="295">
        <f t="shared" si="0"/>
        <v>20</v>
      </c>
      <c r="H17" s="230">
        <f t="shared" si="12"/>
        <v>0.33333333333333331</v>
      </c>
      <c r="I17" s="172">
        <f t="shared" si="12"/>
        <v>0.36666666666666664</v>
      </c>
      <c r="J17" s="173">
        <f t="shared" si="12"/>
        <v>0.35087719298245612</v>
      </c>
      <c r="K17" s="293">
        <v>8</v>
      </c>
      <c r="L17" s="294">
        <v>7</v>
      </c>
      <c r="M17" s="295">
        <f t="shared" si="1"/>
        <v>15</v>
      </c>
      <c r="N17" s="226">
        <f t="shared" si="13"/>
        <v>0.29629629629629628</v>
      </c>
      <c r="O17" s="151">
        <f t="shared" si="13"/>
        <v>0.23333333333333334</v>
      </c>
      <c r="P17" s="152">
        <f t="shared" si="13"/>
        <v>0.26315789473684209</v>
      </c>
      <c r="Q17" s="293">
        <v>34</v>
      </c>
      <c r="R17" s="294">
        <v>40</v>
      </c>
      <c r="S17" s="295">
        <f t="shared" si="2"/>
        <v>74</v>
      </c>
      <c r="T17" s="227">
        <f t="shared" si="14"/>
        <v>1.2592592592592593</v>
      </c>
      <c r="U17" s="156">
        <f t="shared" si="14"/>
        <v>1.3333333333333333</v>
      </c>
      <c r="V17" s="157">
        <f t="shared" si="14"/>
        <v>1.2982456140350878</v>
      </c>
      <c r="W17" s="320">
        <v>1</v>
      </c>
      <c r="X17" s="320">
        <v>2</v>
      </c>
      <c r="Y17" s="295">
        <f t="shared" si="3"/>
        <v>3</v>
      </c>
      <c r="Z17" s="293">
        <v>0</v>
      </c>
      <c r="AA17" s="294">
        <v>0</v>
      </c>
      <c r="AB17" s="295">
        <f t="shared" si="4"/>
        <v>0</v>
      </c>
      <c r="AC17" s="231">
        <f t="shared" si="15"/>
        <v>0</v>
      </c>
      <c r="AD17" s="179">
        <f t="shared" si="15"/>
        <v>0</v>
      </c>
      <c r="AE17" s="180">
        <f t="shared" si="15"/>
        <v>0</v>
      </c>
      <c r="AF17" s="293">
        <v>0</v>
      </c>
      <c r="AG17" s="294">
        <v>0</v>
      </c>
      <c r="AH17" s="295">
        <f t="shared" si="5"/>
        <v>0</v>
      </c>
      <c r="AI17" s="231">
        <f t="shared" si="16"/>
        <v>0</v>
      </c>
      <c r="AJ17" s="179">
        <f t="shared" si="6"/>
        <v>0</v>
      </c>
      <c r="AK17" s="180">
        <f t="shared" si="6"/>
        <v>0</v>
      </c>
      <c r="AL17" s="293">
        <v>0</v>
      </c>
      <c r="AM17" s="294">
        <v>0</v>
      </c>
      <c r="AN17" s="295">
        <f t="shared" si="7"/>
        <v>0</v>
      </c>
      <c r="AO17" s="232">
        <f t="shared" si="17"/>
        <v>0</v>
      </c>
      <c r="AP17" s="182">
        <f t="shared" si="17"/>
        <v>0</v>
      </c>
      <c r="AQ17" s="183">
        <f t="shared" si="17"/>
        <v>0</v>
      </c>
      <c r="AR17" s="293">
        <v>1</v>
      </c>
      <c r="AS17" s="294">
        <v>0</v>
      </c>
      <c r="AT17" s="295">
        <f t="shared" si="8"/>
        <v>1</v>
      </c>
      <c r="AU17" s="184">
        <f t="shared" si="18"/>
        <v>1.2592592592592593</v>
      </c>
      <c r="AV17" s="185">
        <f t="shared" si="9"/>
        <v>1.3333333333333333</v>
      </c>
      <c r="AW17" s="186">
        <f t="shared" si="10"/>
        <v>1.2982456140350878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15" customFormat="1" ht="18" customHeight="1">
      <c r="A18" s="167" t="s">
        <v>6</v>
      </c>
      <c r="B18" s="293">
        <v>30</v>
      </c>
      <c r="C18" s="294">
        <v>40</v>
      </c>
      <c r="D18" s="295">
        <f t="shared" si="11"/>
        <v>70</v>
      </c>
      <c r="E18" s="293">
        <v>18</v>
      </c>
      <c r="F18" s="294">
        <v>20</v>
      </c>
      <c r="G18" s="295">
        <f t="shared" si="0"/>
        <v>38</v>
      </c>
      <c r="H18" s="230">
        <f t="shared" si="12"/>
        <v>0.6</v>
      </c>
      <c r="I18" s="172">
        <f t="shared" si="12"/>
        <v>0.5</v>
      </c>
      <c r="J18" s="173">
        <f t="shared" si="12"/>
        <v>0.54285714285714282</v>
      </c>
      <c r="K18" s="293">
        <v>5</v>
      </c>
      <c r="L18" s="294">
        <v>5</v>
      </c>
      <c r="M18" s="295">
        <f t="shared" si="1"/>
        <v>10</v>
      </c>
      <c r="N18" s="226">
        <f t="shared" si="13"/>
        <v>0.16666666666666666</v>
      </c>
      <c r="O18" s="151">
        <f t="shared" si="13"/>
        <v>0.125</v>
      </c>
      <c r="P18" s="152">
        <f t="shared" si="13"/>
        <v>0.14285714285714285</v>
      </c>
      <c r="Q18" s="293">
        <v>83</v>
      </c>
      <c r="R18" s="294">
        <v>80</v>
      </c>
      <c r="S18" s="295">
        <f t="shared" si="2"/>
        <v>163</v>
      </c>
      <c r="T18" s="227">
        <f t="shared" si="14"/>
        <v>2.7666666666666666</v>
      </c>
      <c r="U18" s="156">
        <f t="shared" si="14"/>
        <v>2</v>
      </c>
      <c r="V18" s="157">
        <f t="shared" si="14"/>
        <v>2.3285714285714287</v>
      </c>
      <c r="W18" s="321">
        <v>5</v>
      </c>
      <c r="X18" s="321">
        <v>18</v>
      </c>
      <c r="Y18" s="295">
        <f t="shared" si="3"/>
        <v>23</v>
      </c>
      <c r="Z18" s="293">
        <v>0</v>
      </c>
      <c r="AA18" s="294">
        <v>0</v>
      </c>
      <c r="AB18" s="295">
        <f t="shared" si="4"/>
        <v>0</v>
      </c>
      <c r="AC18" s="231">
        <f t="shared" si="15"/>
        <v>0</v>
      </c>
      <c r="AD18" s="179">
        <f t="shared" si="15"/>
        <v>0</v>
      </c>
      <c r="AE18" s="180">
        <f t="shared" si="15"/>
        <v>0</v>
      </c>
      <c r="AF18" s="293">
        <v>0</v>
      </c>
      <c r="AG18" s="294">
        <v>0</v>
      </c>
      <c r="AH18" s="295">
        <f t="shared" si="5"/>
        <v>0</v>
      </c>
      <c r="AI18" s="231">
        <f t="shared" si="16"/>
        <v>0</v>
      </c>
      <c r="AJ18" s="179">
        <f t="shared" si="6"/>
        <v>0</v>
      </c>
      <c r="AK18" s="180">
        <f t="shared" si="6"/>
        <v>0</v>
      </c>
      <c r="AL18" s="293">
        <v>0</v>
      </c>
      <c r="AM18" s="294">
        <v>0</v>
      </c>
      <c r="AN18" s="295">
        <f t="shared" si="7"/>
        <v>0</v>
      </c>
      <c r="AO18" s="232">
        <f t="shared" si="17"/>
        <v>0</v>
      </c>
      <c r="AP18" s="182">
        <f t="shared" si="17"/>
        <v>0</v>
      </c>
      <c r="AQ18" s="183">
        <f t="shared" si="17"/>
        <v>0</v>
      </c>
      <c r="AR18" s="293">
        <v>0</v>
      </c>
      <c r="AS18" s="294">
        <v>0</v>
      </c>
      <c r="AT18" s="295">
        <f t="shared" si="8"/>
        <v>0</v>
      </c>
      <c r="AU18" s="184">
        <f t="shared" si="18"/>
        <v>2.7666666666666666</v>
      </c>
      <c r="AV18" s="185">
        <f t="shared" si="9"/>
        <v>2</v>
      </c>
      <c r="AW18" s="186">
        <f t="shared" si="10"/>
        <v>2.3285714285714287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15" customFormat="1" ht="18" customHeight="1">
      <c r="A19" s="167" t="s">
        <v>5</v>
      </c>
      <c r="B19" s="293">
        <v>35</v>
      </c>
      <c r="C19" s="294">
        <v>34</v>
      </c>
      <c r="D19" s="295">
        <f t="shared" si="11"/>
        <v>69</v>
      </c>
      <c r="E19" s="293">
        <v>16</v>
      </c>
      <c r="F19" s="294">
        <v>14</v>
      </c>
      <c r="G19" s="295">
        <f t="shared" si="0"/>
        <v>30</v>
      </c>
      <c r="H19" s="230">
        <f t="shared" si="12"/>
        <v>0.45714285714285713</v>
      </c>
      <c r="I19" s="172">
        <f t="shared" si="12"/>
        <v>0.41176470588235292</v>
      </c>
      <c r="J19" s="173">
        <f t="shared" si="12"/>
        <v>0.43478260869565216</v>
      </c>
      <c r="K19" s="293">
        <v>9</v>
      </c>
      <c r="L19" s="294">
        <v>9</v>
      </c>
      <c r="M19" s="295">
        <f t="shared" si="1"/>
        <v>18</v>
      </c>
      <c r="N19" s="226">
        <f t="shared" si="13"/>
        <v>0.25714285714285712</v>
      </c>
      <c r="O19" s="151">
        <f t="shared" si="13"/>
        <v>0.26470588235294118</v>
      </c>
      <c r="P19" s="152">
        <f t="shared" si="13"/>
        <v>0.2608695652173913</v>
      </c>
      <c r="Q19" s="293">
        <v>61</v>
      </c>
      <c r="R19" s="294">
        <v>38</v>
      </c>
      <c r="S19" s="295">
        <f t="shared" si="2"/>
        <v>99</v>
      </c>
      <c r="T19" s="227">
        <f t="shared" si="14"/>
        <v>1.7428571428571429</v>
      </c>
      <c r="U19" s="156">
        <f t="shared" si="14"/>
        <v>1.1176470588235294</v>
      </c>
      <c r="V19" s="157">
        <f t="shared" si="14"/>
        <v>1.4347826086956521</v>
      </c>
      <c r="W19" s="321">
        <v>18</v>
      </c>
      <c r="X19" s="321">
        <v>12</v>
      </c>
      <c r="Y19" s="295">
        <f t="shared" si="3"/>
        <v>30</v>
      </c>
      <c r="Z19" s="293">
        <v>0</v>
      </c>
      <c r="AA19" s="294">
        <v>0</v>
      </c>
      <c r="AB19" s="295">
        <f t="shared" si="4"/>
        <v>0</v>
      </c>
      <c r="AC19" s="231">
        <f t="shared" si="15"/>
        <v>0</v>
      </c>
      <c r="AD19" s="179">
        <f t="shared" si="15"/>
        <v>0</v>
      </c>
      <c r="AE19" s="180">
        <f t="shared" si="15"/>
        <v>0</v>
      </c>
      <c r="AF19" s="293">
        <v>0</v>
      </c>
      <c r="AG19" s="294">
        <v>0</v>
      </c>
      <c r="AH19" s="295">
        <f t="shared" si="5"/>
        <v>0</v>
      </c>
      <c r="AI19" s="231">
        <f t="shared" si="16"/>
        <v>0</v>
      </c>
      <c r="AJ19" s="179">
        <f t="shared" si="6"/>
        <v>0</v>
      </c>
      <c r="AK19" s="180">
        <f t="shared" si="6"/>
        <v>0</v>
      </c>
      <c r="AL19" s="293">
        <v>0</v>
      </c>
      <c r="AM19" s="294">
        <v>0</v>
      </c>
      <c r="AN19" s="295">
        <f t="shared" si="7"/>
        <v>0</v>
      </c>
      <c r="AO19" s="232">
        <f t="shared" si="17"/>
        <v>0</v>
      </c>
      <c r="AP19" s="182">
        <f t="shared" si="17"/>
        <v>0</v>
      </c>
      <c r="AQ19" s="183">
        <f t="shared" si="17"/>
        <v>0</v>
      </c>
      <c r="AR19" s="293">
        <v>0</v>
      </c>
      <c r="AS19" s="294">
        <v>0</v>
      </c>
      <c r="AT19" s="295">
        <f t="shared" si="8"/>
        <v>0</v>
      </c>
      <c r="AU19" s="184">
        <f t="shared" si="18"/>
        <v>1.7428571428571429</v>
      </c>
      <c r="AV19" s="185">
        <f t="shared" si="9"/>
        <v>1.1176470588235294</v>
      </c>
      <c r="AW19" s="186">
        <f t="shared" si="10"/>
        <v>1.4347826086956521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15" customFormat="1" ht="18" customHeight="1">
      <c r="A20" s="167" t="s">
        <v>4</v>
      </c>
      <c r="B20" s="293">
        <v>73</v>
      </c>
      <c r="C20" s="294">
        <v>83</v>
      </c>
      <c r="D20" s="295">
        <f t="shared" si="11"/>
        <v>156</v>
      </c>
      <c r="E20" s="293">
        <v>32</v>
      </c>
      <c r="F20" s="294">
        <v>28</v>
      </c>
      <c r="G20" s="295">
        <f t="shared" si="0"/>
        <v>60</v>
      </c>
      <c r="H20" s="230">
        <f t="shared" si="12"/>
        <v>0.43835616438356162</v>
      </c>
      <c r="I20" s="172">
        <f t="shared" si="12"/>
        <v>0.33734939759036142</v>
      </c>
      <c r="J20" s="173">
        <f t="shared" si="12"/>
        <v>0.38461538461538464</v>
      </c>
      <c r="K20" s="293">
        <v>13</v>
      </c>
      <c r="L20" s="294">
        <v>9</v>
      </c>
      <c r="M20" s="295">
        <f t="shared" si="1"/>
        <v>22</v>
      </c>
      <c r="N20" s="226">
        <f t="shared" si="13"/>
        <v>0.17808219178082191</v>
      </c>
      <c r="O20" s="151">
        <f t="shared" si="13"/>
        <v>0.10843373493975904</v>
      </c>
      <c r="P20" s="152">
        <f t="shared" si="13"/>
        <v>0.14102564102564102</v>
      </c>
      <c r="Q20" s="293">
        <v>205</v>
      </c>
      <c r="R20" s="294">
        <v>156</v>
      </c>
      <c r="S20" s="295">
        <f t="shared" si="2"/>
        <v>361</v>
      </c>
      <c r="T20" s="227">
        <f t="shared" si="14"/>
        <v>2.8082191780821919</v>
      </c>
      <c r="U20" s="156">
        <f t="shared" si="14"/>
        <v>1.8795180722891567</v>
      </c>
      <c r="V20" s="157">
        <f t="shared" si="14"/>
        <v>2.3141025641025643</v>
      </c>
      <c r="W20" s="320">
        <v>21</v>
      </c>
      <c r="X20" s="320">
        <v>8</v>
      </c>
      <c r="Y20" s="295">
        <f t="shared" si="3"/>
        <v>29</v>
      </c>
      <c r="Z20" s="293">
        <v>1</v>
      </c>
      <c r="AA20" s="294">
        <v>2</v>
      </c>
      <c r="AB20" s="295">
        <f t="shared" si="4"/>
        <v>3</v>
      </c>
      <c r="AC20" s="231">
        <f t="shared" si="15"/>
        <v>1.3698630136986301E-2</v>
      </c>
      <c r="AD20" s="179">
        <f t="shared" si="15"/>
        <v>2.4096385542168676E-2</v>
      </c>
      <c r="AE20" s="180">
        <f t="shared" si="15"/>
        <v>1.9230769230769232E-2</v>
      </c>
      <c r="AF20" s="293">
        <v>0</v>
      </c>
      <c r="AG20" s="294">
        <v>0</v>
      </c>
      <c r="AH20" s="295">
        <f t="shared" si="5"/>
        <v>0</v>
      </c>
      <c r="AI20" s="231">
        <f t="shared" si="16"/>
        <v>0</v>
      </c>
      <c r="AJ20" s="179">
        <f t="shared" si="6"/>
        <v>0</v>
      </c>
      <c r="AK20" s="180">
        <f t="shared" si="6"/>
        <v>0</v>
      </c>
      <c r="AL20" s="293">
        <v>2</v>
      </c>
      <c r="AM20" s="294">
        <v>6</v>
      </c>
      <c r="AN20" s="295">
        <f t="shared" si="7"/>
        <v>8</v>
      </c>
      <c r="AO20" s="232">
        <f t="shared" si="17"/>
        <v>2.7397260273972601E-2</v>
      </c>
      <c r="AP20" s="182">
        <f t="shared" si="17"/>
        <v>7.2289156626506021E-2</v>
      </c>
      <c r="AQ20" s="183">
        <f t="shared" si="17"/>
        <v>5.128205128205128E-2</v>
      </c>
      <c r="AR20" s="293">
        <v>1</v>
      </c>
      <c r="AS20" s="294">
        <v>3</v>
      </c>
      <c r="AT20" s="295">
        <f t="shared" si="8"/>
        <v>4</v>
      </c>
      <c r="AU20" s="184">
        <f t="shared" si="18"/>
        <v>2.8356164383561642</v>
      </c>
      <c r="AV20" s="185">
        <f t="shared" si="9"/>
        <v>1.9518072289156627</v>
      </c>
      <c r="AW20" s="186">
        <f t="shared" si="10"/>
        <v>2.3653846153846154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15" customFormat="1" ht="18" customHeight="1">
      <c r="A21" s="167" t="s">
        <v>3</v>
      </c>
      <c r="B21" s="293">
        <v>20</v>
      </c>
      <c r="C21" s="294">
        <v>20</v>
      </c>
      <c r="D21" s="295">
        <f t="shared" si="11"/>
        <v>40</v>
      </c>
      <c r="E21" s="293">
        <v>7</v>
      </c>
      <c r="F21" s="294">
        <v>11</v>
      </c>
      <c r="G21" s="295">
        <f t="shared" si="0"/>
        <v>18</v>
      </c>
      <c r="H21" s="230">
        <f t="shared" si="12"/>
        <v>0.35</v>
      </c>
      <c r="I21" s="172">
        <f t="shared" si="12"/>
        <v>0.55000000000000004</v>
      </c>
      <c r="J21" s="173">
        <f t="shared" si="12"/>
        <v>0.45</v>
      </c>
      <c r="K21" s="293">
        <v>1</v>
      </c>
      <c r="L21" s="294">
        <v>2</v>
      </c>
      <c r="M21" s="295">
        <f t="shared" si="1"/>
        <v>3</v>
      </c>
      <c r="N21" s="226">
        <f t="shared" si="13"/>
        <v>0.05</v>
      </c>
      <c r="O21" s="151">
        <f t="shared" si="13"/>
        <v>0.1</v>
      </c>
      <c r="P21" s="152">
        <f t="shared" si="13"/>
        <v>7.4999999999999997E-2</v>
      </c>
      <c r="Q21" s="293">
        <v>23</v>
      </c>
      <c r="R21" s="294">
        <v>21</v>
      </c>
      <c r="S21" s="295">
        <f t="shared" si="2"/>
        <v>44</v>
      </c>
      <c r="T21" s="227">
        <f t="shared" si="14"/>
        <v>1.1499999999999999</v>
      </c>
      <c r="U21" s="156">
        <f t="shared" si="14"/>
        <v>1.05</v>
      </c>
      <c r="V21" s="157">
        <f t="shared" si="14"/>
        <v>1.1000000000000001</v>
      </c>
      <c r="W21" s="321">
        <v>1</v>
      </c>
      <c r="X21" s="321">
        <v>0</v>
      </c>
      <c r="Y21" s="295">
        <f t="shared" si="3"/>
        <v>1</v>
      </c>
      <c r="Z21" s="293">
        <v>0</v>
      </c>
      <c r="AA21" s="294">
        <v>0</v>
      </c>
      <c r="AB21" s="295">
        <f t="shared" si="4"/>
        <v>0</v>
      </c>
      <c r="AC21" s="231">
        <f t="shared" si="15"/>
        <v>0</v>
      </c>
      <c r="AD21" s="179">
        <f t="shared" si="15"/>
        <v>0</v>
      </c>
      <c r="AE21" s="180">
        <f t="shared" si="15"/>
        <v>0</v>
      </c>
      <c r="AF21" s="293">
        <v>0</v>
      </c>
      <c r="AG21" s="294">
        <v>0</v>
      </c>
      <c r="AH21" s="295">
        <f t="shared" si="5"/>
        <v>0</v>
      </c>
      <c r="AI21" s="231">
        <f t="shared" si="16"/>
        <v>0</v>
      </c>
      <c r="AJ21" s="179">
        <f t="shared" si="16"/>
        <v>0</v>
      </c>
      <c r="AK21" s="180">
        <f t="shared" si="16"/>
        <v>0</v>
      </c>
      <c r="AL21" s="293">
        <v>0</v>
      </c>
      <c r="AM21" s="294">
        <v>0</v>
      </c>
      <c r="AN21" s="295">
        <f t="shared" si="7"/>
        <v>0</v>
      </c>
      <c r="AO21" s="232">
        <f t="shared" si="17"/>
        <v>0</v>
      </c>
      <c r="AP21" s="182">
        <f t="shared" si="17"/>
        <v>0</v>
      </c>
      <c r="AQ21" s="183">
        <f t="shared" si="17"/>
        <v>0</v>
      </c>
      <c r="AR21" s="293">
        <v>0</v>
      </c>
      <c r="AS21" s="294">
        <v>0</v>
      </c>
      <c r="AT21" s="295">
        <f t="shared" si="8"/>
        <v>0</v>
      </c>
      <c r="AU21" s="184">
        <f t="shared" si="18"/>
        <v>1.1499999999999999</v>
      </c>
      <c r="AV21" s="185">
        <f t="shared" si="9"/>
        <v>1.05</v>
      </c>
      <c r="AW21" s="186">
        <f t="shared" si="10"/>
        <v>1.1000000000000001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15" customFormat="1" ht="18" customHeight="1">
      <c r="A22" s="167" t="s">
        <v>2</v>
      </c>
      <c r="B22" s="293">
        <v>15</v>
      </c>
      <c r="C22" s="294">
        <v>4</v>
      </c>
      <c r="D22" s="295">
        <f t="shared" si="11"/>
        <v>19</v>
      </c>
      <c r="E22" s="293">
        <v>9</v>
      </c>
      <c r="F22" s="294">
        <v>0</v>
      </c>
      <c r="G22" s="295">
        <f t="shared" si="0"/>
        <v>9</v>
      </c>
      <c r="H22" s="230">
        <f t="shared" si="12"/>
        <v>0.6</v>
      </c>
      <c r="I22" s="172">
        <f t="shared" si="12"/>
        <v>0</v>
      </c>
      <c r="J22" s="173">
        <f t="shared" si="12"/>
        <v>0.47368421052631576</v>
      </c>
      <c r="K22" s="293">
        <v>2</v>
      </c>
      <c r="L22" s="294">
        <v>0</v>
      </c>
      <c r="M22" s="295">
        <f t="shared" si="1"/>
        <v>2</v>
      </c>
      <c r="N22" s="226">
        <f t="shared" si="13"/>
        <v>0.13333333333333333</v>
      </c>
      <c r="O22" s="151">
        <f t="shared" si="13"/>
        <v>0</v>
      </c>
      <c r="P22" s="152">
        <f t="shared" si="13"/>
        <v>0.10526315789473684</v>
      </c>
      <c r="Q22" s="293">
        <v>34</v>
      </c>
      <c r="R22" s="294">
        <v>0</v>
      </c>
      <c r="S22" s="295">
        <f t="shared" si="2"/>
        <v>34</v>
      </c>
      <c r="T22" s="227">
        <f t="shared" si="14"/>
        <v>2.2666666666666666</v>
      </c>
      <c r="U22" s="156">
        <f t="shared" si="14"/>
        <v>0</v>
      </c>
      <c r="V22" s="157">
        <f t="shared" si="14"/>
        <v>1.7894736842105263</v>
      </c>
      <c r="W22" s="321">
        <v>0</v>
      </c>
      <c r="X22" s="321">
        <v>0</v>
      </c>
      <c r="Y22" s="295">
        <f t="shared" si="3"/>
        <v>0</v>
      </c>
      <c r="Z22" s="293">
        <v>0</v>
      </c>
      <c r="AA22" s="294">
        <v>0</v>
      </c>
      <c r="AB22" s="295">
        <f t="shared" si="4"/>
        <v>0</v>
      </c>
      <c r="AC22" s="231">
        <f t="shared" si="15"/>
        <v>0</v>
      </c>
      <c r="AD22" s="179">
        <f t="shared" si="15"/>
        <v>0</v>
      </c>
      <c r="AE22" s="180">
        <f t="shared" si="15"/>
        <v>0</v>
      </c>
      <c r="AF22" s="293">
        <v>0</v>
      </c>
      <c r="AG22" s="294">
        <v>0</v>
      </c>
      <c r="AH22" s="295">
        <f t="shared" si="5"/>
        <v>0</v>
      </c>
      <c r="AI22" s="231">
        <f t="shared" si="16"/>
        <v>0</v>
      </c>
      <c r="AJ22" s="179">
        <f t="shared" si="16"/>
        <v>0</v>
      </c>
      <c r="AK22" s="180">
        <f t="shared" si="16"/>
        <v>0</v>
      </c>
      <c r="AL22" s="293">
        <v>0</v>
      </c>
      <c r="AM22" s="294">
        <v>0</v>
      </c>
      <c r="AN22" s="295">
        <f t="shared" si="7"/>
        <v>0</v>
      </c>
      <c r="AO22" s="232">
        <f t="shared" si="17"/>
        <v>0</v>
      </c>
      <c r="AP22" s="182">
        <f t="shared" si="17"/>
        <v>0</v>
      </c>
      <c r="AQ22" s="183">
        <f t="shared" si="17"/>
        <v>0</v>
      </c>
      <c r="AR22" s="293">
        <v>0</v>
      </c>
      <c r="AS22" s="294">
        <v>0</v>
      </c>
      <c r="AT22" s="295">
        <f t="shared" si="8"/>
        <v>0</v>
      </c>
      <c r="AU22" s="184">
        <f t="shared" si="18"/>
        <v>2.2666666666666666</v>
      </c>
      <c r="AV22" s="185">
        <f t="shared" si="9"/>
        <v>0</v>
      </c>
      <c r="AW22" s="186">
        <f t="shared" si="10"/>
        <v>1.7894736842105263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15" customFormat="1" ht="18" customHeight="1">
      <c r="A23" s="240" t="s">
        <v>1</v>
      </c>
      <c r="B23" s="296">
        <v>8</v>
      </c>
      <c r="C23" s="297">
        <v>9</v>
      </c>
      <c r="D23" s="298">
        <f t="shared" si="11"/>
        <v>17</v>
      </c>
      <c r="E23" s="296">
        <v>4</v>
      </c>
      <c r="F23" s="297">
        <v>1</v>
      </c>
      <c r="G23" s="298">
        <f t="shared" si="0"/>
        <v>5</v>
      </c>
      <c r="H23" s="241">
        <f t="shared" si="12"/>
        <v>0.5</v>
      </c>
      <c r="I23" s="242">
        <f t="shared" si="12"/>
        <v>0.1111111111111111</v>
      </c>
      <c r="J23" s="243">
        <f t="shared" si="12"/>
        <v>0.29411764705882354</v>
      </c>
      <c r="K23" s="296">
        <v>4</v>
      </c>
      <c r="L23" s="297">
        <v>1</v>
      </c>
      <c r="M23" s="298">
        <f t="shared" si="1"/>
        <v>5</v>
      </c>
      <c r="N23" s="244">
        <f t="shared" si="13"/>
        <v>0.5</v>
      </c>
      <c r="O23" s="245">
        <f t="shared" si="13"/>
        <v>0.1111111111111111</v>
      </c>
      <c r="P23" s="246">
        <f t="shared" si="13"/>
        <v>0.29411764705882354</v>
      </c>
      <c r="Q23" s="296">
        <v>0</v>
      </c>
      <c r="R23" s="297">
        <v>1</v>
      </c>
      <c r="S23" s="298">
        <f t="shared" si="2"/>
        <v>1</v>
      </c>
      <c r="T23" s="247">
        <f t="shared" si="14"/>
        <v>0</v>
      </c>
      <c r="U23" s="248">
        <f t="shared" si="14"/>
        <v>0.1111111111111111</v>
      </c>
      <c r="V23" s="249">
        <f t="shared" si="14"/>
        <v>5.8823529411764705E-2</v>
      </c>
      <c r="W23" s="320">
        <v>0</v>
      </c>
      <c r="X23" s="320">
        <v>1</v>
      </c>
      <c r="Y23" s="298">
        <f t="shared" si="3"/>
        <v>1</v>
      </c>
      <c r="Z23" s="296">
        <v>0</v>
      </c>
      <c r="AA23" s="297">
        <v>0</v>
      </c>
      <c r="AB23" s="298">
        <f t="shared" si="4"/>
        <v>0</v>
      </c>
      <c r="AC23" s="250">
        <f t="shared" si="15"/>
        <v>0</v>
      </c>
      <c r="AD23" s="251">
        <f t="shared" si="15"/>
        <v>0</v>
      </c>
      <c r="AE23" s="252">
        <f t="shared" si="15"/>
        <v>0</v>
      </c>
      <c r="AF23" s="296">
        <v>0</v>
      </c>
      <c r="AG23" s="297">
        <v>0</v>
      </c>
      <c r="AH23" s="298">
        <f t="shared" si="5"/>
        <v>0</v>
      </c>
      <c r="AI23" s="250">
        <f t="shared" si="16"/>
        <v>0</v>
      </c>
      <c r="AJ23" s="251">
        <f t="shared" si="16"/>
        <v>0</v>
      </c>
      <c r="AK23" s="252">
        <f t="shared" si="16"/>
        <v>0</v>
      </c>
      <c r="AL23" s="296">
        <v>0</v>
      </c>
      <c r="AM23" s="297">
        <v>0</v>
      </c>
      <c r="AN23" s="298">
        <f t="shared" si="7"/>
        <v>0</v>
      </c>
      <c r="AO23" s="253">
        <f t="shared" si="17"/>
        <v>0</v>
      </c>
      <c r="AP23" s="254">
        <f t="shared" si="17"/>
        <v>0</v>
      </c>
      <c r="AQ23" s="255">
        <f t="shared" si="17"/>
        <v>0</v>
      </c>
      <c r="AR23" s="296">
        <v>0</v>
      </c>
      <c r="AS23" s="297">
        <v>0</v>
      </c>
      <c r="AT23" s="298">
        <f t="shared" si="8"/>
        <v>0</v>
      </c>
      <c r="AU23" s="314">
        <f t="shared" si="18"/>
        <v>0</v>
      </c>
      <c r="AV23" s="315">
        <f t="shared" si="9"/>
        <v>0.1111111111111111</v>
      </c>
      <c r="AW23" s="316">
        <f t="shared" si="10"/>
        <v>5.8823529411764705E-2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15" customFormat="1" ht="18" customHeight="1">
      <c r="A24" s="256" t="s">
        <v>66</v>
      </c>
      <c r="B24" s="299">
        <f>SUM(B5:B23)</f>
        <v>2076</v>
      </c>
      <c r="C24" s="300">
        <f>SUM(C5:C23)</f>
        <v>2067</v>
      </c>
      <c r="D24" s="301">
        <f t="shared" si="11"/>
        <v>4143</v>
      </c>
      <c r="E24" s="299">
        <f>SUM(E5:E23)</f>
        <v>738</v>
      </c>
      <c r="F24" s="300">
        <f>SUM(F5:F23)</f>
        <v>676</v>
      </c>
      <c r="G24" s="301">
        <f t="shared" si="0"/>
        <v>1414</v>
      </c>
      <c r="H24" s="257">
        <f t="shared" si="12"/>
        <v>0.3554913294797688</v>
      </c>
      <c r="I24" s="258">
        <f t="shared" si="12"/>
        <v>0.32704402515723269</v>
      </c>
      <c r="J24" s="259">
        <f t="shared" si="12"/>
        <v>0.34129857591117546</v>
      </c>
      <c r="K24" s="299">
        <f>SUM(K5:K23)</f>
        <v>257</v>
      </c>
      <c r="L24" s="299">
        <f>SUM(L5:L23)</f>
        <v>234</v>
      </c>
      <c r="M24" s="301">
        <f t="shared" si="1"/>
        <v>491</v>
      </c>
      <c r="N24" s="260">
        <f t="shared" si="13"/>
        <v>0.12379576107899808</v>
      </c>
      <c r="O24" s="261">
        <f t="shared" si="13"/>
        <v>0.11320754716981132</v>
      </c>
      <c r="P24" s="262">
        <f t="shared" si="13"/>
        <v>0.1185131547188028</v>
      </c>
      <c r="Q24" s="299">
        <f>SUM(Q5:Q23)</f>
        <v>3007</v>
      </c>
      <c r="R24" s="299">
        <f>SUM(R5:R23)</f>
        <v>2469</v>
      </c>
      <c r="S24" s="301">
        <f t="shared" si="2"/>
        <v>5476</v>
      </c>
      <c r="T24" s="263">
        <f t="shared" si="14"/>
        <v>1.4484585741811176</v>
      </c>
      <c r="U24" s="264">
        <f t="shared" si="14"/>
        <v>1.1944847605224964</v>
      </c>
      <c r="V24" s="265">
        <f t="shared" si="14"/>
        <v>1.3217475259473812</v>
      </c>
      <c r="W24" s="299">
        <f t="shared" ref="W24:X24" si="19">SUM(W5:W23)</f>
        <v>375</v>
      </c>
      <c r="X24" s="300">
        <f t="shared" si="19"/>
        <v>425</v>
      </c>
      <c r="Y24" s="301">
        <f t="shared" si="3"/>
        <v>800</v>
      </c>
      <c r="Z24" s="299">
        <f>SUM(Z5:Z23)</f>
        <v>6</v>
      </c>
      <c r="AA24" s="300">
        <f>SUM(AA5:AA23)</f>
        <v>4</v>
      </c>
      <c r="AB24" s="301">
        <f t="shared" si="4"/>
        <v>10</v>
      </c>
      <c r="AC24" s="266">
        <f t="shared" si="15"/>
        <v>2.8901734104046241E-3</v>
      </c>
      <c r="AD24" s="267">
        <f t="shared" si="15"/>
        <v>1.9351717464925011E-3</v>
      </c>
      <c r="AE24" s="268">
        <f t="shared" si="15"/>
        <v>2.4137098720733766E-3</v>
      </c>
      <c r="AF24" s="299">
        <f>SUM(AF5:AF23)</f>
        <v>2</v>
      </c>
      <c r="AG24" s="300">
        <f>SUM(AG5:AG23)</f>
        <v>0</v>
      </c>
      <c r="AH24" s="301">
        <f t="shared" si="5"/>
        <v>2</v>
      </c>
      <c r="AI24" s="266">
        <f t="shared" si="16"/>
        <v>9.6339113680154141E-4</v>
      </c>
      <c r="AJ24" s="267">
        <f t="shared" si="16"/>
        <v>0</v>
      </c>
      <c r="AK24" s="268">
        <f t="shared" si="16"/>
        <v>4.8274197441467538E-4</v>
      </c>
      <c r="AL24" s="299">
        <f t="shared" ref="AL24:AM24" si="20">SUM(AL5:AL23)</f>
        <v>7</v>
      </c>
      <c r="AM24" s="300">
        <f t="shared" si="20"/>
        <v>9</v>
      </c>
      <c r="AN24" s="301">
        <f t="shared" si="7"/>
        <v>16</v>
      </c>
      <c r="AO24" s="269">
        <f t="shared" si="17"/>
        <v>3.3718689788053949E-3</v>
      </c>
      <c r="AP24" s="270">
        <f t="shared" si="17"/>
        <v>4.3541364296081275E-3</v>
      </c>
      <c r="AQ24" s="271">
        <f t="shared" si="17"/>
        <v>3.861935795317403E-3</v>
      </c>
      <c r="AR24" s="299">
        <f t="shared" ref="AR24:AS24" si="21">SUM(AR5:AR23)</f>
        <v>6</v>
      </c>
      <c r="AS24" s="300">
        <f t="shared" si="21"/>
        <v>8</v>
      </c>
      <c r="AT24" s="301">
        <f t="shared" si="8"/>
        <v>14</v>
      </c>
      <c r="AU24" s="211">
        <f t="shared" si="18"/>
        <v>1.4518304431599229</v>
      </c>
      <c r="AV24" s="313">
        <f t="shared" si="9"/>
        <v>1.1988388969521044</v>
      </c>
      <c r="AW24" s="213">
        <f t="shared" si="10"/>
        <v>1.3256094617426986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15" customFormat="1" ht="18" customHeight="1">
      <c r="A25" s="256" t="s">
        <v>67</v>
      </c>
      <c r="B25" s="299">
        <v>27</v>
      </c>
      <c r="C25" s="300">
        <v>22</v>
      </c>
      <c r="D25" s="301">
        <f t="shared" si="11"/>
        <v>49</v>
      </c>
      <c r="E25" s="299">
        <v>4</v>
      </c>
      <c r="F25" s="300">
        <v>5</v>
      </c>
      <c r="G25" s="301">
        <v>9</v>
      </c>
      <c r="H25" s="257">
        <f t="shared" ref="H25" si="22">E25/B25</f>
        <v>0.14814814814814814</v>
      </c>
      <c r="I25" s="258">
        <f t="shared" ref="I25" si="23">F25/C25</f>
        <v>0.22727272727272727</v>
      </c>
      <c r="J25" s="259">
        <f t="shared" ref="J25" si="24">G25/D25</f>
        <v>0.18367346938775511</v>
      </c>
      <c r="K25" s="299">
        <v>2</v>
      </c>
      <c r="L25" s="300">
        <v>3</v>
      </c>
      <c r="M25" s="301">
        <v>5</v>
      </c>
      <c r="N25" s="260">
        <f t="shared" ref="N25" si="25">K25/B25</f>
        <v>7.407407407407407E-2</v>
      </c>
      <c r="O25" s="261">
        <f t="shared" ref="O25" si="26">L25/C25</f>
        <v>0.13636363636363635</v>
      </c>
      <c r="P25" s="262">
        <f t="shared" ref="P25" si="27">M25/D25</f>
        <v>0.10204081632653061</v>
      </c>
      <c r="Q25" s="299">
        <v>7</v>
      </c>
      <c r="R25" s="300">
        <v>16</v>
      </c>
      <c r="S25" s="301">
        <v>23</v>
      </c>
      <c r="T25" s="263">
        <f t="shared" ref="T25:T26" si="28">Q25/B25</f>
        <v>0.25925925925925924</v>
      </c>
      <c r="U25" s="264">
        <f t="shared" ref="U25:U26" si="29">R25/C25</f>
        <v>0.72727272727272729</v>
      </c>
      <c r="V25" s="265">
        <f t="shared" ref="V25:V26" si="30">S25/D25</f>
        <v>0.46938775510204084</v>
      </c>
      <c r="W25" s="299">
        <v>2</v>
      </c>
      <c r="X25" s="300">
        <v>10</v>
      </c>
      <c r="Y25" s="301">
        <v>12</v>
      </c>
      <c r="Z25" s="299">
        <v>0</v>
      </c>
      <c r="AA25" s="300">
        <v>0</v>
      </c>
      <c r="AB25" s="301">
        <v>0</v>
      </c>
      <c r="AC25" s="266">
        <f t="shared" ref="AC25" si="31">Z25/B25</f>
        <v>0</v>
      </c>
      <c r="AD25" s="267">
        <f t="shared" ref="AD25" si="32">AA25/C25</f>
        <v>0</v>
      </c>
      <c r="AE25" s="268">
        <f t="shared" ref="AE25" si="33">AB25/D25</f>
        <v>0</v>
      </c>
      <c r="AF25" s="299">
        <v>0</v>
      </c>
      <c r="AG25" s="300">
        <v>0</v>
      </c>
      <c r="AH25" s="301">
        <v>0</v>
      </c>
      <c r="AI25" s="266">
        <f t="shared" ref="AI25" si="34">AF25/B25</f>
        <v>0</v>
      </c>
      <c r="AJ25" s="267">
        <f t="shared" ref="AJ25" si="35">AG25/C25</f>
        <v>0</v>
      </c>
      <c r="AK25" s="268">
        <f t="shared" ref="AK25" si="36">AH25/D25</f>
        <v>0</v>
      </c>
      <c r="AL25" s="299">
        <v>0</v>
      </c>
      <c r="AM25" s="300">
        <v>0</v>
      </c>
      <c r="AN25" s="301">
        <v>0</v>
      </c>
      <c r="AO25" s="269">
        <f t="shared" ref="AO25" si="37">AL25/B25</f>
        <v>0</v>
      </c>
      <c r="AP25" s="270">
        <f t="shared" ref="AP25" si="38">AM25/C25</f>
        <v>0</v>
      </c>
      <c r="AQ25" s="271">
        <f t="shared" ref="AQ25" si="39">AN25/D25</f>
        <v>0</v>
      </c>
      <c r="AR25" s="299">
        <v>0</v>
      </c>
      <c r="AS25" s="300">
        <v>1</v>
      </c>
      <c r="AT25" s="301">
        <v>1</v>
      </c>
      <c r="AU25" s="211">
        <f t="shared" ref="AU25:AU26" si="40">(Q25+AL25)/B25</f>
        <v>0.25925925925925924</v>
      </c>
      <c r="AV25" s="313">
        <f t="shared" ref="AV25" si="41">(R25+AM25)/C25</f>
        <v>0.72727272727272729</v>
      </c>
      <c r="AW25" s="213">
        <f t="shared" ref="AW25:AW26" si="42">(S25+AN25)/D25</f>
        <v>0.46938775510204084</v>
      </c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99" customFormat="1" ht="18" customHeight="1">
      <c r="A26" s="288" t="s">
        <v>68</v>
      </c>
      <c r="B26" s="299">
        <v>94</v>
      </c>
      <c r="C26" s="300">
        <v>91</v>
      </c>
      <c r="D26" s="301">
        <v>185</v>
      </c>
      <c r="E26" s="299">
        <v>34</v>
      </c>
      <c r="F26" s="300">
        <v>24</v>
      </c>
      <c r="G26" s="301">
        <v>58</v>
      </c>
      <c r="H26" s="257">
        <v>0</v>
      </c>
      <c r="I26" s="258">
        <v>0</v>
      </c>
      <c r="J26" s="259">
        <v>0</v>
      </c>
      <c r="K26" s="299">
        <v>19</v>
      </c>
      <c r="L26" s="300">
        <v>25</v>
      </c>
      <c r="M26" s="301">
        <v>44</v>
      </c>
      <c r="N26" s="260">
        <v>0</v>
      </c>
      <c r="O26" s="261">
        <v>0</v>
      </c>
      <c r="P26" s="262">
        <v>0</v>
      </c>
      <c r="Q26" s="299">
        <v>103</v>
      </c>
      <c r="R26" s="300">
        <v>77</v>
      </c>
      <c r="S26" s="301">
        <v>180</v>
      </c>
      <c r="T26" s="263">
        <f t="shared" si="28"/>
        <v>1.0957446808510638</v>
      </c>
      <c r="U26" s="264">
        <f t="shared" si="29"/>
        <v>0.84615384615384615</v>
      </c>
      <c r="V26" s="265">
        <f t="shared" si="30"/>
        <v>0.97297297297297303</v>
      </c>
      <c r="W26" s="299">
        <v>13</v>
      </c>
      <c r="X26" s="300">
        <v>14</v>
      </c>
      <c r="Y26" s="301">
        <v>27</v>
      </c>
      <c r="Z26" s="299">
        <v>4</v>
      </c>
      <c r="AA26" s="300">
        <v>5</v>
      </c>
      <c r="AB26" s="301">
        <v>9</v>
      </c>
      <c r="AC26" s="266">
        <f t="shared" ref="AC26" si="43">Z26/B26</f>
        <v>4.2553191489361701E-2</v>
      </c>
      <c r="AD26" s="267">
        <f t="shared" ref="AD26" si="44">AA26/C26</f>
        <v>5.4945054945054944E-2</v>
      </c>
      <c r="AE26" s="268">
        <f t="shared" ref="AE26" si="45">AB26/D26</f>
        <v>4.8648648648648651E-2</v>
      </c>
      <c r="AF26" s="299">
        <v>2</v>
      </c>
      <c r="AG26" s="300">
        <v>3</v>
      </c>
      <c r="AH26" s="301">
        <v>5</v>
      </c>
      <c r="AI26" s="266">
        <f t="shared" ref="AI26" si="46">AF26/B26</f>
        <v>2.1276595744680851E-2</v>
      </c>
      <c r="AJ26" s="267">
        <f t="shared" ref="AJ26" si="47">AG26/C26</f>
        <v>3.2967032967032968E-2</v>
      </c>
      <c r="AK26" s="268">
        <f t="shared" ref="AK26" si="48">AH26/D26</f>
        <v>2.7027027027027029E-2</v>
      </c>
      <c r="AL26" s="299">
        <v>7</v>
      </c>
      <c r="AM26" s="300">
        <v>16</v>
      </c>
      <c r="AN26" s="301">
        <v>23</v>
      </c>
      <c r="AO26" s="269">
        <f t="shared" ref="AO26" si="49">AL26/B26</f>
        <v>7.4468085106382975E-2</v>
      </c>
      <c r="AP26" s="270">
        <f t="shared" ref="AP26" si="50">AM26/C26</f>
        <v>0.17582417582417584</v>
      </c>
      <c r="AQ26" s="271">
        <f t="shared" ref="AQ26" si="51">AN26/D26</f>
        <v>0.12432432432432433</v>
      </c>
      <c r="AR26" s="299">
        <v>0</v>
      </c>
      <c r="AS26" s="300">
        <v>1</v>
      </c>
      <c r="AT26" s="301">
        <v>1</v>
      </c>
      <c r="AU26" s="211">
        <f t="shared" si="40"/>
        <v>1.1702127659574468</v>
      </c>
      <c r="AV26" s="313">
        <v>0</v>
      </c>
      <c r="AW26" s="213">
        <f t="shared" si="42"/>
        <v>1.0972972972972972</v>
      </c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</row>
    <row r="27" spans="1:98" s="11" customFormat="1" ht="18" customHeight="1" thickBot="1">
      <c r="A27" s="272" t="s">
        <v>69</v>
      </c>
      <c r="B27" s="302">
        <v>1</v>
      </c>
      <c r="C27" s="303">
        <v>0</v>
      </c>
      <c r="D27" s="304">
        <v>1</v>
      </c>
      <c r="E27" s="302">
        <v>0</v>
      </c>
      <c r="F27" s="303">
        <v>0</v>
      </c>
      <c r="G27" s="304">
        <v>0</v>
      </c>
      <c r="H27" s="273">
        <v>0</v>
      </c>
      <c r="I27" s="274">
        <v>0</v>
      </c>
      <c r="J27" s="275">
        <v>0</v>
      </c>
      <c r="K27" s="308">
        <v>0</v>
      </c>
      <c r="L27" s="309">
        <v>0</v>
      </c>
      <c r="M27" s="304">
        <v>0</v>
      </c>
      <c r="N27" s="276">
        <v>0</v>
      </c>
      <c r="O27" s="277">
        <v>0</v>
      </c>
      <c r="P27" s="278">
        <v>0</v>
      </c>
      <c r="Q27" s="302">
        <v>0</v>
      </c>
      <c r="R27" s="303">
        <v>0</v>
      </c>
      <c r="S27" s="304">
        <v>0</v>
      </c>
      <c r="T27" s="279">
        <v>0</v>
      </c>
      <c r="U27" s="280">
        <v>0</v>
      </c>
      <c r="V27" s="281">
        <v>0</v>
      </c>
      <c r="W27" s="308">
        <v>0</v>
      </c>
      <c r="X27" s="309">
        <v>0</v>
      </c>
      <c r="Y27" s="304">
        <v>0</v>
      </c>
      <c r="Z27" s="308">
        <v>0</v>
      </c>
      <c r="AA27" s="309">
        <v>0</v>
      </c>
      <c r="AB27" s="304">
        <v>0</v>
      </c>
      <c r="AC27" s="282">
        <v>0</v>
      </c>
      <c r="AD27" s="283">
        <v>0</v>
      </c>
      <c r="AE27" s="284">
        <v>0</v>
      </c>
      <c r="AF27" s="308">
        <v>0</v>
      </c>
      <c r="AG27" s="309">
        <v>0</v>
      </c>
      <c r="AH27" s="304">
        <v>0</v>
      </c>
      <c r="AI27" s="282">
        <v>0</v>
      </c>
      <c r="AJ27" s="283">
        <v>0</v>
      </c>
      <c r="AK27" s="284">
        <v>0</v>
      </c>
      <c r="AL27" s="308">
        <v>0</v>
      </c>
      <c r="AM27" s="309">
        <v>0</v>
      </c>
      <c r="AN27" s="304">
        <v>0</v>
      </c>
      <c r="AO27" s="285">
        <v>0</v>
      </c>
      <c r="AP27" s="286">
        <v>0</v>
      </c>
      <c r="AQ27" s="287">
        <v>0</v>
      </c>
      <c r="AR27" s="308">
        <v>0</v>
      </c>
      <c r="AS27" s="309">
        <v>0</v>
      </c>
      <c r="AT27" s="304">
        <v>0</v>
      </c>
      <c r="AU27" s="360">
        <f t="shared" si="18"/>
        <v>0</v>
      </c>
      <c r="AV27" s="361">
        <v>0</v>
      </c>
      <c r="AW27" s="362">
        <f t="shared" si="10"/>
        <v>0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98" s="13" customFormat="1" ht="18" customHeight="1" thickTop="1">
      <c r="A28" s="239" t="s">
        <v>78</v>
      </c>
      <c r="B28" s="305">
        <f>SUM(B24:B27)</f>
        <v>2198</v>
      </c>
      <c r="C28" s="306">
        <f>SUM(C24:C27)</f>
        <v>2180</v>
      </c>
      <c r="D28" s="307">
        <f t="shared" si="11"/>
        <v>4378</v>
      </c>
      <c r="E28" s="305">
        <f>SUM(E24:E27)</f>
        <v>776</v>
      </c>
      <c r="F28" s="306">
        <f>SUM(F24:F27)</f>
        <v>705</v>
      </c>
      <c r="G28" s="307">
        <f t="shared" si="0"/>
        <v>1481</v>
      </c>
      <c r="H28" s="233">
        <f t="shared" si="12"/>
        <v>0.35304822565969063</v>
      </c>
      <c r="I28" s="196">
        <f t="shared" si="12"/>
        <v>0.32339449541284404</v>
      </c>
      <c r="J28" s="197">
        <f t="shared" si="12"/>
        <v>0.33828232069438102</v>
      </c>
      <c r="K28" s="310">
        <f>SUM(K24:K27)</f>
        <v>278</v>
      </c>
      <c r="L28" s="311">
        <f>SUM(L24:L27)</f>
        <v>262</v>
      </c>
      <c r="M28" s="307">
        <f t="shared" si="1"/>
        <v>540</v>
      </c>
      <c r="N28" s="234">
        <f t="shared" si="13"/>
        <v>0.12647861692447679</v>
      </c>
      <c r="O28" s="200">
        <f t="shared" si="13"/>
        <v>0.12018348623853212</v>
      </c>
      <c r="P28" s="201">
        <f t="shared" si="13"/>
        <v>0.12334399269072636</v>
      </c>
      <c r="Q28" s="305">
        <f>SUM(Q24:Q27)</f>
        <v>3117</v>
      </c>
      <c r="R28" s="306">
        <f>SUM(R24:R27)</f>
        <v>2562</v>
      </c>
      <c r="S28" s="307">
        <f t="shared" si="2"/>
        <v>5679</v>
      </c>
      <c r="T28" s="235">
        <f t="shared" si="14"/>
        <v>1.4181073703366698</v>
      </c>
      <c r="U28" s="203">
        <f t="shared" si="14"/>
        <v>1.1752293577981652</v>
      </c>
      <c r="V28" s="204">
        <f t="shared" si="14"/>
        <v>1.2971676564641388</v>
      </c>
      <c r="W28" s="310">
        <f>SUM(W24:W27)</f>
        <v>390</v>
      </c>
      <c r="X28" s="311">
        <f>SUM(X24:X27)</f>
        <v>449</v>
      </c>
      <c r="Y28" s="307">
        <f t="shared" si="3"/>
        <v>839</v>
      </c>
      <c r="Z28" s="310">
        <f>SUM(Z24:Z27)</f>
        <v>10</v>
      </c>
      <c r="AA28" s="311">
        <f>SUM(AA24:AA27)</f>
        <v>9</v>
      </c>
      <c r="AB28" s="307">
        <f t="shared" si="4"/>
        <v>19</v>
      </c>
      <c r="AC28" s="236">
        <f t="shared" si="15"/>
        <v>4.549590536851683E-3</v>
      </c>
      <c r="AD28" s="206">
        <f t="shared" si="15"/>
        <v>4.1284403669724773E-3</v>
      </c>
      <c r="AE28" s="207">
        <f t="shared" si="15"/>
        <v>4.3398812243033349E-3</v>
      </c>
      <c r="AF28" s="310">
        <f>SUM(AF24:AF27)</f>
        <v>4</v>
      </c>
      <c r="AG28" s="311">
        <f>SUM(AG24:AG27)</f>
        <v>3</v>
      </c>
      <c r="AH28" s="307">
        <f t="shared" si="5"/>
        <v>7</v>
      </c>
      <c r="AI28" s="236">
        <f t="shared" si="16"/>
        <v>1.8198362147406734E-3</v>
      </c>
      <c r="AJ28" s="206">
        <f t="shared" si="16"/>
        <v>1.3761467889908258E-3</v>
      </c>
      <c r="AK28" s="207">
        <f t="shared" si="16"/>
        <v>1.5989036089538603E-3</v>
      </c>
      <c r="AL28" s="310">
        <f>SUM(AL24:AL27)</f>
        <v>14</v>
      </c>
      <c r="AM28" s="311">
        <f>SUM(AM24:AM27)</f>
        <v>25</v>
      </c>
      <c r="AN28" s="307">
        <f t="shared" si="7"/>
        <v>39</v>
      </c>
      <c r="AO28" s="237">
        <f t="shared" si="17"/>
        <v>6.369426751592357E-3</v>
      </c>
      <c r="AP28" s="209">
        <f t="shared" si="17"/>
        <v>1.1467889908256881E-2</v>
      </c>
      <c r="AQ28" s="238">
        <f t="shared" si="17"/>
        <v>8.9081772498857924E-3</v>
      </c>
      <c r="AR28" s="312">
        <f>SUM(AR24:AR27)</f>
        <v>6</v>
      </c>
      <c r="AS28" s="311">
        <f>SUM(AS24:AS27)</f>
        <v>10</v>
      </c>
      <c r="AT28" s="317">
        <f t="shared" si="8"/>
        <v>16</v>
      </c>
      <c r="AU28" s="211">
        <f t="shared" si="18"/>
        <v>1.4244767970882621</v>
      </c>
      <c r="AV28" s="313">
        <f t="shared" si="9"/>
        <v>1.1866972477064219</v>
      </c>
      <c r="AW28" s="213">
        <f t="shared" si="10"/>
        <v>1.3060758337140246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グラフ</vt:lpstr>
      <vt:lpstr>市町村別保幼こ合計</vt:lpstr>
      <vt:lpstr>市町村別保育所・こども園</vt:lpstr>
      <vt:lpstr>市町村別幼稚園</vt:lpstr>
      <vt:lpstr>グラフ!Print_Area</vt:lpstr>
      <vt:lpstr>市町村別保幼こ合計!Print_Area</vt:lpstr>
      <vt:lpstr>市町村別保育所・こども園!Print_Titles</vt:lpstr>
      <vt:lpstr>市町村別保幼こ合計!Print_Titles</vt:lpstr>
      <vt:lpstr>市町村別幼稚園!Print_Titles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2018-05-28T05:24:27Z</cp:lastPrinted>
  <dcterms:created xsi:type="dcterms:W3CDTF">2017-07-06T10:01:11Z</dcterms:created>
  <dcterms:modified xsi:type="dcterms:W3CDTF">2018-05-28T09:20:19Z</dcterms:modified>
</cp:coreProperties>
</file>