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0"/>
  </bookViews>
  <sheets>
    <sheet name="合併後" sheetId="1" r:id="rId1"/>
  </sheets>
  <definedNames/>
  <calcPr fullCalcOnLoad="1"/>
</workbook>
</file>

<file path=xl/sharedStrings.xml><?xml version="1.0" encoding="utf-8"?>
<sst xmlns="http://schemas.openxmlformats.org/spreadsheetml/2006/main" count="133" uniqueCount="98">
  <si>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</si>
  <si>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</si>
  <si>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</si>
  <si>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</si>
  <si>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</si>
  <si>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</si>
  <si>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</si>
  <si>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</si>
  <si>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</si>
  <si>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</si>
  <si>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</si>
  <si>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</si>
  <si>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</si>
  <si>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</si>
  <si>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</si>
  <si>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</si>
  <si>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</si>
  <si>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</si>
  <si>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</si>
  <si>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</si>
  <si>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</si>
  <si>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</si>
  <si>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</si>
  <si>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</si>
  <si>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</si>
  <si>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</si>
  <si>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</si>
  <si>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</si>
  <si>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</si>
  <si>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</si>
  <si>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</si>
  <si>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</si>
  <si>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</si>
  <si>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</si>
  <si>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</si>
  <si>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</si>
  <si>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</si>
  <si>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</si>
  <si>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</si>
  <si>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</si>
  <si>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</si>
  <si>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</si>
  <si>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</si>
  <si>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</si>
  <si>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</si>
  <si>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虎姫町</t>
  </si>
  <si>
    <t>湖北町</t>
  </si>
  <si>
    <t>高月町</t>
  </si>
  <si>
    <t>余呉町</t>
  </si>
  <si>
    <t>西浅井町</t>
  </si>
  <si>
    <t>保健所別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</si>
  <si>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</si>
  <si>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</si>
  <si>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</si>
  <si>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</si>
  <si>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</si>
  <si>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</si>
  <si>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</si>
  <si>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</si>
  <si>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</si>
  <si>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</si>
  <si>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</si>
  <si>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</si>
  <si>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</si>
  <si>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愛荘町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</si>
  <si>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</si>
  <si>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</si>
  <si>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</si>
  <si>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</si>
  <si>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</si>
  <si>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</si>
  <si>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</si>
  <si>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</si>
  <si>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</si>
  <si>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</si>
  <si>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</si>
  <si>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</si>
  <si>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</si>
  <si>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</si>
  <si>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</si>
  <si>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</si>
  <si>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</si>
  <si>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</si>
  <si>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</si>
  <si>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</si>
  <si>
    <t>甲賀</t>
  </si>
  <si>
    <t>東近江</t>
  </si>
  <si>
    <t>高島</t>
  </si>
  <si>
    <t>栗東市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</si>
  <si>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</si>
  <si>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</si>
  <si>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</si>
  <si>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</si>
  <si>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</si>
  <si>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</si>
  <si>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</si>
  <si>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保健所</t>
  </si>
  <si>
    <t>大津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</si>
</sst>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/>
    </xf>
    <xf numFmtId="176" fontId="6" fillId="0" borderId="2" xfId="0" applyNumberFormat="1" applyFont="1" applyBorder="1" applyAlignment="1">
      <alignment horizontal="centerContinuous" wrapText="1"/>
    </xf>
    <xf numFmtId="2" fontId="6" fillId="0" borderId="2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8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17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2" xfId="0" applyNumberFormat="1" applyFont="1" applyFill="1" applyBorder="1" applyAlignment="1">
      <alignment horizontal="right" vertical="center" wrapText="1"/>
    </xf>
    <xf numFmtId="186" fontId="8" fillId="0" borderId="2" xfId="0" applyNumberFormat="1" applyFont="1" applyFill="1" applyBorder="1" applyAlignment="1">
      <alignment horizontal="right" vertical="center" wrapText="1"/>
    </xf>
    <xf numFmtId="182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 wrapText="1"/>
    </xf>
    <xf numFmtId="38" fontId="8" fillId="0" borderId="10" xfId="17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38" fontId="8" fillId="0" borderId="11" xfId="17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 wrapText="1"/>
    </xf>
    <xf numFmtId="38" fontId="7" fillId="0" borderId="12" xfId="17" applyNumberFormat="1" applyFont="1" applyFill="1" applyBorder="1" applyAlignment="1">
      <alignment horizontal="right" vertical="center" shrinkToFit="1"/>
    </xf>
    <xf numFmtId="182" fontId="7" fillId="0" borderId="12" xfId="0" applyNumberFormat="1" applyFont="1" applyFill="1" applyBorder="1" applyAlignment="1">
      <alignment horizontal="right" vertical="center" wrapText="1"/>
    </xf>
    <xf numFmtId="186" fontId="7" fillId="0" borderId="12" xfId="0" applyNumberFormat="1" applyFont="1" applyFill="1" applyBorder="1" applyAlignment="1">
      <alignment horizontal="right" vertical="center" wrapText="1"/>
    </xf>
    <xf numFmtId="40" fontId="7" fillId="0" borderId="12" xfId="0" applyNumberFormat="1" applyFont="1" applyFill="1" applyBorder="1" applyAlignment="1">
      <alignment horizontal="right" vertical="center" wrapText="1"/>
    </xf>
    <xf numFmtId="38" fontId="7" fillId="0" borderId="13" xfId="17" applyNumberFormat="1" applyFont="1" applyFill="1" applyBorder="1" applyAlignment="1">
      <alignment horizontal="right" vertical="center" shrinkToFit="1"/>
    </xf>
    <xf numFmtId="188" fontId="8" fillId="0" borderId="2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38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186" fontId="8" fillId="0" borderId="1" xfId="0" applyNumberFormat="1" applyFont="1" applyFill="1" applyBorder="1" applyAlignment="1">
      <alignment horizontal="right" vertical="center" wrapText="1"/>
    </xf>
    <xf numFmtId="188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8" fillId="0" borderId="8" xfId="17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 shrinkToFit="1"/>
    </xf>
    <xf numFmtId="186" fontId="8" fillId="0" borderId="10" xfId="0" applyNumberFormat="1" applyFont="1" applyFill="1" applyBorder="1" applyAlignment="1">
      <alignment vertical="center" shrinkToFit="1"/>
    </xf>
    <xf numFmtId="38" fontId="7" fillId="0" borderId="17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horizontal="right" vertical="center"/>
    </xf>
    <xf numFmtId="182" fontId="7" fillId="0" borderId="2" xfId="0" applyNumberFormat="1" applyFont="1" applyBorder="1" applyAlignment="1">
      <alignment horizontal="right" vertical="center"/>
    </xf>
    <xf numFmtId="40" fontId="7" fillId="0" borderId="17" xfId="0" applyNumberFormat="1" applyFont="1" applyBorder="1" applyAlignment="1">
      <alignment horizontal="right" vertical="center"/>
    </xf>
    <xf numFmtId="38" fontId="7" fillId="0" borderId="14" xfId="0" applyNumberFormat="1" applyFont="1" applyBorder="1" applyAlignment="1">
      <alignment horizontal="right" vertical="center"/>
    </xf>
    <xf numFmtId="38" fontId="7" fillId="0" borderId="15" xfId="0" applyNumberFormat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12" xfId="0" applyNumberFormat="1" applyFont="1" applyBorder="1" applyAlignment="1">
      <alignment horizontal="right" vertical="center" shrinkToFit="1"/>
    </xf>
    <xf numFmtId="38" fontId="7" fillId="0" borderId="13" xfId="0" applyNumberFormat="1" applyFont="1" applyBorder="1" applyAlignment="1">
      <alignment horizontal="right" vertical="center" shrinkToFit="1"/>
    </xf>
    <xf numFmtId="186" fontId="7" fillId="0" borderId="1" xfId="0" applyNumberFormat="1" applyFont="1" applyFill="1" applyBorder="1" applyAlignment="1">
      <alignment horizontal="right" vertical="center" wrapText="1"/>
    </xf>
    <xf numFmtId="188" fontId="7" fillId="0" borderId="1" xfId="0" applyNumberFormat="1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/>
    </xf>
    <xf numFmtId="40" fontId="7" fillId="0" borderId="1" xfId="0" applyNumberFormat="1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shrinkToFit="1"/>
    </xf>
    <xf numFmtId="38" fontId="7" fillId="0" borderId="8" xfId="0" applyNumberFormat="1" applyFont="1" applyBorder="1" applyAlignment="1">
      <alignment horizontal="right" vertical="center"/>
    </xf>
    <xf numFmtId="186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38" fontId="7" fillId="0" borderId="10" xfId="17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textRotation="255" wrapText="1"/>
    </xf>
    <xf numFmtId="0" fontId="8" fillId="0" borderId="21" xfId="0" applyFont="1" applyBorder="1" applyAlignment="1">
      <alignment horizontal="center" textRotation="255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5"/>
  <sheetViews>
    <sheetView tabSelected="1" zoomScale="130" zoomScaleNormal="13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72" sqref="Y72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86" t="s">
        <v>4</v>
      </c>
      <c r="C1" s="88" t="s">
        <v>5</v>
      </c>
      <c r="D1" s="88" t="s">
        <v>6</v>
      </c>
      <c r="E1" s="88" t="s">
        <v>7</v>
      </c>
      <c r="F1" s="88" t="s">
        <v>8</v>
      </c>
      <c r="G1" s="88" t="s">
        <v>82</v>
      </c>
      <c r="H1" s="11" t="s">
        <v>0</v>
      </c>
      <c r="I1" s="12"/>
      <c r="J1" s="11"/>
      <c r="K1" s="11"/>
      <c r="L1" s="11"/>
      <c r="M1" s="11"/>
      <c r="N1" s="11"/>
      <c r="O1" s="11"/>
      <c r="P1" s="13"/>
      <c r="Q1" s="13"/>
      <c r="R1" s="11" t="s">
        <v>1</v>
      </c>
      <c r="S1" s="11"/>
      <c r="T1" s="11"/>
      <c r="U1" s="14"/>
      <c r="V1" s="15"/>
      <c r="W1" s="11" t="s">
        <v>2</v>
      </c>
      <c r="X1" s="11"/>
      <c r="Y1" s="11"/>
      <c r="Z1" s="11"/>
      <c r="AA1" s="11"/>
      <c r="AB1" s="11"/>
      <c r="AC1" s="11"/>
      <c r="AD1" s="90" t="s">
        <v>3</v>
      </c>
      <c r="AE1" s="91"/>
      <c r="AF1" s="92"/>
      <c r="AG1" s="16"/>
    </row>
    <row r="2" spans="2:33" s="2" customFormat="1" ht="47.25" customHeight="1">
      <c r="B2" s="87"/>
      <c r="C2" s="89"/>
      <c r="D2" s="89"/>
      <c r="E2" s="89"/>
      <c r="F2" s="89"/>
      <c r="G2" s="89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23" t="s">
        <v>34</v>
      </c>
    </row>
    <row r="3" spans="2:33" s="29" customFormat="1" ht="9" customHeight="1">
      <c r="B3" s="32" t="s">
        <v>54</v>
      </c>
      <c r="C3" s="39">
        <v>3286</v>
      </c>
      <c r="D3" s="39">
        <v>2783</v>
      </c>
      <c r="E3" s="40">
        <f aca="true" t="shared" si="0" ref="E3:E8">D3/C3*100</f>
        <v>84.69263542300669</v>
      </c>
      <c r="F3" s="39">
        <v>2783</v>
      </c>
      <c r="G3" s="54">
        <f aca="true" t="shared" si="1" ref="G3:G8">F3/D3*100</f>
        <v>100</v>
      </c>
      <c r="H3" s="39">
        <v>2045</v>
      </c>
      <c r="I3" s="39">
        <v>430</v>
      </c>
      <c r="J3" s="39">
        <v>252</v>
      </c>
      <c r="K3" s="39">
        <v>9</v>
      </c>
      <c r="L3" s="39">
        <v>47</v>
      </c>
      <c r="M3" s="39">
        <v>0</v>
      </c>
      <c r="N3" s="39">
        <v>0</v>
      </c>
      <c r="O3" s="39">
        <f aca="true" t="shared" si="2" ref="O3:O8">SUM(I3:N3)</f>
        <v>738</v>
      </c>
      <c r="P3" s="41">
        <f aca="true" t="shared" si="3" ref="P3:P8">O3/D3*100</f>
        <v>26.518145885734818</v>
      </c>
      <c r="Q3" s="39">
        <v>700</v>
      </c>
      <c r="R3" s="39">
        <v>2520</v>
      </c>
      <c r="S3" s="39">
        <v>514</v>
      </c>
      <c r="T3" s="39">
        <f aca="true" t="shared" si="4" ref="T3:T8">SUM(R3:S3)</f>
        <v>3034</v>
      </c>
      <c r="U3" s="42">
        <f aca="true" t="shared" si="5" ref="U3:U8">T3/D3</f>
        <v>1.0901904419690982</v>
      </c>
      <c r="V3" s="39">
        <v>2836</v>
      </c>
      <c r="W3" s="39">
        <v>157</v>
      </c>
      <c r="X3" s="39">
        <v>271</v>
      </c>
      <c r="Y3" s="39">
        <v>66</v>
      </c>
      <c r="Z3" s="39">
        <v>55</v>
      </c>
      <c r="AA3" s="39">
        <v>1</v>
      </c>
      <c r="AB3" s="39">
        <v>26</v>
      </c>
      <c r="AC3" s="39">
        <f aca="true" t="shared" si="6" ref="AC3:AC8">SUM(W3:AB3)</f>
        <v>576</v>
      </c>
      <c r="AD3" s="55"/>
      <c r="AE3" s="55"/>
      <c r="AF3" s="55"/>
      <c r="AG3" s="56"/>
    </row>
    <row r="4" spans="2:35" s="24" customFormat="1" ht="9" customHeight="1">
      <c r="B4" s="30" t="s">
        <v>35</v>
      </c>
      <c r="C4" s="43">
        <v>1183</v>
      </c>
      <c r="D4" s="43">
        <v>1046</v>
      </c>
      <c r="E4" s="44">
        <f t="shared" si="0"/>
        <v>88.41927303465765</v>
      </c>
      <c r="F4" s="43">
        <v>1046</v>
      </c>
      <c r="G4" s="48">
        <f t="shared" si="1"/>
        <v>100</v>
      </c>
      <c r="H4" s="43">
        <v>779</v>
      </c>
      <c r="I4" s="43">
        <v>190</v>
      </c>
      <c r="J4" s="43">
        <v>61</v>
      </c>
      <c r="K4" s="43">
        <v>0</v>
      </c>
      <c r="L4" s="43">
        <v>16</v>
      </c>
      <c r="M4" s="43">
        <v>0</v>
      </c>
      <c r="N4" s="43">
        <v>0</v>
      </c>
      <c r="O4" s="43">
        <f t="shared" si="2"/>
        <v>267</v>
      </c>
      <c r="P4" s="44">
        <f t="shared" si="3"/>
        <v>25.52581261950287</v>
      </c>
      <c r="Q4" s="43">
        <v>267</v>
      </c>
      <c r="R4" s="43">
        <v>958</v>
      </c>
      <c r="S4" s="43">
        <v>171</v>
      </c>
      <c r="T4" s="43">
        <f t="shared" si="4"/>
        <v>1129</v>
      </c>
      <c r="U4" s="46">
        <f t="shared" si="5"/>
        <v>1.0793499043977055</v>
      </c>
      <c r="V4" s="43">
        <v>425</v>
      </c>
      <c r="W4" s="43">
        <v>40</v>
      </c>
      <c r="X4" s="43">
        <v>24</v>
      </c>
      <c r="Y4" s="43">
        <v>6</v>
      </c>
      <c r="Z4" s="43">
        <v>10</v>
      </c>
      <c r="AA4" s="43">
        <v>0</v>
      </c>
      <c r="AB4" s="43">
        <v>0</v>
      </c>
      <c r="AC4" s="43">
        <f t="shared" si="6"/>
        <v>80</v>
      </c>
      <c r="AD4" s="43">
        <v>0</v>
      </c>
      <c r="AE4" s="43">
        <v>0</v>
      </c>
      <c r="AF4" s="43">
        <v>1046</v>
      </c>
      <c r="AG4" s="47">
        <v>0</v>
      </c>
      <c r="AI4" s="25"/>
    </row>
    <row r="5" spans="2:35" s="26" customFormat="1" ht="9" customHeight="1">
      <c r="B5" s="30" t="s">
        <v>36</v>
      </c>
      <c r="C5" s="43">
        <v>903</v>
      </c>
      <c r="D5" s="43">
        <v>833</v>
      </c>
      <c r="E5" s="44">
        <f t="shared" si="0"/>
        <v>92.24806201550388</v>
      </c>
      <c r="F5" s="43">
        <v>753</v>
      </c>
      <c r="G5" s="48">
        <f t="shared" si="1"/>
        <v>90.39615846338536</v>
      </c>
      <c r="H5" s="43">
        <v>657</v>
      </c>
      <c r="I5" s="43">
        <v>121</v>
      </c>
      <c r="J5" s="43">
        <v>45</v>
      </c>
      <c r="K5" s="43">
        <v>1</v>
      </c>
      <c r="L5" s="43">
        <v>9</v>
      </c>
      <c r="M5" s="43">
        <v>0</v>
      </c>
      <c r="N5" s="43">
        <v>0</v>
      </c>
      <c r="O5" s="43">
        <f t="shared" si="2"/>
        <v>176</v>
      </c>
      <c r="P5" s="44">
        <f t="shared" si="3"/>
        <v>21.12845138055222</v>
      </c>
      <c r="Q5" s="43">
        <v>148</v>
      </c>
      <c r="R5" s="43">
        <v>486</v>
      </c>
      <c r="S5" s="43">
        <v>130</v>
      </c>
      <c r="T5" s="43">
        <f t="shared" si="4"/>
        <v>616</v>
      </c>
      <c r="U5" s="46">
        <f t="shared" si="5"/>
        <v>0.7394957983193278</v>
      </c>
      <c r="V5" s="43">
        <v>130</v>
      </c>
      <c r="W5" s="43">
        <v>31</v>
      </c>
      <c r="X5" s="43">
        <v>4</v>
      </c>
      <c r="Y5" s="43">
        <v>39</v>
      </c>
      <c r="Z5" s="43">
        <v>6</v>
      </c>
      <c r="AA5" s="43">
        <v>0</v>
      </c>
      <c r="AB5" s="43">
        <v>18</v>
      </c>
      <c r="AC5" s="43">
        <f t="shared" si="6"/>
        <v>98</v>
      </c>
      <c r="AD5" s="43">
        <v>0</v>
      </c>
      <c r="AE5" s="43">
        <v>0</v>
      </c>
      <c r="AF5" s="43">
        <v>833</v>
      </c>
      <c r="AG5" s="47">
        <v>91</v>
      </c>
      <c r="AI5" s="27"/>
    </row>
    <row r="6" spans="2:35" s="24" customFormat="1" ht="9" customHeight="1">
      <c r="B6" s="30" t="s">
        <v>88</v>
      </c>
      <c r="C6" s="43">
        <v>899</v>
      </c>
      <c r="D6" s="43">
        <v>831</v>
      </c>
      <c r="E6" s="44">
        <f t="shared" si="0"/>
        <v>92.43604004449388</v>
      </c>
      <c r="F6" s="43">
        <v>0</v>
      </c>
      <c r="G6" s="48">
        <f t="shared" si="1"/>
        <v>0</v>
      </c>
      <c r="H6" s="43">
        <v>608</v>
      </c>
      <c r="I6" s="43">
        <v>148</v>
      </c>
      <c r="J6" s="43">
        <v>64</v>
      </c>
      <c r="K6" s="43">
        <v>2</v>
      </c>
      <c r="L6" s="43">
        <v>9</v>
      </c>
      <c r="M6" s="43">
        <v>0</v>
      </c>
      <c r="N6" s="43">
        <v>0</v>
      </c>
      <c r="O6" s="43">
        <f t="shared" si="2"/>
        <v>223</v>
      </c>
      <c r="P6" s="44">
        <f t="shared" si="3"/>
        <v>26.835138387484957</v>
      </c>
      <c r="Q6" s="43">
        <v>186</v>
      </c>
      <c r="R6" s="43">
        <v>731</v>
      </c>
      <c r="S6" s="43">
        <v>180</v>
      </c>
      <c r="T6" s="43">
        <f t="shared" si="4"/>
        <v>911</v>
      </c>
      <c r="U6" s="46">
        <f t="shared" si="5"/>
        <v>1.0962695547533092</v>
      </c>
      <c r="V6" s="43">
        <v>288</v>
      </c>
      <c r="W6" s="43">
        <v>37</v>
      </c>
      <c r="X6" s="43">
        <v>4</v>
      </c>
      <c r="Y6" s="43">
        <v>11</v>
      </c>
      <c r="Z6" s="43">
        <v>8</v>
      </c>
      <c r="AA6" s="43">
        <v>0</v>
      </c>
      <c r="AB6" s="43">
        <v>45</v>
      </c>
      <c r="AC6" s="43">
        <f t="shared" si="6"/>
        <v>105</v>
      </c>
      <c r="AD6" s="43">
        <v>0</v>
      </c>
      <c r="AE6" s="43">
        <v>0</v>
      </c>
      <c r="AF6" s="43">
        <v>831</v>
      </c>
      <c r="AG6" s="47">
        <v>0</v>
      </c>
      <c r="AI6" s="25"/>
    </row>
    <row r="7" spans="2:35" s="24" customFormat="1" ht="9" customHeight="1">
      <c r="B7" s="30" t="s">
        <v>55</v>
      </c>
      <c r="C7" s="43">
        <v>532</v>
      </c>
      <c r="D7" s="43">
        <v>497</v>
      </c>
      <c r="E7" s="44">
        <f t="shared" si="0"/>
        <v>93.42105263157895</v>
      </c>
      <c r="F7" s="43">
        <v>0</v>
      </c>
      <c r="G7" s="48">
        <f t="shared" si="1"/>
        <v>0</v>
      </c>
      <c r="H7" s="43">
        <v>355</v>
      </c>
      <c r="I7" s="43">
        <v>79</v>
      </c>
      <c r="J7" s="43">
        <v>57</v>
      </c>
      <c r="K7" s="43">
        <v>1</v>
      </c>
      <c r="L7" s="43">
        <v>5</v>
      </c>
      <c r="M7" s="43">
        <v>0</v>
      </c>
      <c r="N7" s="43">
        <v>0</v>
      </c>
      <c r="O7" s="43">
        <f t="shared" si="2"/>
        <v>142</v>
      </c>
      <c r="P7" s="44">
        <f t="shared" si="3"/>
        <v>28.57142857142857</v>
      </c>
      <c r="Q7" s="43">
        <v>103</v>
      </c>
      <c r="R7" s="43">
        <v>448</v>
      </c>
      <c r="S7" s="43">
        <v>138</v>
      </c>
      <c r="T7" s="43">
        <f t="shared" si="4"/>
        <v>586</v>
      </c>
      <c r="U7" s="46">
        <f t="shared" si="5"/>
        <v>1.1790744466800804</v>
      </c>
      <c r="V7" s="43">
        <v>79</v>
      </c>
      <c r="W7" s="43">
        <v>29</v>
      </c>
      <c r="X7" s="43">
        <v>13</v>
      </c>
      <c r="Y7" s="43">
        <v>6</v>
      </c>
      <c r="Z7" s="43">
        <v>6</v>
      </c>
      <c r="AA7" s="43">
        <v>4</v>
      </c>
      <c r="AB7" s="43">
        <v>0</v>
      </c>
      <c r="AC7" s="43">
        <f t="shared" si="6"/>
        <v>58</v>
      </c>
      <c r="AD7" s="43">
        <v>6</v>
      </c>
      <c r="AE7" s="43">
        <v>0</v>
      </c>
      <c r="AF7" s="43">
        <v>491</v>
      </c>
      <c r="AG7" s="47">
        <v>0</v>
      </c>
      <c r="AI7" s="25"/>
    </row>
    <row r="8" spans="2:35" s="24" customFormat="1" ht="9" customHeight="1">
      <c r="B8" s="31" t="s">
        <v>56</v>
      </c>
      <c r="C8" s="43">
        <v>577</v>
      </c>
      <c r="D8" s="43">
        <v>511</v>
      </c>
      <c r="E8" s="44">
        <f t="shared" si="0"/>
        <v>88.56152512998267</v>
      </c>
      <c r="F8" s="43">
        <v>0</v>
      </c>
      <c r="G8" s="48">
        <f t="shared" si="1"/>
        <v>0</v>
      </c>
      <c r="H8" s="43">
        <v>376</v>
      </c>
      <c r="I8" s="43">
        <v>86</v>
      </c>
      <c r="J8" s="43">
        <v>46</v>
      </c>
      <c r="K8" s="43">
        <v>0</v>
      </c>
      <c r="L8" s="43">
        <v>2</v>
      </c>
      <c r="M8" s="43">
        <v>1</v>
      </c>
      <c r="N8" s="43">
        <v>0</v>
      </c>
      <c r="O8" s="43">
        <f t="shared" si="2"/>
        <v>135</v>
      </c>
      <c r="P8" s="44">
        <f t="shared" si="3"/>
        <v>26.418786692759294</v>
      </c>
      <c r="Q8" s="43">
        <v>133</v>
      </c>
      <c r="R8" s="43">
        <v>404</v>
      </c>
      <c r="S8" s="43">
        <v>97</v>
      </c>
      <c r="T8" s="43">
        <f t="shared" si="4"/>
        <v>501</v>
      </c>
      <c r="U8" s="46">
        <f t="shared" si="5"/>
        <v>0.9804305283757339</v>
      </c>
      <c r="V8" s="43">
        <v>100</v>
      </c>
      <c r="W8" s="43">
        <v>21</v>
      </c>
      <c r="X8" s="43">
        <v>28</v>
      </c>
      <c r="Y8" s="43">
        <v>24</v>
      </c>
      <c r="Z8" s="43">
        <v>5</v>
      </c>
      <c r="AA8" s="43">
        <v>0</v>
      </c>
      <c r="AB8" s="43">
        <v>19</v>
      </c>
      <c r="AC8" s="43">
        <f t="shared" si="6"/>
        <v>97</v>
      </c>
      <c r="AD8" s="43">
        <v>2</v>
      </c>
      <c r="AE8" s="43">
        <v>0</v>
      </c>
      <c r="AF8" s="43">
        <v>509</v>
      </c>
      <c r="AG8" s="47">
        <v>0</v>
      </c>
      <c r="AI8" s="25"/>
    </row>
    <row r="9" spans="2:35" s="26" customFormat="1" ht="9" customHeight="1">
      <c r="B9" s="31" t="s">
        <v>57</v>
      </c>
      <c r="C9" s="43">
        <v>883</v>
      </c>
      <c r="D9" s="43">
        <v>756</v>
      </c>
      <c r="E9" s="44">
        <f aca="true" t="shared" si="7" ref="E9:E14">D9/C9*100</f>
        <v>85.6172140430351</v>
      </c>
      <c r="F9" s="43">
        <v>0</v>
      </c>
      <c r="G9" s="48">
        <f aca="true" t="shared" si="8" ref="G9:G14">F9/D9*100</f>
        <v>0</v>
      </c>
      <c r="H9" s="43">
        <v>567</v>
      </c>
      <c r="I9" s="43">
        <v>114</v>
      </c>
      <c r="J9" s="43">
        <v>60</v>
      </c>
      <c r="K9" s="43">
        <v>5</v>
      </c>
      <c r="L9" s="43">
        <v>10</v>
      </c>
      <c r="M9" s="43">
        <v>0</v>
      </c>
      <c r="N9" s="43">
        <v>0</v>
      </c>
      <c r="O9" s="43">
        <f aca="true" t="shared" si="9" ref="O9:O23">SUM(I9:N9)</f>
        <v>189</v>
      </c>
      <c r="P9" s="44">
        <f aca="true" t="shared" si="10" ref="P9:P14">O9/D9*100</f>
        <v>25</v>
      </c>
      <c r="Q9" s="43">
        <v>138</v>
      </c>
      <c r="R9" s="43">
        <v>451</v>
      </c>
      <c r="S9" s="43">
        <v>206</v>
      </c>
      <c r="T9" s="43">
        <f aca="true" t="shared" si="11" ref="T9:T14">SUM(R9:S9)</f>
        <v>657</v>
      </c>
      <c r="U9" s="46">
        <f aca="true" t="shared" si="12" ref="U9:U14">T9/D9</f>
        <v>0.8690476190476191</v>
      </c>
      <c r="V9" s="43">
        <v>176</v>
      </c>
      <c r="W9" s="43">
        <v>27</v>
      </c>
      <c r="X9" s="43">
        <v>9</v>
      </c>
      <c r="Y9" s="43">
        <v>18</v>
      </c>
      <c r="Z9" s="43">
        <v>2</v>
      </c>
      <c r="AA9" s="43">
        <v>1</v>
      </c>
      <c r="AB9" s="43">
        <v>15</v>
      </c>
      <c r="AC9" s="43">
        <f aca="true" t="shared" si="13" ref="AC9:AC14">SUM(W9:AB9)</f>
        <v>72</v>
      </c>
      <c r="AD9" s="43">
        <v>6</v>
      </c>
      <c r="AE9" s="43">
        <v>0</v>
      </c>
      <c r="AF9" s="43">
        <v>750</v>
      </c>
      <c r="AG9" s="47">
        <v>40</v>
      </c>
      <c r="AI9" s="27"/>
    </row>
    <row r="10" spans="2:35" s="24" customFormat="1" ht="9" customHeight="1">
      <c r="B10" s="17" t="s">
        <v>58</v>
      </c>
      <c r="C10" s="43">
        <v>468</v>
      </c>
      <c r="D10" s="43">
        <v>391</v>
      </c>
      <c r="E10" s="44">
        <f t="shared" si="7"/>
        <v>83.54700854700855</v>
      </c>
      <c r="F10" s="43">
        <v>0</v>
      </c>
      <c r="G10" s="48">
        <f t="shared" si="8"/>
        <v>0</v>
      </c>
      <c r="H10" s="43">
        <v>294</v>
      </c>
      <c r="I10" s="43">
        <v>65</v>
      </c>
      <c r="J10" s="43">
        <v>28</v>
      </c>
      <c r="K10" s="43">
        <v>1</v>
      </c>
      <c r="L10" s="43">
        <v>3</v>
      </c>
      <c r="M10" s="43">
        <v>0</v>
      </c>
      <c r="N10" s="43">
        <v>0</v>
      </c>
      <c r="O10" s="43">
        <f t="shared" si="9"/>
        <v>97</v>
      </c>
      <c r="P10" s="44">
        <f t="shared" si="10"/>
        <v>24.808184143222505</v>
      </c>
      <c r="Q10" s="43">
        <v>68</v>
      </c>
      <c r="R10" s="43">
        <v>181</v>
      </c>
      <c r="S10" s="43">
        <v>120</v>
      </c>
      <c r="T10" s="43">
        <f t="shared" si="11"/>
        <v>301</v>
      </c>
      <c r="U10" s="46">
        <f t="shared" si="12"/>
        <v>0.7698209718670077</v>
      </c>
      <c r="V10" s="43">
        <v>63</v>
      </c>
      <c r="W10" s="43">
        <v>13</v>
      </c>
      <c r="X10" s="43">
        <v>1</v>
      </c>
      <c r="Y10" s="43">
        <v>8</v>
      </c>
      <c r="Z10" s="43">
        <v>1</v>
      </c>
      <c r="AA10" s="43">
        <v>0</v>
      </c>
      <c r="AB10" s="43">
        <v>7</v>
      </c>
      <c r="AC10" s="43">
        <f t="shared" si="13"/>
        <v>30</v>
      </c>
      <c r="AD10" s="43">
        <v>2</v>
      </c>
      <c r="AE10" s="43">
        <v>0</v>
      </c>
      <c r="AF10" s="43">
        <v>389</v>
      </c>
      <c r="AG10" s="47">
        <v>0</v>
      </c>
      <c r="AI10" s="25"/>
    </row>
    <row r="11" spans="2:35" s="28" customFormat="1" ht="9" customHeight="1">
      <c r="B11" s="17" t="s">
        <v>59</v>
      </c>
      <c r="C11" s="43">
        <v>65</v>
      </c>
      <c r="D11" s="43">
        <v>56</v>
      </c>
      <c r="E11" s="44">
        <f t="shared" si="7"/>
        <v>86.15384615384616</v>
      </c>
      <c r="F11" s="43">
        <v>0</v>
      </c>
      <c r="G11" s="48">
        <f t="shared" si="8"/>
        <v>0</v>
      </c>
      <c r="H11" s="43">
        <v>38</v>
      </c>
      <c r="I11" s="43">
        <v>13</v>
      </c>
      <c r="J11" s="43">
        <v>4</v>
      </c>
      <c r="K11" s="43">
        <v>0</v>
      </c>
      <c r="L11" s="43">
        <v>1</v>
      </c>
      <c r="M11" s="43">
        <v>0</v>
      </c>
      <c r="N11" s="43">
        <v>0</v>
      </c>
      <c r="O11" s="43">
        <f t="shared" si="9"/>
        <v>18</v>
      </c>
      <c r="P11" s="44">
        <f t="shared" si="10"/>
        <v>32.142857142857146</v>
      </c>
      <c r="Q11" s="43">
        <v>15</v>
      </c>
      <c r="R11" s="43">
        <v>43</v>
      </c>
      <c r="S11" s="43">
        <v>16</v>
      </c>
      <c r="T11" s="43">
        <f t="shared" si="11"/>
        <v>59</v>
      </c>
      <c r="U11" s="46">
        <f t="shared" si="12"/>
        <v>1.0535714285714286</v>
      </c>
      <c r="V11" s="43">
        <v>13</v>
      </c>
      <c r="W11" s="43">
        <v>1</v>
      </c>
      <c r="X11" s="43">
        <v>0</v>
      </c>
      <c r="Y11" s="43">
        <v>1</v>
      </c>
      <c r="Z11" s="43">
        <v>0</v>
      </c>
      <c r="AA11" s="43">
        <v>0</v>
      </c>
      <c r="AB11" s="43">
        <v>2</v>
      </c>
      <c r="AC11" s="43">
        <f t="shared" si="13"/>
        <v>4</v>
      </c>
      <c r="AD11" s="43">
        <v>0</v>
      </c>
      <c r="AE11" s="43">
        <v>0</v>
      </c>
      <c r="AF11" s="43">
        <v>56</v>
      </c>
      <c r="AG11" s="47">
        <v>9</v>
      </c>
      <c r="AI11" s="25"/>
    </row>
    <row r="12" spans="2:35" s="24" customFormat="1" ht="9" customHeight="1">
      <c r="B12" s="17" t="s">
        <v>60</v>
      </c>
      <c r="C12" s="43">
        <v>80</v>
      </c>
      <c r="D12" s="43">
        <v>66</v>
      </c>
      <c r="E12" s="44">
        <f t="shared" si="7"/>
        <v>82.5</v>
      </c>
      <c r="F12" s="43">
        <v>0</v>
      </c>
      <c r="G12" s="48">
        <f t="shared" si="8"/>
        <v>0</v>
      </c>
      <c r="H12" s="43">
        <v>45</v>
      </c>
      <c r="I12" s="43">
        <v>9</v>
      </c>
      <c r="J12" s="43">
        <v>8</v>
      </c>
      <c r="K12" s="43">
        <v>2</v>
      </c>
      <c r="L12" s="43">
        <v>2</v>
      </c>
      <c r="M12" s="43">
        <v>0</v>
      </c>
      <c r="N12" s="43">
        <v>0</v>
      </c>
      <c r="O12" s="43">
        <f t="shared" si="9"/>
        <v>21</v>
      </c>
      <c r="P12" s="44">
        <f t="shared" si="10"/>
        <v>31.818181818181817</v>
      </c>
      <c r="Q12" s="43">
        <v>18</v>
      </c>
      <c r="R12" s="43">
        <v>76</v>
      </c>
      <c r="S12" s="43">
        <v>13</v>
      </c>
      <c r="T12" s="43">
        <f t="shared" si="11"/>
        <v>89</v>
      </c>
      <c r="U12" s="46">
        <f t="shared" si="12"/>
        <v>1.3484848484848484</v>
      </c>
      <c r="V12" s="43">
        <v>29</v>
      </c>
      <c r="W12" s="43">
        <v>2</v>
      </c>
      <c r="X12" s="43">
        <v>0</v>
      </c>
      <c r="Y12" s="43">
        <v>1</v>
      </c>
      <c r="Z12" s="43">
        <v>1</v>
      </c>
      <c r="AA12" s="43">
        <v>1</v>
      </c>
      <c r="AB12" s="43">
        <v>2</v>
      </c>
      <c r="AC12" s="43">
        <f t="shared" si="13"/>
        <v>7</v>
      </c>
      <c r="AD12" s="43">
        <v>3</v>
      </c>
      <c r="AE12" s="43">
        <v>0</v>
      </c>
      <c r="AF12" s="43">
        <v>63</v>
      </c>
      <c r="AG12" s="47">
        <v>12</v>
      </c>
      <c r="AI12" s="25"/>
    </row>
    <row r="13" spans="2:35" s="24" customFormat="1" ht="9" customHeight="1">
      <c r="B13" s="17" t="s">
        <v>61</v>
      </c>
      <c r="C13" s="43">
        <v>183</v>
      </c>
      <c r="D13" s="43">
        <v>164</v>
      </c>
      <c r="E13" s="44">
        <f t="shared" si="7"/>
        <v>89.61748633879782</v>
      </c>
      <c r="F13" s="43">
        <v>0</v>
      </c>
      <c r="G13" s="48">
        <f t="shared" si="8"/>
        <v>0</v>
      </c>
      <c r="H13" s="43">
        <v>134</v>
      </c>
      <c r="I13" s="43">
        <v>17</v>
      </c>
      <c r="J13" s="43">
        <v>10</v>
      </c>
      <c r="K13" s="43">
        <v>1</v>
      </c>
      <c r="L13" s="43">
        <v>2</v>
      </c>
      <c r="M13" s="43">
        <v>0</v>
      </c>
      <c r="N13" s="43">
        <v>0</v>
      </c>
      <c r="O13" s="43">
        <f t="shared" si="9"/>
        <v>30</v>
      </c>
      <c r="P13" s="44">
        <f t="shared" si="10"/>
        <v>18.29268292682927</v>
      </c>
      <c r="Q13" s="43">
        <v>18</v>
      </c>
      <c r="R13" s="43">
        <v>80</v>
      </c>
      <c r="S13" s="43">
        <v>43</v>
      </c>
      <c r="T13" s="43">
        <f t="shared" si="11"/>
        <v>123</v>
      </c>
      <c r="U13" s="46">
        <f t="shared" si="12"/>
        <v>0.75</v>
      </c>
      <c r="V13" s="43">
        <v>48</v>
      </c>
      <c r="W13" s="43">
        <v>5</v>
      </c>
      <c r="X13" s="43">
        <v>3</v>
      </c>
      <c r="Y13" s="43">
        <v>4</v>
      </c>
      <c r="Z13" s="43">
        <v>0</v>
      </c>
      <c r="AA13" s="43">
        <v>0</v>
      </c>
      <c r="AB13" s="43">
        <v>1</v>
      </c>
      <c r="AC13" s="43">
        <f t="shared" si="13"/>
        <v>13</v>
      </c>
      <c r="AD13" s="43">
        <v>1</v>
      </c>
      <c r="AE13" s="43">
        <v>0</v>
      </c>
      <c r="AF13" s="43">
        <v>163</v>
      </c>
      <c r="AG13" s="47">
        <v>0</v>
      </c>
      <c r="AI13" s="25"/>
    </row>
    <row r="14" spans="2:35" s="24" customFormat="1" ht="9" customHeight="1">
      <c r="B14" s="17" t="s">
        <v>62</v>
      </c>
      <c r="C14" s="43">
        <v>87</v>
      </c>
      <c r="D14" s="43">
        <v>79</v>
      </c>
      <c r="E14" s="44">
        <f t="shared" si="7"/>
        <v>90.80459770114942</v>
      </c>
      <c r="F14" s="43">
        <v>0</v>
      </c>
      <c r="G14" s="48">
        <f t="shared" si="8"/>
        <v>0</v>
      </c>
      <c r="H14" s="43">
        <v>56</v>
      </c>
      <c r="I14" s="43">
        <v>10</v>
      </c>
      <c r="J14" s="43">
        <v>10</v>
      </c>
      <c r="K14" s="43">
        <v>1</v>
      </c>
      <c r="L14" s="43">
        <v>2</v>
      </c>
      <c r="M14" s="43">
        <v>0</v>
      </c>
      <c r="N14" s="43">
        <v>0</v>
      </c>
      <c r="O14" s="43">
        <f t="shared" si="9"/>
        <v>23</v>
      </c>
      <c r="P14" s="44">
        <f t="shared" si="10"/>
        <v>29.11392405063291</v>
      </c>
      <c r="Q14" s="43">
        <v>19</v>
      </c>
      <c r="R14" s="43">
        <v>71</v>
      </c>
      <c r="S14" s="43">
        <v>14</v>
      </c>
      <c r="T14" s="43">
        <f t="shared" si="11"/>
        <v>85</v>
      </c>
      <c r="U14" s="46">
        <f t="shared" si="12"/>
        <v>1.0759493670886076</v>
      </c>
      <c r="V14" s="43">
        <v>23</v>
      </c>
      <c r="W14" s="43">
        <v>6</v>
      </c>
      <c r="X14" s="43">
        <v>5</v>
      </c>
      <c r="Y14" s="43">
        <v>4</v>
      </c>
      <c r="Z14" s="43">
        <v>0</v>
      </c>
      <c r="AA14" s="43">
        <v>0</v>
      </c>
      <c r="AB14" s="43">
        <v>3</v>
      </c>
      <c r="AC14" s="43">
        <f t="shared" si="13"/>
        <v>18</v>
      </c>
      <c r="AD14" s="43">
        <v>0</v>
      </c>
      <c r="AE14" s="43">
        <v>0</v>
      </c>
      <c r="AF14" s="43">
        <v>79</v>
      </c>
      <c r="AG14" s="47">
        <v>19</v>
      </c>
      <c r="AI14" s="25"/>
    </row>
    <row r="15" spans="2:35" s="24" customFormat="1" ht="9" customHeight="1">
      <c r="B15" s="30" t="s">
        <v>37</v>
      </c>
      <c r="C15" s="43">
        <v>683</v>
      </c>
      <c r="D15" s="43">
        <v>666</v>
      </c>
      <c r="E15" s="44">
        <f aca="true" t="shared" si="14" ref="E15:E27">D15/C15*100</f>
        <v>97.51098096632504</v>
      </c>
      <c r="F15" s="43">
        <v>654</v>
      </c>
      <c r="G15" s="48">
        <f aca="true" t="shared" si="15" ref="G15:G27">F15/D15*100</f>
        <v>98.1981981981982</v>
      </c>
      <c r="H15" s="43">
        <v>522</v>
      </c>
      <c r="I15" s="43">
        <v>98</v>
      </c>
      <c r="J15" s="43">
        <v>39</v>
      </c>
      <c r="K15" s="43">
        <v>2</v>
      </c>
      <c r="L15" s="43">
        <v>5</v>
      </c>
      <c r="M15" s="43">
        <v>0</v>
      </c>
      <c r="N15" s="43">
        <v>0</v>
      </c>
      <c r="O15" s="43">
        <f t="shared" si="9"/>
        <v>144</v>
      </c>
      <c r="P15" s="44">
        <f aca="true" t="shared" si="16" ref="P15:P27">O15/D15*100</f>
        <v>21.62162162162162</v>
      </c>
      <c r="Q15" s="43">
        <v>136</v>
      </c>
      <c r="R15" s="43">
        <v>511</v>
      </c>
      <c r="S15" s="43">
        <v>52</v>
      </c>
      <c r="T15" s="43">
        <f aca="true" t="shared" si="17" ref="T15:T25">SUM(R15:S15)</f>
        <v>563</v>
      </c>
      <c r="U15" s="46">
        <f aca="true" t="shared" si="18" ref="U15:U27">T15/D15</f>
        <v>0.8453453453453453</v>
      </c>
      <c r="V15" s="43">
        <v>148</v>
      </c>
      <c r="W15" s="43">
        <v>22</v>
      </c>
      <c r="X15" s="43">
        <v>4</v>
      </c>
      <c r="Y15" s="43">
        <v>13</v>
      </c>
      <c r="Z15" s="43">
        <v>13</v>
      </c>
      <c r="AA15" s="43">
        <v>0</v>
      </c>
      <c r="AB15" s="43">
        <v>8</v>
      </c>
      <c r="AC15" s="43">
        <f aca="true" t="shared" si="19" ref="AC15:AC27">SUM(W15:AB15)</f>
        <v>60</v>
      </c>
      <c r="AD15" s="43">
        <v>1</v>
      </c>
      <c r="AE15" s="43">
        <v>0</v>
      </c>
      <c r="AF15" s="43">
        <v>665</v>
      </c>
      <c r="AG15" s="47">
        <v>0</v>
      </c>
      <c r="AI15" s="25"/>
    </row>
    <row r="16" spans="2:35" s="24" customFormat="1" ht="9" customHeight="1">
      <c r="B16" s="30" t="s">
        <v>63</v>
      </c>
      <c r="C16" s="43">
        <v>1201</v>
      </c>
      <c r="D16" s="43">
        <v>1077</v>
      </c>
      <c r="E16" s="44">
        <f t="shared" si="14"/>
        <v>89.6752706078268</v>
      </c>
      <c r="F16" s="43">
        <v>1061</v>
      </c>
      <c r="G16" s="48">
        <f t="shared" si="15"/>
        <v>98.51439182915506</v>
      </c>
      <c r="H16" s="43">
        <v>814</v>
      </c>
      <c r="I16" s="43">
        <v>170</v>
      </c>
      <c r="J16" s="43">
        <v>80</v>
      </c>
      <c r="K16" s="43">
        <v>3</v>
      </c>
      <c r="L16" s="43">
        <v>9</v>
      </c>
      <c r="M16" s="43">
        <v>0</v>
      </c>
      <c r="N16" s="43">
        <v>1</v>
      </c>
      <c r="O16" s="43">
        <f t="shared" si="9"/>
        <v>263</v>
      </c>
      <c r="P16" s="44">
        <f t="shared" si="16"/>
        <v>24.419684308263694</v>
      </c>
      <c r="Q16" s="43">
        <v>224</v>
      </c>
      <c r="R16" s="43">
        <v>810</v>
      </c>
      <c r="S16" s="43">
        <v>209</v>
      </c>
      <c r="T16" s="43">
        <f t="shared" si="17"/>
        <v>1019</v>
      </c>
      <c r="U16" s="46">
        <f t="shared" si="18"/>
        <v>0.9461467038068709</v>
      </c>
      <c r="V16" s="43">
        <v>274</v>
      </c>
      <c r="W16" s="43">
        <v>78</v>
      </c>
      <c r="X16" s="43">
        <v>59</v>
      </c>
      <c r="Y16" s="43">
        <v>34</v>
      </c>
      <c r="Z16" s="43">
        <v>16</v>
      </c>
      <c r="AA16" s="43">
        <v>3</v>
      </c>
      <c r="AB16" s="43">
        <v>6</v>
      </c>
      <c r="AC16" s="43">
        <f t="shared" si="19"/>
        <v>196</v>
      </c>
      <c r="AD16" s="43">
        <v>7</v>
      </c>
      <c r="AE16" s="43">
        <v>0</v>
      </c>
      <c r="AF16" s="43">
        <v>1070</v>
      </c>
      <c r="AG16" s="47">
        <v>84</v>
      </c>
      <c r="AI16" s="25"/>
    </row>
    <row r="17" spans="2:35" s="24" customFormat="1" ht="9" customHeight="1">
      <c r="B17" s="17" t="s">
        <v>89</v>
      </c>
      <c r="C17" s="43">
        <v>471</v>
      </c>
      <c r="D17" s="43">
        <v>414</v>
      </c>
      <c r="E17" s="44">
        <f t="shared" si="14"/>
        <v>87.89808917197452</v>
      </c>
      <c r="F17" s="43">
        <v>404</v>
      </c>
      <c r="G17" s="48">
        <f t="shared" si="15"/>
        <v>97.58454106280193</v>
      </c>
      <c r="H17" s="43">
        <v>313</v>
      </c>
      <c r="I17" s="43">
        <v>62</v>
      </c>
      <c r="J17" s="43">
        <v>33</v>
      </c>
      <c r="K17" s="43">
        <v>2</v>
      </c>
      <c r="L17" s="43">
        <v>3</v>
      </c>
      <c r="M17" s="43">
        <v>0</v>
      </c>
      <c r="N17" s="43">
        <v>1</v>
      </c>
      <c r="O17" s="43">
        <f t="shared" si="9"/>
        <v>101</v>
      </c>
      <c r="P17" s="44">
        <f t="shared" si="16"/>
        <v>24.396135265700483</v>
      </c>
      <c r="Q17" s="43">
        <v>88</v>
      </c>
      <c r="R17" s="43">
        <v>357</v>
      </c>
      <c r="S17" s="43">
        <v>71</v>
      </c>
      <c r="T17" s="43">
        <f t="shared" si="17"/>
        <v>428</v>
      </c>
      <c r="U17" s="46">
        <f t="shared" si="18"/>
        <v>1.0338164251207729</v>
      </c>
      <c r="V17" s="43">
        <v>95</v>
      </c>
      <c r="W17" s="43">
        <v>32</v>
      </c>
      <c r="X17" s="43">
        <v>26</v>
      </c>
      <c r="Y17" s="43">
        <v>14</v>
      </c>
      <c r="Z17" s="43">
        <v>7</v>
      </c>
      <c r="AA17" s="43">
        <v>2</v>
      </c>
      <c r="AB17" s="43">
        <v>1</v>
      </c>
      <c r="AC17" s="43">
        <f t="shared" si="19"/>
        <v>82</v>
      </c>
      <c r="AD17" s="43">
        <v>2</v>
      </c>
      <c r="AE17" s="43">
        <v>0</v>
      </c>
      <c r="AF17" s="43">
        <v>412</v>
      </c>
      <c r="AG17" s="47">
        <v>46</v>
      </c>
      <c r="AI17" s="25"/>
    </row>
    <row r="18" spans="2:35" s="24" customFormat="1" ht="9" customHeight="1">
      <c r="B18" s="17" t="s">
        <v>90</v>
      </c>
      <c r="C18" s="43">
        <v>176</v>
      </c>
      <c r="D18" s="43">
        <v>156</v>
      </c>
      <c r="E18" s="44">
        <f t="shared" si="14"/>
        <v>88.63636363636364</v>
      </c>
      <c r="F18" s="43">
        <v>156</v>
      </c>
      <c r="G18" s="48">
        <f t="shared" si="15"/>
        <v>100</v>
      </c>
      <c r="H18" s="43">
        <v>123</v>
      </c>
      <c r="I18" s="43">
        <v>22</v>
      </c>
      <c r="J18" s="43">
        <v>11</v>
      </c>
      <c r="K18" s="43">
        <v>0</v>
      </c>
      <c r="L18" s="43">
        <v>0</v>
      </c>
      <c r="M18" s="43">
        <v>0</v>
      </c>
      <c r="N18" s="43">
        <v>0</v>
      </c>
      <c r="O18" s="43">
        <f t="shared" si="9"/>
        <v>33</v>
      </c>
      <c r="P18" s="44">
        <f t="shared" si="16"/>
        <v>21.153846153846153</v>
      </c>
      <c r="Q18" s="43">
        <v>33</v>
      </c>
      <c r="R18" s="43">
        <v>97</v>
      </c>
      <c r="S18" s="43">
        <v>23</v>
      </c>
      <c r="T18" s="43">
        <f t="shared" si="17"/>
        <v>120</v>
      </c>
      <c r="U18" s="46">
        <f t="shared" si="18"/>
        <v>0.7692307692307693</v>
      </c>
      <c r="V18" s="43">
        <v>18</v>
      </c>
      <c r="W18" s="43">
        <v>9</v>
      </c>
      <c r="X18" s="43">
        <v>6</v>
      </c>
      <c r="Y18" s="43">
        <v>4</v>
      </c>
      <c r="Z18" s="43">
        <v>2</v>
      </c>
      <c r="AA18" s="43">
        <v>0</v>
      </c>
      <c r="AB18" s="43">
        <v>2</v>
      </c>
      <c r="AC18" s="43">
        <f t="shared" si="19"/>
        <v>23</v>
      </c>
      <c r="AD18" s="43">
        <v>0</v>
      </c>
      <c r="AE18" s="43">
        <v>0</v>
      </c>
      <c r="AF18" s="43">
        <v>156</v>
      </c>
      <c r="AG18" s="47">
        <v>18</v>
      </c>
      <c r="AI18" s="25"/>
    </row>
    <row r="19" spans="2:35" s="24" customFormat="1" ht="9" customHeight="1">
      <c r="B19" s="17" t="s">
        <v>91</v>
      </c>
      <c r="C19" s="43">
        <v>49</v>
      </c>
      <c r="D19" s="43">
        <v>48</v>
      </c>
      <c r="E19" s="44">
        <f t="shared" si="14"/>
        <v>97.95918367346938</v>
      </c>
      <c r="F19" s="43">
        <v>46</v>
      </c>
      <c r="G19" s="48">
        <f t="shared" si="15"/>
        <v>95.83333333333334</v>
      </c>
      <c r="H19" s="43">
        <v>28</v>
      </c>
      <c r="I19" s="43">
        <v>12</v>
      </c>
      <c r="J19" s="43">
        <v>6</v>
      </c>
      <c r="K19" s="43">
        <v>0</v>
      </c>
      <c r="L19" s="43">
        <v>2</v>
      </c>
      <c r="M19" s="43">
        <v>0</v>
      </c>
      <c r="N19" s="43">
        <v>0</v>
      </c>
      <c r="O19" s="43">
        <f t="shared" si="9"/>
        <v>20</v>
      </c>
      <c r="P19" s="44">
        <f t="shared" si="16"/>
        <v>41.66666666666667</v>
      </c>
      <c r="Q19" s="43">
        <v>15</v>
      </c>
      <c r="R19" s="43">
        <v>55</v>
      </c>
      <c r="S19" s="43">
        <v>27</v>
      </c>
      <c r="T19" s="43">
        <f t="shared" si="17"/>
        <v>82</v>
      </c>
      <c r="U19" s="46">
        <f t="shared" si="18"/>
        <v>1.7083333333333333</v>
      </c>
      <c r="V19" s="43">
        <v>6</v>
      </c>
      <c r="W19" s="43">
        <v>4</v>
      </c>
      <c r="X19" s="43">
        <v>1</v>
      </c>
      <c r="Y19" s="43">
        <v>2</v>
      </c>
      <c r="Z19" s="43">
        <v>2</v>
      </c>
      <c r="AA19" s="43">
        <v>1</v>
      </c>
      <c r="AB19" s="43">
        <v>0</v>
      </c>
      <c r="AC19" s="43">
        <f t="shared" si="19"/>
        <v>10</v>
      </c>
      <c r="AD19" s="43">
        <v>0</v>
      </c>
      <c r="AE19" s="43">
        <v>0</v>
      </c>
      <c r="AF19" s="43">
        <v>48</v>
      </c>
      <c r="AG19" s="47">
        <v>3</v>
      </c>
      <c r="AI19" s="25"/>
    </row>
    <row r="20" spans="2:35" s="24" customFormat="1" ht="9" customHeight="1">
      <c r="B20" s="17" t="s">
        <v>92</v>
      </c>
      <c r="C20" s="43">
        <v>111</v>
      </c>
      <c r="D20" s="43">
        <v>102</v>
      </c>
      <c r="E20" s="44">
        <f t="shared" si="14"/>
        <v>91.8918918918919</v>
      </c>
      <c r="F20" s="43">
        <v>101</v>
      </c>
      <c r="G20" s="48">
        <f t="shared" si="15"/>
        <v>99.01960784313727</v>
      </c>
      <c r="H20" s="43">
        <v>75</v>
      </c>
      <c r="I20" s="43">
        <v>20</v>
      </c>
      <c r="J20" s="43">
        <v>7</v>
      </c>
      <c r="K20" s="43">
        <v>0</v>
      </c>
      <c r="L20" s="43">
        <v>0</v>
      </c>
      <c r="M20" s="43">
        <v>0</v>
      </c>
      <c r="N20" s="43">
        <v>0</v>
      </c>
      <c r="O20" s="43">
        <f t="shared" si="9"/>
        <v>27</v>
      </c>
      <c r="P20" s="44">
        <f t="shared" si="16"/>
        <v>26.47058823529412</v>
      </c>
      <c r="Q20" s="43">
        <v>24</v>
      </c>
      <c r="R20" s="43">
        <v>94</v>
      </c>
      <c r="S20" s="43">
        <v>16</v>
      </c>
      <c r="T20" s="43">
        <f t="shared" si="17"/>
        <v>110</v>
      </c>
      <c r="U20" s="46">
        <f t="shared" si="18"/>
        <v>1.0784313725490196</v>
      </c>
      <c r="V20" s="43">
        <v>30</v>
      </c>
      <c r="W20" s="43">
        <v>4</v>
      </c>
      <c r="X20" s="43">
        <v>2</v>
      </c>
      <c r="Y20" s="43">
        <v>5</v>
      </c>
      <c r="Z20" s="43">
        <v>2</v>
      </c>
      <c r="AA20" s="43">
        <v>0</v>
      </c>
      <c r="AB20" s="43">
        <v>1</v>
      </c>
      <c r="AC20" s="43">
        <f t="shared" si="19"/>
        <v>14</v>
      </c>
      <c r="AD20" s="43">
        <v>3</v>
      </c>
      <c r="AE20" s="43">
        <v>0</v>
      </c>
      <c r="AF20" s="43">
        <v>99</v>
      </c>
      <c r="AG20" s="47">
        <v>9</v>
      </c>
      <c r="AI20" s="25"/>
    </row>
    <row r="21" spans="2:35" s="24" customFormat="1" ht="9" customHeight="1">
      <c r="B21" s="17" t="s">
        <v>93</v>
      </c>
      <c r="C21" s="43">
        <v>246</v>
      </c>
      <c r="D21" s="43">
        <v>218</v>
      </c>
      <c r="E21" s="44">
        <f t="shared" si="14"/>
        <v>88.6178861788618</v>
      </c>
      <c r="F21" s="43">
        <v>217</v>
      </c>
      <c r="G21" s="48">
        <f t="shared" si="15"/>
        <v>99.54128440366972</v>
      </c>
      <c r="H21" s="43">
        <v>178</v>
      </c>
      <c r="I21" s="43">
        <v>27</v>
      </c>
      <c r="J21" s="43">
        <v>8</v>
      </c>
      <c r="K21" s="43">
        <v>1</v>
      </c>
      <c r="L21" s="43">
        <v>4</v>
      </c>
      <c r="M21" s="43">
        <v>0</v>
      </c>
      <c r="N21" s="43">
        <v>0</v>
      </c>
      <c r="O21" s="43">
        <f t="shared" si="9"/>
        <v>40</v>
      </c>
      <c r="P21" s="44">
        <f t="shared" si="16"/>
        <v>18.34862385321101</v>
      </c>
      <c r="Q21" s="43">
        <v>30</v>
      </c>
      <c r="R21" s="43">
        <v>100</v>
      </c>
      <c r="S21" s="43">
        <v>32</v>
      </c>
      <c r="T21" s="43">
        <f t="shared" si="17"/>
        <v>132</v>
      </c>
      <c r="U21" s="46">
        <f t="shared" si="18"/>
        <v>0.6055045871559633</v>
      </c>
      <c r="V21" s="43">
        <v>83</v>
      </c>
      <c r="W21" s="43">
        <v>13</v>
      </c>
      <c r="X21" s="43">
        <v>16</v>
      </c>
      <c r="Y21" s="43">
        <v>3</v>
      </c>
      <c r="Z21" s="43">
        <v>0</v>
      </c>
      <c r="AA21" s="43">
        <v>0</v>
      </c>
      <c r="AB21" s="43">
        <v>1</v>
      </c>
      <c r="AC21" s="43">
        <f t="shared" si="19"/>
        <v>33</v>
      </c>
      <c r="AD21" s="43">
        <v>2</v>
      </c>
      <c r="AE21" s="43">
        <v>0</v>
      </c>
      <c r="AF21" s="43">
        <v>216</v>
      </c>
      <c r="AG21" s="47">
        <v>1</v>
      </c>
      <c r="AI21" s="25"/>
    </row>
    <row r="22" spans="2:35" s="24" customFormat="1" ht="9" customHeight="1">
      <c r="B22" s="17" t="s">
        <v>94</v>
      </c>
      <c r="C22" s="43">
        <v>43</v>
      </c>
      <c r="D22" s="43">
        <v>41</v>
      </c>
      <c r="E22" s="44">
        <f t="shared" si="14"/>
        <v>95.34883720930233</v>
      </c>
      <c r="F22" s="43">
        <v>40</v>
      </c>
      <c r="G22" s="48">
        <f t="shared" si="15"/>
        <v>97.5609756097561</v>
      </c>
      <c r="H22" s="43">
        <v>27</v>
      </c>
      <c r="I22" s="43">
        <v>8</v>
      </c>
      <c r="J22" s="43">
        <v>6</v>
      </c>
      <c r="K22" s="43">
        <v>0</v>
      </c>
      <c r="L22" s="43">
        <v>0</v>
      </c>
      <c r="M22" s="43">
        <v>0</v>
      </c>
      <c r="N22" s="43">
        <v>0</v>
      </c>
      <c r="O22" s="43">
        <f t="shared" si="9"/>
        <v>14</v>
      </c>
      <c r="P22" s="44">
        <f t="shared" si="16"/>
        <v>34.146341463414636</v>
      </c>
      <c r="Q22" s="43">
        <v>10</v>
      </c>
      <c r="R22" s="43">
        <v>30</v>
      </c>
      <c r="S22" s="43">
        <v>11</v>
      </c>
      <c r="T22" s="43">
        <f t="shared" si="17"/>
        <v>41</v>
      </c>
      <c r="U22" s="46">
        <f t="shared" si="18"/>
        <v>1</v>
      </c>
      <c r="V22" s="43">
        <v>12</v>
      </c>
      <c r="W22" s="43">
        <v>4</v>
      </c>
      <c r="X22" s="43">
        <v>2</v>
      </c>
      <c r="Y22" s="43">
        <v>4</v>
      </c>
      <c r="Z22" s="43">
        <v>2</v>
      </c>
      <c r="AA22" s="43">
        <v>0</v>
      </c>
      <c r="AB22" s="43">
        <v>0</v>
      </c>
      <c r="AC22" s="43">
        <f t="shared" si="19"/>
        <v>12</v>
      </c>
      <c r="AD22" s="43">
        <v>0</v>
      </c>
      <c r="AE22" s="43">
        <v>0</v>
      </c>
      <c r="AF22" s="43">
        <v>41</v>
      </c>
      <c r="AG22" s="47">
        <v>0</v>
      </c>
      <c r="AI22" s="25"/>
    </row>
    <row r="23" spans="2:35" s="24" customFormat="1" ht="9" customHeight="1">
      <c r="B23" s="17" t="s">
        <v>95</v>
      </c>
      <c r="C23" s="43">
        <v>105</v>
      </c>
      <c r="D23" s="43">
        <v>98</v>
      </c>
      <c r="E23" s="44">
        <f t="shared" si="14"/>
        <v>93.33333333333333</v>
      </c>
      <c r="F23" s="43">
        <v>97</v>
      </c>
      <c r="G23" s="48">
        <f t="shared" si="15"/>
        <v>98.9795918367347</v>
      </c>
      <c r="H23" s="43">
        <v>70</v>
      </c>
      <c r="I23" s="43">
        <v>19</v>
      </c>
      <c r="J23" s="43">
        <v>9</v>
      </c>
      <c r="K23" s="43">
        <v>0</v>
      </c>
      <c r="L23" s="43">
        <v>0</v>
      </c>
      <c r="M23" s="43">
        <v>0</v>
      </c>
      <c r="N23" s="43">
        <v>0</v>
      </c>
      <c r="O23" s="43">
        <f t="shared" si="9"/>
        <v>28</v>
      </c>
      <c r="P23" s="44">
        <f t="shared" si="16"/>
        <v>28.57142857142857</v>
      </c>
      <c r="Q23" s="43">
        <v>24</v>
      </c>
      <c r="R23" s="43">
        <v>77</v>
      </c>
      <c r="S23" s="43">
        <v>29</v>
      </c>
      <c r="T23" s="43">
        <f t="shared" si="17"/>
        <v>106</v>
      </c>
      <c r="U23" s="46">
        <f t="shared" si="18"/>
        <v>1.0816326530612246</v>
      </c>
      <c r="V23" s="43">
        <v>30</v>
      </c>
      <c r="W23" s="43">
        <v>12</v>
      </c>
      <c r="X23" s="43">
        <v>6</v>
      </c>
      <c r="Y23" s="43">
        <v>2</v>
      </c>
      <c r="Z23" s="43">
        <v>1</v>
      </c>
      <c r="AA23" s="43">
        <v>0</v>
      </c>
      <c r="AB23" s="43">
        <v>1</v>
      </c>
      <c r="AC23" s="43">
        <f t="shared" si="19"/>
        <v>22</v>
      </c>
      <c r="AD23" s="43">
        <v>0</v>
      </c>
      <c r="AE23" s="43">
        <v>0</v>
      </c>
      <c r="AF23" s="43">
        <v>98</v>
      </c>
      <c r="AG23" s="47">
        <v>7</v>
      </c>
      <c r="AI23" s="25"/>
    </row>
    <row r="24" spans="2:35" s="24" customFormat="1" ht="9" customHeight="1">
      <c r="B24" s="30" t="s">
        <v>38</v>
      </c>
      <c r="C24" s="43">
        <v>107</v>
      </c>
      <c r="D24" s="43">
        <v>103</v>
      </c>
      <c r="E24" s="44">
        <f t="shared" si="14"/>
        <v>96.26168224299066</v>
      </c>
      <c r="F24" s="43">
        <v>102</v>
      </c>
      <c r="G24" s="48">
        <f t="shared" si="15"/>
        <v>99.02912621359224</v>
      </c>
      <c r="H24" s="43">
        <v>85</v>
      </c>
      <c r="I24" s="43">
        <v>13</v>
      </c>
      <c r="J24" s="43">
        <v>5</v>
      </c>
      <c r="K24" s="43">
        <v>0</v>
      </c>
      <c r="L24" s="43">
        <v>0</v>
      </c>
      <c r="M24" s="43">
        <v>0</v>
      </c>
      <c r="N24" s="43">
        <v>0</v>
      </c>
      <c r="O24" s="43">
        <f>SUM(I24:N24)</f>
        <v>18</v>
      </c>
      <c r="P24" s="44">
        <f t="shared" si="16"/>
        <v>17.475728155339805</v>
      </c>
      <c r="Q24" s="43">
        <v>16</v>
      </c>
      <c r="R24" s="43">
        <v>63</v>
      </c>
      <c r="S24" s="43">
        <v>29</v>
      </c>
      <c r="T24" s="43">
        <f t="shared" si="17"/>
        <v>92</v>
      </c>
      <c r="U24" s="46">
        <f t="shared" si="18"/>
        <v>0.8932038834951457</v>
      </c>
      <c r="V24" s="43">
        <v>23</v>
      </c>
      <c r="W24" s="43">
        <v>2</v>
      </c>
      <c r="X24" s="43">
        <v>0</v>
      </c>
      <c r="Y24" s="43">
        <v>5</v>
      </c>
      <c r="Z24" s="43">
        <v>0</v>
      </c>
      <c r="AA24" s="43">
        <v>0</v>
      </c>
      <c r="AB24" s="43">
        <v>0</v>
      </c>
      <c r="AC24" s="43">
        <f t="shared" si="19"/>
        <v>7</v>
      </c>
      <c r="AD24" s="43">
        <v>0</v>
      </c>
      <c r="AE24" s="43">
        <v>0</v>
      </c>
      <c r="AF24" s="43">
        <v>103</v>
      </c>
      <c r="AG24" s="47">
        <v>0</v>
      </c>
      <c r="AI24" s="25"/>
    </row>
    <row r="25" spans="2:35" s="26" customFormat="1" ht="9" customHeight="1">
      <c r="B25" s="30" t="s">
        <v>39</v>
      </c>
      <c r="C25" s="43">
        <v>196</v>
      </c>
      <c r="D25" s="43">
        <v>183</v>
      </c>
      <c r="E25" s="44">
        <f t="shared" si="14"/>
        <v>93.36734693877551</v>
      </c>
      <c r="F25" s="43">
        <v>0</v>
      </c>
      <c r="G25" s="48">
        <f t="shared" si="15"/>
        <v>0</v>
      </c>
      <c r="H25" s="43">
        <v>158</v>
      </c>
      <c r="I25" s="43">
        <v>11</v>
      </c>
      <c r="J25" s="43">
        <v>10</v>
      </c>
      <c r="K25" s="43">
        <v>0</v>
      </c>
      <c r="L25" s="43">
        <v>4</v>
      </c>
      <c r="M25" s="43">
        <v>0</v>
      </c>
      <c r="N25" s="43">
        <v>0</v>
      </c>
      <c r="O25" s="43">
        <f>SUM(I25:N25)</f>
        <v>25</v>
      </c>
      <c r="P25" s="45">
        <f t="shared" si="16"/>
        <v>13.661202185792352</v>
      </c>
      <c r="Q25" s="43">
        <v>11</v>
      </c>
      <c r="R25" s="43">
        <v>42</v>
      </c>
      <c r="S25" s="43">
        <v>76</v>
      </c>
      <c r="T25" s="43">
        <f t="shared" si="17"/>
        <v>118</v>
      </c>
      <c r="U25" s="46">
        <f t="shared" si="18"/>
        <v>0.644808743169399</v>
      </c>
      <c r="V25" s="43">
        <v>41</v>
      </c>
      <c r="W25" s="43">
        <v>7</v>
      </c>
      <c r="X25" s="43">
        <v>4</v>
      </c>
      <c r="Y25" s="43">
        <v>4</v>
      </c>
      <c r="Z25" s="43">
        <v>1</v>
      </c>
      <c r="AA25" s="43">
        <v>2</v>
      </c>
      <c r="AB25" s="43">
        <v>2</v>
      </c>
      <c r="AC25" s="43">
        <f t="shared" si="19"/>
        <v>20</v>
      </c>
      <c r="AD25" s="43">
        <v>0</v>
      </c>
      <c r="AE25" s="43">
        <v>0</v>
      </c>
      <c r="AF25" s="43">
        <v>183</v>
      </c>
      <c r="AG25" s="47">
        <v>11</v>
      </c>
      <c r="AI25" s="27"/>
    </row>
    <row r="26" spans="2:35" s="26" customFormat="1" ht="9" customHeight="1">
      <c r="B26" s="30" t="s">
        <v>40</v>
      </c>
      <c r="C26" s="43">
        <v>98</v>
      </c>
      <c r="D26" s="43">
        <v>86</v>
      </c>
      <c r="E26" s="44">
        <f t="shared" si="14"/>
        <v>87.75510204081633</v>
      </c>
      <c r="F26" s="43">
        <v>85</v>
      </c>
      <c r="G26" s="48">
        <f t="shared" si="15"/>
        <v>98.83720930232558</v>
      </c>
      <c r="H26" s="43">
        <v>67</v>
      </c>
      <c r="I26" s="43">
        <v>12</v>
      </c>
      <c r="J26" s="43">
        <v>4</v>
      </c>
      <c r="K26" s="43">
        <v>1</v>
      </c>
      <c r="L26" s="43">
        <v>2</v>
      </c>
      <c r="M26" s="43">
        <v>0</v>
      </c>
      <c r="N26" s="43">
        <v>0</v>
      </c>
      <c r="O26" s="43">
        <f>SUM(I26:N26)</f>
        <v>19</v>
      </c>
      <c r="P26" s="44">
        <f t="shared" si="16"/>
        <v>22.093023255813954</v>
      </c>
      <c r="Q26" s="43">
        <v>18</v>
      </c>
      <c r="R26" s="43">
        <v>60</v>
      </c>
      <c r="S26" s="43">
        <v>6</v>
      </c>
      <c r="T26" s="43">
        <f aca="true" t="shared" si="20" ref="T26:T53">SUM(R26:S26)</f>
        <v>66</v>
      </c>
      <c r="U26" s="46">
        <f t="shared" si="18"/>
        <v>0.7674418604651163</v>
      </c>
      <c r="V26" s="43">
        <v>58</v>
      </c>
      <c r="W26" s="43">
        <v>4</v>
      </c>
      <c r="X26" s="43">
        <v>4</v>
      </c>
      <c r="Y26" s="43">
        <v>1</v>
      </c>
      <c r="Z26" s="43">
        <v>1</v>
      </c>
      <c r="AA26" s="43">
        <v>0</v>
      </c>
      <c r="AB26" s="43">
        <v>0</v>
      </c>
      <c r="AC26" s="43">
        <f t="shared" si="19"/>
        <v>10</v>
      </c>
      <c r="AD26" s="43">
        <v>0</v>
      </c>
      <c r="AE26" s="43">
        <v>0</v>
      </c>
      <c r="AF26" s="43">
        <v>86</v>
      </c>
      <c r="AG26" s="47"/>
      <c r="AI26" s="27"/>
    </row>
    <row r="27" spans="2:35" s="24" customFormat="1" ht="9" customHeight="1">
      <c r="B27" s="30" t="s">
        <v>41</v>
      </c>
      <c r="C27" s="43">
        <v>1085</v>
      </c>
      <c r="D27" s="43">
        <v>1014</v>
      </c>
      <c r="E27" s="44">
        <f t="shared" si="14"/>
        <v>93.45622119815668</v>
      </c>
      <c r="F27" s="43">
        <v>996</v>
      </c>
      <c r="G27" s="48">
        <f t="shared" si="15"/>
        <v>98.22485207100591</v>
      </c>
      <c r="H27" s="43">
        <v>753</v>
      </c>
      <c r="I27" s="43">
        <v>184</v>
      </c>
      <c r="J27" s="43">
        <v>72</v>
      </c>
      <c r="K27" s="43">
        <v>0</v>
      </c>
      <c r="L27" s="43">
        <v>5</v>
      </c>
      <c r="M27" s="43">
        <v>0</v>
      </c>
      <c r="N27" s="43">
        <v>0</v>
      </c>
      <c r="O27" s="43">
        <f>SUM(I27:N27)</f>
        <v>261</v>
      </c>
      <c r="P27" s="44">
        <f t="shared" si="16"/>
        <v>25.7396449704142</v>
      </c>
      <c r="Q27" s="43">
        <v>255</v>
      </c>
      <c r="R27" s="43">
        <v>864</v>
      </c>
      <c r="S27" s="43">
        <v>127</v>
      </c>
      <c r="T27" s="43">
        <f t="shared" si="20"/>
        <v>991</v>
      </c>
      <c r="U27" s="46">
        <f t="shared" si="18"/>
        <v>0.9773175542406312</v>
      </c>
      <c r="V27" s="43">
        <v>282</v>
      </c>
      <c r="W27" s="43">
        <v>19</v>
      </c>
      <c r="X27" s="43">
        <v>7</v>
      </c>
      <c r="Y27" s="43">
        <v>29</v>
      </c>
      <c r="Z27" s="43">
        <v>7</v>
      </c>
      <c r="AA27" s="43">
        <v>2</v>
      </c>
      <c r="AB27" s="43">
        <v>10</v>
      </c>
      <c r="AC27" s="43">
        <f t="shared" si="19"/>
        <v>74</v>
      </c>
      <c r="AD27" s="43">
        <v>1</v>
      </c>
      <c r="AE27" s="43">
        <v>0</v>
      </c>
      <c r="AF27" s="43">
        <v>1013</v>
      </c>
      <c r="AG27" s="47">
        <v>0</v>
      </c>
      <c r="AI27" s="25"/>
    </row>
    <row r="28" spans="2:35" s="24" customFormat="1" ht="9" customHeight="1">
      <c r="B28" s="30" t="s">
        <v>64</v>
      </c>
      <c r="C28" s="43">
        <v>236</v>
      </c>
      <c r="D28" s="43">
        <v>202</v>
      </c>
      <c r="E28" s="44">
        <f>D28/C28*100</f>
        <v>85.59322033898306</v>
      </c>
      <c r="F28" s="43">
        <v>190</v>
      </c>
      <c r="G28" s="48">
        <f>F28/D28*100</f>
        <v>94.05940594059405</v>
      </c>
      <c r="H28" s="43">
        <v>140</v>
      </c>
      <c r="I28" s="43">
        <v>43</v>
      </c>
      <c r="J28" s="43">
        <v>19</v>
      </c>
      <c r="K28" s="43">
        <v>0</v>
      </c>
      <c r="L28" s="43">
        <v>0</v>
      </c>
      <c r="M28" s="43">
        <v>0</v>
      </c>
      <c r="N28" s="43">
        <v>0</v>
      </c>
      <c r="O28" s="43">
        <f aca="true" t="shared" si="21" ref="O28:O48">SUM(I28:N28)</f>
        <v>62</v>
      </c>
      <c r="P28" s="44">
        <f>O28/D28*100</f>
        <v>30.693069306930692</v>
      </c>
      <c r="Q28" s="43">
        <v>54</v>
      </c>
      <c r="R28" s="43">
        <v>168</v>
      </c>
      <c r="S28" s="43">
        <v>36</v>
      </c>
      <c r="T28" s="43">
        <f t="shared" si="20"/>
        <v>204</v>
      </c>
      <c r="U28" s="46">
        <f>T28/D28</f>
        <v>1.00990099009901</v>
      </c>
      <c r="V28" s="43">
        <v>41</v>
      </c>
      <c r="W28" s="43">
        <v>5</v>
      </c>
      <c r="X28" s="43">
        <v>0</v>
      </c>
      <c r="Y28" s="43">
        <v>9</v>
      </c>
      <c r="Z28" s="43">
        <v>0</v>
      </c>
      <c r="AA28" s="43">
        <v>0</v>
      </c>
      <c r="AB28" s="43">
        <v>0</v>
      </c>
      <c r="AC28" s="43">
        <f>SUM(W28:AB28)</f>
        <v>14</v>
      </c>
      <c r="AD28" s="43">
        <v>0</v>
      </c>
      <c r="AE28" s="43">
        <v>0</v>
      </c>
      <c r="AF28" s="43">
        <v>202</v>
      </c>
      <c r="AG28" s="47">
        <v>0</v>
      </c>
      <c r="AI28" s="25"/>
    </row>
    <row r="29" spans="2:35" s="26" customFormat="1" ht="9" customHeight="1">
      <c r="B29" s="30" t="s">
        <v>42</v>
      </c>
      <c r="C29" s="43">
        <v>75</v>
      </c>
      <c r="D29" s="43">
        <v>68</v>
      </c>
      <c r="E29" s="44">
        <f>D29/C29*100</f>
        <v>90.66666666666666</v>
      </c>
      <c r="F29" s="43">
        <v>68</v>
      </c>
      <c r="G29" s="48">
        <f>F29/D29*100</f>
        <v>100</v>
      </c>
      <c r="H29" s="43">
        <v>48</v>
      </c>
      <c r="I29" s="43">
        <v>10</v>
      </c>
      <c r="J29" s="43">
        <v>9</v>
      </c>
      <c r="K29" s="43">
        <v>0</v>
      </c>
      <c r="L29" s="43">
        <v>1</v>
      </c>
      <c r="M29" s="43">
        <v>0</v>
      </c>
      <c r="N29" s="43">
        <v>0</v>
      </c>
      <c r="O29" s="43">
        <f t="shared" si="21"/>
        <v>20</v>
      </c>
      <c r="P29" s="44">
        <f>O29/D29*100</f>
        <v>29.411764705882355</v>
      </c>
      <c r="Q29" s="43">
        <v>20</v>
      </c>
      <c r="R29" s="43">
        <v>94</v>
      </c>
      <c r="S29" s="43">
        <v>1</v>
      </c>
      <c r="T29" s="43">
        <f t="shared" si="20"/>
        <v>95</v>
      </c>
      <c r="U29" s="46">
        <f>T29/D29</f>
        <v>1.3970588235294117</v>
      </c>
      <c r="V29" s="43">
        <v>12</v>
      </c>
      <c r="W29" s="43">
        <v>5</v>
      </c>
      <c r="X29" s="43">
        <v>0</v>
      </c>
      <c r="Y29" s="43">
        <v>1</v>
      </c>
      <c r="Z29" s="43">
        <v>0</v>
      </c>
      <c r="AA29" s="43">
        <v>0</v>
      </c>
      <c r="AB29" s="43">
        <v>0</v>
      </c>
      <c r="AC29" s="43">
        <f>SUM(W29:AB29)</f>
        <v>6</v>
      </c>
      <c r="AD29" s="43">
        <v>0</v>
      </c>
      <c r="AE29" s="43">
        <v>0</v>
      </c>
      <c r="AF29" s="43">
        <v>68</v>
      </c>
      <c r="AG29" s="47">
        <v>0</v>
      </c>
      <c r="AI29" s="27"/>
    </row>
    <row r="30" spans="2:35" s="26" customFormat="1" ht="9" customHeight="1">
      <c r="B30" s="30" t="s">
        <v>43</v>
      </c>
      <c r="C30" s="43">
        <v>78</v>
      </c>
      <c r="D30" s="43">
        <v>68</v>
      </c>
      <c r="E30" s="44">
        <f>D30/C30*100</f>
        <v>87.17948717948718</v>
      </c>
      <c r="F30" s="43">
        <v>66</v>
      </c>
      <c r="G30" s="48">
        <f>F30/D30*100</f>
        <v>97.05882352941177</v>
      </c>
      <c r="H30" s="43">
        <v>40</v>
      </c>
      <c r="I30" s="43">
        <v>19</v>
      </c>
      <c r="J30" s="43">
        <v>8</v>
      </c>
      <c r="K30" s="43">
        <v>0</v>
      </c>
      <c r="L30" s="43">
        <v>1</v>
      </c>
      <c r="M30" s="43">
        <v>0</v>
      </c>
      <c r="N30" s="43">
        <v>0</v>
      </c>
      <c r="O30" s="43">
        <f t="shared" si="21"/>
        <v>28</v>
      </c>
      <c r="P30" s="44">
        <f>O30/D30*100</f>
        <v>41.17647058823529</v>
      </c>
      <c r="Q30" s="43">
        <v>28</v>
      </c>
      <c r="R30" s="43">
        <v>100</v>
      </c>
      <c r="S30" s="43">
        <v>17</v>
      </c>
      <c r="T30" s="43">
        <f t="shared" si="20"/>
        <v>117</v>
      </c>
      <c r="U30" s="46">
        <f>T30/D30</f>
        <v>1.7205882352941178</v>
      </c>
      <c r="V30" s="43">
        <v>10</v>
      </c>
      <c r="W30" s="43">
        <v>0</v>
      </c>
      <c r="X30" s="43">
        <v>0</v>
      </c>
      <c r="Y30" s="43">
        <v>1</v>
      </c>
      <c r="Z30" s="43">
        <v>0</v>
      </c>
      <c r="AA30" s="43">
        <v>0</v>
      </c>
      <c r="AB30" s="43">
        <v>0</v>
      </c>
      <c r="AC30" s="43">
        <f>SUM(W30:AB30)</f>
        <v>1</v>
      </c>
      <c r="AD30" s="43">
        <v>0</v>
      </c>
      <c r="AE30" s="43">
        <v>0</v>
      </c>
      <c r="AF30" s="43">
        <v>68</v>
      </c>
      <c r="AG30" s="47">
        <v>0</v>
      </c>
      <c r="AI30" s="27"/>
    </row>
    <row r="31" spans="2:35" s="24" customFormat="1" ht="9" customHeight="1">
      <c r="B31" s="30" t="s">
        <v>44</v>
      </c>
      <c r="C31" s="43">
        <v>63</v>
      </c>
      <c r="D31" s="43">
        <v>59</v>
      </c>
      <c r="E31" s="44">
        <f>D31/C31*100</f>
        <v>93.65079365079364</v>
      </c>
      <c r="F31" s="43">
        <v>59</v>
      </c>
      <c r="G31" s="48">
        <f>F31/D31*100</f>
        <v>100</v>
      </c>
      <c r="H31" s="43">
        <v>32</v>
      </c>
      <c r="I31" s="43">
        <v>17</v>
      </c>
      <c r="J31" s="43">
        <v>7</v>
      </c>
      <c r="K31" s="43">
        <v>3</v>
      </c>
      <c r="L31" s="43">
        <v>0</v>
      </c>
      <c r="M31" s="43">
        <v>0</v>
      </c>
      <c r="N31" s="43">
        <v>0</v>
      </c>
      <c r="O31" s="43">
        <f t="shared" si="21"/>
        <v>27</v>
      </c>
      <c r="P31" s="44">
        <f>O31/D31*100</f>
        <v>45.76271186440678</v>
      </c>
      <c r="Q31" s="43">
        <v>27</v>
      </c>
      <c r="R31" s="43">
        <v>83</v>
      </c>
      <c r="S31" s="43">
        <v>12</v>
      </c>
      <c r="T31" s="43">
        <f t="shared" si="20"/>
        <v>95</v>
      </c>
      <c r="U31" s="46">
        <f>T31/D31</f>
        <v>1.6101694915254237</v>
      </c>
      <c r="V31" s="43">
        <v>24</v>
      </c>
      <c r="W31" s="43">
        <v>2</v>
      </c>
      <c r="X31" s="43">
        <v>1</v>
      </c>
      <c r="Y31" s="43">
        <v>0</v>
      </c>
      <c r="Z31" s="43">
        <v>1</v>
      </c>
      <c r="AA31" s="43">
        <v>0</v>
      </c>
      <c r="AB31" s="43">
        <v>1</v>
      </c>
      <c r="AC31" s="43">
        <f>SUM(W31:AB31)</f>
        <v>5</v>
      </c>
      <c r="AD31" s="43">
        <v>0</v>
      </c>
      <c r="AE31" s="43">
        <v>0</v>
      </c>
      <c r="AF31" s="43">
        <v>59</v>
      </c>
      <c r="AG31" s="47">
        <v>0</v>
      </c>
      <c r="AI31" s="25"/>
    </row>
    <row r="32" spans="2:35" s="24" customFormat="1" ht="9" customHeight="1">
      <c r="B32" s="30" t="s">
        <v>65</v>
      </c>
      <c r="C32" s="43">
        <v>925</v>
      </c>
      <c r="D32" s="43">
        <v>807</v>
      </c>
      <c r="E32" s="44">
        <f aca="true" t="shared" si="22" ref="E32:E48">D32/C32*100</f>
        <v>87.24324324324324</v>
      </c>
      <c r="F32" s="43">
        <v>763</v>
      </c>
      <c r="G32" s="48">
        <f aca="true" t="shared" si="23" ref="G32:G47">F32/D32*100</f>
        <v>94.54770755885997</v>
      </c>
      <c r="H32" s="43">
        <v>543</v>
      </c>
      <c r="I32" s="43">
        <v>164</v>
      </c>
      <c r="J32" s="43">
        <v>80</v>
      </c>
      <c r="K32" s="43">
        <v>0</v>
      </c>
      <c r="L32" s="43">
        <v>14</v>
      </c>
      <c r="M32" s="43">
        <v>0</v>
      </c>
      <c r="N32" s="43">
        <v>6</v>
      </c>
      <c r="O32" s="43">
        <f t="shared" si="21"/>
        <v>264</v>
      </c>
      <c r="P32" s="44">
        <f aca="true" t="shared" si="24" ref="P32:P48">O32/D32*100</f>
        <v>32.71375464684015</v>
      </c>
      <c r="Q32" s="43">
        <v>229</v>
      </c>
      <c r="R32" s="43">
        <v>792</v>
      </c>
      <c r="S32" s="43">
        <v>251</v>
      </c>
      <c r="T32" s="43">
        <f t="shared" si="20"/>
        <v>1043</v>
      </c>
      <c r="U32" s="46">
        <f aca="true" t="shared" si="25" ref="U32:U48">T32/D32</f>
        <v>1.292441140024783</v>
      </c>
      <c r="V32" s="43">
        <v>373</v>
      </c>
      <c r="W32" s="43">
        <v>31</v>
      </c>
      <c r="X32" s="43">
        <v>15</v>
      </c>
      <c r="Y32" s="43">
        <v>21</v>
      </c>
      <c r="Z32" s="43">
        <v>10</v>
      </c>
      <c r="AA32" s="43">
        <v>0</v>
      </c>
      <c r="AB32" s="43">
        <v>7</v>
      </c>
      <c r="AC32" s="43">
        <f aca="true" t="shared" si="26" ref="AC32:AC52">SUM(W32:AB32)</f>
        <v>84</v>
      </c>
      <c r="AD32" s="43">
        <v>4</v>
      </c>
      <c r="AE32" s="43">
        <v>0</v>
      </c>
      <c r="AF32" s="43">
        <v>803</v>
      </c>
      <c r="AG32" s="47">
        <v>0</v>
      </c>
      <c r="AI32" s="25"/>
    </row>
    <row r="33" spans="2:35" s="24" customFormat="1" ht="9" customHeight="1">
      <c r="B33" s="17" t="s">
        <v>66</v>
      </c>
      <c r="C33" s="43"/>
      <c r="D33" s="43">
        <v>590</v>
      </c>
      <c r="E33" s="44"/>
      <c r="F33" s="43">
        <v>560</v>
      </c>
      <c r="G33" s="48">
        <f t="shared" si="23"/>
        <v>94.91525423728814</v>
      </c>
      <c r="H33" s="43">
        <v>396</v>
      </c>
      <c r="I33" s="43">
        <v>122</v>
      </c>
      <c r="J33" s="43">
        <v>60</v>
      </c>
      <c r="K33" s="43">
        <v>0</v>
      </c>
      <c r="L33" s="43">
        <v>10</v>
      </c>
      <c r="M33" s="43">
        <v>0</v>
      </c>
      <c r="N33" s="43">
        <v>2</v>
      </c>
      <c r="O33" s="43">
        <f t="shared" si="21"/>
        <v>194</v>
      </c>
      <c r="P33" s="44">
        <f t="shared" si="24"/>
        <v>32.88135593220339</v>
      </c>
      <c r="Q33" s="43">
        <v>171</v>
      </c>
      <c r="R33" s="43">
        <v>595</v>
      </c>
      <c r="S33" s="43">
        <v>182</v>
      </c>
      <c r="T33" s="43">
        <f t="shared" si="20"/>
        <v>777</v>
      </c>
      <c r="U33" s="46">
        <f t="shared" si="25"/>
        <v>1.3169491525423729</v>
      </c>
      <c r="V33" s="43">
        <v>289</v>
      </c>
      <c r="W33" s="43">
        <v>24</v>
      </c>
      <c r="X33" s="43">
        <v>10</v>
      </c>
      <c r="Y33" s="43">
        <v>19</v>
      </c>
      <c r="Z33" s="43">
        <v>6</v>
      </c>
      <c r="AA33" s="43">
        <v>0</v>
      </c>
      <c r="AB33" s="43">
        <v>6</v>
      </c>
      <c r="AC33" s="43">
        <f t="shared" si="26"/>
        <v>65</v>
      </c>
      <c r="AD33" s="43">
        <v>3</v>
      </c>
      <c r="AE33" s="43">
        <v>0</v>
      </c>
      <c r="AF33" s="43">
        <v>587</v>
      </c>
      <c r="AG33" s="47">
        <v>0</v>
      </c>
      <c r="AI33" s="25"/>
    </row>
    <row r="34" spans="2:35" s="24" customFormat="1" ht="9" customHeight="1">
      <c r="B34" s="17" t="s">
        <v>67</v>
      </c>
      <c r="C34" s="43"/>
      <c r="D34" s="43">
        <v>148</v>
      </c>
      <c r="E34" s="44"/>
      <c r="F34" s="43">
        <v>135</v>
      </c>
      <c r="G34" s="48">
        <f t="shared" si="23"/>
        <v>91.21621621621621</v>
      </c>
      <c r="H34" s="43">
        <v>92</v>
      </c>
      <c r="I34" s="43">
        <v>30</v>
      </c>
      <c r="J34" s="43">
        <v>18</v>
      </c>
      <c r="K34" s="43">
        <v>0</v>
      </c>
      <c r="L34" s="43">
        <v>4</v>
      </c>
      <c r="M34" s="43">
        <v>0</v>
      </c>
      <c r="N34" s="43">
        <v>4</v>
      </c>
      <c r="O34" s="43">
        <f t="shared" si="21"/>
        <v>56</v>
      </c>
      <c r="P34" s="44">
        <f t="shared" si="24"/>
        <v>37.83783783783784</v>
      </c>
      <c r="Q34" s="43">
        <v>45</v>
      </c>
      <c r="R34" s="43">
        <v>164</v>
      </c>
      <c r="S34" s="43">
        <v>60</v>
      </c>
      <c r="T34" s="43">
        <f t="shared" si="20"/>
        <v>224</v>
      </c>
      <c r="U34" s="46">
        <f t="shared" si="25"/>
        <v>1.5135135135135136</v>
      </c>
      <c r="V34" s="43">
        <v>68</v>
      </c>
      <c r="W34" s="43">
        <v>5</v>
      </c>
      <c r="X34" s="43">
        <v>3</v>
      </c>
      <c r="Y34" s="43">
        <v>2</v>
      </c>
      <c r="Z34" s="43">
        <v>3</v>
      </c>
      <c r="AA34" s="43">
        <v>0</v>
      </c>
      <c r="AB34" s="43">
        <v>0</v>
      </c>
      <c r="AC34" s="43">
        <f t="shared" si="26"/>
        <v>13</v>
      </c>
      <c r="AD34" s="43">
        <v>0</v>
      </c>
      <c r="AE34" s="43">
        <v>0</v>
      </c>
      <c r="AF34" s="43">
        <v>148</v>
      </c>
      <c r="AG34" s="47">
        <v>0</v>
      </c>
      <c r="AI34" s="25"/>
    </row>
    <row r="35" spans="2:35" s="24" customFormat="1" ht="9" customHeight="1">
      <c r="B35" s="17" t="s">
        <v>68</v>
      </c>
      <c r="C35" s="43"/>
      <c r="D35" s="43">
        <v>69</v>
      </c>
      <c r="E35" s="44"/>
      <c r="F35" s="43">
        <v>68</v>
      </c>
      <c r="G35" s="48">
        <f t="shared" si="23"/>
        <v>98.55072463768117</v>
      </c>
      <c r="H35" s="43">
        <v>55</v>
      </c>
      <c r="I35" s="43">
        <v>12</v>
      </c>
      <c r="J35" s="43">
        <v>2</v>
      </c>
      <c r="K35" s="43">
        <v>0</v>
      </c>
      <c r="L35" s="43">
        <v>0</v>
      </c>
      <c r="M35" s="43">
        <v>0</v>
      </c>
      <c r="N35" s="43">
        <v>0</v>
      </c>
      <c r="O35" s="43">
        <f t="shared" si="21"/>
        <v>14</v>
      </c>
      <c r="P35" s="44">
        <f t="shared" si="24"/>
        <v>20.28985507246377</v>
      </c>
      <c r="Q35" s="43">
        <v>13</v>
      </c>
      <c r="R35" s="43">
        <v>33</v>
      </c>
      <c r="S35" s="43">
        <v>9</v>
      </c>
      <c r="T35" s="43">
        <f t="shared" si="20"/>
        <v>42</v>
      </c>
      <c r="U35" s="46">
        <f t="shared" si="25"/>
        <v>0.6086956521739131</v>
      </c>
      <c r="V35" s="43">
        <v>16</v>
      </c>
      <c r="W35" s="43">
        <v>2</v>
      </c>
      <c r="X35" s="43">
        <v>2</v>
      </c>
      <c r="Y35" s="43">
        <v>0</v>
      </c>
      <c r="Z35" s="43">
        <v>1</v>
      </c>
      <c r="AA35" s="43">
        <v>0</v>
      </c>
      <c r="AB35" s="43">
        <v>1</v>
      </c>
      <c r="AC35" s="43">
        <f t="shared" si="26"/>
        <v>6</v>
      </c>
      <c r="AD35" s="43">
        <v>1</v>
      </c>
      <c r="AE35" s="43">
        <v>0</v>
      </c>
      <c r="AF35" s="43">
        <v>68</v>
      </c>
      <c r="AG35" s="47">
        <v>0</v>
      </c>
      <c r="AI35" s="25"/>
    </row>
    <row r="36" spans="2:35" s="24" customFormat="1" ht="9" customHeight="1">
      <c r="B36" s="31" t="s">
        <v>69</v>
      </c>
      <c r="C36" s="43">
        <v>371</v>
      </c>
      <c r="D36" s="43">
        <v>318</v>
      </c>
      <c r="E36" s="44">
        <f t="shared" si="22"/>
        <v>85.71428571428571</v>
      </c>
      <c r="F36" s="43">
        <v>318</v>
      </c>
      <c r="G36" s="48">
        <f t="shared" si="23"/>
        <v>100</v>
      </c>
      <c r="H36" s="43">
        <v>218</v>
      </c>
      <c r="I36" s="43">
        <v>75</v>
      </c>
      <c r="J36" s="43">
        <v>20</v>
      </c>
      <c r="K36" s="43">
        <v>1</v>
      </c>
      <c r="L36" s="43">
        <v>4</v>
      </c>
      <c r="M36" s="43">
        <v>0</v>
      </c>
      <c r="N36" s="43">
        <v>0</v>
      </c>
      <c r="O36" s="43">
        <f t="shared" si="21"/>
        <v>100</v>
      </c>
      <c r="P36" s="44">
        <f t="shared" si="24"/>
        <v>31.446540880503143</v>
      </c>
      <c r="Q36" s="43">
        <v>70</v>
      </c>
      <c r="R36" s="43">
        <v>235</v>
      </c>
      <c r="S36" s="43">
        <v>108</v>
      </c>
      <c r="T36" s="43">
        <f t="shared" si="20"/>
        <v>343</v>
      </c>
      <c r="U36" s="46">
        <f t="shared" si="25"/>
        <v>1.078616352201258</v>
      </c>
      <c r="V36" s="43">
        <v>107</v>
      </c>
      <c r="W36" s="43">
        <v>10</v>
      </c>
      <c r="X36" s="43">
        <v>3</v>
      </c>
      <c r="Y36" s="43">
        <v>9</v>
      </c>
      <c r="Z36" s="43">
        <v>4</v>
      </c>
      <c r="AA36" s="43">
        <v>0</v>
      </c>
      <c r="AB36" s="43">
        <v>6</v>
      </c>
      <c r="AC36" s="43">
        <f t="shared" si="26"/>
        <v>32</v>
      </c>
      <c r="AD36" s="43">
        <v>0</v>
      </c>
      <c r="AE36" s="43">
        <v>0</v>
      </c>
      <c r="AF36" s="43">
        <v>318</v>
      </c>
      <c r="AG36" s="47">
        <v>0</v>
      </c>
      <c r="AI36" s="25"/>
    </row>
    <row r="37" spans="2:35" s="24" customFormat="1" ht="9" customHeight="1">
      <c r="B37" s="17" t="s">
        <v>70</v>
      </c>
      <c r="C37" s="43">
        <v>107</v>
      </c>
      <c r="D37" s="43">
        <v>85</v>
      </c>
      <c r="E37" s="44">
        <f t="shared" si="22"/>
        <v>79.43925233644859</v>
      </c>
      <c r="F37" s="43">
        <v>85</v>
      </c>
      <c r="G37" s="48">
        <f t="shared" si="23"/>
        <v>100</v>
      </c>
      <c r="H37" s="43">
        <v>57</v>
      </c>
      <c r="I37" s="43">
        <v>23</v>
      </c>
      <c r="J37" s="43">
        <v>4</v>
      </c>
      <c r="K37" s="43">
        <v>0</v>
      </c>
      <c r="L37" s="43">
        <v>1</v>
      </c>
      <c r="M37" s="43">
        <v>0</v>
      </c>
      <c r="N37" s="43">
        <v>0</v>
      </c>
      <c r="O37" s="43">
        <f t="shared" si="21"/>
        <v>28</v>
      </c>
      <c r="P37" s="44">
        <f t="shared" si="24"/>
        <v>32.94117647058823</v>
      </c>
      <c r="Q37" s="43">
        <v>23</v>
      </c>
      <c r="R37" s="43">
        <v>84</v>
      </c>
      <c r="S37" s="43">
        <v>16</v>
      </c>
      <c r="T37" s="43">
        <f t="shared" si="20"/>
        <v>100</v>
      </c>
      <c r="U37" s="46">
        <f t="shared" si="25"/>
        <v>1.1764705882352942</v>
      </c>
      <c r="V37" s="43">
        <v>30</v>
      </c>
      <c r="W37" s="43">
        <v>6</v>
      </c>
      <c r="X37" s="43">
        <v>0</v>
      </c>
      <c r="Y37" s="43">
        <v>3</v>
      </c>
      <c r="Z37" s="43">
        <v>0</v>
      </c>
      <c r="AA37" s="43">
        <v>0</v>
      </c>
      <c r="AB37" s="43">
        <v>1</v>
      </c>
      <c r="AC37" s="43">
        <f t="shared" si="26"/>
        <v>10</v>
      </c>
      <c r="AD37" s="43">
        <v>0</v>
      </c>
      <c r="AE37" s="43">
        <v>0</v>
      </c>
      <c r="AF37" s="43">
        <v>85</v>
      </c>
      <c r="AG37" s="47">
        <v>0</v>
      </c>
      <c r="AI37" s="25"/>
    </row>
    <row r="38" spans="2:35" s="24" customFormat="1" ht="9" customHeight="1">
      <c r="B38" s="17" t="s">
        <v>71</v>
      </c>
      <c r="C38" s="43">
        <v>45</v>
      </c>
      <c r="D38" s="43">
        <v>42</v>
      </c>
      <c r="E38" s="44">
        <f t="shared" si="22"/>
        <v>93.33333333333333</v>
      </c>
      <c r="F38" s="43">
        <v>42</v>
      </c>
      <c r="G38" s="48">
        <f t="shared" si="23"/>
        <v>100</v>
      </c>
      <c r="H38" s="43">
        <v>28</v>
      </c>
      <c r="I38" s="43">
        <v>9</v>
      </c>
      <c r="J38" s="43">
        <v>5</v>
      </c>
      <c r="K38" s="43">
        <v>0</v>
      </c>
      <c r="L38" s="43">
        <v>0</v>
      </c>
      <c r="M38" s="43">
        <v>0</v>
      </c>
      <c r="N38" s="43">
        <v>0</v>
      </c>
      <c r="O38" s="43">
        <f t="shared" si="21"/>
        <v>14</v>
      </c>
      <c r="P38" s="44">
        <f t="shared" si="24"/>
        <v>33.33333333333333</v>
      </c>
      <c r="Q38" s="43">
        <v>11</v>
      </c>
      <c r="R38" s="43">
        <v>42</v>
      </c>
      <c r="S38" s="43">
        <v>14</v>
      </c>
      <c r="T38" s="43">
        <f t="shared" si="20"/>
        <v>56</v>
      </c>
      <c r="U38" s="46">
        <f t="shared" si="25"/>
        <v>1.3333333333333333</v>
      </c>
      <c r="V38" s="43">
        <v>12</v>
      </c>
      <c r="W38" s="43">
        <v>2</v>
      </c>
      <c r="X38" s="43">
        <v>0</v>
      </c>
      <c r="Y38" s="43">
        <v>1</v>
      </c>
      <c r="Z38" s="43">
        <v>1</v>
      </c>
      <c r="AA38" s="43">
        <v>0</v>
      </c>
      <c r="AB38" s="43">
        <v>2</v>
      </c>
      <c r="AC38" s="43">
        <f t="shared" si="26"/>
        <v>6</v>
      </c>
      <c r="AD38" s="43">
        <v>0</v>
      </c>
      <c r="AE38" s="43">
        <v>0</v>
      </c>
      <c r="AF38" s="43">
        <v>42</v>
      </c>
      <c r="AG38" s="47">
        <v>0</v>
      </c>
      <c r="AI38" s="25"/>
    </row>
    <row r="39" spans="2:35" s="24" customFormat="1" ht="9" customHeight="1">
      <c r="B39" s="17" t="s">
        <v>72</v>
      </c>
      <c r="C39" s="43">
        <v>97</v>
      </c>
      <c r="D39" s="43">
        <v>80</v>
      </c>
      <c r="E39" s="44">
        <f t="shared" si="22"/>
        <v>82.4742268041237</v>
      </c>
      <c r="F39" s="43">
        <v>80</v>
      </c>
      <c r="G39" s="48">
        <f t="shared" si="23"/>
        <v>100</v>
      </c>
      <c r="H39" s="43">
        <v>54</v>
      </c>
      <c r="I39" s="43">
        <v>19</v>
      </c>
      <c r="J39" s="43">
        <v>7</v>
      </c>
      <c r="K39" s="43">
        <v>0</v>
      </c>
      <c r="L39" s="43">
        <v>0</v>
      </c>
      <c r="M39" s="43">
        <v>0</v>
      </c>
      <c r="N39" s="43">
        <v>0</v>
      </c>
      <c r="O39" s="43">
        <f t="shared" si="21"/>
        <v>26</v>
      </c>
      <c r="P39" s="44">
        <f t="shared" si="24"/>
        <v>32.5</v>
      </c>
      <c r="Q39" s="43">
        <v>19</v>
      </c>
      <c r="R39" s="43">
        <v>54</v>
      </c>
      <c r="S39" s="43">
        <v>28</v>
      </c>
      <c r="T39" s="43">
        <f t="shared" si="20"/>
        <v>82</v>
      </c>
      <c r="U39" s="46">
        <f t="shared" si="25"/>
        <v>1.025</v>
      </c>
      <c r="V39" s="43">
        <v>27</v>
      </c>
      <c r="W39" s="43">
        <v>0</v>
      </c>
      <c r="X39" s="43">
        <v>1</v>
      </c>
      <c r="Y39" s="43">
        <v>3</v>
      </c>
      <c r="Z39" s="43">
        <v>1</v>
      </c>
      <c r="AA39" s="43">
        <v>0</v>
      </c>
      <c r="AB39" s="43">
        <v>1</v>
      </c>
      <c r="AC39" s="43">
        <f t="shared" si="26"/>
        <v>6</v>
      </c>
      <c r="AD39" s="43">
        <v>0</v>
      </c>
      <c r="AE39" s="43">
        <v>0</v>
      </c>
      <c r="AF39" s="43">
        <v>80</v>
      </c>
      <c r="AG39" s="47">
        <v>0</v>
      </c>
      <c r="AI39" s="25"/>
    </row>
    <row r="40" spans="2:35" s="24" customFormat="1" ht="9" customHeight="1">
      <c r="B40" s="17" t="s">
        <v>73</v>
      </c>
      <c r="C40" s="43">
        <v>122</v>
      </c>
      <c r="D40" s="43">
        <v>111</v>
      </c>
      <c r="E40" s="44">
        <f t="shared" si="22"/>
        <v>90.98360655737704</v>
      </c>
      <c r="F40" s="43">
        <v>111</v>
      </c>
      <c r="G40" s="48">
        <f t="shared" si="23"/>
        <v>100</v>
      </c>
      <c r="H40" s="43">
        <v>79</v>
      </c>
      <c r="I40" s="43">
        <v>24</v>
      </c>
      <c r="J40" s="43">
        <v>4</v>
      </c>
      <c r="K40" s="43">
        <v>1</v>
      </c>
      <c r="L40" s="43">
        <v>3</v>
      </c>
      <c r="M40" s="43">
        <v>0</v>
      </c>
      <c r="N40" s="43">
        <v>0</v>
      </c>
      <c r="O40" s="43">
        <f t="shared" si="21"/>
        <v>32</v>
      </c>
      <c r="P40" s="44">
        <f t="shared" si="24"/>
        <v>28.82882882882883</v>
      </c>
      <c r="Q40" s="43">
        <v>17</v>
      </c>
      <c r="R40" s="43">
        <v>55</v>
      </c>
      <c r="S40" s="43">
        <v>50</v>
      </c>
      <c r="T40" s="43">
        <f t="shared" si="20"/>
        <v>105</v>
      </c>
      <c r="U40" s="46">
        <f t="shared" si="25"/>
        <v>0.9459459459459459</v>
      </c>
      <c r="V40" s="43">
        <v>38</v>
      </c>
      <c r="W40" s="43">
        <v>2</v>
      </c>
      <c r="X40" s="43">
        <v>2</v>
      </c>
      <c r="Y40" s="43">
        <v>2</v>
      </c>
      <c r="Z40" s="43">
        <v>2</v>
      </c>
      <c r="AA40" s="43">
        <v>0</v>
      </c>
      <c r="AB40" s="43">
        <v>2</v>
      </c>
      <c r="AC40" s="43">
        <f t="shared" si="26"/>
        <v>10</v>
      </c>
      <c r="AD40" s="43">
        <v>0</v>
      </c>
      <c r="AE40" s="43">
        <v>0</v>
      </c>
      <c r="AF40" s="43">
        <v>111</v>
      </c>
      <c r="AG40" s="47">
        <v>0</v>
      </c>
      <c r="AI40" s="25"/>
    </row>
    <row r="41" spans="2:35" s="24" customFormat="1" ht="9" customHeight="1">
      <c r="B41" s="30" t="s">
        <v>45</v>
      </c>
      <c r="C41" s="43">
        <v>38</v>
      </c>
      <c r="D41" s="43">
        <v>31</v>
      </c>
      <c r="E41" s="44">
        <f t="shared" si="22"/>
        <v>81.57894736842105</v>
      </c>
      <c r="F41" s="43">
        <v>31</v>
      </c>
      <c r="G41" s="48">
        <f t="shared" si="23"/>
        <v>100</v>
      </c>
      <c r="H41" s="43">
        <v>23</v>
      </c>
      <c r="I41" s="43">
        <v>5</v>
      </c>
      <c r="J41" s="43">
        <v>3</v>
      </c>
      <c r="K41" s="43">
        <v>0</v>
      </c>
      <c r="L41" s="43">
        <v>0</v>
      </c>
      <c r="M41" s="43">
        <v>0</v>
      </c>
      <c r="N41" s="43">
        <v>0</v>
      </c>
      <c r="O41" s="43">
        <f t="shared" si="21"/>
        <v>8</v>
      </c>
      <c r="P41" s="44">
        <f t="shared" si="24"/>
        <v>25.806451612903224</v>
      </c>
      <c r="Q41" s="43">
        <v>7</v>
      </c>
      <c r="R41" s="43">
        <v>22</v>
      </c>
      <c r="S41" s="43">
        <v>8</v>
      </c>
      <c r="T41" s="43">
        <f t="shared" si="20"/>
        <v>30</v>
      </c>
      <c r="U41" s="46">
        <f t="shared" si="25"/>
        <v>0.967741935483871</v>
      </c>
      <c r="V41" s="43">
        <v>0</v>
      </c>
      <c r="W41" s="43">
        <v>3</v>
      </c>
      <c r="X41" s="43">
        <v>0</v>
      </c>
      <c r="Y41" s="43">
        <v>5</v>
      </c>
      <c r="Z41" s="43">
        <v>0</v>
      </c>
      <c r="AA41" s="43">
        <v>0</v>
      </c>
      <c r="AB41" s="43">
        <v>0</v>
      </c>
      <c r="AC41" s="43">
        <f t="shared" si="26"/>
        <v>8</v>
      </c>
      <c r="AD41" s="43">
        <v>0</v>
      </c>
      <c r="AE41" s="43">
        <v>0</v>
      </c>
      <c r="AF41" s="43">
        <v>31</v>
      </c>
      <c r="AG41" s="47">
        <v>0</v>
      </c>
      <c r="AI41" s="25"/>
    </row>
    <row r="42" spans="2:35" s="24" customFormat="1" ht="9" customHeight="1">
      <c r="B42" s="30" t="s">
        <v>46</v>
      </c>
      <c r="C42" s="43">
        <v>88</v>
      </c>
      <c r="D42" s="43">
        <v>77</v>
      </c>
      <c r="E42" s="44">
        <f t="shared" si="22"/>
        <v>87.5</v>
      </c>
      <c r="F42" s="43">
        <v>77</v>
      </c>
      <c r="G42" s="48">
        <f t="shared" si="23"/>
        <v>100</v>
      </c>
      <c r="H42" s="43">
        <v>56</v>
      </c>
      <c r="I42" s="43">
        <v>14</v>
      </c>
      <c r="J42" s="43">
        <v>7</v>
      </c>
      <c r="K42" s="43">
        <v>0</v>
      </c>
      <c r="L42" s="43">
        <v>0</v>
      </c>
      <c r="M42" s="43">
        <v>0</v>
      </c>
      <c r="N42" s="43">
        <v>0</v>
      </c>
      <c r="O42" s="43">
        <f t="shared" si="21"/>
        <v>21</v>
      </c>
      <c r="P42" s="44">
        <f t="shared" si="24"/>
        <v>27.27272727272727</v>
      </c>
      <c r="Q42" s="43">
        <v>21</v>
      </c>
      <c r="R42" s="43">
        <v>70</v>
      </c>
      <c r="S42" s="43">
        <v>46</v>
      </c>
      <c r="T42" s="43">
        <f t="shared" si="20"/>
        <v>116</v>
      </c>
      <c r="U42" s="46">
        <f t="shared" si="25"/>
        <v>1.5064935064935066</v>
      </c>
      <c r="V42" s="43">
        <v>10</v>
      </c>
      <c r="W42" s="43">
        <v>0</v>
      </c>
      <c r="X42" s="43">
        <v>0</v>
      </c>
      <c r="Y42" s="43">
        <v>1</v>
      </c>
      <c r="Z42" s="43">
        <v>0</v>
      </c>
      <c r="AA42" s="43">
        <v>0</v>
      </c>
      <c r="AB42" s="43">
        <v>0</v>
      </c>
      <c r="AC42" s="43">
        <f t="shared" si="26"/>
        <v>1</v>
      </c>
      <c r="AD42" s="43">
        <v>0</v>
      </c>
      <c r="AE42" s="43">
        <v>0</v>
      </c>
      <c r="AF42" s="43">
        <v>77</v>
      </c>
      <c r="AG42" s="47">
        <v>0</v>
      </c>
      <c r="AI42" s="25"/>
    </row>
    <row r="43" spans="2:35" s="24" customFormat="1" ht="9" customHeight="1">
      <c r="B43" s="30" t="s">
        <v>47</v>
      </c>
      <c r="C43" s="43">
        <v>93</v>
      </c>
      <c r="D43" s="43">
        <v>80</v>
      </c>
      <c r="E43" s="44">
        <f t="shared" si="22"/>
        <v>86.02150537634408</v>
      </c>
      <c r="F43" s="43">
        <v>80</v>
      </c>
      <c r="G43" s="48">
        <f t="shared" si="23"/>
        <v>100</v>
      </c>
      <c r="H43" s="43">
        <v>55</v>
      </c>
      <c r="I43" s="43">
        <v>14</v>
      </c>
      <c r="J43" s="43">
        <v>9</v>
      </c>
      <c r="K43" s="43">
        <v>0</v>
      </c>
      <c r="L43" s="43">
        <v>2</v>
      </c>
      <c r="M43" s="43">
        <v>0</v>
      </c>
      <c r="N43" s="43">
        <v>0</v>
      </c>
      <c r="O43" s="43">
        <f t="shared" si="21"/>
        <v>25</v>
      </c>
      <c r="P43" s="44">
        <f t="shared" si="24"/>
        <v>31.25</v>
      </c>
      <c r="Q43" s="43">
        <v>19</v>
      </c>
      <c r="R43" s="43">
        <v>52</v>
      </c>
      <c r="S43" s="43">
        <v>51</v>
      </c>
      <c r="T43" s="43">
        <f t="shared" si="20"/>
        <v>103</v>
      </c>
      <c r="U43" s="46">
        <f t="shared" si="25"/>
        <v>1.2875</v>
      </c>
      <c r="V43" s="43">
        <v>29</v>
      </c>
      <c r="W43" s="43">
        <v>4</v>
      </c>
      <c r="X43" s="43">
        <v>2</v>
      </c>
      <c r="Y43" s="43">
        <v>1</v>
      </c>
      <c r="Z43" s="43">
        <v>0</v>
      </c>
      <c r="AA43" s="43">
        <v>0</v>
      </c>
      <c r="AB43" s="43">
        <v>1</v>
      </c>
      <c r="AC43" s="43">
        <f t="shared" si="26"/>
        <v>8</v>
      </c>
      <c r="AD43" s="43">
        <v>0</v>
      </c>
      <c r="AE43" s="43">
        <v>0</v>
      </c>
      <c r="AF43" s="43">
        <v>80</v>
      </c>
      <c r="AG43" s="47">
        <v>0</v>
      </c>
      <c r="AI43" s="25"/>
    </row>
    <row r="44" spans="2:35" s="24" customFormat="1" ht="9" customHeight="1">
      <c r="B44" s="30" t="s">
        <v>84</v>
      </c>
      <c r="C44" s="43">
        <v>64</v>
      </c>
      <c r="D44" s="43">
        <v>61</v>
      </c>
      <c r="E44" s="44">
        <f t="shared" si="22"/>
        <v>95.3125</v>
      </c>
      <c r="F44" s="43">
        <v>0</v>
      </c>
      <c r="G44" s="48">
        <f t="shared" si="23"/>
        <v>0</v>
      </c>
      <c r="H44" s="43">
        <v>39</v>
      </c>
      <c r="I44" s="43">
        <v>17</v>
      </c>
      <c r="J44" s="43">
        <v>5</v>
      </c>
      <c r="K44" s="43">
        <v>0</v>
      </c>
      <c r="L44" s="43">
        <v>0</v>
      </c>
      <c r="M44" s="43">
        <v>0</v>
      </c>
      <c r="N44" s="43">
        <v>0</v>
      </c>
      <c r="O44" s="43">
        <f t="shared" si="21"/>
        <v>22</v>
      </c>
      <c r="P44" s="44">
        <f t="shared" si="24"/>
        <v>36.0655737704918</v>
      </c>
      <c r="Q44" s="43">
        <v>16</v>
      </c>
      <c r="R44" s="43">
        <v>51</v>
      </c>
      <c r="S44" s="43">
        <v>21</v>
      </c>
      <c r="T44" s="43">
        <f t="shared" si="20"/>
        <v>72</v>
      </c>
      <c r="U44" s="46">
        <f t="shared" si="25"/>
        <v>1.180327868852459</v>
      </c>
      <c r="V44" s="43">
        <v>9</v>
      </c>
      <c r="W44" s="43">
        <v>0</v>
      </c>
      <c r="X44" s="43">
        <v>0</v>
      </c>
      <c r="Y44" s="43">
        <v>2</v>
      </c>
      <c r="Z44" s="43">
        <v>1</v>
      </c>
      <c r="AA44" s="43">
        <v>0</v>
      </c>
      <c r="AB44" s="43">
        <v>0</v>
      </c>
      <c r="AC44" s="43">
        <f t="shared" si="26"/>
        <v>3</v>
      </c>
      <c r="AD44" s="43">
        <v>0</v>
      </c>
      <c r="AE44" s="43">
        <v>0</v>
      </c>
      <c r="AF44" s="43">
        <v>61</v>
      </c>
      <c r="AG44" s="47">
        <v>11</v>
      </c>
      <c r="AI44" s="25"/>
    </row>
    <row r="45" spans="2:35" s="24" customFormat="1" ht="9" customHeight="1">
      <c r="B45" s="30" t="s">
        <v>48</v>
      </c>
      <c r="C45" s="43">
        <v>32</v>
      </c>
      <c r="D45" s="43">
        <v>32</v>
      </c>
      <c r="E45" s="64">
        <f t="shared" si="22"/>
        <v>100</v>
      </c>
      <c r="F45" s="43">
        <v>32</v>
      </c>
      <c r="G45" s="48">
        <f t="shared" si="23"/>
        <v>100</v>
      </c>
      <c r="H45" s="43">
        <v>16</v>
      </c>
      <c r="I45" s="43">
        <v>11</v>
      </c>
      <c r="J45" s="43">
        <v>5</v>
      </c>
      <c r="K45" s="43">
        <v>0</v>
      </c>
      <c r="L45" s="43">
        <v>0</v>
      </c>
      <c r="M45" s="43">
        <v>0</v>
      </c>
      <c r="N45" s="43">
        <v>0</v>
      </c>
      <c r="O45" s="43">
        <f t="shared" si="21"/>
        <v>16</v>
      </c>
      <c r="P45" s="44">
        <f t="shared" si="24"/>
        <v>50</v>
      </c>
      <c r="Q45" s="43">
        <v>12</v>
      </c>
      <c r="R45" s="43">
        <v>48</v>
      </c>
      <c r="S45" s="43">
        <v>25</v>
      </c>
      <c r="T45" s="43">
        <f t="shared" si="20"/>
        <v>73</v>
      </c>
      <c r="U45" s="46">
        <f t="shared" si="25"/>
        <v>2.28125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f t="shared" si="26"/>
        <v>0</v>
      </c>
      <c r="AD45" s="43">
        <v>0</v>
      </c>
      <c r="AE45" s="43">
        <v>0</v>
      </c>
      <c r="AF45" s="43">
        <v>32</v>
      </c>
      <c r="AG45" s="47">
        <v>0</v>
      </c>
      <c r="AI45" s="25"/>
    </row>
    <row r="46" spans="2:35" s="26" customFormat="1" ht="9" customHeight="1">
      <c r="B46" s="30" t="s">
        <v>49</v>
      </c>
      <c r="C46" s="43">
        <v>29</v>
      </c>
      <c r="D46" s="43">
        <v>27</v>
      </c>
      <c r="E46" s="63">
        <f t="shared" si="22"/>
        <v>93.10344827586206</v>
      </c>
      <c r="F46" s="43">
        <v>25</v>
      </c>
      <c r="G46" s="48">
        <f t="shared" si="23"/>
        <v>92.5925925925926</v>
      </c>
      <c r="H46" s="43">
        <v>20</v>
      </c>
      <c r="I46" s="43">
        <v>7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21"/>
        <v>7</v>
      </c>
      <c r="P46" s="44">
        <f t="shared" si="24"/>
        <v>25.925925925925924</v>
      </c>
      <c r="Q46" s="43">
        <v>7</v>
      </c>
      <c r="R46" s="43">
        <v>11</v>
      </c>
      <c r="S46" s="43">
        <v>1</v>
      </c>
      <c r="T46" s="43">
        <f t="shared" si="20"/>
        <v>12</v>
      </c>
      <c r="U46" s="46">
        <f t="shared" si="25"/>
        <v>0.4444444444444444</v>
      </c>
      <c r="V46" s="43">
        <v>7</v>
      </c>
      <c r="W46" s="43">
        <v>2</v>
      </c>
      <c r="X46" s="43">
        <v>0</v>
      </c>
      <c r="Y46" s="43">
        <v>3</v>
      </c>
      <c r="Z46" s="43">
        <v>0</v>
      </c>
      <c r="AA46" s="43">
        <v>0</v>
      </c>
      <c r="AB46" s="43">
        <v>0</v>
      </c>
      <c r="AC46" s="43">
        <f t="shared" si="26"/>
        <v>5</v>
      </c>
      <c r="AD46" s="43">
        <v>0</v>
      </c>
      <c r="AE46" s="43">
        <v>0</v>
      </c>
      <c r="AF46" s="43">
        <v>27</v>
      </c>
      <c r="AG46" s="47">
        <v>5</v>
      </c>
      <c r="AI46" s="25"/>
    </row>
    <row r="47" spans="2:35" s="26" customFormat="1" ht="9" customHeight="1">
      <c r="B47" s="30" t="s">
        <v>74</v>
      </c>
      <c r="C47" s="43">
        <v>424</v>
      </c>
      <c r="D47" s="43">
        <v>385</v>
      </c>
      <c r="E47" s="44">
        <f t="shared" si="22"/>
        <v>90.80188679245283</v>
      </c>
      <c r="F47" s="43">
        <v>381</v>
      </c>
      <c r="G47" s="48">
        <f t="shared" si="23"/>
        <v>98.96103896103897</v>
      </c>
      <c r="H47" s="43">
        <v>268</v>
      </c>
      <c r="I47" s="43">
        <v>70</v>
      </c>
      <c r="J47" s="43">
        <v>37</v>
      </c>
      <c r="K47" s="43">
        <v>0</v>
      </c>
      <c r="L47" s="43">
        <v>10</v>
      </c>
      <c r="M47" s="43">
        <v>0</v>
      </c>
      <c r="N47" s="43">
        <v>0</v>
      </c>
      <c r="O47" s="43">
        <f t="shared" si="21"/>
        <v>117</v>
      </c>
      <c r="P47" s="44">
        <f t="shared" si="24"/>
        <v>30.38961038961039</v>
      </c>
      <c r="Q47" s="43">
        <v>104</v>
      </c>
      <c r="R47" s="43">
        <v>346</v>
      </c>
      <c r="S47" s="43">
        <v>142</v>
      </c>
      <c r="T47" s="43">
        <f t="shared" si="20"/>
        <v>488</v>
      </c>
      <c r="U47" s="46">
        <f t="shared" si="25"/>
        <v>1.2675324675324675</v>
      </c>
      <c r="V47" s="43">
        <v>133</v>
      </c>
      <c r="W47" s="43">
        <v>11</v>
      </c>
      <c r="X47" s="43">
        <v>8</v>
      </c>
      <c r="Y47" s="43">
        <v>5</v>
      </c>
      <c r="Z47" s="43">
        <v>2</v>
      </c>
      <c r="AA47" s="43">
        <v>0</v>
      </c>
      <c r="AB47" s="43">
        <v>1</v>
      </c>
      <c r="AC47" s="43">
        <f t="shared" si="26"/>
        <v>27</v>
      </c>
      <c r="AD47" s="43">
        <v>2</v>
      </c>
      <c r="AE47" s="43">
        <v>0</v>
      </c>
      <c r="AF47" s="43">
        <v>383</v>
      </c>
      <c r="AG47" s="47">
        <v>141</v>
      </c>
      <c r="AI47" s="25"/>
    </row>
    <row r="48" spans="2:35" s="24" customFormat="1" ht="9" customHeight="1">
      <c r="B48" s="17" t="s">
        <v>75</v>
      </c>
      <c r="C48" s="43">
        <v>42</v>
      </c>
      <c r="D48" s="43">
        <v>39</v>
      </c>
      <c r="E48" s="44">
        <f t="shared" si="22"/>
        <v>92.85714285714286</v>
      </c>
      <c r="F48" s="43">
        <v>39</v>
      </c>
      <c r="G48" s="48">
        <f aca="true" t="shared" si="27" ref="G48:G53">F48/D48*100</f>
        <v>100</v>
      </c>
      <c r="H48" s="43">
        <v>24</v>
      </c>
      <c r="I48" s="43">
        <v>12</v>
      </c>
      <c r="J48" s="43">
        <v>3</v>
      </c>
      <c r="K48" s="43">
        <v>0</v>
      </c>
      <c r="L48" s="43">
        <v>0</v>
      </c>
      <c r="M48" s="43">
        <v>0</v>
      </c>
      <c r="N48" s="43">
        <v>0</v>
      </c>
      <c r="O48" s="43">
        <f t="shared" si="21"/>
        <v>15</v>
      </c>
      <c r="P48" s="44">
        <f t="shared" si="24"/>
        <v>38.46153846153847</v>
      </c>
      <c r="Q48" s="43">
        <v>10</v>
      </c>
      <c r="R48" s="43">
        <v>12</v>
      </c>
      <c r="S48" s="43">
        <v>17</v>
      </c>
      <c r="T48" s="43">
        <f t="shared" si="20"/>
        <v>29</v>
      </c>
      <c r="U48" s="46">
        <f t="shared" si="25"/>
        <v>0.7435897435897436</v>
      </c>
      <c r="V48" s="43">
        <v>2</v>
      </c>
      <c r="W48" s="43">
        <v>0</v>
      </c>
      <c r="X48" s="43">
        <v>1</v>
      </c>
      <c r="Y48" s="43">
        <v>0</v>
      </c>
      <c r="Z48" s="43">
        <v>0</v>
      </c>
      <c r="AA48" s="43">
        <v>0</v>
      </c>
      <c r="AB48" s="43">
        <v>0</v>
      </c>
      <c r="AC48" s="43">
        <f t="shared" si="26"/>
        <v>1</v>
      </c>
      <c r="AD48" s="43">
        <v>0</v>
      </c>
      <c r="AE48" s="43">
        <v>0</v>
      </c>
      <c r="AF48" s="43">
        <v>39</v>
      </c>
      <c r="AG48" s="47">
        <v>18</v>
      </c>
      <c r="AI48" s="25"/>
    </row>
    <row r="49" spans="2:35" s="24" customFormat="1" ht="9" customHeight="1">
      <c r="B49" s="17" t="s">
        <v>76</v>
      </c>
      <c r="C49" s="43">
        <v>119</v>
      </c>
      <c r="D49" s="43">
        <v>105</v>
      </c>
      <c r="E49" s="44">
        <f>D49/C49*100</f>
        <v>88.23529411764706</v>
      </c>
      <c r="F49" s="43">
        <v>103</v>
      </c>
      <c r="G49" s="48">
        <f t="shared" si="27"/>
        <v>98.09523809523809</v>
      </c>
      <c r="H49" s="43">
        <v>84</v>
      </c>
      <c r="I49" s="43">
        <v>16</v>
      </c>
      <c r="J49" s="43">
        <v>4</v>
      </c>
      <c r="K49" s="43">
        <v>0</v>
      </c>
      <c r="L49" s="43">
        <v>1</v>
      </c>
      <c r="M49" s="43">
        <v>0</v>
      </c>
      <c r="N49" s="43">
        <v>0</v>
      </c>
      <c r="O49" s="43">
        <f>SUM(I49:N49)</f>
        <v>21</v>
      </c>
      <c r="P49" s="44">
        <f>O49/D49*100</f>
        <v>20</v>
      </c>
      <c r="Q49" s="43">
        <v>21</v>
      </c>
      <c r="R49" s="43">
        <v>64</v>
      </c>
      <c r="S49" s="43">
        <v>22</v>
      </c>
      <c r="T49" s="43">
        <f t="shared" si="20"/>
        <v>86</v>
      </c>
      <c r="U49" s="46">
        <f>T49/D49</f>
        <v>0.819047619047619</v>
      </c>
      <c r="V49" s="43">
        <v>66</v>
      </c>
      <c r="W49" s="43">
        <v>2</v>
      </c>
      <c r="X49" s="43">
        <v>2</v>
      </c>
      <c r="Y49" s="43">
        <v>1</v>
      </c>
      <c r="Z49" s="43">
        <v>1</v>
      </c>
      <c r="AA49" s="43">
        <v>0</v>
      </c>
      <c r="AB49" s="43">
        <v>0</v>
      </c>
      <c r="AC49" s="43">
        <f t="shared" si="26"/>
        <v>6</v>
      </c>
      <c r="AD49" s="43">
        <v>0</v>
      </c>
      <c r="AE49" s="43">
        <v>0</v>
      </c>
      <c r="AF49" s="43">
        <v>105</v>
      </c>
      <c r="AG49" s="47">
        <v>41</v>
      </c>
      <c r="AI49" s="25"/>
    </row>
    <row r="50" spans="2:35" s="24" customFormat="1" ht="9" customHeight="1">
      <c r="B50" s="17" t="s">
        <v>77</v>
      </c>
      <c r="C50" s="43">
        <v>20</v>
      </c>
      <c r="D50" s="43">
        <v>15</v>
      </c>
      <c r="E50" s="44">
        <f>D50/C50*100</f>
        <v>75</v>
      </c>
      <c r="F50" s="43">
        <v>15</v>
      </c>
      <c r="G50" s="48">
        <f t="shared" si="27"/>
        <v>100</v>
      </c>
      <c r="H50" s="43">
        <v>11</v>
      </c>
      <c r="I50" s="43">
        <v>2</v>
      </c>
      <c r="J50" s="43">
        <v>2</v>
      </c>
      <c r="K50" s="43">
        <v>0</v>
      </c>
      <c r="L50" s="43">
        <v>0</v>
      </c>
      <c r="M50" s="43">
        <v>0</v>
      </c>
      <c r="N50" s="43">
        <v>0</v>
      </c>
      <c r="O50" s="43">
        <f>SUM(I50:N50)</f>
        <v>4</v>
      </c>
      <c r="P50" s="44">
        <f>O50/D50*100</f>
        <v>26.666666666666668</v>
      </c>
      <c r="Q50" s="43">
        <v>4</v>
      </c>
      <c r="R50" s="43">
        <v>12</v>
      </c>
      <c r="S50" s="43">
        <v>8</v>
      </c>
      <c r="T50" s="43">
        <f t="shared" si="20"/>
        <v>20</v>
      </c>
      <c r="U50" s="46">
        <f>T50/D50</f>
        <v>1.3333333333333333</v>
      </c>
      <c r="V50" s="43">
        <v>6</v>
      </c>
      <c r="W50" s="43">
        <v>2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f t="shared" si="26"/>
        <v>2</v>
      </c>
      <c r="AD50" s="43">
        <v>0</v>
      </c>
      <c r="AE50" s="43">
        <v>0</v>
      </c>
      <c r="AF50" s="43">
        <v>15</v>
      </c>
      <c r="AG50" s="47">
        <v>3</v>
      </c>
      <c r="AI50" s="25"/>
    </row>
    <row r="51" spans="2:35" s="24" customFormat="1" ht="9" customHeight="1">
      <c r="B51" s="17" t="s">
        <v>78</v>
      </c>
      <c r="C51" s="43">
        <v>91</v>
      </c>
      <c r="D51" s="43">
        <v>82</v>
      </c>
      <c r="E51" s="44">
        <f>D51/C51*100</f>
        <v>90.10989010989012</v>
      </c>
      <c r="F51" s="43">
        <v>82</v>
      </c>
      <c r="G51" s="48">
        <f t="shared" si="27"/>
        <v>100</v>
      </c>
      <c r="H51" s="43">
        <v>53</v>
      </c>
      <c r="I51" s="43">
        <v>14</v>
      </c>
      <c r="J51" s="43">
        <v>9</v>
      </c>
      <c r="K51" s="43">
        <v>0</v>
      </c>
      <c r="L51" s="43">
        <v>6</v>
      </c>
      <c r="M51" s="43">
        <v>0</v>
      </c>
      <c r="N51" s="43">
        <v>0</v>
      </c>
      <c r="O51" s="43">
        <f>SUM(I51:N51)</f>
        <v>29</v>
      </c>
      <c r="P51" s="44">
        <f>O51/D51*100</f>
        <v>35.36585365853659</v>
      </c>
      <c r="Q51" s="43">
        <v>26</v>
      </c>
      <c r="R51" s="43">
        <v>109</v>
      </c>
      <c r="S51" s="43">
        <v>46</v>
      </c>
      <c r="T51" s="43">
        <f t="shared" si="20"/>
        <v>155</v>
      </c>
      <c r="U51" s="46">
        <f>T51/D51</f>
        <v>1.8902439024390243</v>
      </c>
      <c r="V51" s="43">
        <v>16</v>
      </c>
      <c r="W51" s="43">
        <v>1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f t="shared" si="26"/>
        <v>1</v>
      </c>
      <c r="AD51" s="43">
        <v>0</v>
      </c>
      <c r="AE51" s="43">
        <v>0</v>
      </c>
      <c r="AF51" s="43">
        <v>82</v>
      </c>
      <c r="AG51" s="47">
        <v>35</v>
      </c>
      <c r="AI51" s="25"/>
    </row>
    <row r="52" spans="2:35" s="24" customFormat="1" ht="9" customHeight="1">
      <c r="B52" s="17" t="s">
        <v>79</v>
      </c>
      <c r="C52" s="43">
        <v>44</v>
      </c>
      <c r="D52" s="43">
        <v>41</v>
      </c>
      <c r="E52" s="44">
        <f>D52/C52*100</f>
        <v>93.18181818181817</v>
      </c>
      <c r="F52" s="43">
        <v>39</v>
      </c>
      <c r="G52" s="48">
        <f t="shared" si="27"/>
        <v>95.1219512195122</v>
      </c>
      <c r="H52" s="43">
        <v>33</v>
      </c>
      <c r="I52" s="43">
        <v>2</v>
      </c>
      <c r="J52" s="43">
        <v>5</v>
      </c>
      <c r="K52" s="43">
        <v>0</v>
      </c>
      <c r="L52" s="43">
        <v>1</v>
      </c>
      <c r="M52" s="43">
        <v>0</v>
      </c>
      <c r="N52" s="43">
        <v>0</v>
      </c>
      <c r="O52" s="43">
        <f>SUM(I52:N52)</f>
        <v>8</v>
      </c>
      <c r="P52" s="44">
        <f>O52/D52*100</f>
        <v>19.51219512195122</v>
      </c>
      <c r="Q52" s="43">
        <v>8</v>
      </c>
      <c r="R52" s="43">
        <v>28</v>
      </c>
      <c r="S52" s="43">
        <v>4</v>
      </c>
      <c r="T52" s="43">
        <f t="shared" si="20"/>
        <v>32</v>
      </c>
      <c r="U52" s="46">
        <f>T52/D52</f>
        <v>0.7804878048780488</v>
      </c>
      <c r="V52" s="43">
        <v>8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f t="shared" si="26"/>
        <v>0</v>
      </c>
      <c r="AD52" s="43">
        <v>0</v>
      </c>
      <c r="AE52" s="43">
        <v>0</v>
      </c>
      <c r="AF52" s="43">
        <v>41</v>
      </c>
      <c r="AG52" s="47">
        <v>12</v>
      </c>
      <c r="AI52" s="25"/>
    </row>
    <row r="53" spans="2:35" s="24" customFormat="1" ht="9" customHeight="1">
      <c r="B53" s="57" t="s">
        <v>80</v>
      </c>
      <c r="C53" s="58">
        <v>108</v>
      </c>
      <c r="D53" s="58">
        <v>103</v>
      </c>
      <c r="E53" s="59">
        <f>D53/C53*100</f>
        <v>95.37037037037037</v>
      </c>
      <c r="F53" s="58">
        <v>103</v>
      </c>
      <c r="G53" s="60">
        <f t="shared" si="27"/>
        <v>100</v>
      </c>
      <c r="H53" s="58">
        <v>63</v>
      </c>
      <c r="I53" s="58">
        <v>24</v>
      </c>
      <c r="J53" s="58">
        <v>14</v>
      </c>
      <c r="K53" s="58">
        <v>0</v>
      </c>
      <c r="L53" s="58">
        <v>2</v>
      </c>
      <c r="M53" s="58">
        <v>0</v>
      </c>
      <c r="N53" s="58">
        <v>0</v>
      </c>
      <c r="O53" s="58">
        <f>SUM(I53:N53)</f>
        <v>40</v>
      </c>
      <c r="P53" s="59">
        <f>O53/D53*100</f>
        <v>38.83495145631068</v>
      </c>
      <c r="Q53" s="58">
        <v>35</v>
      </c>
      <c r="R53" s="58">
        <v>121</v>
      </c>
      <c r="S53" s="58">
        <v>45</v>
      </c>
      <c r="T53" s="43">
        <f t="shared" si="20"/>
        <v>166</v>
      </c>
      <c r="U53" s="61">
        <f>T53/D53</f>
        <v>1.6116504854368932</v>
      </c>
      <c r="V53" s="58">
        <v>35</v>
      </c>
      <c r="W53" s="58">
        <v>6</v>
      </c>
      <c r="X53" s="58">
        <v>5</v>
      </c>
      <c r="Y53" s="58">
        <v>4</v>
      </c>
      <c r="Z53" s="58">
        <v>1</v>
      </c>
      <c r="AA53" s="58">
        <v>0</v>
      </c>
      <c r="AB53" s="58">
        <v>1</v>
      </c>
      <c r="AC53" s="58">
        <f>SUM(W53:AB53)</f>
        <v>17</v>
      </c>
      <c r="AD53" s="58">
        <v>2</v>
      </c>
      <c r="AE53" s="58">
        <v>0</v>
      </c>
      <c r="AF53" s="58">
        <v>101</v>
      </c>
      <c r="AG53" s="62">
        <v>32</v>
      </c>
      <c r="AI53" s="25"/>
    </row>
    <row r="54" spans="2:35" s="7" customFormat="1" ht="11.25">
      <c r="B54" s="33" t="s">
        <v>81</v>
      </c>
      <c r="C54" s="49">
        <v>14149</v>
      </c>
      <c r="D54" s="49">
        <v>12601</v>
      </c>
      <c r="E54" s="50">
        <v>89.05929747685349</v>
      </c>
      <c r="F54" s="49">
        <v>9570</v>
      </c>
      <c r="G54" s="51">
        <v>75.9463534640108</v>
      </c>
      <c r="H54" s="49">
        <v>9284</v>
      </c>
      <c r="I54" s="49">
        <v>2122</v>
      </c>
      <c r="J54" s="49">
        <v>1004</v>
      </c>
      <c r="K54" s="49">
        <v>28</v>
      </c>
      <c r="L54" s="49">
        <v>155</v>
      </c>
      <c r="M54" s="49">
        <v>1</v>
      </c>
      <c r="N54" s="49">
        <v>7</v>
      </c>
      <c r="O54" s="49">
        <v>3317</v>
      </c>
      <c r="P54" s="50">
        <v>26.32330767399413</v>
      </c>
      <c r="Q54" s="49">
        <v>2949</v>
      </c>
      <c r="R54" s="49">
        <v>10420</v>
      </c>
      <c r="S54" s="49">
        <v>2654</v>
      </c>
      <c r="T54" s="49">
        <v>13074</v>
      </c>
      <c r="U54" s="52">
        <v>1.0375367034362353</v>
      </c>
      <c r="V54" s="49">
        <v>5617</v>
      </c>
      <c r="W54" s="49">
        <v>547</v>
      </c>
      <c r="X54" s="49">
        <v>460</v>
      </c>
      <c r="Y54" s="49">
        <v>314</v>
      </c>
      <c r="Z54" s="49">
        <v>148</v>
      </c>
      <c r="AA54" s="49">
        <v>13</v>
      </c>
      <c r="AB54" s="49">
        <v>165</v>
      </c>
      <c r="AC54" s="49">
        <v>1647</v>
      </c>
      <c r="AD54" s="49">
        <v>29</v>
      </c>
      <c r="AE54" s="49">
        <v>0</v>
      </c>
      <c r="AF54" s="49">
        <v>9789</v>
      </c>
      <c r="AG54" s="53">
        <v>383</v>
      </c>
      <c r="AI54" s="10"/>
    </row>
    <row r="55" spans="2:35" s="7" customFormat="1" ht="11.25">
      <c r="B55" s="34"/>
      <c r="C55" s="35"/>
      <c r="D55" s="35"/>
      <c r="E55" s="36"/>
      <c r="F55" s="35"/>
      <c r="G55" s="37"/>
      <c r="H55" s="35"/>
      <c r="I55" s="35"/>
      <c r="J55" s="35"/>
      <c r="K55" s="35"/>
      <c r="L55" s="35"/>
      <c r="M55" s="35"/>
      <c r="N55" s="35"/>
      <c r="O55" s="35"/>
      <c r="P55" s="36"/>
      <c r="Q55" s="35"/>
      <c r="R55" s="35"/>
      <c r="S55" s="35"/>
      <c r="T55" s="35"/>
      <c r="U55" s="38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I55" s="10"/>
    </row>
    <row r="56" spans="2:35" s="7" customFormat="1" ht="11.25">
      <c r="B56" s="34"/>
      <c r="C56" s="35"/>
      <c r="D56" s="35"/>
      <c r="E56" s="36"/>
      <c r="F56" s="35"/>
      <c r="G56" s="37"/>
      <c r="H56" s="35"/>
      <c r="I56" s="35"/>
      <c r="J56" s="35"/>
      <c r="K56" s="35"/>
      <c r="L56" s="35"/>
      <c r="M56" s="35"/>
      <c r="N56" s="35"/>
      <c r="O56" s="35"/>
      <c r="P56" s="36"/>
      <c r="Q56" s="35"/>
      <c r="R56" s="35"/>
      <c r="S56" s="35"/>
      <c r="T56" s="35"/>
      <c r="U56" s="38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I56" s="10"/>
    </row>
    <row r="57" spans="2:35" s="7" customFormat="1" ht="11.25">
      <c r="B57" s="34"/>
      <c r="C57" s="35"/>
      <c r="D57" s="35"/>
      <c r="E57" s="36"/>
      <c r="F57" s="35"/>
      <c r="G57" s="37"/>
      <c r="H57" s="35"/>
      <c r="I57" s="35"/>
      <c r="J57" s="35"/>
      <c r="K57" s="35"/>
      <c r="L57" s="35"/>
      <c r="M57" s="35"/>
      <c r="N57" s="35"/>
      <c r="O57" s="35"/>
      <c r="P57" s="36"/>
      <c r="Q57" s="35"/>
      <c r="R57" s="35"/>
      <c r="S57" s="35"/>
      <c r="T57" s="35"/>
      <c r="U57" s="38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I57" s="10"/>
    </row>
    <row r="59" ht="14.25">
      <c r="B59" s="1" t="s">
        <v>50</v>
      </c>
    </row>
    <row r="61" spans="2:33" ht="23.25" customHeight="1">
      <c r="B61" s="86" t="s">
        <v>96</v>
      </c>
      <c r="C61" s="88" t="s">
        <v>5</v>
      </c>
      <c r="D61" s="88" t="s">
        <v>6</v>
      </c>
      <c r="E61" s="88" t="s">
        <v>7</v>
      </c>
      <c r="F61" s="88" t="s">
        <v>8</v>
      </c>
      <c r="G61" s="88" t="s">
        <v>82</v>
      </c>
      <c r="H61" s="11" t="s">
        <v>0</v>
      </c>
      <c r="I61" s="12"/>
      <c r="J61" s="11"/>
      <c r="K61" s="11"/>
      <c r="L61" s="11"/>
      <c r="M61" s="11"/>
      <c r="N61" s="11"/>
      <c r="O61" s="11"/>
      <c r="P61" s="13"/>
      <c r="Q61" s="13"/>
      <c r="R61" s="11" t="s">
        <v>1</v>
      </c>
      <c r="S61" s="11"/>
      <c r="T61" s="11"/>
      <c r="U61" s="14"/>
      <c r="V61" s="15"/>
      <c r="W61" s="11" t="s">
        <v>2</v>
      </c>
      <c r="X61" s="11"/>
      <c r="Y61" s="11"/>
      <c r="Z61" s="11"/>
      <c r="AA61" s="11"/>
      <c r="AB61" s="11"/>
      <c r="AC61" s="11"/>
      <c r="AD61" s="90" t="s">
        <v>3</v>
      </c>
      <c r="AE61" s="91"/>
      <c r="AF61" s="92"/>
      <c r="AG61" s="16"/>
    </row>
    <row r="62" spans="2:33" s="2" customFormat="1" ht="48" customHeight="1">
      <c r="B62" s="87"/>
      <c r="C62" s="89"/>
      <c r="D62" s="89"/>
      <c r="E62" s="89"/>
      <c r="F62" s="89"/>
      <c r="G62" s="89"/>
      <c r="H62" s="3" t="s">
        <v>9</v>
      </c>
      <c r="I62" s="3" t="s">
        <v>10</v>
      </c>
      <c r="J62" s="3" t="s">
        <v>11</v>
      </c>
      <c r="K62" s="3" t="s">
        <v>12</v>
      </c>
      <c r="L62" s="3" t="s">
        <v>13</v>
      </c>
      <c r="M62" s="3" t="s">
        <v>14</v>
      </c>
      <c r="N62" s="3" t="s">
        <v>15</v>
      </c>
      <c r="O62" s="3" t="s">
        <v>16</v>
      </c>
      <c r="P62" s="4" t="s">
        <v>17</v>
      </c>
      <c r="Q62" s="4" t="s">
        <v>18</v>
      </c>
      <c r="R62" s="3" t="s">
        <v>19</v>
      </c>
      <c r="S62" s="3" t="s">
        <v>20</v>
      </c>
      <c r="T62" s="3" t="s">
        <v>21</v>
      </c>
      <c r="U62" s="5" t="s">
        <v>22</v>
      </c>
      <c r="V62" s="3" t="s">
        <v>23</v>
      </c>
      <c r="W62" s="3" t="s">
        <v>24</v>
      </c>
      <c r="X62" s="3" t="s">
        <v>25</v>
      </c>
      <c r="Y62" s="3" t="s">
        <v>26</v>
      </c>
      <c r="Z62" s="3" t="s">
        <v>27</v>
      </c>
      <c r="AA62" s="3" t="s">
        <v>28</v>
      </c>
      <c r="AB62" s="3" t="s">
        <v>29</v>
      </c>
      <c r="AC62" s="6" t="s">
        <v>30</v>
      </c>
      <c r="AD62" s="3" t="s">
        <v>31</v>
      </c>
      <c r="AE62" s="3" t="s">
        <v>32</v>
      </c>
      <c r="AF62" s="3" t="s">
        <v>33</v>
      </c>
      <c r="AG62" s="23" t="s">
        <v>34</v>
      </c>
    </row>
    <row r="63" spans="2:33" ht="14.25">
      <c r="B63" s="19" t="s">
        <v>97</v>
      </c>
      <c r="C63" s="65">
        <v>3286</v>
      </c>
      <c r="D63" s="65">
        <v>2783</v>
      </c>
      <c r="E63" s="66">
        <v>84.69263542300669</v>
      </c>
      <c r="F63" s="65">
        <v>2783</v>
      </c>
      <c r="G63" s="66">
        <v>100</v>
      </c>
      <c r="H63" s="65">
        <v>2045</v>
      </c>
      <c r="I63" s="65">
        <v>430</v>
      </c>
      <c r="J63" s="65">
        <v>252</v>
      </c>
      <c r="K63" s="65">
        <v>9</v>
      </c>
      <c r="L63" s="65">
        <v>47</v>
      </c>
      <c r="M63" s="65">
        <v>0</v>
      </c>
      <c r="N63" s="65">
        <v>0</v>
      </c>
      <c r="O63" s="65">
        <v>738</v>
      </c>
      <c r="P63" s="67">
        <v>26.518145885734818</v>
      </c>
      <c r="Q63" s="65">
        <v>700</v>
      </c>
      <c r="R63" s="65">
        <v>2520</v>
      </c>
      <c r="S63" s="65">
        <v>514</v>
      </c>
      <c r="T63" s="65">
        <v>3034</v>
      </c>
      <c r="U63" s="68">
        <v>1.0901904419690982</v>
      </c>
      <c r="V63" s="65">
        <v>2836</v>
      </c>
      <c r="W63" s="65">
        <v>157</v>
      </c>
      <c r="X63" s="65">
        <v>271</v>
      </c>
      <c r="Y63" s="65">
        <v>66</v>
      </c>
      <c r="Z63" s="65">
        <v>55</v>
      </c>
      <c r="AA63" s="65">
        <v>1</v>
      </c>
      <c r="AB63" s="65">
        <v>26</v>
      </c>
      <c r="AC63" s="65">
        <v>576</v>
      </c>
      <c r="AD63" s="69"/>
      <c r="AE63" s="69"/>
      <c r="AF63" s="69"/>
      <c r="AG63" s="70"/>
    </row>
    <row r="64" spans="2:33" ht="14.25">
      <c r="B64" s="18" t="s">
        <v>51</v>
      </c>
      <c r="C64" s="71">
        <f>SUM(C4:C7)</f>
        <v>3517</v>
      </c>
      <c r="D64" s="71">
        <f>SUM(D4:D7)</f>
        <v>3207</v>
      </c>
      <c r="E64" s="82">
        <f aca="true" t="shared" si="28" ref="E64:E70">D64/C64*100</f>
        <v>91.18566960477679</v>
      </c>
      <c r="F64" s="71">
        <f>SUM(F4:F7)</f>
        <v>1799</v>
      </c>
      <c r="G64" s="83">
        <f aca="true" t="shared" si="29" ref="G64:G70">F64/D64*100</f>
        <v>56.09603991269098</v>
      </c>
      <c r="H64" s="71">
        <f aca="true" t="shared" si="30" ref="H64:N64">SUM(H4:H7)</f>
        <v>2399</v>
      </c>
      <c r="I64" s="71">
        <f t="shared" si="30"/>
        <v>538</v>
      </c>
      <c r="J64" s="71">
        <f t="shared" si="30"/>
        <v>227</v>
      </c>
      <c r="K64" s="71">
        <f t="shared" si="30"/>
        <v>4</v>
      </c>
      <c r="L64" s="71">
        <f t="shared" si="30"/>
        <v>39</v>
      </c>
      <c r="M64" s="71">
        <f t="shared" si="30"/>
        <v>0</v>
      </c>
      <c r="N64" s="71">
        <f t="shared" si="30"/>
        <v>0</v>
      </c>
      <c r="O64" s="84">
        <f aca="true" t="shared" si="31" ref="O64:O69">SUM(I64:N64)</f>
        <v>808</v>
      </c>
      <c r="P64" s="82">
        <f aca="true" t="shared" si="32" ref="P64:P69">O64/D64*100</f>
        <v>25.1948861864671</v>
      </c>
      <c r="Q64" s="71">
        <f>SUM(Q4:Q7)</f>
        <v>704</v>
      </c>
      <c r="R64" s="71">
        <f>SUM(R4:R7)</f>
        <v>2623</v>
      </c>
      <c r="S64" s="71">
        <f>SUM(S4:S7)</f>
        <v>619</v>
      </c>
      <c r="T64" s="84">
        <f aca="true" t="shared" si="33" ref="T64:T69">SUM(R64:S64)</f>
        <v>3242</v>
      </c>
      <c r="U64" s="85">
        <f aca="true" t="shared" si="34" ref="U64:U69">T64/D64</f>
        <v>1.0109136264421579</v>
      </c>
      <c r="V64" s="71">
        <f aca="true" t="shared" si="35" ref="V64:AG64">SUM(V4:V7)</f>
        <v>922</v>
      </c>
      <c r="W64" s="71">
        <f t="shared" si="35"/>
        <v>137</v>
      </c>
      <c r="X64" s="71">
        <f t="shared" si="35"/>
        <v>45</v>
      </c>
      <c r="Y64" s="71">
        <f t="shared" si="35"/>
        <v>62</v>
      </c>
      <c r="Z64" s="71">
        <f t="shared" si="35"/>
        <v>30</v>
      </c>
      <c r="AA64" s="71">
        <f t="shared" si="35"/>
        <v>4</v>
      </c>
      <c r="AB64" s="71">
        <f t="shared" si="35"/>
        <v>63</v>
      </c>
      <c r="AC64" s="84">
        <f aca="true" t="shared" si="36" ref="AC64:AC70">SUM(W64:AB64)</f>
        <v>341</v>
      </c>
      <c r="AD64" s="71">
        <f t="shared" si="35"/>
        <v>6</v>
      </c>
      <c r="AE64" s="71">
        <f t="shared" si="35"/>
        <v>0</v>
      </c>
      <c r="AF64" s="71">
        <f t="shared" si="35"/>
        <v>3201</v>
      </c>
      <c r="AG64" s="72">
        <f t="shared" si="35"/>
        <v>91</v>
      </c>
    </row>
    <row r="65" spans="2:33" ht="14.25">
      <c r="B65" s="18" t="s">
        <v>85</v>
      </c>
      <c r="C65" s="71">
        <f>C8+C9</f>
        <v>1460</v>
      </c>
      <c r="D65" s="71">
        <f>D8+D9</f>
        <v>1267</v>
      </c>
      <c r="E65" s="82">
        <f t="shared" si="28"/>
        <v>86.78082191780821</v>
      </c>
      <c r="F65" s="71">
        <f>F8+F9</f>
        <v>0</v>
      </c>
      <c r="G65" s="83">
        <f t="shared" si="29"/>
        <v>0</v>
      </c>
      <c r="H65" s="71">
        <f aca="true" t="shared" si="37" ref="H65:N65">H8+H9</f>
        <v>943</v>
      </c>
      <c r="I65" s="71">
        <f t="shared" si="37"/>
        <v>200</v>
      </c>
      <c r="J65" s="71">
        <f t="shared" si="37"/>
        <v>106</v>
      </c>
      <c r="K65" s="71">
        <f t="shared" si="37"/>
        <v>5</v>
      </c>
      <c r="L65" s="71">
        <f t="shared" si="37"/>
        <v>12</v>
      </c>
      <c r="M65" s="71">
        <f t="shared" si="37"/>
        <v>1</v>
      </c>
      <c r="N65" s="71">
        <f t="shared" si="37"/>
        <v>0</v>
      </c>
      <c r="O65" s="84">
        <f t="shared" si="31"/>
        <v>324</v>
      </c>
      <c r="P65" s="82">
        <f t="shared" si="32"/>
        <v>25.57221783741121</v>
      </c>
      <c r="Q65" s="71">
        <f>Q8+Q9</f>
        <v>271</v>
      </c>
      <c r="R65" s="71">
        <f>R8+R9</f>
        <v>855</v>
      </c>
      <c r="S65" s="71">
        <f>S8+S9</f>
        <v>303</v>
      </c>
      <c r="T65" s="84">
        <f t="shared" si="33"/>
        <v>1158</v>
      </c>
      <c r="U65" s="85">
        <f t="shared" si="34"/>
        <v>0.9139700078926598</v>
      </c>
      <c r="V65" s="71">
        <f aca="true" t="shared" si="38" ref="V65:AB65">V8+V9</f>
        <v>276</v>
      </c>
      <c r="W65" s="71">
        <f t="shared" si="38"/>
        <v>48</v>
      </c>
      <c r="X65" s="71">
        <f t="shared" si="38"/>
        <v>37</v>
      </c>
      <c r="Y65" s="71">
        <f t="shared" si="38"/>
        <v>42</v>
      </c>
      <c r="Z65" s="71">
        <f t="shared" si="38"/>
        <v>7</v>
      </c>
      <c r="AA65" s="71">
        <f t="shared" si="38"/>
        <v>1</v>
      </c>
      <c r="AB65" s="71">
        <f t="shared" si="38"/>
        <v>34</v>
      </c>
      <c r="AC65" s="84">
        <f t="shared" si="36"/>
        <v>169</v>
      </c>
      <c r="AD65" s="71">
        <f>AD8+AD9</f>
        <v>8</v>
      </c>
      <c r="AE65" s="71">
        <f>AE8+AE9</f>
        <v>0</v>
      </c>
      <c r="AF65" s="71">
        <f>AF8+AF9</f>
        <v>1259</v>
      </c>
      <c r="AG65" s="72">
        <f>AG8+AG9</f>
        <v>40</v>
      </c>
    </row>
    <row r="66" spans="2:33" ht="14.25">
      <c r="B66" s="18" t="s">
        <v>86</v>
      </c>
      <c r="C66" s="71">
        <f>C15+C16+C24+C25+C26</f>
        <v>2285</v>
      </c>
      <c r="D66" s="71">
        <f>D15+D16+D24+D25+D26</f>
        <v>2115</v>
      </c>
      <c r="E66" s="82">
        <f t="shared" si="28"/>
        <v>92.5601750547046</v>
      </c>
      <c r="F66" s="71">
        <f>F15+F16+F24+F25+F26</f>
        <v>1902</v>
      </c>
      <c r="G66" s="83">
        <f t="shared" si="29"/>
        <v>89.9290780141844</v>
      </c>
      <c r="H66" s="71">
        <f aca="true" t="shared" si="39" ref="H66:N66">H15+H16+H24+H25+H26</f>
        <v>1646</v>
      </c>
      <c r="I66" s="71">
        <f t="shared" si="39"/>
        <v>304</v>
      </c>
      <c r="J66" s="71">
        <f t="shared" si="39"/>
        <v>138</v>
      </c>
      <c r="K66" s="71">
        <f t="shared" si="39"/>
        <v>6</v>
      </c>
      <c r="L66" s="71">
        <f t="shared" si="39"/>
        <v>20</v>
      </c>
      <c r="M66" s="71">
        <f t="shared" si="39"/>
        <v>0</v>
      </c>
      <c r="N66" s="71">
        <f t="shared" si="39"/>
        <v>1</v>
      </c>
      <c r="O66" s="84">
        <f t="shared" si="31"/>
        <v>469</v>
      </c>
      <c r="P66" s="82">
        <f t="shared" si="32"/>
        <v>22.174940898345152</v>
      </c>
      <c r="Q66" s="71">
        <f>Q15+Q16+Q24+Q25+Q26</f>
        <v>405</v>
      </c>
      <c r="R66" s="71">
        <f>R15+R16+R24+R25+R26</f>
        <v>1486</v>
      </c>
      <c r="S66" s="71">
        <f>S15+S16+S24+S25+S26</f>
        <v>372</v>
      </c>
      <c r="T66" s="84">
        <f t="shared" si="33"/>
        <v>1858</v>
      </c>
      <c r="U66" s="85">
        <f t="shared" si="34"/>
        <v>0.8784869976359339</v>
      </c>
      <c r="V66" s="71">
        <f aca="true" t="shared" si="40" ref="V66:AB66">V15+V16+V24+V25+V26</f>
        <v>544</v>
      </c>
      <c r="W66" s="71">
        <f t="shared" si="40"/>
        <v>113</v>
      </c>
      <c r="X66" s="71">
        <f t="shared" si="40"/>
        <v>71</v>
      </c>
      <c r="Y66" s="71">
        <f t="shared" si="40"/>
        <v>57</v>
      </c>
      <c r="Z66" s="71">
        <f t="shared" si="40"/>
        <v>31</v>
      </c>
      <c r="AA66" s="71">
        <f t="shared" si="40"/>
        <v>5</v>
      </c>
      <c r="AB66" s="71">
        <f t="shared" si="40"/>
        <v>16</v>
      </c>
      <c r="AC66" s="84">
        <f t="shared" si="36"/>
        <v>293</v>
      </c>
      <c r="AD66" s="71">
        <f>AD15+AD16+AD24+AD25+AD26</f>
        <v>8</v>
      </c>
      <c r="AE66" s="71">
        <f>AE15+AE16+AE24+AE25+AE26</f>
        <v>0</v>
      </c>
      <c r="AF66" s="71">
        <f>AF15+AF16+AF24+AF25+AF26</f>
        <v>2107</v>
      </c>
      <c r="AG66" s="72">
        <f>AG15+AG16+AG24+AG25+AG26</f>
        <v>95</v>
      </c>
    </row>
    <row r="67" spans="2:33" ht="14.25">
      <c r="B67" s="18" t="s">
        <v>52</v>
      </c>
      <c r="C67" s="71">
        <f>SUM(C27:C31)</f>
        <v>1537</v>
      </c>
      <c r="D67" s="71">
        <f>SUM(D27:D31)</f>
        <v>1411</v>
      </c>
      <c r="E67" s="82">
        <f t="shared" si="28"/>
        <v>91.80221210149642</v>
      </c>
      <c r="F67" s="71">
        <f>SUM(F27:F31)</f>
        <v>1379</v>
      </c>
      <c r="G67" s="83">
        <f t="shared" si="29"/>
        <v>97.73210489014883</v>
      </c>
      <c r="H67" s="71">
        <f aca="true" t="shared" si="41" ref="H67:N67">SUM(H27:H31)</f>
        <v>1013</v>
      </c>
      <c r="I67" s="71">
        <f t="shared" si="41"/>
        <v>273</v>
      </c>
      <c r="J67" s="71">
        <f t="shared" si="41"/>
        <v>115</v>
      </c>
      <c r="K67" s="71">
        <f t="shared" si="41"/>
        <v>3</v>
      </c>
      <c r="L67" s="71">
        <f t="shared" si="41"/>
        <v>7</v>
      </c>
      <c r="M67" s="71">
        <f t="shared" si="41"/>
        <v>0</v>
      </c>
      <c r="N67" s="71">
        <f t="shared" si="41"/>
        <v>0</v>
      </c>
      <c r="O67" s="84">
        <f t="shared" si="31"/>
        <v>398</v>
      </c>
      <c r="P67" s="82">
        <f t="shared" si="32"/>
        <v>28.20694542877392</v>
      </c>
      <c r="Q67" s="71">
        <f>SUM(Q27:Q31)</f>
        <v>384</v>
      </c>
      <c r="R67" s="71">
        <f>SUM(R27:R31)</f>
        <v>1309</v>
      </c>
      <c r="S67" s="71">
        <f>SUM(S27:S31)</f>
        <v>193</v>
      </c>
      <c r="T67" s="84">
        <f t="shared" si="33"/>
        <v>1502</v>
      </c>
      <c r="U67" s="85">
        <f t="shared" si="34"/>
        <v>1.0644932671863927</v>
      </c>
      <c r="V67" s="71">
        <f aca="true" t="shared" si="42" ref="V67:AB67">SUM(V27:V31)</f>
        <v>369</v>
      </c>
      <c r="W67" s="71">
        <f t="shared" si="42"/>
        <v>31</v>
      </c>
      <c r="X67" s="71">
        <f t="shared" si="42"/>
        <v>8</v>
      </c>
      <c r="Y67" s="71">
        <f t="shared" si="42"/>
        <v>40</v>
      </c>
      <c r="Z67" s="71">
        <f t="shared" si="42"/>
        <v>8</v>
      </c>
      <c r="AA67" s="71">
        <f t="shared" si="42"/>
        <v>2</v>
      </c>
      <c r="AB67" s="71">
        <f t="shared" si="42"/>
        <v>11</v>
      </c>
      <c r="AC67" s="84">
        <f t="shared" si="36"/>
        <v>100</v>
      </c>
      <c r="AD67" s="71">
        <f>SUM(AD27:AD31)</f>
        <v>1</v>
      </c>
      <c r="AE67" s="71">
        <f>SUM(AE27:AE31)</f>
        <v>0</v>
      </c>
      <c r="AF67" s="71">
        <f>SUM(AF27:AF31)</f>
        <v>1410</v>
      </c>
      <c r="AG67" s="72">
        <f>SUM(AG27:AG31)</f>
        <v>0</v>
      </c>
    </row>
    <row r="68" spans="2:33" ht="14.25">
      <c r="B68" s="18" t="s">
        <v>53</v>
      </c>
      <c r="C68" s="71">
        <f>C32+C36+C41+C42+C43+C44+C45+C46</f>
        <v>1640</v>
      </c>
      <c r="D68" s="71">
        <f>D32+D36+D41+D42+D43+D44+D45+D46</f>
        <v>1433</v>
      </c>
      <c r="E68" s="82">
        <f t="shared" si="28"/>
        <v>87.3780487804878</v>
      </c>
      <c r="F68" s="71">
        <f>F32+F36+F41+F42+F43+F44+F45+F46</f>
        <v>1326</v>
      </c>
      <c r="G68" s="83">
        <f t="shared" si="29"/>
        <v>92.53314724354502</v>
      </c>
      <c r="H68" s="71">
        <f aca="true" t="shared" si="43" ref="H68:N68">H32+H36+H41+H42+H43+H44+H45+H46</f>
        <v>970</v>
      </c>
      <c r="I68" s="71">
        <f t="shared" si="43"/>
        <v>307</v>
      </c>
      <c r="J68" s="71">
        <f t="shared" si="43"/>
        <v>129</v>
      </c>
      <c r="K68" s="71">
        <f t="shared" si="43"/>
        <v>1</v>
      </c>
      <c r="L68" s="71">
        <f t="shared" si="43"/>
        <v>20</v>
      </c>
      <c r="M68" s="71">
        <f t="shared" si="43"/>
        <v>0</v>
      </c>
      <c r="N68" s="71">
        <f t="shared" si="43"/>
        <v>6</v>
      </c>
      <c r="O68" s="84">
        <f t="shared" si="31"/>
        <v>463</v>
      </c>
      <c r="P68" s="82">
        <f t="shared" si="32"/>
        <v>32.309839497557576</v>
      </c>
      <c r="Q68" s="71">
        <f>Q32+Q36+Q41+Q42+Q43+Q44+Q45+Q46</f>
        <v>381</v>
      </c>
      <c r="R68" s="71">
        <f>R32+R36+R41+R42+R43+R44+R45+R46</f>
        <v>1281</v>
      </c>
      <c r="S68" s="71">
        <f>S32+S36+S41+S42+S43+S44+S45+S46</f>
        <v>511</v>
      </c>
      <c r="T68" s="84">
        <f t="shared" si="33"/>
        <v>1792</v>
      </c>
      <c r="U68" s="85">
        <f t="shared" si="34"/>
        <v>1.250523377529658</v>
      </c>
      <c r="V68" s="71">
        <f aca="true" t="shared" si="44" ref="V68:AB68">V32+V36+V41+V42+V43+V44+V45+V46</f>
        <v>537</v>
      </c>
      <c r="W68" s="71">
        <f t="shared" si="44"/>
        <v>50</v>
      </c>
      <c r="X68" s="71">
        <f t="shared" si="44"/>
        <v>20</v>
      </c>
      <c r="Y68" s="71">
        <f t="shared" si="44"/>
        <v>42</v>
      </c>
      <c r="Z68" s="71">
        <f t="shared" si="44"/>
        <v>15</v>
      </c>
      <c r="AA68" s="71">
        <f t="shared" si="44"/>
        <v>0</v>
      </c>
      <c r="AB68" s="71">
        <f t="shared" si="44"/>
        <v>14</v>
      </c>
      <c r="AC68" s="84">
        <f t="shared" si="36"/>
        <v>141</v>
      </c>
      <c r="AD68" s="71">
        <f>AD32+AD36+AD41+AD42+AD43+AD44+AD45+AD46</f>
        <v>4</v>
      </c>
      <c r="AE68" s="71">
        <f>AE32+AE36+AE41+AE42+AE43+AE44+AE45+AE46</f>
        <v>0</v>
      </c>
      <c r="AF68" s="71">
        <f>AF32+AF36+AF41+AF42+AF43+AF44+AF45+AF46</f>
        <v>1429</v>
      </c>
      <c r="AG68" s="72">
        <f>AG32+AG36+AG41+AG42+AG43+AG44+AG45+AG46</f>
        <v>16</v>
      </c>
    </row>
    <row r="69" spans="2:33" ht="14.25">
      <c r="B69" s="20" t="s">
        <v>87</v>
      </c>
      <c r="C69" s="73">
        <f>C47</f>
        <v>424</v>
      </c>
      <c r="D69" s="73">
        <f>D47</f>
        <v>385</v>
      </c>
      <c r="E69" s="76">
        <f t="shared" si="28"/>
        <v>90.80188679245283</v>
      </c>
      <c r="F69" s="73">
        <f>F47</f>
        <v>381</v>
      </c>
      <c r="G69" s="77">
        <f t="shared" si="29"/>
        <v>98.96103896103897</v>
      </c>
      <c r="H69" s="73">
        <f aca="true" t="shared" si="45" ref="H69:N69">H47</f>
        <v>268</v>
      </c>
      <c r="I69" s="73">
        <f t="shared" si="45"/>
        <v>70</v>
      </c>
      <c r="J69" s="73">
        <f t="shared" si="45"/>
        <v>37</v>
      </c>
      <c r="K69" s="73">
        <f t="shared" si="45"/>
        <v>0</v>
      </c>
      <c r="L69" s="73">
        <f t="shared" si="45"/>
        <v>10</v>
      </c>
      <c r="M69" s="73">
        <f t="shared" si="45"/>
        <v>0</v>
      </c>
      <c r="N69" s="73">
        <f t="shared" si="45"/>
        <v>0</v>
      </c>
      <c r="O69" s="78">
        <f t="shared" si="31"/>
        <v>117</v>
      </c>
      <c r="P69" s="76">
        <f t="shared" si="32"/>
        <v>30.38961038961039</v>
      </c>
      <c r="Q69" s="73">
        <f>Q47</f>
        <v>104</v>
      </c>
      <c r="R69" s="73">
        <f>R47</f>
        <v>346</v>
      </c>
      <c r="S69" s="73">
        <f>S47</f>
        <v>142</v>
      </c>
      <c r="T69" s="78">
        <f t="shared" si="33"/>
        <v>488</v>
      </c>
      <c r="U69" s="79">
        <f t="shared" si="34"/>
        <v>1.2675324675324675</v>
      </c>
      <c r="V69" s="73">
        <f aca="true" t="shared" si="46" ref="V69:AB69">V47</f>
        <v>133</v>
      </c>
      <c r="W69" s="73">
        <f t="shared" si="46"/>
        <v>11</v>
      </c>
      <c r="X69" s="73">
        <f t="shared" si="46"/>
        <v>8</v>
      </c>
      <c r="Y69" s="73">
        <f t="shared" si="46"/>
        <v>5</v>
      </c>
      <c r="Z69" s="73">
        <f t="shared" si="46"/>
        <v>2</v>
      </c>
      <c r="AA69" s="73">
        <f t="shared" si="46"/>
        <v>0</v>
      </c>
      <c r="AB69" s="73">
        <f t="shared" si="46"/>
        <v>1</v>
      </c>
      <c r="AC69" s="78">
        <f t="shared" si="36"/>
        <v>27</v>
      </c>
      <c r="AD69" s="73">
        <f>AD47</f>
        <v>2</v>
      </c>
      <c r="AE69" s="73">
        <f>AE47</f>
        <v>0</v>
      </c>
      <c r="AF69" s="73">
        <f>AF47</f>
        <v>383</v>
      </c>
      <c r="AG69" s="81">
        <f>AG47</f>
        <v>141</v>
      </c>
    </row>
    <row r="70" spans="2:33" s="22" customFormat="1" ht="17.25" customHeight="1">
      <c r="B70" s="21" t="s">
        <v>83</v>
      </c>
      <c r="C70" s="74">
        <f>SUM(C63:C69)</f>
        <v>14149</v>
      </c>
      <c r="D70" s="74">
        <f>SUM(D63:D69)</f>
        <v>12601</v>
      </c>
      <c r="E70" s="76">
        <f t="shared" si="28"/>
        <v>89.05929747685349</v>
      </c>
      <c r="F70" s="74">
        <f>SUM(F63:F69)</f>
        <v>9570</v>
      </c>
      <c r="G70" s="77">
        <f t="shared" si="29"/>
        <v>75.9463534640108</v>
      </c>
      <c r="H70" s="74">
        <f aca="true" t="shared" si="47" ref="H70:N70">SUM(H63:H69)</f>
        <v>9284</v>
      </c>
      <c r="I70" s="74">
        <f t="shared" si="47"/>
        <v>2122</v>
      </c>
      <c r="J70" s="74">
        <f t="shared" si="47"/>
        <v>1004</v>
      </c>
      <c r="K70" s="74">
        <f t="shared" si="47"/>
        <v>28</v>
      </c>
      <c r="L70" s="74">
        <f t="shared" si="47"/>
        <v>155</v>
      </c>
      <c r="M70" s="74">
        <f t="shared" si="47"/>
        <v>1</v>
      </c>
      <c r="N70" s="74">
        <f t="shared" si="47"/>
        <v>7</v>
      </c>
      <c r="O70" s="78">
        <f>SUM(I70:N70)</f>
        <v>3317</v>
      </c>
      <c r="P70" s="76">
        <f>O70/D70*100</f>
        <v>26.32330767399413</v>
      </c>
      <c r="Q70" s="74">
        <f>SUM(Q63:Q69)</f>
        <v>2949</v>
      </c>
      <c r="R70" s="74">
        <f>SUM(R63:R69)</f>
        <v>10420</v>
      </c>
      <c r="S70" s="74">
        <f>SUM(S63:S69)</f>
        <v>2654</v>
      </c>
      <c r="T70" s="78">
        <f>SUM(R70:S70)</f>
        <v>13074</v>
      </c>
      <c r="U70" s="79">
        <f>T70/D70</f>
        <v>1.0375367034362353</v>
      </c>
      <c r="V70" s="74">
        <f aca="true" t="shared" si="48" ref="V70:AB70">SUM(V63:V69)</f>
        <v>5617</v>
      </c>
      <c r="W70" s="74">
        <f t="shared" si="48"/>
        <v>547</v>
      </c>
      <c r="X70" s="74">
        <f t="shared" si="48"/>
        <v>460</v>
      </c>
      <c r="Y70" s="74">
        <f t="shared" si="48"/>
        <v>314</v>
      </c>
      <c r="Z70" s="74">
        <f t="shared" si="48"/>
        <v>148</v>
      </c>
      <c r="AA70" s="74">
        <f t="shared" si="48"/>
        <v>13</v>
      </c>
      <c r="AB70" s="74">
        <f t="shared" si="48"/>
        <v>165</v>
      </c>
      <c r="AC70" s="80">
        <f t="shared" si="36"/>
        <v>1647</v>
      </c>
      <c r="AD70" s="74">
        <f>SUM(AD63:AD69)</f>
        <v>29</v>
      </c>
      <c r="AE70" s="74">
        <f>SUM(AE63:AE69)</f>
        <v>0</v>
      </c>
      <c r="AF70" s="74">
        <f>SUM(AF63:AF69)</f>
        <v>9789</v>
      </c>
      <c r="AG70" s="75">
        <f>SUM(AG63:AG69)</f>
        <v>383</v>
      </c>
    </row>
    <row r="75" spans="6:7" ht="14.25">
      <c r="F75" s="8"/>
      <c r="G75" s="8"/>
    </row>
  </sheetData>
  <mergeCells count="14">
    <mergeCell ref="F1:F2"/>
    <mergeCell ref="G1:G2"/>
    <mergeCell ref="AD1:AF1"/>
    <mergeCell ref="B61:B62"/>
    <mergeCell ref="C61:C62"/>
    <mergeCell ref="D61:D62"/>
    <mergeCell ref="E61:E62"/>
    <mergeCell ref="F61:F62"/>
    <mergeCell ref="G61:G62"/>
    <mergeCell ref="AD61:AF61"/>
    <mergeCell ref="B1:B2"/>
    <mergeCell ref="C1:C2"/>
    <mergeCell ref="D1:D2"/>
    <mergeCell ref="E1:E2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  <headerFooter alignWithMargins="0">
    <oddHeader>&amp;L平成19年度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2009-02-17T06:44:46Z</cp:lastPrinted>
  <dcterms:created xsi:type="dcterms:W3CDTF">2001-04-25T08:51:54Z</dcterms:created>
  <dcterms:modified xsi:type="dcterms:W3CDTF">2009-02-17T06:44:47Z</dcterms:modified>
  <cp:category/>
  <cp:version/>
  <cp:contentType/>
  <cp:contentStatus/>
</cp:coreProperties>
</file>