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w01\ED00$\00医療福祉推進課（全体）\○介護ロボット・ICT導入導入支援\03_県補助金（職場環境改善支援事業）\R8_補助金\00_補助金交付要綱\"/>
    </mc:Choice>
  </mc:AlternateContent>
  <xr:revisionPtr revIDLastSave="0" documentId="13_ncr:1_{BAB8CB82-432E-4C54-91C0-8589917A048A}" xr6:coauthVersionLast="47" xr6:coauthVersionMax="47" xr10:uidLastSave="{00000000-0000-0000-0000-000000000000}"/>
  <bookViews>
    <workbookView xWindow="-110" yWindow="-110" windowWidth="19420" windowHeight="11500" tabRatio="717" xr2:uid="{00000000-000D-0000-FFFF-FFFF00000000}"/>
  </bookViews>
  <sheets>
    <sheet name="別紙１" sheetId="17" r:id="rId1"/>
    <sheet name="別紙２" sheetId="20" r:id="rId2"/>
    <sheet name="別紙３" sheetId="15" r:id="rId3"/>
  </sheets>
  <definedNames>
    <definedName name="_xlnm._FilterDatabase" localSheetId="0" hidden="1">別紙１!$H$3:$I$5</definedName>
    <definedName name="_xlnm.Print_Area" localSheetId="0">別紙１!$B$1:$N$37</definedName>
    <definedName name="_xlnm.Print_Area" localSheetId="1">別紙２!$A$1:$O$38</definedName>
    <definedName name="_xlnm.Print_Area" localSheetId="2">別紙３!$A$1:$E$28</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2" i="17" l="1"/>
  <c r="G12" i="17" s="1"/>
  <c r="H12" i="17" s="1"/>
  <c r="I12" i="17" s="1"/>
  <c r="J12" i="17" s="1"/>
  <c r="K12" i="17" s="1"/>
  <c r="L12" i="17" s="1"/>
  <c r="L26" i="17"/>
  <c r="F17" i="17"/>
  <c r="G17" i="17" s="1"/>
  <c r="H17" i="17" s="1"/>
  <c r="F18" i="17"/>
  <c r="G18" i="17" s="1"/>
  <c r="H18" i="17" s="1"/>
  <c r="F28" i="17"/>
  <c r="G28" i="17" s="1"/>
  <c r="H28" i="17" s="1"/>
  <c r="F29" i="17"/>
  <c r="G29" i="17" s="1"/>
  <c r="H29" i="17" s="1"/>
  <c r="F30" i="17"/>
  <c r="G30" i="17" s="1"/>
  <c r="H30" i="17" s="1"/>
  <c r="F14" i="17"/>
  <c r="G14" i="17" s="1"/>
  <c r="H14" i="17" s="1"/>
  <c r="F22" i="17"/>
  <c r="G22" i="17" s="1"/>
  <c r="H22" i="17" s="1"/>
  <c r="F23" i="17"/>
  <c r="G23" i="17" s="1"/>
  <c r="H23" i="17" s="1"/>
  <c r="F24" i="17"/>
  <c r="G24" i="17" s="1"/>
  <c r="H24" i="17" s="1"/>
  <c r="C26" i="15"/>
  <c r="E4" i="20"/>
  <c r="E3" i="20"/>
  <c r="F33" i="17" l="1"/>
  <c r="G33" i="17" s="1"/>
  <c r="H33" i="17" s="1"/>
  <c r="F32" i="17"/>
  <c r="G32" i="17" s="1"/>
  <c r="H32" i="17" s="1"/>
  <c r="I32" i="17" s="1"/>
  <c r="J32" i="17" s="1"/>
  <c r="I14" i="17"/>
  <c r="J14" i="17" s="1"/>
  <c r="K14" i="17" s="1"/>
  <c r="L14" i="17" s="1"/>
  <c r="F21" i="17"/>
  <c r="G21" i="17" s="1"/>
  <c r="H21" i="17" s="1"/>
  <c r="F20" i="17"/>
  <c r="G20" i="17" s="1"/>
  <c r="H20" i="17" s="1"/>
  <c r="K32" i="17" l="1"/>
  <c r="L32" i="17" s="1"/>
  <c r="M32" i="17" s="1"/>
  <c r="I20" i="17"/>
  <c r="J20" i="17" s="1"/>
  <c r="F16" i="17"/>
  <c r="G16" i="17" s="1"/>
  <c r="H16" i="17" s="1"/>
  <c r="L20" i="17" l="1"/>
  <c r="M20" i="17" s="1"/>
  <c r="I16" i="17"/>
  <c r="J16" i="17" s="1"/>
  <c r="L16" i="17" s="1"/>
  <c r="M16" i="17" s="1"/>
  <c r="F27" i="17"/>
  <c r="G27" i="17" s="1"/>
  <c r="H27" i="17" s="1"/>
  <c r="F26" i="17"/>
  <c r="G26" i="17" s="1"/>
  <c r="H26" i="17" s="1"/>
  <c r="I26" i="17" s="1"/>
  <c r="J26" i="17" s="1"/>
  <c r="M26" i="17" s="1"/>
  <c r="F11" i="17"/>
  <c r="G11" i="17" s="1"/>
  <c r="H11" i="17" s="1"/>
  <c r="I11" i="17" s="1"/>
  <c r="J11" i="17" s="1"/>
  <c r="K11" i="17" s="1"/>
  <c r="L11" i="17" s="1"/>
  <c r="M11" i="17" s="1"/>
  <c r="I34" i="17" l="1"/>
  <c r="J34" i="17" l="1"/>
  <c r="E34" i="17"/>
  <c r="F34" i="17" l="1"/>
  <c r="G34" i="17" l="1"/>
  <c r="H34" i="17" l="1"/>
  <c r="L34" i="17" l="1"/>
  <c r="M34" i="17" l="1"/>
  <c r="C17" i="15" s="1"/>
  <c r="C7" i="15" l="1"/>
  <c r="C9" i="15" s="1"/>
  <c r="C21" i="15"/>
  <c r="C11"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K16" authorId="0" shapeId="0" xr:uid="{22D4492B-D8AF-4CCF-A0F4-02C4AEC2EEDB}">
      <text>
        <r>
          <rPr>
            <b/>
            <sz val="9"/>
            <color indexed="81"/>
            <rFont val="BIZ UDゴシック"/>
            <family val="3"/>
            <charset val="128"/>
          </rPr>
          <t xml:space="preserve">
○職員数により合計金額が変動する契約
1～10名：100万円
11～20名：150万円
21～30名：200万円
31名～：250万円
○それ以外の方式の契約
一律250万円
※介護ソフトの導入に伴い、タブレットやWi-Fi環境整備を行う場合は、基準額に15万円を加算
※【交付要綱Ｐ５参照】
訪問介護事業所等の居宅サービス事業所または居宅介護支援事業所（介護予防を含む。）においては、「ケアプランデータ連携システム」により５事業所以上とデータ連携を実施する場合は、基準額に５万円を加算「ケアプランデータ連携システム」により５事業所以上とデータ連携を実施する場合は、基準額に５万円を加算</t>
        </r>
      </text>
    </comment>
  </commentList>
</comments>
</file>

<file path=xl/sharedStrings.xml><?xml version="1.0" encoding="utf-8"?>
<sst xmlns="http://schemas.openxmlformats.org/spreadsheetml/2006/main" count="177" uniqueCount="147">
  <si>
    <t>基準額</t>
    <rPh sb="0" eb="3">
      <t>キジュンガク</t>
    </rPh>
    <phoneticPr fontId="2"/>
  </si>
  <si>
    <t>選定額</t>
    <rPh sb="0" eb="2">
      <t>センテイ</t>
    </rPh>
    <rPh sb="2" eb="3">
      <t>ガク</t>
    </rPh>
    <phoneticPr fontId="2"/>
  </si>
  <si>
    <t>合計</t>
    <rPh sb="0" eb="2">
      <t>ゴウケイ</t>
    </rPh>
    <phoneticPr fontId="2"/>
  </si>
  <si>
    <t>１　収入</t>
    <rPh sb="2" eb="4">
      <t>シュウニュウ</t>
    </rPh>
    <phoneticPr fontId="4"/>
  </si>
  <si>
    <t>（単位：円）</t>
    <rPh sb="1" eb="3">
      <t>タンイ</t>
    </rPh>
    <rPh sb="4" eb="5">
      <t>エン</t>
    </rPh>
    <phoneticPr fontId="4"/>
  </si>
  <si>
    <t>区分</t>
    <rPh sb="0" eb="2">
      <t>クブン</t>
    </rPh>
    <phoneticPr fontId="4"/>
  </si>
  <si>
    <t>収入予算額</t>
    <rPh sb="0" eb="2">
      <t>シュウニュウ</t>
    </rPh>
    <rPh sb="2" eb="4">
      <t>ヨサン</t>
    </rPh>
    <rPh sb="4" eb="5">
      <t>ガク</t>
    </rPh>
    <phoneticPr fontId="4"/>
  </si>
  <si>
    <t>備考</t>
    <rPh sb="0" eb="2">
      <t>ビコウ</t>
    </rPh>
    <phoneticPr fontId="4"/>
  </si>
  <si>
    <t>県補助金</t>
    <rPh sb="0" eb="1">
      <t>ケン</t>
    </rPh>
    <rPh sb="1" eb="4">
      <t>ホジョキン</t>
    </rPh>
    <phoneticPr fontId="4"/>
  </si>
  <si>
    <t>自己負担金</t>
    <rPh sb="0" eb="2">
      <t>ジコ</t>
    </rPh>
    <rPh sb="2" eb="5">
      <t>フタンキン</t>
    </rPh>
    <phoneticPr fontId="4"/>
  </si>
  <si>
    <t>合計</t>
    <rPh sb="0" eb="2">
      <t>ゴウケイ</t>
    </rPh>
    <phoneticPr fontId="4"/>
  </si>
  <si>
    <t>２　支出</t>
    <rPh sb="2" eb="4">
      <t>シシュツ</t>
    </rPh>
    <phoneticPr fontId="4"/>
  </si>
  <si>
    <t>支出予算額</t>
    <rPh sb="0" eb="2">
      <t>シシュツ</t>
    </rPh>
    <rPh sb="2" eb="4">
      <t>ヨサン</t>
    </rPh>
    <rPh sb="4" eb="5">
      <t>ガク</t>
    </rPh>
    <phoneticPr fontId="4"/>
  </si>
  <si>
    <t>上記のとおり、相違ないことを証明します。</t>
    <rPh sb="0" eb="2">
      <t>ジョウキ</t>
    </rPh>
    <rPh sb="7" eb="9">
      <t>ソウイ</t>
    </rPh>
    <rPh sb="14" eb="16">
      <t>ショウメイ</t>
    </rPh>
    <phoneticPr fontId="2"/>
  </si>
  <si>
    <t>区分（科目）</t>
    <rPh sb="0" eb="2">
      <t>クブン</t>
    </rPh>
    <rPh sb="3" eb="5">
      <t>カモク</t>
    </rPh>
    <phoneticPr fontId="4"/>
  </si>
  <si>
    <t>サービス種別</t>
    <rPh sb="4" eb="6">
      <t>シュベツ</t>
    </rPh>
    <phoneticPr fontId="2"/>
  </si>
  <si>
    <t>寄附金
その他の
収入</t>
    <rPh sb="0" eb="3">
      <t>キフキン</t>
    </rPh>
    <rPh sb="6" eb="7">
      <t>タ</t>
    </rPh>
    <rPh sb="9" eb="11">
      <t>シュウニュウ</t>
    </rPh>
    <phoneticPr fontId="2"/>
  </si>
  <si>
    <t>（単位：円）</t>
    <rPh sb="1" eb="3">
      <t>タンイ</t>
    </rPh>
    <rPh sb="4" eb="5">
      <t>エン</t>
    </rPh>
    <phoneticPr fontId="2"/>
  </si>
  <si>
    <t>差引額
（補助対象
経費）</t>
    <rPh sb="0" eb="3">
      <t>サシヒキガク</t>
    </rPh>
    <rPh sb="5" eb="7">
      <t>ホジョ</t>
    </rPh>
    <rPh sb="7" eb="9">
      <t>タイショウ</t>
    </rPh>
    <rPh sb="10" eb="12">
      <t>ケイヒ</t>
    </rPh>
    <phoneticPr fontId="2"/>
  </si>
  <si>
    <t>法人（事業者）名</t>
    <rPh sb="0" eb="2">
      <t>ホウジン</t>
    </rPh>
    <rPh sb="3" eb="6">
      <t>ジギョウシャ</t>
    </rPh>
    <rPh sb="7" eb="8">
      <t>メイ</t>
    </rPh>
    <phoneticPr fontId="2"/>
  </si>
  <si>
    <t>介護事業所名</t>
    <rPh sb="0" eb="2">
      <t>カイゴ</t>
    </rPh>
    <rPh sb="2" eb="5">
      <t>ジギョウショ</t>
    </rPh>
    <rPh sb="5" eb="6">
      <t>メイ</t>
    </rPh>
    <phoneticPr fontId="2"/>
  </si>
  <si>
    <t>別紙１（様式第１号関係）</t>
    <rPh sb="4" eb="6">
      <t>ヨウシキ</t>
    </rPh>
    <rPh sb="6" eb="7">
      <t>ダイ</t>
    </rPh>
    <rPh sb="8" eb="9">
      <t>ゴウ</t>
    </rPh>
    <rPh sb="9" eb="11">
      <t>カンケイ</t>
    </rPh>
    <phoneticPr fontId="2"/>
  </si>
  <si>
    <t>別紙２（様式第１号関係）</t>
    <rPh sb="0" eb="2">
      <t>ベッシ</t>
    </rPh>
    <rPh sb="4" eb="6">
      <t>ヨウシキ</t>
    </rPh>
    <rPh sb="6" eb="7">
      <t>ダイ</t>
    </rPh>
    <rPh sb="8" eb="9">
      <t>ゴウ</t>
    </rPh>
    <rPh sb="9" eb="11">
      <t>カンケイ</t>
    </rPh>
    <phoneticPr fontId="3"/>
  </si>
  <si>
    <t>別紙３（様式第１号関係）</t>
    <rPh sb="0" eb="2">
      <t>ベッシ</t>
    </rPh>
    <rPh sb="4" eb="6">
      <t>ヨウシキ</t>
    </rPh>
    <rPh sb="6" eb="7">
      <t>ダイ</t>
    </rPh>
    <rPh sb="8" eb="9">
      <t>ゴウ</t>
    </rPh>
    <rPh sb="9" eb="11">
      <t>カンケイ</t>
    </rPh>
    <phoneticPr fontId="4"/>
  </si>
  <si>
    <t>法人名</t>
    <rPh sb="0" eb="2">
      <t>ホウジン</t>
    </rPh>
    <rPh sb="2" eb="3">
      <t>メイ</t>
    </rPh>
    <phoneticPr fontId="2"/>
  </si>
  <si>
    <t>導入または整備内容</t>
    <rPh sb="0" eb="2">
      <t>ドウニュウ</t>
    </rPh>
    <rPh sb="5" eb="7">
      <t>セイビ</t>
    </rPh>
    <rPh sb="7" eb="9">
      <t>ナイヨウ</t>
    </rPh>
    <phoneticPr fontId="2"/>
  </si>
  <si>
    <t>数量</t>
    <rPh sb="0" eb="2">
      <t>スウリョウ</t>
    </rPh>
    <phoneticPr fontId="2"/>
  </si>
  <si>
    <t>事業費</t>
    <rPh sb="0" eb="3">
      <t>ジギョウヒ</t>
    </rPh>
    <phoneticPr fontId="2"/>
  </si>
  <si>
    <t>D</t>
    <phoneticPr fontId="2"/>
  </si>
  <si>
    <t>E＝C－D</t>
    <phoneticPr fontId="2"/>
  </si>
  <si>
    <t>G</t>
    <phoneticPr fontId="2"/>
  </si>
  <si>
    <t>H</t>
    <phoneticPr fontId="2"/>
  </si>
  <si>
    <t>I</t>
    <phoneticPr fontId="2"/>
  </si>
  <si>
    <t>-</t>
    <phoneticPr fontId="2"/>
  </si>
  <si>
    <t>C=A×B</t>
    <phoneticPr fontId="2"/>
  </si>
  <si>
    <t>B</t>
    <phoneticPr fontId="2"/>
  </si>
  <si>
    <t>－</t>
    <phoneticPr fontId="2"/>
  </si>
  <si>
    <t>事業所名</t>
    <rPh sb="0" eb="3">
      <t>ジギョウショ</t>
    </rPh>
    <rPh sb="3" eb="4">
      <t>メイ</t>
    </rPh>
    <phoneticPr fontId="2"/>
  </si>
  <si>
    <t>単価
（税抜き）</t>
    <rPh sb="0" eb="2">
      <t>タンカ</t>
    </rPh>
    <rPh sb="4" eb="5">
      <t>ゼイ</t>
    </rPh>
    <rPh sb="5" eb="6">
      <t>ヌ</t>
    </rPh>
    <phoneticPr fontId="2"/>
  </si>
  <si>
    <t>事業所番号</t>
    <rPh sb="0" eb="3">
      <t>ジギョウショ</t>
    </rPh>
    <rPh sb="3" eb="5">
      <t>バンゴウ</t>
    </rPh>
    <phoneticPr fontId="2"/>
  </si>
  <si>
    <t>A</t>
    <phoneticPr fontId="2"/>
  </si>
  <si>
    <t>手入力</t>
    <rPh sb="0" eb="3">
      <t>テニュウリョク</t>
    </rPh>
    <phoneticPr fontId="2"/>
  </si>
  <si>
    <t>自動計算</t>
    <rPh sb="0" eb="4">
      <t>ジドウケイサン</t>
    </rPh>
    <phoneticPr fontId="2"/>
  </si>
  <si>
    <t>事業費</t>
    <rPh sb="0" eb="2">
      <t>ジギョウ</t>
    </rPh>
    <rPh sb="2" eb="3">
      <t>ヒ</t>
    </rPh>
    <phoneticPr fontId="2"/>
  </si>
  <si>
    <t>自動計算（支出の合計額と一致するか確認してください）</t>
    <rPh sb="0" eb="4">
      <t>ジドウケイサン</t>
    </rPh>
    <rPh sb="5" eb="7">
      <t>シシュツ</t>
    </rPh>
    <rPh sb="8" eb="11">
      <t>ゴウケイガク</t>
    </rPh>
    <rPh sb="12" eb="14">
      <t>イッチ</t>
    </rPh>
    <rPh sb="17" eb="19">
      <t>カクニン</t>
    </rPh>
    <phoneticPr fontId="2"/>
  </si>
  <si>
    <t>自動計算（収入の合計額と一致するか確認してください）</t>
    <rPh sb="0" eb="4">
      <t>ジドウケイサン</t>
    </rPh>
    <rPh sb="5" eb="7">
      <t>シュウニュウ</t>
    </rPh>
    <rPh sb="8" eb="11">
      <t>ゴウケイガク</t>
    </rPh>
    <rPh sb="12" eb="14">
      <t>イッチ</t>
    </rPh>
    <rPh sb="17" eb="19">
      <t>カクニン</t>
    </rPh>
    <phoneticPr fontId="2"/>
  </si>
  <si>
    <t>代表者氏名</t>
    <rPh sb="0" eb="3">
      <t>ダイヒョウシャ</t>
    </rPh>
    <rPh sb="3" eb="5">
      <t>シメイ</t>
    </rPh>
    <phoneticPr fontId="2"/>
  </si>
  <si>
    <t>有　・　無</t>
    <rPh sb="0" eb="1">
      <t>ア</t>
    </rPh>
    <rPh sb="4" eb="5">
      <t>ナ</t>
    </rPh>
    <phoneticPr fontId="2"/>
  </si>
  <si>
    <t>（職員の賃金への還元が見込まれる場合）職員の賃金への還元が見込まれる旨の、職員への周知予定</t>
    <rPh sb="8" eb="10">
      <t>カンゲン</t>
    </rPh>
    <rPh sb="11" eb="13">
      <t>ミコ</t>
    </rPh>
    <rPh sb="16" eb="18">
      <t>バアイ</t>
    </rPh>
    <rPh sb="19" eb="21">
      <t>ショクイン</t>
    </rPh>
    <rPh sb="22" eb="24">
      <t>チンギン</t>
    </rPh>
    <rPh sb="26" eb="28">
      <t>カンゲン</t>
    </rPh>
    <rPh sb="29" eb="31">
      <t>ミコ</t>
    </rPh>
    <rPh sb="34" eb="35">
      <t>ムネ</t>
    </rPh>
    <rPh sb="37" eb="39">
      <t>ショクイン</t>
    </rPh>
    <rPh sb="41" eb="43">
      <t>シュウチ</t>
    </rPh>
    <rPh sb="43" eb="45">
      <t>ヨテイ</t>
    </rPh>
    <phoneticPr fontId="2"/>
  </si>
  <si>
    <r>
      <t>介護ロボットの導入・活用により、</t>
    </r>
    <r>
      <rPr>
        <b/>
        <u/>
        <sz val="10"/>
        <color rgb="FFFF0000"/>
        <rFont val="BIZ UDゴシック"/>
        <family val="3"/>
        <charset val="128"/>
      </rPr>
      <t>収支改善が図られた場合</t>
    </r>
    <r>
      <rPr>
        <sz val="10"/>
        <color rgb="FFFF0000"/>
        <rFont val="BIZ UDゴシック"/>
        <family val="3"/>
        <charset val="128"/>
      </rPr>
      <t>、職員の賃金への還元を予定している場合「有」としてください。
収支改善が図られても、職員の賃金への還元は行わない（職員の賃金以外への還元を予定している等）場合は「無」としてください。</t>
    </r>
    <rPh sb="0" eb="2">
      <t>カイゴ</t>
    </rPh>
    <rPh sb="7" eb="9">
      <t>ドウニュウ</t>
    </rPh>
    <rPh sb="10" eb="12">
      <t>カツヨウ</t>
    </rPh>
    <rPh sb="16" eb="18">
      <t>シュウシ</t>
    </rPh>
    <rPh sb="18" eb="20">
      <t>カイゼン</t>
    </rPh>
    <rPh sb="21" eb="22">
      <t>ハカ</t>
    </rPh>
    <rPh sb="25" eb="27">
      <t>バアイ</t>
    </rPh>
    <rPh sb="28" eb="30">
      <t>ショクイン</t>
    </rPh>
    <rPh sb="31" eb="33">
      <t>チンギン</t>
    </rPh>
    <rPh sb="35" eb="37">
      <t>カンゲン</t>
    </rPh>
    <rPh sb="38" eb="40">
      <t>ヨテイ</t>
    </rPh>
    <rPh sb="44" eb="46">
      <t>バアイ</t>
    </rPh>
    <rPh sb="47" eb="48">
      <t>アリ</t>
    </rPh>
    <rPh sb="58" eb="62">
      <t>シュウシカイゼン</t>
    </rPh>
    <rPh sb="63" eb="64">
      <t>ハカ</t>
    </rPh>
    <rPh sb="69" eb="71">
      <t>ショクイン</t>
    </rPh>
    <rPh sb="72" eb="74">
      <t>チンギン</t>
    </rPh>
    <rPh sb="76" eb="78">
      <t>カンゲン</t>
    </rPh>
    <rPh sb="79" eb="80">
      <t>オコナ</t>
    </rPh>
    <rPh sb="84" eb="86">
      <t>ショクイン</t>
    </rPh>
    <rPh sb="87" eb="89">
      <t>チンギン</t>
    </rPh>
    <rPh sb="89" eb="91">
      <t>イガイ</t>
    </rPh>
    <rPh sb="93" eb="95">
      <t>カンゲン</t>
    </rPh>
    <rPh sb="96" eb="98">
      <t>ヨテイ</t>
    </rPh>
    <rPh sb="102" eb="103">
      <t>ナド</t>
    </rPh>
    <rPh sb="104" eb="106">
      <t>バアイ</t>
    </rPh>
    <rPh sb="108" eb="109">
      <t>ナシ</t>
    </rPh>
    <phoneticPr fontId="2"/>
  </si>
  <si>
    <t>介護ロボットの導入・活用により、収支の改善が図られた場合の、職員の賃金への還元見込み</t>
    <rPh sb="0" eb="2">
      <t>カイゴ</t>
    </rPh>
    <rPh sb="26" eb="28">
      <t>バアイ</t>
    </rPh>
    <rPh sb="39" eb="41">
      <t>ミコ</t>
    </rPh>
    <phoneticPr fontId="2"/>
  </si>
  <si>
    <r>
      <t>収支改善、職員賃金への還元等の見込み</t>
    </r>
    <r>
      <rPr>
        <sz val="8"/>
        <color theme="1"/>
        <rFont val="BIZ UDゴシック"/>
        <family val="3"/>
        <charset val="128"/>
      </rPr>
      <t xml:space="preserve">
※該当する方を○で囲むこと。</t>
    </r>
    <rPh sb="0" eb="4">
      <t>シュウシカイゼン</t>
    </rPh>
    <rPh sb="5" eb="7">
      <t>ショクイン</t>
    </rPh>
    <rPh sb="7" eb="9">
      <t>チンギン</t>
    </rPh>
    <rPh sb="11" eb="13">
      <t>カンゲン</t>
    </rPh>
    <rPh sb="15" eb="17">
      <t>ミコ</t>
    </rPh>
    <phoneticPr fontId="2"/>
  </si>
  <si>
    <t>代表者職名</t>
    <rPh sb="0" eb="3">
      <t>ダイヒョウシャ</t>
    </rPh>
    <rPh sb="3" eb="4">
      <t>ショク</t>
    </rPh>
    <phoneticPr fontId="2"/>
  </si>
  <si>
    <t>効果</t>
    <rPh sb="0" eb="2">
      <t>コウカ</t>
    </rPh>
    <phoneticPr fontId="2"/>
  </si>
  <si>
    <t>１～２年</t>
    <rPh sb="3" eb="4">
      <t>ネン</t>
    </rPh>
    <phoneticPr fontId="2"/>
  </si>
  <si>
    <t>２～３年</t>
    <rPh sb="3" eb="4">
      <t>ネン</t>
    </rPh>
    <phoneticPr fontId="2"/>
  </si>
  <si>
    <t>導入から</t>
    <rPh sb="0" eb="2">
      <t>ドウニュウ</t>
    </rPh>
    <phoneticPr fontId="2"/>
  </si>
  <si>
    <t>具体的な取組計画・アクション</t>
    <rPh sb="0" eb="3">
      <t>グタイテキ</t>
    </rPh>
    <rPh sb="4" eb="8">
      <t>トリクミケイカク</t>
    </rPh>
    <phoneticPr fontId="2"/>
  </si>
  <si>
    <t>定量</t>
    <rPh sb="0" eb="2">
      <t>テイリョウ</t>
    </rPh>
    <phoneticPr fontId="2"/>
  </si>
  <si>
    <t>定性</t>
    <rPh sb="0" eb="2">
      <t>テイセイ</t>
    </rPh>
    <phoneticPr fontId="2"/>
  </si>
  <si>
    <t>※数値を用いてできるだけ具体的に記載すること。</t>
    <phoneticPr fontId="2"/>
  </si>
  <si>
    <t>令和　　年　　月　　日</t>
    <rPh sb="0" eb="2">
      <t>レイワ</t>
    </rPh>
    <rPh sb="6" eb="7">
      <t>ガツ</t>
    </rPh>
    <rPh sb="9" eb="10">
      <t>ヒ</t>
    </rPh>
    <phoneticPr fontId="2"/>
  </si>
  <si>
    <t>（例①）見守り機器の導入により、定期巡回にかかる時間を●分削減して、その分をレクリエーションの時間にあてることで、利用者の満足度を●％向上させること。
（例②）通信環境整備（インカムの導入）により、無駄な移動時間を●分削減し、利用者のケアにかかる検討を行う会議時間を１回あたり●分延ばすこと。</t>
    <rPh sb="1" eb="2">
      <t>レイ</t>
    </rPh>
    <rPh sb="28" eb="29">
      <t>フン</t>
    </rPh>
    <rPh sb="36" eb="37">
      <t>ブン</t>
    </rPh>
    <rPh sb="47" eb="49">
      <t>ジカン</t>
    </rPh>
    <rPh sb="57" eb="60">
      <t>リヨウシャ</t>
    </rPh>
    <rPh sb="61" eb="64">
      <t>マンゾクド</t>
    </rPh>
    <rPh sb="67" eb="69">
      <t>コウジョウ</t>
    </rPh>
    <rPh sb="77" eb="78">
      <t>レイ</t>
    </rPh>
    <rPh sb="80" eb="86">
      <t>ツウシンカンキョウセイビ</t>
    </rPh>
    <rPh sb="92" eb="94">
      <t>ドウニュウ</t>
    </rPh>
    <rPh sb="99" eb="101">
      <t>ムダ</t>
    </rPh>
    <rPh sb="102" eb="104">
      <t>イドウ</t>
    </rPh>
    <rPh sb="104" eb="106">
      <t>ジカン</t>
    </rPh>
    <rPh sb="108" eb="109">
      <t>フン</t>
    </rPh>
    <rPh sb="109" eb="111">
      <t>サクゲン</t>
    </rPh>
    <rPh sb="113" eb="116">
      <t>リヨウシャ</t>
    </rPh>
    <rPh sb="123" eb="125">
      <t>ケントウ</t>
    </rPh>
    <rPh sb="126" eb="127">
      <t>オコナ</t>
    </rPh>
    <rPh sb="128" eb="130">
      <t>カイギ</t>
    </rPh>
    <rPh sb="130" eb="132">
      <t>ジカン</t>
    </rPh>
    <rPh sb="134" eb="135">
      <t>カイ</t>
    </rPh>
    <rPh sb="139" eb="140">
      <t>フン</t>
    </rPh>
    <rPh sb="140" eb="141">
      <t>ノ</t>
    </rPh>
    <phoneticPr fontId="2"/>
  </si>
  <si>
    <t>（例①）入浴機器の導入により、スムーズな入浴介助を実現し、１人あたりの時間を●分削減することで、職員があらかじめ定められたタイミングで休憩をとれるようになること。
（例②）移乗機器の導入により、職員の腰痛率が●％減少し、離職率が●％以下になること。</t>
    <rPh sb="1" eb="2">
      <t>レイ</t>
    </rPh>
    <rPh sb="4" eb="6">
      <t>ニュウヨク</t>
    </rPh>
    <rPh sb="6" eb="8">
      <t>キキ</t>
    </rPh>
    <rPh sb="9" eb="11">
      <t>ドウニュウ</t>
    </rPh>
    <rPh sb="20" eb="24">
      <t>ニュウヨクカイジョ</t>
    </rPh>
    <rPh sb="25" eb="27">
      <t>ジツゲン</t>
    </rPh>
    <rPh sb="30" eb="31">
      <t>ヒト</t>
    </rPh>
    <rPh sb="35" eb="37">
      <t>ジカン</t>
    </rPh>
    <rPh sb="39" eb="40">
      <t>フン</t>
    </rPh>
    <rPh sb="40" eb="42">
      <t>サクゲン</t>
    </rPh>
    <rPh sb="48" eb="50">
      <t>ショクイン</t>
    </rPh>
    <rPh sb="56" eb="57">
      <t>サダ</t>
    </rPh>
    <rPh sb="83" eb="84">
      <t>レイ</t>
    </rPh>
    <rPh sb="86" eb="88">
      <t>イジョウ</t>
    </rPh>
    <rPh sb="88" eb="90">
      <t>キキ</t>
    </rPh>
    <rPh sb="91" eb="93">
      <t>ドウニュウ</t>
    </rPh>
    <rPh sb="97" eb="99">
      <t>ショクイン</t>
    </rPh>
    <rPh sb="100" eb="103">
      <t>ヨウツウリツ</t>
    </rPh>
    <rPh sb="106" eb="108">
      <t>ゲンショウ</t>
    </rPh>
    <rPh sb="110" eb="113">
      <t>リショクリツ</t>
    </rPh>
    <rPh sb="116" eb="118">
      <t>イカ</t>
    </rPh>
    <phoneticPr fontId="2"/>
  </si>
  <si>
    <t>【別紙１から自動で転記されます。】</t>
    <rPh sb="1" eb="3">
      <t>ベッシ</t>
    </rPh>
    <rPh sb="6" eb="8">
      <t>ジドウ</t>
    </rPh>
    <rPh sb="9" eb="11">
      <t>テンキ</t>
    </rPh>
    <phoneticPr fontId="2"/>
  </si>
  <si>
    <t>E=E'</t>
    <phoneticPr fontId="2"/>
  </si>
  <si>
    <t>【２　取組計画】</t>
    <rPh sb="3" eb="5">
      <t>トリクミ</t>
    </rPh>
    <rPh sb="5" eb="7">
      <t>ケイカク</t>
    </rPh>
    <phoneticPr fontId="2"/>
  </si>
  <si>
    <t>※【１】の課題の解決に向けてどのような行程で取組を進めていく予定か記載すること。</t>
    <rPh sb="5" eb="7">
      <t>カダイ</t>
    </rPh>
    <rPh sb="8" eb="10">
      <t>カイケツ</t>
    </rPh>
    <rPh sb="11" eb="12">
      <t>ム</t>
    </rPh>
    <rPh sb="19" eb="21">
      <t>コウテイ</t>
    </rPh>
    <rPh sb="22" eb="24">
      <t>トリクミ</t>
    </rPh>
    <rPh sb="25" eb="26">
      <t>スス</t>
    </rPh>
    <rPh sb="30" eb="32">
      <t>ヨテイ</t>
    </rPh>
    <rPh sb="33" eb="35">
      <t>キサイ</t>
    </rPh>
    <phoneticPr fontId="2"/>
  </si>
  <si>
    <t>【３　取組により期待される効果等】</t>
    <rPh sb="3" eb="5">
      <t>トリクミ</t>
    </rPh>
    <rPh sb="8" eb="10">
      <t>キタイ</t>
    </rPh>
    <rPh sb="13" eb="15">
      <t>コウカ</t>
    </rPh>
    <rPh sb="15" eb="16">
      <t>トウ</t>
    </rPh>
    <phoneticPr fontId="2"/>
  </si>
  <si>
    <t>※法人の代表者（理事長、会長、代表取締役等）について記入してください。</t>
    <rPh sb="1" eb="3">
      <t>ホウジン</t>
    </rPh>
    <rPh sb="4" eb="7">
      <t>ダイヒョウシャ</t>
    </rPh>
    <rPh sb="8" eb="11">
      <t>リジチョウ</t>
    </rPh>
    <rPh sb="12" eb="14">
      <t>カイチョウ</t>
    </rPh>
    <rPh sb="15" eb="20">
      <t>ダイヒョウトリシマリヤク</t>
    </rPh>
    <rPh sb="20" eb="21">
      <t>ナド</t>
    </rPh>
    <rPh sb="26" eb="28">
      <t>キニュウ</t>
    </rPh>
    <phoneticPr fontId="2"/>
  </si>
  <si>
    <t>～１年</t>
    <rPh sb="2" eb="3">
      <t>ネン</t>
    </rPh>
    <phoneticPr fontId="2"/>
  </si>
  <si>
    <t>差引額計
（補助対象
　経費計）</t>
    <rPh sb="0" eb="2">
      <t>サシヒキ</t>
    </rPh>
    <rPh sb="2" eb="3">
      <t>ガク</t>
    </rPh>
    <rPh sb="3" eb="4">
      <t>ケイ</t>
    </rPh>
    <rPh sb="6" eb="8">
      <t>ホジョ</t>
    </rPh>
    <rPh sb="8" eb="10">
      <t>タイショウ</t>
    </rPh>
    <rPh sb="12" eb="14">
      <t>ケイヒ</t>
    </rPh>
    <rPh sb="14" eb="15">
      <t>ケイ</t>
    </rPh>
    <phoneticPr fontId="2"/>
  </si>
  <si>
    <t>【別紙１から自動で転記されます。】（誤りが無いか確認してください）</t>
    <rPh sb="1" eb="3">
      <t>ベッシ</t>
    </rPh>
    <rPh sb="6" eb="8">
      <t>ジドウ</t>
    </rPh>
    <rPh sb="9" eb="11">
      <t>テンキ</t>
    </rPh>
    <rPh sb="18" eb="19">
      <t>アヤマ</t>
    </rPh>
    <rPh sb="21" eb="22">
      <t>ナ</t>
    </rPh>
    <rPh sb="24" eb="26">
      <t>カクニン</t>
    </rPh>
    <phoneticPr fontId="2"/>
  </si>
  <si>
    <t>（３）導入支援と一体的に行う業務改善支援を行う場合</t>
    <rPh sb="21" eb="22">
      <t>オコナ</t>
    </rPh>
    <rPh sb="23" eb="25">
      <t>バアイ</t>
    </rPh>
    <phoneticPr fontId="2"/>
  </si>
  <si>
    <t>具体的な取組計画が確認できる書類を添付</t>
    <rPh sb="9" eb="11">
      <t>カクニン</t>
    </rPh>
    <rPh sb="14" eb="16">
      <t>ショルイ</t>
    </rPh>
    <rPh sb="17" eb="19">
      <t>テンプ</t>
    </rPh>
    <phoneticPr fontId="2"/>
  </si>
  <si>
    <t>※コンサルティング支援者より提供される取組計画書等を添付して、提出してください。様式は任意です。</t>
    <rPh sb="9" eb="11">
      <t>シエン</t>
    </rPh>
    <rPh sb="11" eb="12">
      <t>シャ</t>
    </rPh>
    <rPh sb="14" eb="16">
      <t>テイキョウ</t>
    </rPh>
    <rPh sb="19" eb="21">
      <t>トリクミ</t>
    </rPh>
    <rPh sb="21" eb="24">
      <t>ケイカクショ</t>
    </rPh>
    <rPh sb="24" eb="25">
      <t>ナド</t>
    </rPh>
    <rPh sb="26" eb="28">
      <t>テンプ</t>
    </rPh>
    <rPh sb="31" eb="33">
      <t>テイシュツ</t>
    </rPh>
    <rPh sb="40" eb="42">
      <t>ヨウシキ</t>
    </rPh>
    <rPh sb="43" eb="45">
      <t>ニンイ</t>
    </rPh>
    <phoneticPr fontId="2"/>
  </si>
  <si>
    <t>取組により期待される効果等が確認できる書類を添付</t>
    <rPh sb="5" eb="7">
      <t>キタイ</t>
    </rPh>
    <rPh sb="10" eb="12">
      <t>コウカ</t>
    </rPh>
    <rPh sb="12" eb="13">
      <t>ナド</t>
    </rPh>
    <rPh sb="14" eb="16">
      <t>カクニン</t>
    </rPh>
    <rPh sb="19" eb="21">
      <t>ショルイ</t>
    </rPh>
    <rPh sb="22" eb="24">
      <t>テンプ</t>
    </rPh>
    <phoneticPr fontId="2"/>
  </si>
  <si>
    <t>※コンサルティング支援者より提供される取組により期待される効果等が確認できる書類を添付して、提出してください。様式は任意です。</t>
    <rPh sb="9" eb="11">
      <t>シエン</t>
    </rPh>
    <rPh sb="11" eb="12">
      <t>シャ</t>
    </rPh>
    <rPh sb="14" eb="16">
      <t>テイキョウ</t>
    </rPh>
    <rPh sb="19" eb="21">
      <t>トリクミ</t>
    </rPh>
    <rPh sb="24" eb="26">
      <t>キタイ</t>
    </rPh>
    <rPh sb="29" eb="31">
      <t>コウカ</t>
    </rPh>
    <rPh sb="31" eb="32">
      <t>ナド</t>
    </rPh>
    <rPh sb="33" eb="35">
      <t>カクニン</t>
    </rPh>
    <rPh sb="38" eb="40">
      <t>ショルイ</t>
    </rPh>
    <rPh sb="41" eb="43">
      <t>テンプ</t>
    </rPh>
    <rPh sb="46" eb="48">
      <t>テイシュツ</t>
    </rPh>
    <rPh sb="55" eb="57">
      <t>ヨウシキ</t>
    </rPh>
    <rPh sb="58" eb="60">
      <t>ニンイ</t>
    </rPh>
    <phoneticPr fontId="2"/>
  </si>
  <si>
    <t>課題</t>
    <rPh sb="0" eb="2">
      <t>カダイ</t>
    </rPh>
    <phoneticPr fontId="2"/>
  </si>
  <si>
    <t>【１　介護テクノロジーの活用により解決すべき課題】</t>
    <rPh sb="3" eb="5">
      <t>カイゴ</t>
    </rPh>
    <rPh sb="12" eb="14">
      <t>カツヨウ</t>
    </rPh>
    <rPh sb="17" eb="19">
      <t>カイケツ</t>
    </rPh>
    <rPh sb="22" eb="24">
      <t>カダイ</t>
    </rPh>
    <phoneticPr fontId="2"/>
  </si>
  <si>
    <t>補助基本額
F＝E'×4/5
(※１)</t>
    <rPh sb="0" eb="2">
      <t>ホジョ</t>
    </rPh>
    <rPh sb="2" eb="4">
      <t>キホン</t>
    </rPh>
    <rPh sb="4" eb="5">
      <t>ガク</t>
    </rPh>
    <phoneticPr fontId="2"/>
  </si>
  <si>
    <t>※1　F欄中の補助率は、5分の4を適用すること。</t>
    <rPh sb="4" eb="5">
      <t>ラン</t>
    </rPh>
    <rPh sb="5" eb="6">
      <t>チュウ</t>
    </rPh>
    <rPh sb="13" eb="14">
      <t>ブン</t>
    </rPh>
    <rPh sb="17" eb="19">
      <t>テキヨウ</t>
    </rPh>
    <phoneticPr fontId="2"/>
  </si>
  <si>
    <t>※2　G欄は、種別に応じた基準額を記載すること。</t>
    <rPh sb="4" eb="5">
      <t>ラン</t>
    </rPh>
    <rPh sb="7" eb="9">
      <t>シュベツ</t>
    </rPh>
    <rPh sb="10" eb="11">
      <t>オウ</t>
    </rPh>
    <rPh sb="13" eb="15">
      <t>キジュン</t>
    </rPh>
    <rPh sb="15" eb="16">
      <t>ガク</t>
    </rPh>
    <rPh sb="17" eb="19">
      <t>キサイ</t>
    </rPh>
    <phoneticPr fontId="2"/>
  </si>
  <si>
    <t>※3　H欄は、F欄とG欄とを比較して低い額を記載すること。</t>
    <rPh sb="4" eb="5">
      <t>ラン</t>
    </rPh>
    <rPh sb="8" eb="9">
      <t>ラン</t>
    </rPh>
    <rPh sb="11" eb="12">
      <t>ラン</t>
    </rPh>
    <rPh sb="14" eb="16">
      <t>ヒカク</t>
    </rPh>
    <rPh sb="18" eb="19">
      <t>ヒク</t>
    </rPh>
    <rPh sb="20" eb="21">
      <t>ガク</t>
    </rPh>
    <rPh sb="22" eb="24">
      <t>キサイ</t>
    </rPh>
    <phoneticPr fontId="2"/>
  </si>
  <si>
    <t>【１　導入支援と一体的に行う業務改善支援を受けることにより解決すべき課題】</t>
    <rPh sb="3" eb="5">
      <t>ドウニュウ</t>
    </rPh>
    <rPh sb="5" eb="7">
      <t>シエン</t>
    </rPh>
    <rPh sb="8" eb="11">
      <t>イッタイテキ</t>
    </rPh>
    <rPh sb="12" eb="13">
      <t>オコナ</t>
    </rPh>
    <rPh sb="14" eb="18">
      <t>ギョウムカイゼン</t>
    </rPh>
    <rPh sb="18" eb="20">
      <t>シエン</t>
    </rPh>
    <rPh sb="21" eb="22">
      <t>ウ</t>
    </rPh>
    <rPh sb="29" eb="31">
      <t>カイケツ</t>
    </rPh>
    <rPh sb="34" eb="36">
      <t>カダイ</t>
    </rPh>
    <phoneticPr fontId="2"/>
  </si>
  <si>
    <t>自動計算or選択or手入力</t>
    <rPh sb="0" eb="4">
      <t>ジドウケイサン</t>
    </rPh>
    <rPh sb="6" eb="8">
      <t>センタク</t>
    </rPh>
    <rPh sb="10" eb="13">
      <t>テニュウリョク</t>
    </rPh>
    <phoneticPr fontId="2"/>
  </si>
  <si>
    <t>①　取組目標</t>
    <rPh sb="2" eb="4">
      <t>トリクミ</t>
    </rPh>
    <rPh sb="4" eb="6">
      <t>モクヒョウ</t>
    </rPh>
    <phoneticPr fontId="2"/>
  </si>
  <si>
    <t>②　具体的な取組計画</t>
    <rPh sb="2" eb="5">
      <t>グタイテキ</t>
    </rPh>
    <rPh sb="6" eb="8">
      <t>トリクミ</t>
    </rPh>
    <rPh sb="8" eb="10">
      <t>ケイカク</t>
    </rPh>
    <phoneticPr fontId="2"/>
  </si>
  <si>
    <t>①　職員の負担軽減（休憩時間の確保、心身にかかる負担の軽減等）の観点</t>
    <rPh sb="2" eb="4">
      <t>ショクイン</t>
    </rPh>
    <rPh sb="5" eb="9">
      <t>フタンケイゲン</t>
    </rPh>
    <rPh sb="10" eb="12">
      <t>キュウケイ</t>
    </rPh>
    <rPh sb="12" eb="14">
      <t>ジカン</t>
    </rPh>
    <rPh sb="15" eb="17">
      <t>カクホ</t>
    </rPh>
    <rPh sb="18" eb="20">
      <t>シンシン</t>
    </rPh>
    <rPh sb="24" eb="26">
      <t>フタン</t>
    </rPh>
    <rPh sb="27" eb="29">
      <t>ケイゲン</t>
    </rPh>
    <rPh sb="29" eb="30">
      <t>ナド</t>
    </rPh>
    <rPh sb="32" eb="34">
      <t>カンテン</t>
    </rPh>
    <phoneticPr fontId="2"/>
  </si>
  <si>
    <t>②　利用者のケアの質の維持・向上（短縮した時間を活用して利用者のケアにかかる検討を行う時間の捻出等）の観点</t>
    <rPh sb="2" eb="5">
      <t>リヨウシャ</t>
    </rPh>
    <rPh sb="9" eb="10">
      <t>シツ</t>
    </rPh>
    <rPh sb="11" eb="13">
      <t>イジ</t>
    </rPh>
    <rPh sb="14" eb="16">
      <t>コウジョウ</t>
    </rPh>
    <rPh sb="17" eb="19">
      <t>タンシュク</t>
    </rPh>
    <rPh sb="21" eb="23">
      <t>ジカン</t>
    </rPh>
    <rPh sb="24" eb="26">
      <t>カツヨウ</t>
    </rPh>
    <rPh sb="28" eb="31">
      <t>リヨウシャ</t>
    </rPh>
    <rPh sb="38" eb="40">
      <t>ケントウ</t>
    </rPh>
    <rPh sb="41" eb="42">
      <t>オコナ</t>
    </rPh>
    <rPh sb="43" eb="45">
      <t>ジカン</t>
    </rPh>
    <rPh sb="46" eb="48">
      <t>ネンシュツ</t>
    </rPh>
    <rPh sb="48" eb="49">
      <t>ナド</t>
    </rPh>
    <rPh sb="51" eb="53">
      <t>カンテン</t>
    </rPh>
    <phoneticPr fontId="2"/>
  </si>
  <si>
    <t>要綱第３条（１）介護テクノロジーの導入に伴う経費</t>
    <rPh sb="0" eb="2">
      <t>ヨウコウ</t>
    </rPh>
    <rPh sb="2" eb="3">
      <t>ダイ</t>
    </rPh>
    <rPh sb="4" eb="5">
      <t>ジョウ</t>
    </rPh>
    <rPh sb="8" eb="10">
      <t>カイゴ</t>
    </rPh>
    <rPh sb="17" eb="19">
      <t>ドウニュウ</t>
    </rPh>
    <rPh sb="20" eb="21">
      <t>トモナ</t>
    </rPh>
    <rPh sb="22" eb="24">
      <t>ケイヒ</t>
    </rPh>
    <phoneticPr fontId="2"/>
  </si>
  <si>
    <t>要綱第３条（３）導入支援と一体的に行う業務改善支援に係る経費</t>
    <rPh sb="0" eb="2">
      <t>ヨウコウ</t>
    </rPh>
    <rPh sb="2" eb="3">
      <t>ダイ</t>
    </rPh>
    <rPh sb="4" eb="5">
      <t>ジョウ</t>
    </rPh>
    <rPh sb="8" eb="10">
      <t>ドウニュウ</t>
    </rPh>
    <rPh sb="10" eb="12">
      <t>シエン</t>
    </rPh>
    <rPh sb="13" eb="16">
      <t>イッタイテキ</t>
    </rPh>
    <rPh sb="17" eb="18">
      <t>オコナ</t>
    </rPh>
    <rPh sb="19" eb="21">
      <t>ギョウム</t>
    </rPh>
    <rPh sb="21" eb="23">
      <t>カイゼン</t>
    </rPh>
    <rPh sb="23" eb="25">
      <t>シエン</t>
    </rPh>
    <rPh sb="26" eb="27">
      <t>カカ</t>
    </rPh>
    <rPh sb="28" eb="30">
      <t>ケイヒ</t>
    </rPh>
    <phoneticPr fontId="2"/>
  </si>
  <si>
    <t>（１）介護テクノロジーの導入または（２）介護テクノロジーのパッケージ型導入を行う場合</t>
    <rPh sb="12" eb="14">
      <t>ドウニュウ</t>
    </rPh>
    <rPh sb="38" eb="39">
      <t>オコナ</t>
    </rPh>
    <rPh sb="40" eb="42">
      <t>バアイ</t>
    </rPh>
    <phoneticPr fontId="2"/>
  </si>
  <si>
    <t>補助金所要額
(千円未満
切り捨て)</t>
    <rPh sb="0" eb="2">
      <t>ホジョ</t>
    </rPh>
    <rPh sb="2" eb="3">
      <t>キン</t>
    </rPh>
    <rPh sb="3" eb="6">
      <t>ショヨウガク</t>
    </rPh>
    <phoneticPr fontId="2"/>
  </si>
  <si>
    <t>要綱第３条（２）介護テクノロジーのパッケージ型導入に係る経費</t>
    <rPh sb="0" eb="2">
      <t>ヨウコウ</t>
    </rPh>
    <rPh sb="2" eb="3">
      <t>ダイ</t>
    </rPh>
    <rPh sb="4" eb="5">
      <t>ジョウ</t>
    </rPh>
    <rPh sb="8" eb="10">
      <t>カイゴ</t>
    </rPh>
    <rPh sb="22" eb="23">
      <t>ガタ</t>
    </rPh>
    <rPh sb="23" eb="25">
      <t>ドウニュウ</t>
    </rPh>
    <rPh sb="26" eb="27">
      <t>カカ</t>
    </rPh>
    <rPh sb="28" eb="30">
      <t>ケイヒ</t>
    </rPh>
    <phoneticPr fontId="2"/>
  </si>
  <si>
    <t>第３条(1)アの内 移乗支援（装着型・非装着型）・入浴支援・インカム等</t>
    <rPh sb="0" eb="1">
      <t>ダイ</t>
    </rPh>
    <rPh sb="2" eb="3">
      <t>ジョウ</t>
    </rPh>
    <rPh sb="8" eb="9">
      <t>ウチ</t>
    </rPh>
    <rPh sb="10" eb="12">
      <t>イジョウ</t>
    </rPh>
    <rPh sb="12" eb="14">
      <t>シエン</t>
    </rPh>
    <rPh sb="15" eb="18">
      <t>ソウチャクガタ</t>
    </rPh>
    <rPh sb="19" eb="20">
      <t>ヒ</t>
    </rPh>
    <rPh sb="20" eb="23">
      <t>ソウチャクガタ</t>
    </rPh>
    <rPh sb="25" eb="27">
      <t>ニュウヨク</t>
    </rPh>
    <rPh sb="27" eb="29">
      <t>シエン</t>
    </rPh>
    <rPh sb="34" eb="35">
      <t>トウ</t>
    </rPh>
    <phoneticPr fontId="2"/>
  </si>
  <si>
    <t>チェックしてください。</t>
    <phoneticPr fontId="2"/>
  </si>
  <si>
    <t>令和８年度　滋賀県介護職員職場環境改善支援事業費補助金所要額調書</t>
    <phoneticPr fontId="2"/>
  </si>
  <si>
    <t>令和８年度　滋賀県介護職員職場環境改善支援事業費補助金　事業計画書</t>
    <rPh sb="0" eb="2">
      <t>レイワ</t>
    </rPh>
    <rPh sb="3" eb="5">
      <t>ネンド</t>
    </rPh>
    <rPh sb="6" eb="9">
      <t>シガケン</t>
    </rPh>
    <rPh sb="9" eb="11">
      <t>カイゴ</t>
    </rPh>
    <rPh sb="11" eb="13">
      <t>ショクイン</t>
    </rPh>
    <rPh sb="13" eb="15">
      <t>ショクバ</t>
    </rPh>
    <rPh sb="15" eb="17">
      <t>カンキョウ</t>
    </rPh>
    <rPh sb="17" eb="19">
      <t>カイゼン</t>
    </rPh>
    <rPh sb="19" eb="21">
      <t>シエン</t>
    </rPh>
    <rPh sb="21" eb="24">
      <t>ジギョウヒ</t>
    </rPh>
    <rPh sb="24" eb="27">
      <t>ホジョキン</t>
    </rPh>
    <rPh sb="28" eb="30">
      <t>ジギョウ</t>
    </rPh>
    <rPh sb="30" eb="33">
      <t>ケイカクショ</t>
    </rPh>
    <phoneticPr fontId="2"/>
  </si>
  <si>
    <t>令和８年度　滋賀県介護職員職場環境改善支援業費
補助金に係る収支予算書</t>
    <rPh sb="28" eb="29">
      <t>カカ</t>
    </rPh>
    <rPh sb="30" eb="32">
      <t>シュウシ</t>
    </rPh>
    <rPh sb="32" eb="35">
      <t>ヨサンショ</t>
    </rPh>
    <phoneticPr fontId="4"/>
  </si>
  <si>
    <t>←申請日と同じ日を入力してください。</t>
    <rPh sb="1" eb="3">
      <t>シンセイ</t>
    </rPh>
    <rPh sb="3" eb="4">
      <t>ビ</t>
    </rPh>
    <rPh sb="5" eb="6">
      <t>オナ</t>
    </rPh>
    <rPh sb="7" eb="8">
      <t>ヒ</t>
    </rPh>
    <rPh sb="9" eb="11">
      <t>ニュウリョク</t>
    </rPh>
    <phoneticPr fontId="2"/>
  </si>
  <si>
    <t>介護予防訪問入浴介護</t>
  </si>
  <si>
    <t>介護予防訪問看護</t>
  </si>
  <si>
    <t>介護予防訪問リハビリテーション</t>
  </si>
  <si>
    <t>介護予防居宅療養管理指導</t>
  </si>
  <si>
    <t>訪問介護</t>
  </si>
  <si>
    <t>訪問入浴介護</t>
  </si>
  <si>
    <t>訪問看護</t>
  </si>
  <si>
    <t>訪問リハビリテーション</t>
  </si>
  <si>
    <t>居宅療養管理指導</t>
  </si>
  <si>
    <t>通所介護</t>
  </si>
  <si>
    <t>通所リハビリテーション</t>
  </si>
  <si>
    <t>介護予防通所リハビリテーション</t>
  </si>
  <si>
    <t>短期入所生活介護</t>
  </si>
  <si>
    <t>短期入所療養介護</t>
  </si>
  <si>
    <t>介護予防短期入所生活介護</t>
  </si>
  <si>
    <t>介護予防短期入所療養介護</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</si>
  <si>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6"/>
  </si>
  <si>
    <t>介護予防福祉用具貸与</t>
    <rPh sb="4" eb="6">
      <t>フクシ</t>
    </rPh>
    <rPh sb="6" eb="8">
      <t>ヨウグ</t>
    </rPh>
    <rPh sb="8" eb="10">
      <t>タイヨ</t>
    </rPh>
    <phoneticPr fontId="26"/>
  </si>
  <si>
    <t>介護予防特定福祉用具販売</t>
    <rPh sb="4" eb="6">
      <t>トクテイ</t>
    </rPh>
    <rPh sb="6" eb="8">
      <t>フクシ</t>
    </rPh>
    <rPh sb="8" eb="10">
      <t>ヨウグ</t>
    </rPh>
    <rPh sb="10" eb="12">
      <t>ハンバイ</t>
    </rPh>
    <phoneticPr fontId="26"/>
  </si>
  <si>
    <t>特定施設入居者生活介護</t>
    <rPh sb="0" eb="2">
      <t>トクテイ</t>
    </rPh>
    <rPh sb="2" eb="4">
      <t>シセツ</t>
    </rPh>
    <rPh sb="4" eb="7">
      <t>ニュウキョシャ</t>
    </rPh>
    <rPh sb="7" eb="9">
      <t>セイカツ</t>
    </rPh>
    <rPh sb="9" eb="11">
      <t>カイゴ</t>
    </rPh>
    <phoneticPr fontId="23"/>
  </si>
  <si>
    <t>福祉用具貸与</t>
    <rPh sb="0" eb="2">
      <t>フクシ</t>
    </rPh>
    <rPh sb="2" eb="4">
      <t>ヨウグ</t>
    </rPh>
    <rPh sb="4" eb="6">
      <t>タイヨ</t>
    </rPh>
    <phoneticPr fontId="23"/>
  </si>
  <si>
    <t>居宅介護支援</t>
  </si>
  <si>
    <t>介護予防支援</t>
  </si>
  <si>
    <t>特定福祉用具販売</t>
    <rPh sb="0" eb="2">
      <t>トクテイ</t>
    </rPh>
    <rPh sb="2" eb="4">
      <t>フクシ</t>
    </rPh>
    <rPh sb="4" eb="6">
      <t>ヨウグ</t>
    </rPh>
    <rPh sb="6" eb="8">
      <t>ハンバイ</t>
    </rPh>
    <phoneticPr fontId="23"/>
  </si>
  <si>
    <t>介護老人福祉施設</t>
  </si>
  <si>
    <t>介護老人保健施設</t>
  </si>
  <si>
    <t>介護医療院</t>
  </si>
  <si>
    <t>定期巡回・随時対応型訪問介護看護</t>
  </si>
  <si>
    <t>地域密着型通所介護</t>
  </si>
  <si>
    <t>認知症対応型通所介護</t>
  </si>
  <si>
    <t>小規模多機能型居宅介護</t>
  </si>
  <si>
    <t>認知症対応型共同生活介護（グループホーム）</t>
    <phoneticPr fontId="26"/>
  </si>
  <si>
    <t>地域密着型特定施設入居者生活介護</t>
  </si>
  <si>
    <t>地域密着型介護老人福祉施設入所者</t>
  </si>
  <si>
    <t>複合型サービス（看護小規模多機能型居宅介護）</t>
  </si>
  <si>
    <t>介護予防認知症対応型通所介護</t>
  </si>
  <si>
    <t>介護予防小規模多機能型居宅介護</t>
  </si>
  <si>
    <t>介護予防認知症対応型共同生活介護（グループホーム）</t>
    <phoneticPr fontId="26"/>
  </si>
  <si>
    <r>
      <t>職員数（</t>
    </r>
    <r>
      <rPr>
        <u/>
        <sz val="16"/>
        <color theme="1"/>
        <rFont val="BIZ UDゴシック"/>
        <family val="3"/>
        <charset val="128"/>
      </rPr>
      <t>介護ソフトを導入する場合のみ</t>
    </r>
    <r>
      <rPr>
        <sz val="16"/>
        <color theme="1"/>
        <rFont val="BIZ UDゴシック"/>
        <family val="3"/>
        <charset val="128"/>
      </rPr>
      <t>記入）</t>
    </r>
    <phoneticPr fontId="2"/>
  </si>
  <si>
    <t>←10桁以上はエラー表示</t>
    <rPh sb="3" eb="6">
      <t>ケタイジョウ</t>
    </rPh>
    <rPh sb="10" eb="12">
      <t>ヒョウジ</t>
    </rPh>
    <phoneticPr fontId="2"/>
  </si>
  <si>
    <t>←四捨五入</t>
    <rPh sb="1" eb="5">
      <t>シシャゴニュウ</t>
    </rPh>
    <phoneticPr fontId="2"/>
  </si>
  <si>
    <r>
      <t xml:space="preserve">上記以外
</t>
    </r>
    <r>
      <rPr>
        <sz val="11"/>
        <color theme="1"/>
        <rFont val="BIZ UDゴシック"/>
        <family val="3"/>
        <charset val="128"/>
      </rPr>
      <t>（第３条(1)アの内 移動支援、排泄支援、見守り・コミュニケーション、「介護ソフト」以外の介護業務支援、機能訓練支援、食事・栄養管理支援、認知症生活支援・認知症ケア支援）、その他</t>
    </r>
    <rPh sb="0" eb="2">
      <t>ジョウキ</t>
    </rPh>
    <rPh sb="2" eb="4">
      <t>イガイ</t>
    </rPh>
    <rPh sb="16" eb="18">
      <t>イドウ</t>
    </rPh>
    <rPh sb="18" eb="20">
      <t>シエン</t>
    </rPh>
    <rPh sb="21" eb="23">
      <t>ハイセツ</t>
    </rPh>
    <rPh sb="23" eb="25">
      <t>シエン</t>
    </rPh>
    <rPh sb="26" eb="28">
      <t>ミマモ</t>
    </rPh>
    <rPh sb="41" eb="43">
      <t>カイゴ</t>
    </rPh>
    <rPh sb="47" eb="49">
      <t>イガイ</t>
    </rPh>
    <rPh sb="50" eb="52">
      <t>カイゴ</t>
    </rPh>
    <rPh sb="52" eb="54">
      <t>ギョウム</t>
    </rPh>
    <rPh sb="54" eb="56">
      <t>シエン</t>
    </rPh>
    <rPh sb="57" eb="59">
      <t>キノウ</t>
    </rPh>
    <rPh sb="59" eb="61">
      <t>クンレン</t>
    </rPh>
    <rPh sb="61" eb="63">
      <t>シエン</t>
    </rPh>
    <rPh sb="64" eb="66">
      <t>ショクジ</t>
    </rPh>
    <rPh sb="67" eb="69">
      <t>エイヨウ</t>
    </rPh>
    <rPh sb="69" eb="71">
      <t>カンリ</t>
    </rPh>
    <rPh sb="71" eb="73">
      <t>シエン</t>
    </rPh>
    <rPh sb="74" eb="77">
      <t>ニンチショウ</t>
    </rPh>
    <rPh sb="77" eb="79">
      <t>セイカツ</t>
    </rPh>
    <rPh sb="79" eb="81">
      <t>シエン</t>
    </rPh>
    <rPh sb="82" eb="85">
      <t>ニンチショウ</t>
    </rPh>
    <rPh sb="87" eb="89">
      <t>シエン</t>
    </rPh>
    <rPh sb="93" eb="94">
      <t>タ</t>
    </rPh>
    <phoneticPr fontId="2"/>
  </si>
  <si>
    <t>第３条(1)アの内　介護ソフト等およびウ②のうちバックオフィスソフト</t>
    <rPh sb="10" eb="12">
      <t>カイゴ</t>
    </rPh>
    <rPh sb="15" eb="16">
      <t>トウ</t>
    </rPh>
    <phoneticPr fontId="2"/>
  </si>
  <si>
    <t xml:space="preserve"> PC、ﾀﾌﾞﾚｯﾄ端末、Wi-Fi整備等をに導入する場合→　　　</t>
    <rPh sb="10" eb="12">
      <t>タンマツ</t>
    </rPh>
    <rPh sb="18" eb="20">
      <t>セイビ</t>
    </rPh>
    <rPh sb="20" eb="21">
      <t>トウ</t>
    </rPh>
    <rPh sb="23" eb="25">
      <t>ドウニュウ</t>
    </rPh>
    <rPh sb="27" eb="29">
      <t>バアイ</t>
    </rPh>
    <phoneticPr fontId="2"/>
  </si>
  <si>
    <t xml:space="preserve"> PC、ﾀﾌﾞﾚｯﾄ端末、Wi-Fi整備等をに導入する場合→</t>
    <phoneticPr fontId="2"/>
  </si>
  <si>
    <r>
      <t>利用定員（</t>
    </r>
    <r>
      <rPr>
        <u/>
        <sz val="16"/>
        <color theme="1"/>
        <rFont val="BIZ UDゴシック"/>
        <family val="3"/>
        <charset val="128"/>
      </rPr>
      <t>見守り機器等を導入する場合のみ記入</t>
    </r>
    <r>
      <rPr>
        <sz val="16"/>
        <color theme="1"/>
        <rFont val="BIZ UDゴシック"/>
        <family val="3"/>
        <charset val="128"/>
      </rPr>
      <t>）</t>
    </r>
    <rPh sb="0" eb="4">
      <t>リヨウテイイン</t>
    </rPh>
    <rPh sb="5" eb="7">
      <t>ミマモ</t>
    </rPh>
    <rPh sb="8" eb="10">
      <t>キキ</t>
    </rPh>
    <rPh sb="10" eb="11">
      <t>トウ</t>
    </rPh>
    <rPh sb="12" eb="14">
      <t>ドウニュウ</t>
    </rPh>
    <rPh sb="16" eb="18">
      <t>バアイ</t>
    </rPh>
    <rPh sb="20" eb="22">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</si>
</sst>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32" x14ac:knownFonts="1">
    <font>
      <sz val="10"/>
      <name val="MS UI Gothic"/>
      <family val="3"/>
      <charset val="128"/>
    </font>
    <font>
      <sz val="10"/>
      <name val="MS UI Gothic"/>
      <family val="3"/>
      <charset val="128"/>
    </font>
    <font>
      <sz val="6"/>
      <name val="MS UI Gothic"/>
      <family val="3"/>
      <charset val="128"/>
    </font>
    <font>
      <sz val="6"/>
      <name val="ＭＳ Ｐゴシック"/>
      <family val="3"/>
      <charset val="128"/>
    </font>
    <font>
      <sz val="6"/>
      <name val="ＭＳ 明朝"/>
      <family val="2"/>
      <charset val="128"/>
    </font>
    <font>
      <sz val="11"/>
      <color theme="1"/>
      <name val="BIZ UDゴシック"/>
      <family val="3"/>
      <charset val="128"/>
    </font>
    <font>
      <b/>
      <sz val="14"/>
      <color theme="1"/>
      <name val="BIZ UDゴシック"/>
      <family val="3"/>
      <charset val="128"/>
    </font>
    <font>
      <b/>
      <sz val="12"/>
      <color theme="1"/>
      <name val="BIZ UDゴシック"/>
      <family val="3"/>
      <charset val="128"/>
    </font>
    <font>
      <sz val="10"/>
      <color theme="1"/>
      <name val="BIZ UDゴシック"/>
      <family val="3"/>
      <charset val="128"/>
    </font>
    <font>
      <sz val="8"/>
      <color theme="1"/>
      <name val="BIZ UDゴシック"/>
      <family val="3"/>
      <charset val="128"/>
    </font>
    <font>
      <sz val="9"/>
      <color theme="1"/>
      <name val="BIZ UDゴシック"/>
      <family val="3"/>
      <charset val="128"/>
    </font>
    <font>
      <sz val="12"/>
      <color theme="1"/>
      <name val="BIZ UDゴシック"/>
      <family val="3"/>
      <charset val="128"/>
    </font>
    <font>
      <sz val="11"/>
      <color rgb="FFFF0000"/>
      <name val="BIZ UDゴシック"/>
      <family val="3"/>
      <charset val="128"/>
    </font>
    <font>
      <sz val="10"/>
      <color rgb="FFFF0000"/>
      <name val="BIZ UDゴシック"/>
      <family val="3"/>
      <charset val="128"/>
    </font>
    <font>
      <b/>
      <sz val="18"/>
      <color theme="1"/>
      <name val="BIZ UDゴシック"/>
      <family val="3"/>
      <charset val="128"/>
    </font>
    <font>
      <sz val="18"/>
      <color theme="1"/>
      <name val="BIZ UDゴシック"/>
      <family val="3"/>
      <charset val="128"/>
    </font>
    <font>
      <sz val="12"/>
      <color rgb="FFFF0000"/>
      <name val="BIZ UDゴシック"/>
      <family val="3"/>
      <charset val="128"/>
    </font>
    <font>
      <sz val="12"/>
      <color theme="0" tint="-0.34998626667073579"/>
      <name val="BIZ UDゴシック"/>
      <family val="3"/>
      <charset val="128"/>
    </font>
    <font>
      <b/>
      <u/>
      <sz val="10"/>
      <color rgb="FFFF0000"/>
      <name val="BIZ UDゴシック"/>
      <family val="3"/>
      <charset val="128"/>
    </font>
    <font>
      <sz val="16"/>
      <color theme="1"/>
      <name val="BIZ UDゴシック"/>
      <family val="3"/>
      <charset val="128"/>
    </font>
    <font>
      <sz val="11"/>
      <name val="BIZ UDゴシック"/>
      <family val="3"/>
      <charset val="128"/>
    </font>
    <font>
      <b/>
      <sz val="11"/>
      <color theme="1"/>
      <name val="BIZ UDゴシック"/>
      <family val="3"/>
      <charset val="128"/>
    </font>
    <font>
      <b/>
      <sz val="9"/>
      <color indexed="81"/>
      <name val="BIZ UDゴシック"/>
      <family val="3"/>
      <charset val="128"/>
    </font>
    <font>
      <sz val="18"/>
      <color theme="3"/>
      <name val="ＭＳ Ｐゴシック"/>
      <family val="2"/>
      <charset val="128"/>
      <scheme val="major"/>
    </font>
    <font>
      <sz val="11"/>
      <color rgb="FF000000"/>
      <name val="BIZ UDPゴシック"/>
      <family val="3"/>
      <charset val="128"/>
    </font>
    <font>
      <sz val="11"/>
      <name val="BIZ UDPゴシック"/>
      <family val="3"/>
      <charset val="128"/>
    </font>
    <font>
      <sz val="6"/>
      <name val="HGｺﾞｼｯｸM"/>
      <family val="3"/>
      <charset val="128"/>
    </font>
    <font>
      <sz val="11"/>
      <color theme="1"/>
      <name val="BIZ UDPゴシック"/>
      <family val="3"/>
      <charset val="128"/>
    </font>
    <font>
      <u/>
      <sz val="16"/>
      <color theme="1"/>
      <name val="BIZ UDゴシック"/>
      <family val="3"/>
      <charset val="128"/>
    </font>
    <font>
      <sz val="14"/>
      <color theme="1"/>
      <name val="BIZ UDゴシック"/>
      <family val="3"/>
      <charset val="128"/>
    </font>
    <font>
      <sz val="14"/>
      <color rgb="FFFF0000"/>
      <name val="BIZ UDゴシック"/>
      <family val="3"/>
      <charset val="128"/>
    </font>
    <font>
      <sz val="11.5"/>
      <color theme="1"/>
      <name val="BIZ UD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8" tint="0.39997558519241921"/>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hair">
        <color indexed="64"/>
      </top>
      <bottom/>
      <diagonal/>
    </border>
    <border>
      <left/>
      <right/>
      <top style="hair">
        <color indexed="64"/>
      </top>
      <bottom/>
      <diagonal/>
    </border>
    <border>
      <left style="medium">
        <color indexed="64"/>
      </left>
      <right/>
      <top/>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thin">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style="hair">
        <color indexed="64"/>
      </right>
      <top style="hair">
        <color indexed="64"/>
      </top>
      <bottom style="thin">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3">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11" fillId="0" borderId="0" xfId="0" applyFont="1">
      <alignment vertical="center"/>
    </xf>
    <xf numFmtId="0" fontId="14" fillId="0" borderId="0" xfId="0" applyFont="1" applyAlignment="1">
      <alignment vertical="center"/>
    </xf>
    <xf numFmtId="0" fontId="15" fillId="0" borderId="0" xfId="0" applyFont="1">
      <alignment vertical="center"/>
    </xf>
    <xf numFmtId="0" fontId="11" fillId="0" borderId="0" xfId="0" applyFont="1" applyAlignment="1">
      <alignment horizontal="center" vertical="center"/>
    </xf>
    <xf numFmtId="0" fontId="16" fillId="0" borderId="0" xfId="0" applyFont="1">
      <alignment vertical="center"/>
    </xf>
    <xf numFmtId="0" fontId="11" fillId="0" borderId="0" xfId="0" applyFont="1" applyAlignment="1">
      <alignment horizontal="right" vertical="center"/>
    </xf>
    <xf numFmtId="0" fontId="16" fillId="0" borderId="0" xfId="0" applyFont="1" applyAlignment="1">
      <alignment vertical="center"/>
    </xf>
    <xf numFmtId="0" fontId="16" fillId="0" borderId="0" xfId="0" applyFont="1" applyAlignment="1">
      <alignment horizontal="right" vertical="center"/>
    </xf>
    <xf numFmtId="0" fontId="17" fillId="0" borderId="0" xfId="0" applyFont="1">
      <alignment vertical="center"/>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lignment vertical="center"/>
    </xf>
    <xf numFmtId="0" fontId="12" fillId="0" borderId="0" xfId="0" applyFont="1">
      <alignment vertical="center"/>
    </xf>
    <xf numFmtId="0" fontId="13" fillId="0" borderId="0" xfId="0" applyFont="1" applyAlignment="1">
      <alignment horizontal="center" vertical="center"/>
    </xf>
    <xf numFmtId="0" fontId="11" fillId="0" borderId="0" xfId="0" applyFont="1" applyAlignment="1">
      <alignment vertical="top"/>
    </xf>
    <xf numFmtId="0" fontId="11" fillId="0" borderId="1" xfId="0" applyFont="1" applyBorder="1" applyAlignment="1">
      <alignment horizontal="center" vertical="center"/>
    </xf>
    <xf numFmtId="0" fontId="11" fillId="0" borderId="5" xfId="0" applyFont="1" applyBorder="1">
      <alignment vertical="center"/>
    </xf>
    <xf numFmtId="38" fontId="19" fillId="0" borderId="5" xfId="1" applyFont="1" applyBorder="1" applyAlignment="1">
      <alignment vertical="center"/>
    </xf>
    <xf numFmtId="38" fontId="19" fillId="0" borderId="5" xfId="1" applyFont="1" applyBorder="1" applyAlignment="1">
      <alignment horizontal="left" vertical="center"/>
    </xf>
    <xf numFmtId="0" fontId="11" fillId="0" borderId="2" xfId="0" applyFont="1" applyBorder="1">
      <alignment vertical="center"/>
    </xf>
    <xf numFmtId="38" fontId="19" fillId="0" borderId="2" xfId="1" applyFont="1" applyBorder="1" applyAlignment="1">
      <alignment vertical="center"/>
    </xf>
    <xf numFmtId="38" fontId="19" fillId="0" borderId="2" xfId="1" applyFont="1" applyBorder="1" applyAlignment="1">
      <alignment horizontal="left" vertical="center"/>
    </xf>
    <xf numFmtId="0" fontId="11" fillId="0" borderId="6" xfId="0" applyFont="1" applyBorder="1">
      <alignment vertical="center"/>
    </xf>
    <xf numFmtId="38" fontId="19" fillId="0" borderId="6" xfId="1" applyFont="1" applyBorder="1" applyAlignment="1">
      <alignment vertical="center"/>
    </xf>
    <xf numFmtId="38" fontId="19" fillId="0" borderId="6" xfId="1" applyFont="1" applyBorder="1" applyAlignment="1">
      <alignment horizontal="left" vertical="center"/>
    </xf>
    <xf numFmtId="38" fontId="19" fillId="0" borderId="1" xfId="1" applyFont="1" applyBorder="1" applyAlignment="1">
      <alignment horizontal="right" vertical="center"/>
    </xf>
    <xf numFmtId="0" fontId="11" fillId="0" borderId="5" xfId="0" applyFont="1" applyBorder="1" applyAlignment="1">
      <alignment horizontal="left" vertical="center"/>
    </xf>
    <xf numFmtId="0" fontId="19" fillId="0" borderId="5" xfId="0" applyFont="1" applyBorder="1" applyAlignment="1">
      <alignment horizontal="right" vertical="center"/>
    </xf>
    <xf numFmtId="0" fontId="11" fillId="0" borderId="2" xfId="0" applyFont="1" applyBorder="1" applyAlignment="1">
      <alignment horizontal="left" vertical="center"/>
    </xf>
    <xf numFmtId="0" fontId="19" fillId="0" borderId="2" xfId="0" applyFont="1" applyBorder="1" applyAlignment="1">
      <alignment horizontal="right" vertical="center"/>
    </xf>
    <xf numFmtId="38" fontId="19" fillId="0" borderId="2" xfId="0" applyNumberFormat="1" applyFont="1" applyBorder="1" applyAlignment="1">
      <alignment horizontal="right" vertical="center"/>
    </xf>
    <xf numFmtId="0" fontId="11" fillId="0" borderId="6" xfId="0" applyFont="1" applyBorder="1" applyAlignment="1">
      <alignment horizontal="left" vertical="center"/>
    </xf>
    <xf numFmtId="0" fontId="19" fillId="0" borderId="6" xfId="0" applyFont="1" applyBorder="1" applyAlignment="1">
      <alignment horizontal="right" vertical="center"/>
    </xf>
    <xf numFmtId="58" fontId="11" fillId="0" borderId="0" xfId="0" quotePrefix="1" applyNumberFormat="1" applyFont="1" applyAlignment="1">
      <alignment horizontal="right" vertical="center"/>
    </xf>
    <xf numFmtId="0" fontId="5" fillId="0" borderId="34" xfId="0" applyFont="1" applyBorder="1" applyAlignment="1">
      <alignment horizontal="left" vertical="center" wrapText="1"/>
    </xf>
    <xf numFmtId="0" fontId="5" fillId="0" borderId="28" xfId="0" applyFont="1" applyBorder="1" applyAlignment="1">
      <alignment horizontal="center" vertical="center" wrapText="1"/>
    </xf>
    <xf numFmtId="0" fontId="5" fillId="0" borderId="41" xfId="0" applyFont="1" applyBorder="1" applyAlignment="1">
      <alignment horizontal="left" vertical="center" wrapText="1"/>
    </xf>
    <xf numFmtId="0" fontId="12" fillId="0" borderId="0" xfId="0" applyFont="1" applyAlignment="1">
      <alignment vertical="center" wrapText="1"/>
    </xf>
    <xf numFmtId="0" fontId="20" fillId="0" borderId="0" xfId="0" applyFont="1">
      <alignment vertical="center"/>
    </xf>
    <xf numFmtId="0" fontId="10" fillId="0" borderId="0" xfId="0" applyFont="1" applyBorder="1">
      <alignment vertical="center"/>
    </xf>
    <xf numFmtId="0" fontId="5" fillId="0" borderId="0" xfId="0" applyFont="1" applyBorder="1" applyAlignment="1">
      <alignment vertical="center"/>
    </xf>
    <xf numFmtId="0" fontId="13" fillId="0" borderId="0" xfId="0" applyFont="1" applyBorder="1" applyAlignment="1">
      <alignment horizontal="left" vertical="center" wrapText="1"/>
    </xf>
    <xf numFmtId="0" fontId="5" fillId="0" borderId="26" xfId="0" applyFont="1" applyBorder="1" applyAlignment="1">
      <alignment horizontal="center" vertical="center" wrapText="1"/>
    </xf>
    <xf numFmtId="0" fontId="21" fillId="0" borderId="0" xfId="0" applyFont="1">
      <alignment vertical="center"/>
    </xf>
    <xf numFmtId="0" fontId="5" fillId="0" borderId="0" xfId="0" applyFont="1" applyBorder="1">
      <alignment vertical="center"/>
    </xf>
    <xf numFmtId="0" fontId="6" fillId="0" borderId="0" xfId="0" applyFont="1" applyAlignment="1">
      <alignment vertical="center"/>
    </xf>
    <xf numFmtId="0" fontId="5" fillId="2" borderId="51" xfId="0" applyFont="1" applyFill="1" applyBorder="1" applyAlignment="1">
      <alignment horizontal="left" vertical="center"/>
    </xf>
    <xf numFmtId="0" fontId="5" fillId="2" borderId="52" xfId="0" applyFont="1" applyFill="1" applyBorder="1" applyAlignment="1">
      <alignment horizontal="left" vertical="center" wrapText="1"/>
    </xf>
    <xf numFmtId="0" fontId="8" fillId="2" borderId="52" xfId="0" applyFont="1" applyFill="1" applyBorder="1" applyAlignment="1">
      <alignment horizontal="left" vertical="center" wrapText="1"/>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13" fillId="0" borderId="0" xfId="0" applyFont="1" applyAlignment="1">
      <alignment horizontal="center" vertical="center" shrinkToFit="1"/>
    </xf>
    <xf numFmtId="38" fontId="5" fillId="0" borderId="0" xfId="1" applyFont="1">
      <alignment vertical="center"/>
    </xf>
    <xf numFmtId="0" fontId="24" fillId="0" borderId="0" xfId="0" applyFont="1" applyAlignment="1">
      <alignment horizontal="left" vertical="center"/>
    </xf>
    <xf numFmtId="0" fontId="24" fillId="0" borderId="0" xfId="0" applyFont="1">
      <alignment vertical="center"/>
    </xf>
    <xf numFmtId="0" fontId="27" fillId="0" borderId="0" xfId="0" applyFont="1">
      <alignment vertical="center"/>
    </xf>
    <xf numFmtId="176" fontId="19" fillId="0" borderId="62" xfId="0" applyNumberFormat="1" applyFont="1" applyBorder="1" applyAlignment="1">
      <alignment horizontal="center" vertical="center"/>
    </xf>
    <xf numFmtId="0" fontId="19" fillId="2" borderId="7" xfId="0" applyFont="1" applyFill="1" applyBorder="1" applyAlignment="1">
      <alignment horizontal="center" vertical="center"/>
    </xf>
    <xf numFmtId="0" fontId="25" fillId="0" borderId="0" xfId="0" applyFont="1" applyBorder="1" applyAlignment="1">
      <alignment horizontal="left" vertical="center"/>
    </xf>
    <xf numFmtId="0" fontId="29" fillId="2" borderId="63" xfId="0" applyFont="1" applyFill="1" applyBorder="1" applyAlignment="1">
      <alignment horizontal="center" vertical="center" wrapText="1"/>
    </xf>
    <xf numFmtId="0" fontId="29" fillId="2" borderId="63" xfId="0" applyFont="1" applyFill="1" applyBorder="1" applyAlignment="1">
      <alignment horizontal="center" vertical="center"/>
    </xf>
    <xf numFmtId="0" fontId="29" fillId="2" borderId="64" xfId="0" applyFont="1" applyFill="1" applyBorder="1" applyAlignment="1">
      <alignment horizontal="center" vertical="center" wrapText="1"/>
    </xf>
    <xf numFmtId="0" fontId="29" fillId="0" borderId="0" xfId="0" applyFont="1">
      <alignment vertical="center"/>
    </xf>
    <xf numFmtId="0" fontId="29" fillId="0" borderId="0" xfId="0" applyFont="1" applyBorder="1">
      <alignment vertical="center"/>
    </xf>
    <xf numFmtId="0" fontId="19" fillId="2" borderId="2" xfId="0" applyFont="1" applyFill="1" applyBorder="1" applyAlignment="1">
      <alignment horizontal="center" vertical="center"/>
    </xf>
    <xf numFmtId="0" fontId="19" fillId="2" borderId="2" xfId="0" applyFont="1" applyFill="1" applyBorder="1" applyAlignment="1">
      <alignment horizontal="center" vertical="center" wrapText="1"/>
    </xf>
    <xf numFmtId="0" fontId="19" fillId="2" borderId="65" xfId="0" applyFont="1" applyFill="1" applyBorder="1" applyAlignment="1">
      <alignment horizontal="center" vertical="center"/>
    </xf>
    <xf numFmtId="0" fontId="19" fillId="0" borderId="0" xfId="0" applyFont="1">
      <alignment vertical="center"/>
    </xf>
    <xf numFmtId="0" fontId="30" fillId="0" borderId="0" xfId="0" applyFont="1" applyBorder="1">
      <alignment vertical="center"/>
    </xf>
    <xf numFmtId="0" fontId="29" fillId="3" borderId="8" xfId="0" applyFont="1" applyFill="1" applyBorder="1" applyAlignment="1">
      <alignment horizontal="center" vertical="center" wrapText="1"/>
    </xf>
    <xf numFmtId="0" fontId="29" fillId="0" borderId="1" xfId="0" applyFont="1" applyBorder="1" applyAlignment="1">
      <alignment horizontal="left" vertical="center" wrapText="1"/>
    </xf>
    <xf numFmtId="38" fontId="29" fillId="0" borderId="1" xfId="1" applyFont="1" applyBorder="1" applyAlignment="1">
      <alignment horizontal="right" vertical="center"/>
    </xf>
    <xf numFmtId="38" fontId="29" fillId="0" borderId="1" xfId="1" applyFont="1" applyBorder="1" applyAlignment="1">
      <alignment vertical="center"/>
    </xf>
    <xf numFmtId="0" fontId="29" fillId="4" borderId="8" xfId="0" applyFont="1" applyFill="1" applyBorder="1" applyAlignment="1">
      <alignment horizontal="center" vertical="center" wrapText="1"/>
    </xf>
    <xf numFmtId="0" fontId="29" fillId="0" borderId="0" xfId="0" applyFont="1" applyAlignment="1">
      <alignment vertical="center" wrapText="1"/>
    </xf>
    <xf numFmtId="0" fontId="29" fillId="3" borderId="60" xfId="0" applyFont="1" applyFill="1" applyBorder="1" applyAlignment="1">
      <alignment horizontal="center" vertical="center" wrapText="1"/>
    </xf>
    <xf numFmtId="0" fontId="29" fillId="0" borderId="61" xfId="0" applyFont="1" applyBorder="1" applyAlignment="1">
      <alignment horizontal="left" vertical="center" wrapText="1"/>
    </xf>
    <xf numFmtId="38" fontId="29" fillId="0" borderId="61" xfId="1" applyFont="1" applyBorder="1" applyAlignment="1">
      <alignment horizontal="right" vertical="center"/>
    </xf>
    <xf numFmtId="0" fontId="30" fillId="0" borderId="0" xfId="0" applyFont="1">
      <alignment vertical="center"/>
    </xf>
    <xf numFmtId="0" fontId="29" fillId="2" borderId="8" xfId="0" applyFont="1" applyFill="1" applyBorder="1" applyAlignment="1">
      <alignment horizontal="center" vertical="center" wrapText="1"/>
    </xf>
    <xf numFmtId="0" fontId="29" fillId="2" borderId="60" xfId="0" applyFont="1" applyFill="1" applyBorder="1" applyAlignment="1">
      <alignment horizontal="center" vertical="center" wrapText="1"/>
    </xf>
    <xf numFmtId="38" fontId="29" fillId="0" borderId="76" xfId="1" applyFont="1" applyBorder="1" applyAlignment="1">
      <alignment horizontal="center" vertical="center"/>
    </xf>
    <xf numFmtId="38" fontId="29" fillId="0" borderId="76" xfId="1" applyFont="1" applyBorder="1">
      <alignment vertical="center"/>
    </xf>
    <xf numFmtId="38" fontId="29" fillId="0" borderId="77" xfId="1" applyFont="1" applyBorder="1">
      <alignment vertical="center"/>
    </xf>
    <xf numFmtId="0" fontId="29" fillId="0" borderId="0" xfId="0" applyFont="1" applyFill="1">
      <alignment vertical="center"/>
    </xf>
    <xf numFmtId="176" fontId="19" fillId="0" borderId="59" xfId="0" applyNumberFormat="1" applyFont="1" applyBorder="1" applyAlignment="1">
      <alignment vertical="center"/>
    </xf>
    <xf numFmtId="0" fontId="11" fillId="3" borderId="11" xfId="0" applyFont="1" applyFill="1" applyBorder="1" applyAlignment="1">
      <alignment horizontal="left" vertical="center" wrapText="1"/>
    </xf>
    <xf numFmtId="0" fontId="11" fillId="3" borderId="12" xfId="0" applyFont="1" applyFill="1" applyBorder="1" applyAlignment="1">
      <alignment horizontal="left" vertical="center" wrapText="1"/>
    </xf>
    <xf numFmtId="0" fontId="11" fillId="4" borderId="78" xfId="0" applyFont="1" applyFill="1" applyBorder="1" applyAlignment="1">
      <alignment horizontal="left" vertical="center" wrapText="1"/>
    </xf>
    <xf numFmtId="0" fontId="11" fillId="4" borderId="10" xfId="0" applyFont="1" applyFill="1" applyBorder="1" applyAlignment="1">
      <alignment horizontal="left" vertical="center" wrapText="1"/>
    </xf>
    <xf numFmtId="0" fontId="31" fillId="4" borderId="10"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1" fillId="4" borderId="10" xfId="0" applyFont="1" applyFill="1" applyBorder="1" applyAlignment="1">
      <alignment horizontal="left" vertical="center"/>
    </xf>
    <xf numFmtId="0" fontId="16" fillId="4" borderId="10" xfId="0" applyFont="1" applyFill="1" applyBorder="1" applyAlignment="1">
      <alignment horizontal="left" vertical="center"/>
    </xf>
    <xf numFmtId="0" fontId="16" fillId="4" borderId="3" xfId="0" applyFont="1" applyFill="1" applyBorder="1" applyAlignment="1">
      <alignment horizontal="left" vertical="center"/>
    </xf>
    <xf numFmtId="0" fontId="29" fillId="2" borderId="69" xfId="0" applyFont="1" applyFill="1" applyBorder="1" applyAlignment="1">
      <alignment horizontal="left" vertical="center"/>
    </xf>
    <xf numFmtId="0" fontId="30" fillId="2" borderId="69" xfId="0" applyFont="1" applyFill="1" applyBorder="1" applyAlignment="1">
      <alignment horizontal="left" vertical="center"/>
    </xf>
    <xf numFmtId="0" fontId="30" fillId="2" borderId="72" xfId="0" applyFont="1" applyFill="1" applyBorder="1" applyAlignment="1">
      <alignment horizontal="left" vertical="center"/>
    </xf>
    <xf numFmtId="38" fontId="29" fillId="0" borderId="1" xfId="1" applyFont="1" applyBorder="1" applyAlignment="1">
      <alignment vertical="center"/>
    </xf>
    <xf numFmtId="38" fontId="29" fillId="0" borderId="59" xfId="1" applyFont="1" applyBorder="1" applyAlignment="1">
      <alignment vertical="center"/>
    </xf>
    <xf numFmtId="38" fontId="29" fillId="0" borderId="1" xfId="1" applyFont="1" applyBorder="1" applyAlignment="1">
      <alignment horizontal="right" vertical="center"/>
    </xf>
    <xf numFmtId="0" fontId="29" fillId="3" borderId="15" xfId="0" applyFont="1" applyFill="1" applyBorder="1" applyAlignment="1">
      <alignment horizontal="left" vertical="center" wrapText="1"/>
    </xf>
    <xf numFmtId="0" fontId="29" fillId="3" borderId="5" xfId="0" applyFont="1" applyFill="1" applyBorder="1" applyAlignment="1">
      <alignment horizontal="left" vertical="center"/>
    </xf>
    <xf numFmtId="0" fontId="29" fillId="3" borderId="16" xfId="0" applyFont="1" applyFill="1" applyBorder="1" applyAlignment="1">
      <alignment horizontal="left" vertical="center"/>
    </xf>
    <xf numFmtId="38" fontId="29" fillId="0" borderId="61" xfId="1" applyFont="1" applyBorder="1" applyAlignment="1">
      <alignment vertical="center"/>
    </xf>
    <xf numFmtId="38" fontId="29" fillId="0" borderId="5" xfId="1" applyFont="1" applyBorder="1" applyAlignment="1">
      <alignment horizontal="right" vertical="center"/>
    </xf>
    <xf numFmtId="38" fontId="29" fillId="0" borderId="2" xfId="1" applyFont="1" applyBorder="1" applyAlignment="1">
      <alignment horizontal="right" vertical="center"/>
    </xf>
    <xf numFmtId="38" fontId="29" fillId="0" borderId="67" xfId="1" applyFont="1" applyBorder="1" applyAlignment="1">
      <alignment horizontal="right" vertical="center"/>
    </xf>
    <xf numFmtId="38" fontId="29" fillId="0" borderId="62" xfId="1" applyFont="1" applyBorder="1" applyAlignment="1">
      <alignment vertical="center"/>
    </xf>
    <xf numFmtId="0" fontId="11" fillId="2" borderId="79" xfId="0" applyFont="1" applyFill="1" applyBorder="1" applyAlignment="1">
      <alignment horizontal="left" vertical="center"/>
    </xf>
    <xf numFmtId="0" fontId="11" fillId="2" borderId="69" xfId="0" applyFont="1" applyFill="1" applyBorder="1" applyAlignment="1">
      <alignment horizontal="left" vertical="center"/>
    </xf>
    <xf numFmtId="0" fontId="31" fillId="2" borderId="69" xfId="0" applyFont="1" applyFill="1" applyBorder="1" applyAlignment="1">
      <alignment horizontal="left" vertical="center"/>
    </xf>
    <xf numFmtId="0" fontId="29" fillId="0" borderId="0" xfId="0" applyFont="1" applyFill="1" applyAlignment="1">
      <alignment horizontal="left" vertical="center"/>
    </xf>
    <xf numFmtId="0" fontId="29" fillId="0" borderId="74" xfId="0" applyFont="1" applyBorder="1" applyAlignment="1">
      <alignment horizontal="center" vertical="center" wrapText="1"/>
    </xf>
    <xf numFmtId="0" fontId="29" fillId="0" borderId="75" xfId="0" applyFont="1" applyBorder="1" applyAlignment="1">
      <alignment horizontal="center" vertical="center" wrapText="1"/>
    </xf>
    <xf numFmtId="0" fontId="29" fillId="2" borderId="63" xfId="0" applyFont="1" applyFill="1" applyBorder="1" applyAlignment="1">
      <alignment horizontal="center" vertical="center" wrapText="1"/>
    </xf>
    <xf numFmtId="0" fontId="29" fillId="2" borderId="2" xfId="0" applyFont="1" applyFill="1" applyBorder="1" applyAlignment="1">
      <alignment horizontal="center" vertical="center" wrapText="1"/>
    </xf>
    <xf numFmtId="38" fontId="29" fillId="0" borderId="61" xfId="1" applyFont="1" applyBorder="1" applyAlignment="1">
      <alignment horizontal="right" vertical="center"/>
    </xf>
    <xf numFmtId="0" fontId="11" fillId="2" borderId="7" xfId="0" applyFont="1" applyFill="1" applyBorder="1" applyAlignment="1">
      <alignment horizontal="left" vertical="center"/>
    </xf>
    <xf numFmtId="0" fontId="11" fillId="2" borderId="4" xfId="0" applyFont="1" applyFill="1" applyBorder="1" applyAlignment="1">
      <alignment horizontal="left" vertical="center"/>
    </xf>
    <xf numFmtId="0" fontId="11" fillId="2" borderId="14" xfId="0" applyFont="1" applyFill="1" applyBorder="1" applyAlignment="1">
      <alignment horizontal="left" vertical="center"/>
    </xf>
    <xf numFmtId="38" fontId="29" fillId="0" borderId="59" xfId="1" applyFont="1" applyBorder="1" applyAlignment="1">
      <alignment horizontal="right" vertical="center"/>
    </xf>
    <xf numFmtId="38" fontId="29" fillId="0" borderId="62" xfId="1" applyFont="1" applyBorder="1" applyAlignment="1">
      <alignment horizontal="right" vertical="center"/>
    </xf>
    <xf numFmtId="0" fontId="29" fillId="2" borderId="51" xfId="0" applyFont="1" applyFill="1" applyBorder="1" applyAlignment="1">
      <alignment horizontal="center" vertical="center"/>
    </xf>
    <xf numFmtId="0" fontId="29" fillId="2" borderId="68" xfId="0" applyFont="1" applyFill="1" applyBorder="1" applyAlignment="1">
      <alignment horizontal="center" vertical="center"/>
    </xf>
    <xf numFmtId="0" fontId="29" fillId="2" borderId="41" xfId="0" applyFont="1" applyFill="1" applyBorder="1" applyAlignment="1">
      <alignment horizontal="center" vertical="center"/>
    </xf>
    <xf numFmtId="0" fontId="29" fillId="2" borderId="66" xfId="0" applyFont="1" applyFill="1" applyBorder="1" applyAlignment="1">
      <alignment horizontal="center" vertical="center"/>
    </xf>
    <xf numFmtId="0" fontId="14" fillId="0" borderId="0" xfId="0" applyFont="1" applyAlignment="1">
      <alignment horizontal="center" vertical="center"/>
    </xf>
    <xf numFmtId="0" fontId="29" fillId="2" borderId="7" xfId="0" applyFont="1" applyFill="1" applyBorder="1" applyAlignment="1">
      <alignment horizontal="left" vertical="center"/>
    </xf>
    <xf numFmtId="0" fontId="29" fillId="2" borderId="4" xfId="0" applyFont="1" applyFill="1" applyBorder="1" applyAlignment="1">
      <alignment horizontal="left" vertical="center"/>
    </xf>
    <xf numFmtId="0" fontId="29" fillId="2" borderId="14" xfId="0" applyFont="1" applyFill="1" applyBorder="1" applyAlignment="1">
      <alignment horizontal="left" vertical="center"/>
    </xf>
    <xf numFmtId="0" fontId="19" fillId="2" borderId="7"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60" xfId="0" applyFont="1" applyFill="1" applyBorder="1" applyAlignment="1">
      <alignment horizontal="center" vertical="center"/>
    </xf>
    <xf numFmtId="0" fontId="19" fillId="2" borderId="61" xfId="0" applyFont="1" applyFill="1" applyBorder="1" applyAlignment="1">
      <alignment horizontal="center" vertical="center"/>
    </xf>
    <xf numFmtId="0" fontId="19" fillId="0" borderId="4" xfId="0" applyFont="1" applyBorder="1" applyAlignment="1">
      <alignment horizontal="center" vertical="center" shrinkToFit="1"/>
    </xf>
    <xf numFmtId="0" fontId="19" fillId="0" borderId="71"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61" xfId="0" applyFont="1" applyBorder="1" applyAlignment="1">
      <alignment horizontal="center" vertical="center" shrinkToFit="1"/>
    </xf>
    <xf numFmtId="0" fontId="19" fillId="0" borderId="73" xfId="0" applyFont="1" applyBorder="1" applyAlignment="1">
      <alignment horizontal="center" vertical="center" shrinkToFit="1"/>
    </xf>
    <xf numFmtId="0" fontId="19" fillId="0" borderId="80"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53" xfId="0" applyFont="1" applyBorder="1" applyAlignment="1">
      <alignment horizontal="center" vertical="center" wrapText="1"/>
    </xf>
    <xf numFmtId="0" fontId="19" fillId="2" borderId="81" xfId="0" applyFont="1" applyFill="1" applyBorder="1" applyAlignment="1">
      <alignment horizontal="left" vertical="center" indent="1"/>
    </xf>
    <xf numFmtId="0" fontId="19" fillId="2" borderId="70" xfId="0" applyFont="1" applyFill="1" applyBorder="1" applyAlignment="1">
      <alignment horizontal="left" vertical="center" indent="1"/>
    </xf>
    <xf numFmtId="0" fontId="19" fillId="2" borderId="78" xfId="0" applyFont="1" applyFill="1" applyBorder="1" applyAlignment="1">
      <alignment horizontal="left" vertical="center" indent="1"/>
    </xf>
    <xf numFmtId="0" fontId="19" fillId="2" borderId="10" xfId="0" applyFont="1" applyFill="1" applyBorder="1" applyAlignment="1">
      <alignment horizontal="left" vertical="center" inden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56" xfId="0" applyFont="1" applyBorder="1" applyAlignment="1">
      <alignment horizontal="left" vertical="center" wrapText="1"/>
    </xf>
    <xf numFmtId="0" fontId="5" fillId="0" borderId="48"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57" xfId="0" applyFont="1" applyBorder="1" applyAlignment="1">
      <alignment horizontal="left" vertical="center" wrapText="1"/>
    </xf>
    <xf numFmtId="0" fontId="5" fillId="0" borderId="37" xfId="0" applyFont="1" applyBorder="1" applyAlignment="1">
      <alignment horizontal="left" vertical="center" wrapText="1"/>
    </xf>
    <xf numFmtId="0" fontId="5" fillId="0" borderId="58" xfId="0" applyFont="1" applyBorder="1" applyAlignment="1">
      <alignment horizontal="left" vertical="center" wrapText="1"/>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15" xfId="0" applyFont="1" applyBorder="1" applyAlignment="1">
      <alignment horizontal="left" vertical="center" wrapText="1"/>
    </xf>
    <xf numFmtId="0" fontId="5" fillId="0" borderId="5" xfId="0" applyFont="1" applyBorder="1" applyAlignment="1">
      <alignment horizontal="left" vertical="center" wrapText="1"/>
    </xf>
    <xf numFmtId="0" fontId="5" fillId="0" borderId="16" xfId="0" applyFont="1" applyBorder="1" applyAlignment="1">
      <alignment horizontal="left"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45" xfId="0" applyFont="1" applyBorder="1" applyAlignment="1">
      <alignment horizontal="left" vertical="center" wrapText="1"/>
    </xf>
    <xf numFmtId="0" fontId="5" fillId="0" borderId="46" xfId="0" applyFont="1" applyBorder="1" applyAlignment="1">
      <alignment horizontal="left" vertical="center"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5" fillId="0" borderId="43" xfId="0" applyFont="1" applyBorder="1" applyAlignment="1">
      <alignment horizontal="left" vertical="center" wrapText="1"/>
    </xf>
    <xf numFmtId="0" fontId="5" fillId="0" borderId="42" xfId="0" applyFont="1" applyBorder="1" applyAlignment="1">
      <alignment horizontal="left" vertical="center" wrapText="1"/>
    </xf>
    <xf numFmtId="0" fontId="5" fillId="0" borderId="44" xfId="0" applyFont="1" applyBorder="1" applyAlignment="1">
      <alignment horizontal="left"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56" xfId="0" applyFont="1" applyBorder="1" applyAlignment="1">
      <alignment horizontal="center" vertical="center" wrapText="1"/>
    </xf>
    <xf numFmtId="0" fontId="5" fillId="0" borderId="48" xfId="0" applyFont="1" applyBorder="1" applyAlignment="1">
      <alignment horizontal="left" vertical="center" wrapText="1"/>
    </xf>
    <xf numFmtId="0" fontId="5" fillId="0" borderId="24" xfId="0" applyFont="1" applyBorder="1" applyAlignment="1">
      <alignment horizontal="left" vertical="center"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5" fillId="0" borderId="35"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12" fillId="0" borderId="0" xfId="0" applyFont="1" applyAlignment="1">
      <alignment horizontal="left" vertical="center" wrapText="1"/>
    </xf>
    <xf numFmtId="0" fontId="13" fillId="0" borderId="34" xfId="0" applyFont="1" applyBorder="1" applyAlignment="1">
      <alignment horizontal="left" vertical="center" wrapText="1"/>
    </xf>
    <xf numFmtId="0" fontId="13" fillId="0" borderId="0" xfId="0" applyFont="1" applyBorder="1" applyAlignment="1">
      <alignment horizontal="left" vertical="center" wrapText="1"/>
    </xf>
    <xf numFmtId="0" fontId="5" fillId="0" borderId="39" xfId="0" applyFont="1" applyBorder="1" applyAlignment="1">
      <alignment horizontal="left" vertical="center" wrapText="1"/>
    </xf>
    <xf numFmtId="0" fontId="5" fillId="0" borderId="34" xfId="0" applyFont="1" applyBorder="1" applyAlignment="1">
      <alignment horizontal="left" vertical="center" wrapText="1"/>
    </xf>
    <xf numFmtId="0" fontId="5" fillId="0" borderId="0" xfId="0" applyFont="1" applyBorder="1" applyAlignment="1">
      <alignment horizontal="left" vertical="center" wrapText="1"/>
    </xf>
    <xf numFmtId="0" fontId="5" fillId="0" borderId="49" xfId="0" applyFont="1" applyBorder="1" applyAlignment="1">
      <alignment horizontal="left"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5" fillId="0" borderId="50"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8" fillId="0" borderId="50" xfId="0" applyFont="1" applyBorder="1" applyAlignment="1">
      <alignment horizontal="left" vertical="center" wrapText="1"/>
    </xf>
    <xf numFmtId="0" fontId="8" fillId="0" borderId="12"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40" xfId="0" applyFont="1" applyBorder="1" applyAlignment="1">
      <alignment horizontal="left" vertical="center" wrapText="1"/>
    </xf>
    <xf numFmtId="0" fontId="5" fillId="0" borderId="36" xfId="0" applyFont="1" applyBorder="1" applyAlignment="1">
      <alignment horizontal="left" vertical="center" wrapText="1"/>
    </xf>
    <xf numFmtId="0" fontId="5" fillId="0" borderId="38" xfId="0" applyFont="1" applyBorder="1" applyAlignment="1">
      <alignment horizontal="left" vertical="center" wrapText="1"/>
    </xf>
    <xf numFmtId="0" fontId="5" fillId="0" borderId="47" xfId="0" applyFont="1" applyBorder="1" applyAlignment="1">
      <alignment horizontal="left" vertical="center" wrapText="1"/>
    </xf>
    <xf numFmtId="0" fontId="5" fillId="0" borderId="3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7" fillId="0" borderId="0" xfId="0" applyFont="1" applyFill="1" applyAlignment="1">
      <alignment horizontal="center" vertical="center" wrapText="1"/>
    </xf>
    <xf numFmtId="0" fontId="5" fillId="0" borderId="4" xfId="0" applyFont="1" applyBorder="1" applyAlignment="1">
      <alignment vertical="center"/>
    </xf>
    <xf numFmtId="0" fontId="5" fillId="0" borderId="14"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3" xfId="0" applyFont="1" applyBorder="1" applyAlignment="1">
      <alignment vertical="center"/>
    </xf>
    <xf numFmtId="0" fontId="5" fillId="0" borderId="7" xfId="0" applyFont="1" applyBorder="1" applyAlignment="1">
      <alignment horizontal="distributed" vertical="center"/>
    </xf>
    <xf numFmtId="0" fontId="5" fillId="0" borderId="4" xfId="0" applyFont="1" applyBorder="1" applyAlignment="1">
      <alignment horizontal="distributed" vertical="center"/>
    </xf>
    <xf numFmtId="0" fontId="5" fillId="0" borderId="8" xfId="0" applyFont="1" applyBorder="1" applyAlignment="1">
      <alignment horizontal="distributed" vertical="center"/>
    </xf>
    <xf numFmtId="0" fontId="5" fillId="0" borderId="1" xfId="0" applyFont="1" applyBorder="1" applyAlignment="1">
      <alignment horizontal="distributed" vertical="center"/>
    </xf>
    <xf numFmtId="0" fontId="6" fillId="0" borderId="0" xfId="0" applyFont="1" applyAlignment="1">
      <alignment horizontal="center" vertical="center" wrapText="1" shrinkToFit="1"/>
    </xf>
    <xf numFmtId="0" fontId="6" fillId="0" borderId="0" xfId="0" applyFont="1" applyAlignment="1">
      <alignment horizontal="center" vertical="center" shrinkToFit="1"/>
    </xf>
    <xf numFmtId="0" fontId="11" fillId="0" borderId="0" xfId="0" applyFont="1" applyAlignment="1">
      <alignment horizontal="left" vertical="center" indent="1"/>
    </xf>
  </cellXfs>
  <cellStyles count="2">
    <cellStyle name="桁区切り" xfId="1" builtinId="6"/>
    <cellStyle name="標準" xfId="0" builtinId="0"/>
  </cellStyles>
  <dxfs count="3">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1003300</xdr:colOff>
          <xdr:row>14</xdr:row>
          <xdr:rowOff>31750</xdr:rowOff>
        </xdr:from>
        <xdr:to>
          <xdr:col>10</xdr:col>
          <xdr:colOff>69850</xdr:colOff>
          <xdr:row>14</xdr:row>
          <xdr:rowOff>355600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1009650</xdr:colOff>
          <xdr:row>24</xdr:row>
          <xdr:rowOff>31750</xdr:rowOff>
        </xdr:from>
        <xdr:to>
          <xdr:col>10</xdr:col>
          <xdr:colOff>88900</xdr:colOff>
          <xdr:row>24</xdr:row>
          <xdr:rowOff>355600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81"/>
  <sheetViews>
    <sheetView showGridLines="0" tabSelected="1" view="pageBreakPreview" zoomScale="70" zoomScaleNormal="70" zoomScaleSheetLayoutView="70" workbookViewId="0">
      <selection activeCell="D3" sqref="D3:G3"/>
    </sheetView>
  </sheetViews>
  <sheetFormatPr defaultColWidth="13" defaultRowHeight="27" customHeight="1" x14ac:dyDescent="0.2"/>
  <cols>
    <col min="1" max="1" width="2.09765625" style="1" customWidth="1"/>
    <col min="2" max="2" width="3.59765625" style="1" customWidth="1"/>
    <col min="3" max="3" width="25.3984375" style="1" customWidth="1"/>
    <col min="4" max="4" width="16.69921875" style="1" customWidth="1"/>
    <col min="5" max="5" width="6.296875" style="1" customWidth="1"/>
    <col min="6" max="6" width="18.69921875" style="1" customWidth="1"/>
    <col min="7" max="7" width="9.3984375" style="1" customWidth="1"/>
    <col min="8" max="13" width="18.69921875" style="1" customWidth="1"/>
    <col min="14" max="14" width="1.09765625" style="1" customWidth="1"/>
    <col min="15" max="16384" width="13" style="1"/>
  </cols>
  <sheetData>
    <row r="1" spans="2:19" s="2" customFormat="1" ht="51.75" customHeight="1" x14ac:dyDescent="0.2">
      <c r="B1" s="19" t="s">
        <v>21</v>
      </c>
      <c r="D1" s="133" t="s">
        <v>97</v>
      </c>
      <c r="E1" s="133"/>
      <c r="F1" s="133"/>
      <c r="G1" s="133"/>
      <c r="H1" s="133"/>
      <c r="I1" s="133"/>
      <c r="J1" s="133"/>
      <c r="K1" s="133"/>
      <c r="L1" s="50"/>
      <c r="M1" s="50"/>
      <c r="O1" s="48"/>
    </row>
    <row r="2" spans="2:19" s="3" customFormat="1" ht="16.5" customHeight="1" thickBot="1" x14ac:dyDescent="0.25">
      <c r="O2" s="1"/>
    </row>
    <row r="3" spans="2:19" ht="30" customHeight="1" x14ac:dyDescent="0.2">
      <c r="B3" s="137" t="s">
        <v>24</v>
      </c>
      <c r="C3" s="138"/>
      <c r="D3" s="143"/>
      <c r="E3" s="143"/>
      <c r="F3" s="143"/>
      <c r="G3" s="144"/>
      <c r="H3" s="62" t="s">
        <v>39</v>
      </c>
      <c r="I3" s="149"/>
      <c r="J3" s="150"/>
      <c r="K3" s="150"/>
      <c r="L3" s="151"/>
      <c r="M3" s="45"/>
      <c r="O3" s="1" t="s">
        <v>140</v>
      </c>
    </row>
    <row r="4" spans="2:19" ht="30" customHeight="1" x14ac:dyDescent="0.2">
      <c r="B4" s="139" t="s">
        <v>37</v>
      </c>
      <c r="C4" s="140"/>
      <c r="D4" s="145"/>
      <c r="E4" s="145"/>
      <c r="F4" s="145"/>
      <c r="G4" s="146"/>
      <c r="H4" s="154" t="s">
        <v>146</v>
      </c>
      <c r="I4" s="155"/>
      <c r="J4" s="155"/>
      <c r="K4" s="155"/>
      <c r="L4" s="90"/>
    </row>
    <row r="5" spans="2:19" ht="30" customHeight="1" thickBot="1" x14ac:dyDescent="0.25">
      <c r="B5" s="141" t="s">
        <v>15</v>
      </c>
      <c r="C5" s="142"/>
      <c r="D5" s="147"/>
      <c r="E5" s="147"/>
      <c r="F5" s="147"/>
      <c r="G5" s="148"/>
      <c r="H5" s="152" t="s">
        <v>139</v>
      </c>
      <c r="I5" s="153"/>
      <c r="J5" s="153"/>
      <c r="K5" s="153"/>
      <c r="L5" s="61"/>
      <c r="O5" s="1" t="s">
        <v>141</v>
      </c>
    </row>
    <row r="6" spans="2:19" s="3" customFormat="1" ht="25" customHeight="1" thickBot="1" x14ac:dyDescent="0.25">
      <c r="M6" s="4" t="s">
        <v>17</v>
      </c>
      <c r="O6" s="1"/>
    </row>
    <row r="7" spans="2:19" s="67" customFormat="1" ht="62.25" customHeight="1" x14ac:dyDescent="0.2">
      <c r="B7" s="129" t="s">
        <v>25</v>
      </c>
      <c r="C7" s="130"/>
      <c r="D7" s="64" t="s">
        <v>38</v>
      </c>
      <c r="E7" s="64" t="s">
        <v>26</v>
      </c>
      <c r="F7" s="64" t="s">
        <v>27</v>
      </c>
      <c r="G7" s="64" t="s">
        <v>16</v>
      </c>
      <c r="H7" s="64" t="s">
        <v>18</v>
      </c>
      <c r="I7" s="64" t="s">
        <v>71</v>
      </c>
      <c r="J7" s="121" t="s">
        <v>80</v>
      </c>
      <c r="K7" s="65" t="s">
        <v>0</v>
      </c>
      <c r="L7" s="65" t="s">
        <v>1</v>
      </c>
      <c r="M7" s="66" t="s">
        <v>93</v>
      </c>
    </row>
    <row r="8" spans="2:19" s="72" customFormat="1" ht="45" customHeight="1" thickBot="1" x14ac:dyDescent="0.25">
      <c r="B8" s="131"/>
      <c r="C8" s="132"/>
      <c r="D8" s="69" t="s">
        <v>40</v>
      </c>
      <c r="E8" s="70" t="s">
        <v>35</v>
      </c>
      <c r="F8" s="69" t="s">
        <v>34</v>
      </c>
      <c r="G8" s="70" t="s">
        <v>28</v>
      </c>
      <c r="H8" s="70" t="s">
        <v>29</v>
      </c>
      <c r="I8" s="70" t="s">
        <v>65</v>
      </c>
      <c r="J8" s="122"/>
      <c r="K8" s="69" t="s">
        <v>30</v>
      </c>
      <c r="L8" s="69" t="s">
        <v>31</v>
      </c>
      <c r="M8" s="71" t="s">
        <v>32</v>
      </c>
    </row>
    <row r="9" spans="2:19" s="68" customFormat="1" ht="30" customHeight="1" x14ac:dyDescent="0.2">
      <c r="B9" s="134" t="s">
        <v>90</v>
      </c>
      <c r="C9" s="135"/>
      <c r="D9" s="135"/>
      <c r="E9" s="135"/>
      <c r="F9" s="135"/>
      <c r="G9" s="135"/>
      <c r="H9" s="135"/>
      <c r="I9" s="135"/>
      <c r="J9" s="135"/>
      <c r="K9" s="135"/>
      <c r="L9" s="135"/>
      <c r="M9" s="136"/>
    </row>
    <row r="10" spans="2:19" s="44" customFormat="1" ht="22" customHeight="1" x14ac:dyDescent="0.2">
      <c r="B10" s="91" t="s">
        <v>95</v>
      </c>
      <c r="C10" s="92"/>
      <c r="D10" s="92"/>
      <c r="E10" s="92"/>
      <c r="F10" s="92"/>
      <c r="G10" s="92"/>
      <c r="H10" s="92"/>
      <c r="I10" s="92"/>
      <c r="J10" s="92"/>
      <c r="K10" s="96"/>
      <c r="L10" s="96"/>
      <c r="M10" s="97"/>
      <c r="O10" s="49"/>
    </row>
    <row r="11" spans="2:19" s="67" customFormat="1" ht="40" customHeight="1" x14ac:dyDescent="0.2">
      <c r="B11" s="74">
        <v>1</v>
      </c>
      <c r="C11" s="75"/>
      <c r="D11" s="76"/>
      <c r="E11" s="76"/>
      <c r="F11" s="76" t="str">
        <f>IF(E11="","",D11*E11)</f>
        <v/>
      </c>
      <c r="G11" s="76" t="str">
        <f>IF(F11="","",0)</f>
        <v/>
      </c>
      <c r="H11" s="76" t="str">
        <f>IF(G11="","",F11-G11)</f>
        <v/>
      </c>
      <c r="I11" s="77" t="str">
        <f>IF(H11="","",SUM(H11))</f>
        <v/>
      </c>
      <c r="J11" s="77" t="str">
        <f>IF(I11="","",I11/5*4)</f>
        <v/>
      </c>
      <c r="K11" s="77" t="str">
        <f>IF(J11="","",E11*1000000)</f>
        <v/>
      </c>
      <c r="L11" s="77" t="str">
        <f>IF(K11="","",MIN(J11:K11))</f>
        <v/>
      </c>
      <c r="M11" s="105" t="str">
        <f>IF(L11="","",ROUNDDOWN(SUM(L11:L14),-3))</f>
        <v/>
      </c>
    </row>
    <row r="12" spans="2:19" s="67" customFormat="1" ht="40" customHeight="1" x14ac:dyDescent="0.2">
      <c r="B12" s="74">
        <v>2</v>
      </c>
      <c r="C12" s="75"/>
      <c r="D12" s="76"/>
      <c r="E12" s="76"/>
      <c r="F12" s="76" t="str">
        <f>IF(E12="","",D12*E12)</f>
        <v/>
      </c>
      <c r="G12" s="76" t="str">
        <f>IF(F12="","",0)</f>
        <v/>
      </c>
      <c r="H12" s="76" t="str">
        <f>IF(G12="","",F12-G12)</f>
        <v/>
      </c>
      <c r="I12" s="77" t="str">
        <f>IF(H12="","",SUM(H12))</f>
        <v/>
      </c>
      <c r="J12" s="77" t="str">
        <f>IF(I12="","",I12/5*4)</f>
        <v/>
      </c>
      <c r="K12" s="77" t="str">
        <f>IF(J12="","",E12*1000000)</f>
        <v/>
      </c>
      <c r="L12" s="77" t="str">
        <f>IF(K12="","",MIN(J12:K12))</f>
        <v/>
      </c>
      <c r="M12" s="105"/>
    </row>
    <row r="13" spans="2:19" s="67" customFormat="1" ht="40" customHeight="1" x14ac:dyDescent="0.2">
      <c r="B13" s="74">
        <v>3</v>
      </c>
      <c r="C13" s="75"/>
      <c r="D13" s="76"/>
      <c r="E13" s="76"/>
      <c r="F13" s="76"/>
      <c r="G13" s="76"/>
      <c r="H13" s="76"/>
      <c r="I13" s="77"/>
      <c r="J13" s="77"/>
      <c r="K13" s="77"/>
      <c r="L13" s="77"/>
      <c r="M13" s="105"/>
    </row>
    <row r="14" spans="2:19" s="67" customFormat="1" ht="40" customHeight="1" x14ac:dyDescent="0.2">
      <c r="B14" s="74">
        <v>4</v>
      </c>
      <c r="C14" s="75"/>
      <c r="D14" s="76"/>
      <c r="E14" s="76"/>
      <c r="F14" s="76" t="str">
        <f t="shared" ref="F14" si="0">IF(E14="","",D14*E14)</f>
        <v/>
      </c>
      <c r="G14" s="76" t="str">
        <f t="shared" ref="G14" si="1">IF(F14="","",0)</f>
        <v/>
      </c>
      <c r="H14" s="76" t="str">
        <f t="shared" ref="H14" si="2">IF(G14="","",F14-G14)</f>
        <v/>
      </c>
      <c r="I14" s="77" t="str">
        <f>IF(H14="","",SUM(H14))</f>
        <v/>
      </c>
      <c r="J14" s="77" t="str">
        <f>IF(I14="","",I14/5*4)</f>
        <v/>
      </c>
      <c r="K14" s="77" t="str">
        <f>IF(J14="","",E14*1000000)</f>
        <v/>
      </c>
      <c r="L14" s="77" t="str">
        <f>IF(K14="","",MIN(J14:K14))</f>
        <v/>
      </c>
      <c r="M14" s="105"/>
    </row>
    <row r="15" spans="2:19" s="68" customFormat="1" ht="30" customHeight="1" x14ac:dyDescent="0.2">
      <c r="B15" s="93" t="s">
        <v>143</v>
      </c>
      <c r="C15" s="94"/>
      <c r="D15" s="94"/>
      <c r="E15" s="94"/>
      <c r="F15" s="94"/>
      <c r="G15" s="94"/>
      <c r="H15" s="95" t="s">
        <v>144</v>
      </c>
      <c r="I15" s="95"/>
      <c r="J15" s="95"/>
      <c r="K15" s="98" t="s">
        <v>96</v>
      </c>
      <c r="L15" s="99"/>
      <c r="M15" s="100"/>
    </row>
    <row r="16" spans="2:19" s="67" customFormat="1" ht="40" customHeight="1" x14ac:dyDescent="0.2">
      <c r="B16" s="78">
        <v>1</v>
      </c>
      <c r="C16" s="75"/>
      <c r="D16" s="76"/>
      <c r="E16" s="76"/>
      <c r="F16" s="76" t="str">
        <f>IF(E16="","",D16*E16)</f>
        <v/>
      </c>
      <c r="G16" s="76" t="str">
        <f>IF(F16="","",0)</f>
        <v/>
      </c>
      <c r="H16" s="76" t="str">
        <f>IF(G16="","",F16-G16)</f>
        <v/>
      </c>
      <c r="I16" s="104" t="str">
        <f>IF(H16="","",SUM(H16:H18))</f>
        <v/>
      </c>
      <c r="J16" s="104" t="str">
        <f>IF(I16="","",I16/5*4)</f>
        <v/>
      </c>
      <c r="K16" s="104"/>
      <c r="L16" s="104" t="str">
        <f>IF(K16="","",MIN(J16:K18))</f>
        <v/>
      </c>
      <c r="M16" s="105" t="str">
        <f>IF(L16="","",ROUNDDOWN(L16,-3))</f>
        <v/>
      </c>
      <c r="S16" s="79"/>
    </row>
    <row r="17" spans="2:15" s="67" customFormat="1" ht="40" customHeight="1" x14ac:dyDescent="0.2">
      <c r="B17" s="78">
        <v>2</v>
      </c>
      <c r="C17" s="75"/>
      <c r="D17" s="76"/>
      <c r="E17" s="76"/>
      <c r="F17" s="76" t="str">
        <f t="shared" ref="F17:F18" si="3">IF(E17="","",D17*E17)</f>
        <v/>
      </c>
      <c r="G17" s="76" t="str">
        <f t="shared" ref="G17:G18" si="4">IF(F17="","",0)</f>
        <v/>
      </c>
      <c r="H17" s="76" t="str">
        <f t="shared" ref="H17:H18" si="5">IF(G17="","",F17-G17)</f>
        <v/>
      </c>
      <c r="I17" s="104"/>
      <c r="J17" s="104"/>
      <c r="K17" s="104"/>
      <c r="L17" s="104"/>
      <c r="M17" s="105"/>
    </row>
    <row r="18" spans="2:15" s="67" customFormat="1" ht="40" customHeight="1" x14ac:dyDescent="0.2">
      <c r="B18" s="78">
        <v>3</v>
      </c>
      <c r="C18" s="75"/>
      <c r="D18" s="76"/>
      <c r="E18" s="76"/>
      <c r="F18" s="76" t="str">
        <f t="shared" si="3"/>
        <v/>
      </c>
      <c r="G18" s="76" t="str">
        <f t="shared" si="4"/>
        <v/>
      </c>
      <c r="H18" s="76" t="str">
        <f t="shared" si="5"/>
        <v/>
      </c>
      <c r="I18" s="104"/>
      <c r="J18" s="104"/>
      <c r="K18" s="104"/>
      <c r="L18" s="104"/>
      <c r="M18" s="105"/>
    </row>
    <row r="19" spans="2:15" s="68" customFormat="1" ht="45" customHeight="1" x14ac:dyDescent="0.2">
      <c r="B19" s="107" t="s">
        <v>142</v>
      </c>
      <c r="C19" s="108"/>
      <c r="D19" s="108"/>
      <c r="E19" s="108"/>
      <c r="F19" s="108"/>
      <c r="G19" s="108"/>
      <c r="H19" s="108"/>
      <c r="I19" s="108"/>
      <c r="J19" s="108"/>
      <c r="K19" s="108"/>
      <c r="L19" s="108"/>
      <c r="M19" s="109"/>
    </row>
    <row r="20" spans="2:15" s="67" customFormat="1" ht="40" customHeight="1" x14ac:dyDescent="0.2">
      <c r="B20" s="74">
        <v>1</v>
      </c>
      <c r="C20" s="75"/>
      <c r="D20" s="76"/>
      <c r="E20" s="76"/>
      <c r="F20" s="76" t="str">
        <f>IF(E20="","",D20*E20)</f>
        <v/>
      </c>
      <c r="G20" s="76" t="str">
        <f>IF(F20="","",0)</f>
        <v/>
      </c>
      <c r="H20" s="76" t="str">
        <f>IF(G20="","",F20-G20)</f>
        <v/>
      </c>
      <c r="I20" s="104" t="str">
        <f>IF(H20="","",SUM(H20:H24))</f>
        <v/>
      </c>
      <c r="J20" s="104" t="str">
        <f>IF(I20="","",I20/5*4)</f>
        <v/>
      </c>
      <c r="K20" s="111"/>
      <c r="L20" s="104" t="str">
        <f>IF(K20="","",MIN(J20:K24))</f>
        <v/>
      </c>
      <c r="M20" s="105" t="str">
        <f>IF(L20="","",ROUNDDOWN(L20,-3))</f>
        <v/>
      </c>
    </row>
    <row r="21" spans="2:15" s="67" customFormat="1" ht="40" customHeight="1" x14ac:dyDescent="0.2">
      <c r="B21" s="74">
        <v>2</v>
      </c>
      <c r="C21" s="75"/>
      <c r="D21" s="76"/>
      <c r="E21" s="76"/>
      <c r="F21" s="76" t="str">
        <f t="shared" ref="F21:F24" si="6">IF(E21="","",D21*E21)</f>
        <v/>
      </c>
      <c r="G21" s="76" t="str">
        <f t="shared" ref="G21" si="7">IF(F21="","",0)</f>
        <v/>
      </c>
      <c r="H21" s="76" t="str">
        <f t="shared" ref="H21" si="8">IF(G21="","",F21-G21)</f>
        <v/>
      </c>
      <c r="I21" s="104"/>
      <c r="J21" s="104"/>
      <c r="K21" s="112"/>
      <c r="L21" s="104"/>
      <c r="M21" s="105"/>
    </row>
    <row r="22" spans="2:15" s="67" customFormat="1" ht="40" customHeight="1" x14ac:dyDescent="0.2">
      <c r="B22" s="74">
        <v>3</v>
      </c>
      <c r="C22" s="75"/>
      <c r="D22" s="76"/>
      <c r="E22" s="76"/>
      <c r="F22" s="76" t="str">
        <f t="shared" si="6"/>
        <v/>
      </c>
      <c r="G22" s="76" t="str">
        <f t="shared" ref="G22:G24" si="9">IF(F22="","",0)</f>
        <v/>
      </c>
      <c r="H22" s="76" t="str">
        <f t="shared" ref="H22:H24" si="10">IF(G22="","",F22-G22)</f>
        <v/>
      </c>
      <c r="I22" s="104"/>
      <c r="J22" s="104"/>
      <c r="K22" s="112"/>
      <c r="L22" s="104"/>
      <c r="M22" s="105"/>
    </row>
    <row r="23" spans="2:15" s="67" customFormat="1" ht="40" customHeight="1" x14ac:dyDescent="0.2">
      <c r="B23" s="74">
        <v>4</v>
      </c>
      <c r="C23" s="75"/>
      <c r="D23" s="76"/>
      <c r="E23" s="76"/>
      <c r="F23" s="76" t="str">
        <f t="shared" si="6"/>
        <v/>
      </c>
      <c r="G23" s="76" t="str">
        <f t="shared" si="9"/>
        <v/>
      </c>
      <c r="H23" s="76" t="str">
        <f t="shared" si="10"/>
        <v/>
      </c>
      <c r="I23" s="104"/>
      <c r="J23" s="104"/>
      <c r="K23" s="112"/>
      <c r="L23" s="104"/>
      <c r="M23" s="105"/>
    </row>
    <row r="24" spans="2:15" s="67" customFormat="1" ht="40" customHeight="1" thickBot="1" x14ac:dyDescent="0.25">
      <c r="B24" s="80">
        <v>5</v>
      </c>
      <c r="C24" s="81"/>
      <c r="D24" s="82"/>
      <c r="E24" s="82"/>
      <c r="F24" s="76" t="str">
        <f t="shared" si="6"/>
        <v/>
      </c>
      <c r="G24" s="76" t="str">
        <f t="shared" si="9"/>
        <v/>
      </c>
      <c r="H24" s="76" t="str">
        <f t="shared" si="10"/>
        <v/>
      </c>
      <c r="I24" s="110"/>
      <c r="J24" s="110"/>
      <c r="K24" s="113"/>
      <c r="L24" s="110"/>
      <c r="M24" s="114"/>
      <c r="O24" s="83"/>
    </row>
    <row r="25" spans="2:15" s="68" customFormat="1" ht="30" customHeight="1" x14ac:dyDescent="0.2">
      <c r="B25" s="115" t="s">
        <v>94</v>
      </c>
      <c r="C25" s="116"/>
      <c r="D25" s="116"/>
      <c r="E25" s="116"/>
      <c r="F25" s="116"/>
      <c r="G25" s="116"/>
      <c r="H25" s="117" t="s">
        <v>145</v>
      </c>
      <c r="I25" s="117"/>
      <c r="J25" s="117"/>
      <c r="K25" s="101" t="s">
        <v>96</v>
      </c>
      <c r="L25" s="102"/>
      <c r="M25" s="103"/>
      <c r="O25" s="73"/>
    </row>
    <row r="26" spans="2:15" s="67" customFormat="1" ht="40" customHeight="1" x14ac:dyDescent="0.2">
      <c r="B26" s="84">
        <v>1</v>
      </c>
      <c r="C26" s="75"/>
      <c r="D26" s="76"/>
      <c r="E26" s="76"/>
      <c r="F26" s="76" t="str">
        <f>IF(E26="","",D26*E26)</f>
        <v/>
      </c>
      <c r="G26" s="76" t="str">
        <f>IF(F26="","",0)</f>
        <v/>
      </c>
      <c r="H26" s="76" t="str">
        <f>IF(G26="","",F26-G26)</f>
        <v/>
      </c>
      <c r="I26" s="106" t="str">
        <f>IF(H26="","",SUM(H26:H30))</f>
        <v/>
      </c>
      <c r="J26" s="106" t="str">
        <f>IF(I26="","",I26/5*4)</f>
        <v/>
      </c>
      <c r="K26" s="106"/>
      <c r="L26" s="106" t="str">
        <f>IF(K26="","",MIN(J26:K30))</f>
        <v/>
      </c>
      <c r="M26" s="127" t="str">
        <f>IF(L26="","",ROUNDDOWN(L26,-3))</f>
        <v/>
      </c>
      <c r="O26" s="83"/>
    </row>
    <row r="27" spans="2:15" s="67" customFormat="1" ht="40" customHeight="1" x14ac:dyDescent="0.2">
      <c r="B27" s="84">
        <v>2</v>
      </c>
      <c r="C27" s="75"/>
      <c r="D27" s="76"/>
      <c r="E27" s="76"/>
      <c r="F27" s="76" t="str">
        <f t="shared" ref="F27" si="11">IF(E27="","",D27*E27)</f>
        <v/>
      </c>
      <c r="G27" s="76" t="str">
        <f t="shared" ref="G27" si="12">IF(F27="","",0)</f>
        <v/>
      </c>
      <c r="H27" s="76" t="str">
        <f t="shared" ref="H27" si="13">IF(G27="","",F27-G27)</f>
        <v/>
      </c>
      <c r="I27" s="106"/>
      <c r="J27" s="106"/>
      <c r="K27" s="106"/>
      <c r="L27" s="106"/>
      <c r="M27" s="127"/>
    </row>
    <row r="28" spans="2:15" s="67" customFormat="1" ht="40" customHeight="1" x14ac:dyDescent="0.2">
      <c r="B28" s="84">
        <v>3</v>
      </c>
      <c r="C28" s="75"/>
      <c r="D28" s="76"/>
      <c r="E28" s="76"/>
      <c r="F28" s="76" t="str">
        <f t="shared" ref="F28:F30" si="14">IF(E28="","",D28*E28)</f>
        <v/>
      </c>
      <c r="G28" s="76" t="str">
        <f t="shared" ref="G28:G30" si="15">IF(F28="","",0)</f>
        <v/>
      </c>
      <c r="H28" s="76" t="str">
        <f t="shared" ref="H28:H30" si="16">IF(G28="","",F28-G28)</f>
        <v/>
      </c>
      <c r="I28" s="106"/>
      <c r="J28" s="106"/>
      <c r="K28" s="106"/>
      <c r="L28" s="106"/>
      <c r="M28" s="127"/>
    </row>
    <row r="29" spans="2:15" s="67" customFormat="1" ht="40" customHeight="1" x14ac:dyDescent="0.2">
      <c r="B29" s="84">
        <v>4</v>
      </c>
      <c r="C29" s="75"/>
      <c r="D29" s="76"/>
      <c r="E29" s="76"/>
      <c r="F29" s="76" t="str">
        <f t="shared" si="14"/>
        <v/>
      </c>
      <c r="G29" s="76" t="str">
        <f t="shared" si="15"/>
        <v/>
      </c>
      <c r="H29" s="76" t="str">
        <f t="shared" si="16"/>
        <v/>
      </c>
      <c r="I29" s="106"/>
      <c r="J29" s="106"/>
      <c r="K29" s="106"/>
      <c r="L29" s="106"/>
      <c r="M29" s="127"/>
    </row>
    <row r="30" spans="2:15" s="67" customFormat="1" ht="40" customHeight="1" thickBot="1" x14ac:dyDescent="0.25">
      <c r="B30" s="85">
        <v>5</v>
      </c>
      <c r="C30" s="81"/>
      <c r="D30" s="82"/>
      <c r="E30" s="82"/>
      <c r="F30" s="76" t="str">
        <f t="shared" si="14"/>
        <v/>
      </c>
      <c r="G30" s="76" t="str">
        <f t="shared" si="15"/>
        <v/>
      </c>
      <c r="H30" s="76" t="str">
        <f t="shared" si="16"/>
        <v/>
      </c>
      <c r="I30" s="123"/>
      <c r="J30" s="123"/>
      <c r="K30" s="123"/>
      <c r="L30" s="123"/>
      <c r="M30" s="128"/>
    </row>
    <row r="31" spans="2:15" s="68" customFormat="1" ht="30" customHeight="1" x14ac:dyDescent="0.2">
      <c r="B31" s="124" t="s">
        <v>91</v>
      </c>
      <c r="C31" s="125"/>
      <c r="D31" s="125"/>
      <c r="E31" s="125"/>
      <c r="F31" s="125"/>
      <c r="G31" s="125"/>
      <c r="H31" s="125"/>
      <c r="I31" s="125"/>
      <c r="J31" s="125"/>
      <c r="K31" s="125"/>
      <c r="L31" s="125"/>
      <c r="M31" s="126"/>
    </row>
    <row r="32" spans="2:15" s="67" customFormat="1" ht="40" customHeight="1" x14ac:dyDescent="0.2">
      <c r="B32" s="84">
        <v>1</v>
      </c>
      <c r="C32" s="75"/>
      <c r="D32" s="76"/>
      <c r="E32" s="76"/>
      <c r="F32" s="76" t="str">
        <f>IF(E32="","",D32*E32)</f>
        <v/>
      </c>
      <c r="G32" s="76" t="str">
        <f>IF(F32="","",0)</f>
        <v/>
      </c>
      <c r="H32" s="76" t="str">
        <f>IF(G32="","",F32-G32)</f>
        <v/>
      </c>
      <c r="I32" s="106" t="str">
        <f>IF(H32="","",SUM(H32:H33))</f>
        <v/>
      </c>
      <c r="J32" s="106" t="str">
        <f>IF(I32="","",I32/5*4)</f>
        <v/>
      </c>
      <c r="K32" s="106" t="str">
        <f>IF(J32="","",480000)</f>
        <v/>
      </c>
      <c r="L32" s="106" t="str">
        <f>IF(K32="","",MIN(J32:K33))</f>
        <v/>
      </c>
      <c r="M32" s="127" t="str">
        <f>IF(L32="","",ROUNDDOWN(L32,-3))</f>
        <v/>
      </c>
      <c r="O32" s="83"/>
    </row>
    <row r="33" spans="2:13" s="67" customFormat="1" ht="40" customHeight="1" thickBot="1" x14ac:dyDescent="0.25">
      <c r="B33" s="84">
        <v>2</v>
      </c>
      <c r="C33" s="75"/>
      <c r="D33" s="76"/>
      <c r="E33" s="76"/>
      <c r="F33" s="76" t="str">
        <f t="shared" ref="F33" si="17">IF(E33="","",D33*E33)</f>
        <v/>
      </c>
      <c r="G33" s="76" t="str">
        <f t="shared" ref="G33" si="18">IF(F33="","",0)</f>
        <v/>
      </c>
      <c r="H33" s="76" t="str">
        <f t="shared" ref="H33" si="19">IF(G33="","",F33-G33)</f>
        <v/>
      </c>
      <c r="I33" s="106"/>
      <c r="J33" s="106"/>
      <c r="K33" s="106"/>
      <c r="L33" s="106"/>
      <c r="M33" s="127"/>
    </row>
    <row r="34" spans="2:13" s="67" customFormat="1" ht="40" customHeight="1" thickBot="1" x14ac:dyDescent="0.25">
      <c r="B34" s="119" t="s">
        <v>2</v>
      </c>
      <c r="C34" s="120"/>
      <c r="D34" s="86" t="s">
        <v>33</v>
      </c>
      <c r="E34" s="87">
        <f t="shared" ref="E34:J34" si="20">SUM(E11:E32)</f>
        <v>0</v>
      </c>
      <c r="F34" s="87">
        <f t="shared" si="20"/>
        <v>0</v>
      </c>
      <c r="G34" s="87">
        <f t="shared" si="20"/>
        <v>0</v>
      </c>
      <c r="H34" s="87">
        <f t="shared" si="20"/>
        <v>0</v>
      </c>
      <c r="I34" s="87">
        <f t="shared" si="20"/>
        <v>0</v>
      </c>
      <c r="J34" s="87">
        <f t="shared" si="20"/>
        <v>0</v>
      </c>
      <c r="K34" s="86" t="s">
        <v>36</v>
      </c>
      <c r="L34" s="87">
        <f>SUM(L11:L32)</f>
        <v>0</v>
      </c>
      <c r="M34" s="88">
        <f>SUM(M11:M32)</f>
        <v>0</v>
      </c>
    </row>
    <row r="35" spans="2:13" s="67" customFormat="1" ht="24.75" customHeight="1" x14ac:dyDescent="0.2">
      <c r="B35" s="118" t="s">
        <v>81</v>
      </c>
      <c r="C35" s="118"/>
      <c r="D35" s="118"/>
      <c r="E35" s="118"/>
      <c r="F35" s="118"/>
      <c r="G35" s="118"/>
      <c r="H35" s="118"/>
      <c r="I35" s="118"/>
      <c r="J35" s="118"/>
      <c r="K35" s="118"/>
      <c r="L35" s="118"/>
      <c r="M35" s="118"/>
    </row>
    <row r="36" spans="2:13" s="67" customFormat="1" ht="24.75" customHeight="1" x14ac:dyDescent="0.2">
      <c r="B36" s="89" t="s">
        <v>82</v>
      </c>
    </row>
    <row r="37" spans="2:13" s="67" customFormat="1" ht="24.75" customHeight="1" x14ac:dyDescent="0.2">
      <c r="B37" s="67" t="s">
        <v>83</v>
      </c>
    </row>
    <row r="38" spans="2:13" s="17" customFormat="1" ht="27" customHeight="1" x14ac:dyDescent="0.2">
      <c r="C38" s="18" t="s">
        <v>41</v>
      </c>
      <c r="D38" s="18" t="s">
        <v>41</v>
      </c>
      <c r="E38" s="18" t="s">
        <v>41</v>
      </c>
      <c r="F38" s="18" t="s">
        <v>42</v>
      </c>
      <c r="G38" s="18" t="s">
        <v>42</v>
      </c>
      <c r="H38" s="18" t="s">
        <v>42</v>
      </c>
      <c r="I38" s="18" t="s">
        <v>42</v>
      </c>
      <c r="J38" s="18" t="s">
        <v>42</v>
      </c>
      <c r="K38" s="56" t="s">
        <v>85</v>
      </c>
      <c r="L38" s="18" t="s">
        <v>42</v>
      </c>
      <c r="M38" s="18" t="s">
        <v>42</v>
      </c>
    </row>
    <row r="43" spans="2:13" ht="27" customHeight="1" x14ac:dyDescent="0.2">
      <c r="L43" s="1" t="s">
        <v>15</v>
      </c>
      <c r="M43" s="57">
        <v>1000000</v>
      </c>
    </row>
    <row r="44" spans="2:13" ht="27" customHeight="1" x14ac:dyDescent="0.2">
      <c r="K44" s="58"/>
      <c r="L44" s="58" t="s">
        <v>101</v>
      </c>
      <c r="M44" s="57">
        <v>1500000</v>
      </c>
    </row>
    <row r="45" spans="2:13" ht="27" customHeight="1" x14ac:dyDescent="0.2">
      <c r="K45" s="58"/>
      <c r="L45" s="58" t="s">
        <v>102</v>
      </c>
      <c r="M45" s="57">
        <v>2000000</v>
      </c>
    </row>
    <row r="46" spans="2:13" ht="27" customHeight="1" x14ac:dyDescent="0.2">
      <c r="K46" s="58"/>
      <c r="L46" s="58" t="s">
        <v>103</v>
      </c>
      <c r="M46" s="57">
        <v>2500000</v>
      </c>
    </row>
    <row r="47" spans="2:13" ht="27" customHeight="1" x14ac:dyDescent="0.2">
      <c r="K47" s="59"/>
      <c r="L47" s="59" t="s">
        <v>104</v>
      </c>
      <c r="M47" s="57">
        <v>1150000</v>
      </c>
    </row>
    <row r="48" spans="2:13" ht="27" customHeight="1" x14ac:dyDescent="0.2">
      <c r="K48" s="58"/>
      <c r="L48" s="58" t="s">
        <v>105</v>
      </c>
      <c r="M48" s="57">
        <v>1650000</v>
      </c>
    </row>
    <row r="49" spans="11:13" ht="27" customHeight="1" x14ac:dyDescent="0.2">
      <c r="K49" s="58"/>
      <c r="L49" s="58" t="s">
        <v>106</v>
      </c>
      <c r="M49" s="57">
        <v>2150000</v>
      </c>
    </row>
    <row r="50" spans="11:13" ht="27" customHeight="1" x14ac:dyDescent="0.2">
      <c r="K50" s="58"/>
      <c r="L50" s="58" t="s">
        <v>107</v>
      </c>
      <c r="M50" s="57">
        <v>2650000</v>
      </c>
    </row>
    <row r="51" spans="11:13" ht="27" customHeight="1" x14ac:dyDescent="0.2">
      <c r="K51" s="58"/>
      <c r="L51" s="58" t="s">
        <v>108</v>
      </c>
      <c r="M51" s="57">
        <v>1050000</v>
      </c>
    </row>
    <row r="52" spans="11:13" ht="27" customHeight="1" x14ac:dyDescent="0.2">
      <c r="K52" s="58"/>
      <c r="L52" s="58" t="s">
        <v>109</v>
      </c>
      <c r="M52" s="57">
        <v>1550000</v>
      </c>
    </row>
    <row r="53" spans="11:13" ht="27" customHeight="1" x14ac:dyDescent="0.2">
      <c r="K53" s="58"/>
      <c r="L53" s="58" t="s">
        <v>110</v>
      </c>
      <c r="M53" s="57">
        <v>2050000</v>
      </c>
    </row>
    <row r="54" spans="11:13" ht="27" customHeight="1" x14ac:dyDescent="0.2">
      <c r="K54" s="58"/>
      <c r="L54" s="58" t="s">
        <v>111</v>
      </c>
      <c r="M54" s="57">
        <v>2550000</v>
      </c>
    </row>
    <row r="55" spans="11:13" ht="27" customHeight="1" x14ac:dyDescent="0.2">
      <c r="K55" s="58"/>
      <c r="L55" s="58" t="s">
        <v>112</v>
      </c>
      <c r="M55" s="57">
        <v>1200000</v>
      </c>
    </row>
    <row r="56" spans="11:13" ht="27" customHeight="1" x14ac:dyDescent="0.2">
      <c r="K56" s="58"/>
      <c r="L56" s="58" t="s">
        <v>113</v>
      </c>
      <c r="M56" s="57">
        <v>1700000</v>
      </c>
    </row>
    <row r="57" spans="11:13" ht="27" customHeight="1" x14ac:dyDescent="0.2">
      <c r="K57" s="59"/>
      <c r="L57" s="59" t="s">
        <v>114</v>
      </c>
      <c r="M57" s="57">
        <v>2200000</v>
      </c>
    </row>
    <row r="58" spans="11:13" ht="27" customHeight="1" x14ac:dyDescent="0.2">
      <c r="K58" s="58"/>
      <c r="L58" s="58" t="s">
        <v>115</v>
      </c>
      <c r="M58" s="57">
        <v>2700000</v>
      </c>
    </row>
    <row r="59" spans="11:13" ht="27" customHeight="1" x14ac:dyDescent="0.2">
      <c r="K59" s="59"/>
      <c r="L59" s="59" t="s">
        <v>116</v>
      </c>
      <c r="M59" s="57"/>
    </row>
    <row r="60" spans="11:13" ht="27" customHeight="1" x14ac:dyDescent="0.2">
      <c r="K60" s="63"/>
      <c r="L60" s="63" t="s">
        <v>117</v>
      </c>
      <c r="M60" s="57">
        <v>10000000</v>
      </c>
    </row>
    <row r="61" spans="11:13" ht="27" customHeight="1" x14ac:dyDescent="0.2">
      <c r="K61" s="63"/>
      <c r="L61" s="63" t="s">
        <v>118</v>
      </c>
      <c r="M61" s="57">
        <v>10150000</v>
      </c>
    </row>
    <row r="62" spans="11:13" ht="27" customHeight="1" x14ac:dyDescent="0.2">
      <c r="K62" s="63"/>
      <c r="L62" s="63" t="s">
        <v>119</v>
      </c>
    </row>
    <row r="63" spans="11:13" ht="27" customHeight="1" x14ac:dyDescent="0.2">
      <c r="K63" s="60"/>
      <c r="L63" s="60" t="s">
        <v>120</v>
      </c>
    </row>
    <row r="64" spans="11:13" ht="27" customHeight="1" x14ac:dyDescent="0.2">
      <c r="K64" s="60"/>
      <c r="L64" s="60" t="s">
        <v>121</v>
      </c>
    </row>
    <row r="65" spans="11:12" ht="27" customHeight="1" x14ac:dyDescent="0.2">
      <c r="K65" s="60"/>
      <c r="L65" s="60" t="s">
        <v>122</v>
      </c>
    </row>
    <row r="66" spans="11:12" ht="27" customHeight="1" x14ac:dyDescent="0.2">
      <c r="K66" s="60"/>
      <c r="L66" s="60" t="s">
        <v>123</v>
      </c>
    </row>
    <row r="67" spans="11:12" ht="27" customHeight="1" x14ac:dyDescent="0.2">
      <c r="K67" s="60"/>
      <c r="L67" s="60" t="s">
        <v>124</v>
      </c>
    </row>
    <row r="68" spans="11:12" ht="27" customHeight="1" x14ac:dyDescent="0.2">
      <c r="K68" s="60"/>
      <c r="L68" s="60" t="s">
        <v>125</v>
      </c>
    </row>
    <row r="69" spans="11:12" ht="27" customHeight="1" x14ac:dyDescent="0.2">
      <c r="K69" s="60"/>
      <c r="L69" s="60" t="s">
        <v>126</v>
      </c>
    </row>
    <row r="70" spans="11:12" ht="27" customHeight="1" x14ac:dyDescent="0.2">
      <c r="K70" s="60"/>
      <c r="L70" s="60" t="s">
        <v>127</v>
      </c>
    </row>
    <row r="71" spans="11:12" ht="27" customHeight="1" x14ac:dyDescent="0.2">
      <c r="K71" s="60"/>
      <c r="L71" s="60" t="s">
        <v>128</v>
      </c>
    </row>
    <row r="72" spans="11:12" ht="27" customHeight="1" x14ac:dyDescent="0.2">
      <c r="K72" s="60"/>
      <c r="L72" s="60" t="s">
        <v>129</v>
      </c>
    </row>
    <row r="73" spans="11:12" ht="27" customHeight="1" x14ac:dyDescent="0.2">
      <c r="K73" s="60"/>
      <c r="L73" s="60" t="s">
        <v>130</v>
      </c>
    </row>
    <row r="74" spans="11:12" ht="27" customHeight="1" x14ac:dyDescent="0.2">
      <c r="K74" s="60"/>
      <c r="L74" s="60" t="s">
        <v>131</v>
      </c>
    </row>
    <row r="75" spans="11:12" ht="27" customHeight="1" x14ac:dyDescent="0.2">
      <c r="K75" s="60"/>
      <c r="L75" s="60" t="s">
        <v>132</v>
      </c>
    </row>
    <row r="76" spans="11:12" ht="27" customHeight="1" x14ac:dyDescent="0.2">
      <c r="K76" s="60"/>
      <c r="L76" s="60" t="s">
        <v>133</v>
      </c>
    </row>
    <row r="77" spans="11:12" ht="27" customHeight="1" x14ac:dyDescent="0.2">
      <c r="K77" s="60"/>
      <c r="L77" s="60" t="s">
        <v>134</v>
      </c>
    </row>
    <row r="78" spans="11:12" ht="27" customHeight="1" x14ac:dyDescent="0.2">
      <c r="K78" s="60"/>
      <c r="L78" s="60" t="s">
        <v>135</v>
      </c>
    </row>
    <row r="79" spans="11:12" ht="27" customHeight="1" x14ac:dyDescent="0.2">
      <c r="K79" s="60"/>
      <c r="L79" s="60" t="s">
        <v>136</v>
      </c>
    </row>
    <row r="80" spans="11:12" ht="27" customHeight="1" x14ac:dyDescent="0.2">
      <c r="K80" s="60"/>
      <c r="L80" s="60" t="s">
        <v>137</v>
      </c>
    </row>
    <row r="81" spans="11:12" ht="27" customHeight="1" x14ac:dyDescent="0.2">
      <c r="K81" s="60"/>
      <c r="L81" s="60" t="s">
        <v>138</v>
      </c>
    </row>
  </sheetData>
  <mergeCells count="46">
    <mergeCell ref="D1:K1"/>
    <mergeCell ref="B9:M9"/>
    <mergeCell ref="B3:C3"/>
    <mergeCell ref="B4:C4"/>
    <mergeCell ref="B5:C5"/>
    <mergeCell ref="D3:G3"/>
    <mergeCell ref="D4:G4"/>
    <mergeCell ref="D5:G5"/>
    <mergeCell ref="I3:L3"/>
    <mergeCell ref="H5:K5"/>
    <mergeCell ref="H4:K4"/>
    <mergeCell ref="B35:M35"/>
    <mergeCell ref="B34:C34"/>
    <mergeCell ref="J7:J8"/>
    <mergeCell ref="I26:I30"/>
    <mergeCell ref="J26:J30"/>
    <mergeCell ref="K26:K30"/>
    <mergeCell ref="B31:M31"/>
    <mergeCell ref="M11:M14"/>
    <mergeCell ref="L26:L30"/>
    <mergeCell ref="M26:M30"/>
    <mergeCell ref="I16:I18"/>
    <mergeCell ref="J16:J18"/>
    <mergeCell ref="K16:K18"/>
    <mergeCell ref="L32:L33"/>
    <mergeCell ref="M32:M33"/>
    <mergeCell ref="B7:C8"/>
    <mergeCell ref="K25:M25"/>
    <mergeCell ref="L16:L18"/>
    <mergeCell ref="M16:M18"/>
    <mergeCell ref="K32:K33"/>
    <mergeCell ref="B19:M19"/>
    <mergeCell ref="I20:I24"/>
    <mergeCell ref="J20:J24"/>
    <mergeCell ref="K20:K24"/>
    <mergeCell ref="L20:L24"/>
    <mergeCell ref="M20:M24"/>
    <mergeCell ref="I32:I33"/>
    <mergeCell ref="J32:J33"/>
    <mergeCell ref="B25:G25"/>
    <mergeCell ref="H25:J25"/>
    <mergeCell ref="B10:J10"/>
    <mergeCell ref="B15:G15"/>
    <mergeCell ref="H15:J15"/>
    <mergeCell ref="K10:M10"/>
    <mergeCell ref="K15:M15"/>
  </mergeCells>
  <phoneticPr fontId="2"/>
  <conditionalFormatting sqref="C26:M30">
    <cfRule type="expression" dxfId="2" priority="7">
      <formula>$C$11&lt;&gt;""</formula>
    </cfRule>
  </conditionalFormatting>
  <conditionalFormatting sqref="C32:M33">
    <cfRule type="expression" dxfId="1" priority="1">
      <formula>$C$11&lt;&gt;""</formula>
    </cfRule>
  </conditionalFormatting>
  <dataValidations xWindow="869" yWindow="827" count="7">
    <dataValidation type="list" allowBlank="1" showErrorMessage="1" promptTitle="基準額" prompt="○職員数により合計金額が変動する契約_x000a_1～10名：100万円_x000a_11～20名：150万円_x000a_21～30名：200万円_x000a_31名～：250万円_x000a__x000a_○それ以外の方式の契約_x000a_一律250万円_x000a__x000a_※介護ソフトの導入に伴い、タブレットやWi-Fi環境整備を行う場合は、基準額に15万円を加算_x000a__x000a_※「ケアプランデータ連携システム」により５事業所以上とデータ連携を実施する場合は、基準額に５万円を加算" sqref="K16:K18" xr:uid="{F0777FF5-AE70-4EC2-87A4-9E9AA7E52D16}">
      <formula1>$M$43:$M$58</formula1>
    </dataValidation>
    <dataValidation allowBlank="1" showInputMessage="1" showErrorMessage="1" promptTitle="基準額" prompt="100万円／台" sqref="K11:K14" xr:uid="{7558841A-8D6A-430B-802A-CFB13E67D57B}"/>
    <dataValidation allowBlank="1" showInputMessage="1" showErrorMessage="1" promptTitle="基準額" prompt="30万円／台_x000a__x000a_例）_x000a_見守り機器10台＋通信環境整備1式➡30万円×10台＝300万円" sqref="K20:K24" xr:uid="{91B5B642-D798-476D-848B-1D32E361D4BC}"/>
    <dataValidation type="list" allowBlank="1" showInputMessage="1" showErrorMessage="1" promptTitle="基準額" prompt="1,000万円_x000a__x000a_※パッケージ型導入支援の一部で介護ソフトを導入し、それと一体的に使用するWiFi環境整備、PC、タブレット等を導入する場合は、1,015万円" sqref="K26:K30" xr:uid="{50D516FB-8A98-4E25-9992-D0B9548A22F7}">
      <formula1>$M$60:$M$61</formula1>
    </dataValidation>
    <dataValidation allowBlank="1" showInputMessage="1" showErrorMessage="1" promptTitle="基準額" prompt="48万円" sqref="K32:K33" xr:uid="{DBCB5701-9A94-4183-86A8-64E1AFBBE026}"/>
    <dataValidation type="list" allowBlank="1" showInputMessage="1" showErrorMessage="1" sqref="D5:G5" xr:uid="{B228B250-707F-4EED-A185-6D73DFF7D516}">
      <formula1>$L$44:$L$81</formula1>
    </dataValidation>
    <dataValidation type="custom" errorStyle="warning" allowBlank="1" showInputMessage="1" showErrorMessage="1" sqref="I3:L3" xr:uid="{0AC2AA9B-6FE4-4827-80F8-6ED17C824559}">
      <formula1>LEN(I3)=10</formula1>
    </dataValidation>
  </dataValidations>
  <printOptions horizontalCentered="1"/>
  <pageMargins left="0.59055118110236227" right="0.59055118110236227" top="0.78740157480314965" bottom="0.19685039370078741" header="0.51181102362204722" footer="0.51181102362204722"/>
  <pageSetup paperSize="9" scale="5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9</xdr:col>
                    <xdr:colOff>1009650</xdr:colOff>
                    <xdr:row>24</xdr:row>
                    <xdr:rowOff>31750</xdr:rowOff>
                  </from>
                  <to>
                    <xdr:col>10</xdr:col>
                    <xdr:colOff>88900</xdr:colOff>
                    <xdr:row>24</xdr:row>
                    <xdr:rowOff>355600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9</xdr:col>
                    <xdr:colOff>1003300</xdr:colOff>
                    <xdr:row>14</xdr:row>
                    <xdr:rowOff>31750</xdr:rowOff>
                  </from>
                  <to>
                    <xdr:col>10</xdr:col>
                    <xdr:colOff>69850</xdr:colOff>
                    <xdr:row>14</xdr:row>
                    <xdr:rowOff>355600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W37"/>
  <sheetViews>
    <sheetView showGridLines="0" view="pageBreakPreview" zoomScaleNormal="100" zoomScaleSheetLayoutView="100" workbookViewId="0">
      <selection activeCell="E5" sqref="E5:J5"/>
    </sheetView>
  </sheetViews>
  <sheetFormatPr defaultColWidth="9.09765625" defaultRowHeight="18.75" customHeight="1" x14ac:dyDescent="0.2"/>
  <cols>
    <col min="1" max="1" width="1" style="1" customWidth="1"/>
    <col min="2" max="2" width="7.09765625" style="1" customWidth="1"/>
    <col min="3" max="3" width="8.296875" style="1" customWidth="1"/>
    <col min="4" max="4" width="7.296875" style="1" customWidth="1"/>
    <col min="5" max="14" width="8.296875" style="1" customWidth="1"/>
    <col min="15" max="15" width="1.09765625" style="1" customWidth="1"/>
    <col min="16" max="16" width="109.09765625" style="1" bestFit="1" customWidth="1"/>
    <col min="17" max="16384" width="9.09765625" style="1"/>
  </cols>
  <sheetData>
    <row r="1" spans="2:23" ht="16.5" customHeight="1" x14ac:dyDescent="0.2">
      <c r="B1" s="14" t="s">
        <v>22</v>
      </c>
      <c r="C1" s="15"/>
      <c r="D1" s="15"/>
      <c r="E1" s="15"/>
      <c r="F1" s="15"/>
      <c r="G1" s="15"/>
      <c r="H1" s="16"/>
    </row>
    <row r="2" spans="2:23" ht="35.25" customHeight="1" thickBot="1" x14ac:dyDescent="0.25">
      <c r="B2" s="230" t="s">
        <v>98</v>
      </c>
      <c r="C2" s="230"/>
      <c r="D2" s="230"/>
      <c r="E2" s="230"/>
      <c r="F2" s="230"/>
      <c r="G2" s="230"/>
      <c r="H2" s="230"/>
      <c r="I2" s="230"/>
      <c r="J2" s="230"/>
      <c r="K2" s="230"/>
      <c r="L2" s="230"/>
      <c r="M2" s="230"/>
      <c r="N2" s="230"/>
    </row>
    <row r="3" spans="2:23" ht="30" customHeight="1" x14ac:dyDescent="0.2">
      <c r="B3" s="236" t="s">
        <v>19</v>
      </c>
      <c r="C3" s="237"/>
      <c r="D3" s="237"/>
      <c r="E3" s="231" t="str">
        <f>IF(別紙１!D3="","",別紙１!D3)</f>
        <v/>
      </c>
      <c r="F3" s="231"/>
      <c r="G3" s="231"/>
      <c r="H3" s="231"/>
      <c r="I3" s="231"/>
      <c r="J3" s="231"/>
      <c r="K3" s="231"/>
      <c r="L3" s="231"/>
      <c r="M3" s="231"/>
      <c r="N3" s="232"/>
      <c r="P3" s="43" t="s">
        <v>64</v>
      </c>
    </row>
    <row r="4" spans="2:23" ht="30" customHeight="1" x14ac:dyDescent="0.2">
      <c r="B4" s="238" t="s">
        <v>20</v>
      </c>
      <c r="C4" s="239"/>
      <c r="D4" s="239"/>
      <c r="E4" s="233" t="str">
        <f>IF(別紙１!D4="","",別紙１!D4)</f>
        <v/>
      </c>
      <c r="F4" s="234"/>
      <c r="G4" s="234"/>
      <c r="H4" s="234"/>
      <c r="I4" s="234"/>
      <c r="J4" s="234"/>
      <c r="K4" s="234"/>
      <c r="L4" s="234"/>
      <c r="M4" s="234"/>
      <c r="N4" s="235"/>
      <c r="P4" s="43" t="s">
        <v>64</v>
      </c>
    </row>
    <row r="5" spans="2:23" ht="45" customHeight="1" x14ac:dyDescent="0.2">
      <c r="B5" s="192" t="s">
        <v>51</v>
      </c>
      <c r="C5" s="193"/>
      <c r="D5" s="207"/>
      <c r="E5" s="214" t="s">
        <v>50</v>
      </c>
      <c r="F5" s="215"/>
      <c r="G5" s="215"/>
      <c r="H5" s="215"/>
      <c r="I5" s="215"/>
      <c r="J5" s="215"/>
      <c r="K5" s="211" t="s">
        <v>47</v>
      </c>
      <c r="L5" s="212"/>
      <c r="M5" s="212"/>
      <c r="N5" s="213"/>
      <c r="P5" s="205" t="s">
        <v>49</v>
      </c>
      <c r="Q5" s="206"/>
      <c r="R5" s="206"/>
      <c r="S5" s="206"/>
      <c r="T5" s="206"/>
      <c r="U5" s="206"/>
      <c r="V5" s="206"/>
      <c r="W5" s="206"/>
    </row>
    <row r="6" spans="2:23" ht="45" customHeight="1" thickBot="1" x14ac:dyDescent="0.25">
      <c r="B6" s="208"/>
      <c r="C6" s="209"/>
      <c r="D6" s="210"/>
      <c r="E6" s="219" t="s">
        <v>48</v>
      </c>
      <c r="F6" s="220"/>
      <c r="G6" s="220"/>
      <c r="H6" s="220"/>
      <c r="I6" s="220"/>
      <c r="J6" s="220"/>
      <c r="K6" s="216" t="s">
        <v>47</v>
      </c>
      <c r="L6" s="217"/>
      <c r="M6" s="217"/>
      <c r="N6" s="218"/>
      <c r="P6" s="205"/>
      <c r="Q6" s="206"/>
      <c r="R6" s="206"/>
      <c r="S6" s="206"/>
      <c r="T6" s="206"/>
      <c r="U6" s="206"/>
      <c r="V6" s="206"/>
      <c r="W6" s="206"/>
    </row>
    <row r="7" spans="2:23" ht="20.149999999999999" customHeight="1" x14ac:dyDescent="0.2">
      <c r="B7" s="51" t="s">
        <v>92</v>
      </c>
      <c r="C7" s="52"/>
      <c r="D7" s="52"/>
      <c r="E7" s="53"/>
      <c r="F7" s="53"/>
      <c r="G7" s="53"/>
      <c r="H7" s="53"/>
      <c r="I7" s="53"/>
      <c r="J7" s="53"/>
      <c r="K7" s="54"/>
      <c r="L7" s="54"/>
      <c r="M7" s="54"/>
      <c r="N7" s="55"/>
      <c r="P7" s="46"/>
      <c r="Q7" s="46"/>
      <c r="R7" s="46"/>
      <c r="S7" s="46"/>
      <c r="T7" s="46"/>
      <c r="U7" s="46"/>
      <c r="V7" s="46"/>
      <c r="W7" s="46"/>
    </row>
    <row r="8" spans="2:23" ht="20.149999999999999" customHeight="1" x14ac:dyDescent="0.2">
      <c r="B8" s="192" t="s">
        <v>79</v>
      </c>
      <c r="C8" s="193"/>
      <c r="D8" s="193"/>
      <c r="E8" s="193"/>
      <c r="F8" s="193"/>
      <c r="G8" s="193"/>
      <c r="H8" s="193"/>
      <c r="I8" s="193"/>
      <c r="J8" s="193"/>
      <c r="K8" s="193"/>
      <c r="L8" s="193"/>
      <c r="M8" s="193"/>
      <c r="N8" s="194"/>
    </row>
    <row r="9" spans="2:23" ht="55" customHeight="1" x14ac:dyDescent="0.2">
      <c r="B9" s="171" t="s">
        <v>78</v>
      </c>
      <c r="C9" s="195"/>
      <c r="D9" s="196"/>
      <c r="E9" s="157"/>
      <c r="F9" s="157"/>
      <c r="G9" s="157"/>
      <c r="H9" s="157"/>
      <c r="I9" s="157"/>
      <c r="J9" s="157"/>
      <c r="K9" s="157"/>
      <c r="L9" s="157"/>
      <c r="M9" s="157"/>
      <c r="N9" s="197"/>
    </row>
    <row r="10" spans="2:23" ht="21.75" customHeight="1" x14ac:dyDescent="0.2">
      <c r="B10" s="179" t="s">
        <v>66</v>
      </c>
      <c r="C10" s="180"/>
      <c r="D10" s="180"/>
      <c r="E10" s="180"/>
      <c r="F10" s="180"/>
      <c r="G10" s="180"/>
      <c r="H10" s="180"/>
      <c r="I10" s="180"/>
      <c r="J10" s="180"/>
      <c r="K10" s="180"/>
      <c r="L10" s="180"/>
      <c r="M10" s="180"/>
      <c r="N10" s="181"/>
    </row>
    <row r="11" spans="2:23" ht="20.149999999999999" customHeight="1" x14ac:dyDescent="0.2">
      <c r="B11" s="182" t="s">
        <v>67</v>
      </c>
      <c r="C11" s="183"/>
      <c r="D11" s="183"/>
      <c r="E11" s="183"/>
      <c r="F11" s="183"/>
      <c r="G11" s="183"/>
      <c r="H11" s="183"/>
      <c r="I11" s="183"/>
      <c r="J11" s="183"/>
      <c r="K11" s="183"/>
      <c r="L11" s="183"/>
      <c r="M11" s="183"/>
      <c r="N11" s="184"/>
    </row>
    <row r="12" spans="2:23" ht="20.149999999999999" customHeight="1" x14ac:dyDescent="0.2">
      <c r="B12" s="185" t="s">
        <v>86</v>
      </c>
      <c r="C12" s="186"/>
      <c r="D12" s="186"/>
      <c r="E12" s="186"/>
      <c r="F12" s="186"/>
      <c r="G12" s="186"/>
      <c r="H12" s="186"/>
      <c r="I12" s="186"/>
      <c r="J12" s="186"/>
      <c r="K12" s="186"/>
      <c r="L12" s="186"/>
      <c r="M12" s="186"/>
      <c r="N12" s="187"/>
    </row>
    <row r="13" spans="2:23" ht="55" customHeight="1" x14ac:dyDescent="0.2">
      <c r="B13" s="188" t="s">
        <v>58</v>
      </c>
      <c r="C13" s="189"/>
      <c r="D13" s="190"/>
      <c r="E13" s="190"/>
      <c r="F13" s="190"/>
      <c r="G13" s="190"/>
      <c r="H13" s="190"/>
      <c r="I13" s="190"/>
      <c r="J13" s="190"/>
      <c r="K13" s="190"/>
      <c r="L13" s="190"/>
      <c r="M13" s="190"/>
      <c r="N13" s="191"/>
    </row>
    <row r="14" spans="2:23" ht="55" customHeight="1" x14ac:dyDescent="0.2">
      <c r="B14" s="171" t="s">
        <v>59</v>
      </c>
      <c r="C14" s="172"/>
      <c r="D14" s="173"/>
      <c r="E14" s="173"/>
      <c r="F14" s="173"/>
      <c r="G14" s="173"/>
      <c r="H14" s="173"/>
      <c r="I14" s="173"/>
      <c r="J14" s="173"/>
      <c r="K14" s="173"/>
      <c r="L14" s="173"/>
      <c r="M14" s="173"/>
      <c r="N14" s="174"/>
    </row>
    <row r="15" spans="2:23" ht="20.149999999999999" customHeight="1" x14ac:dyDescent="0.2">
      <c r="B15" s="175" t="s">
        <v>87</v>
      </c>
      <c r="C15" s="176"/>
      <c r="D15" s="176"/>
      <c r="E15" s="176"/>
      <c r="F15" s="176"/>
      <c r="G15" s="176"/>
      <c r="H15" s="176"/>
      <c r="I15" s="176"/>
      <c r="J15" s="176"/>
      <c r="K15" s="176"/>
      <c r="L15" s="176"/>
      <c r="M15" s="176"/>
      <c r="N15" s="226"/>
    </row>
    <row r="16" spans="2:23" ht="32.25" customHeight="1" x14ac:dyDescent="0.2">
      <c r="B16" s="188" t="s">
        <v>56</v>
      </c>
      <c r="C16" s="189"/>
      <c r="D16" s="227" t="s">
        <v>57</v>
      </c>
      <c r="E16" s="228"/>
      <c r="F16" s="228"/>
      <c r="G16" s="228"/>
      <c r="H16" s="228"/>
      <c r="I16" s="228"/>
      <c r="J16" s="228"/>
      <c r="K16" s="228"/>
      <c r="L16" s="228"/>
      <c r="M16" s="228"/>
      <c r="N16" s="229"/>
    </row>
    <row r="17" spans="2:23" ht="55" customHeight="1" x14ac:dyDescent="0.2">
      <c r="B17" s="188" t="s">
        <v>70</v>
      </c>
      <c r="C17" s="189"/>
      <c r="D17" s="201"/>
      <c r="E17" s="202"/>
      <c r="F17" s="202"/>
      <c r="G17" s="202"/>
      <c r="H17" s="202"/>
      <c r="I17" s="202"/>
      <c r="J17" s="202"/>
      <c r="K17" s="202"/>
      <c r="L17" s="202"/>
      <c r="M17" s="202"/>
      <c r="N17" s="203"/>
      <c r="P17" s="42"/>
    </row>
    <row r="18" spans="2:23" ht="55" customHeight="1" x14ac:dyDescent="0.2">
      <c r="B18" s="188" t="s">
        <v>54</v>
      </c>
      <c r="C18" s="189"/>
      <c r="D18" s="201"/>
      <c r="E18" s="202"/>
      <c r="F18" s="202"/>
      <c r="G18" s="202"/>
      <c r="H18" s="202"/>
      <c r="I18" s="202"/>
      <c r="J18" s="202"/>
      <c r="K18" s="202"/>
      <c r="L18" s="202"/>
      <c r="M18" s="202"/>
      <c r="N18" s="203"/>
    </row>
    <row r="19" spans="2:23" ht="55" customHeight="1" x14ac:dyDescent="0.2">
      <c r="B19" s="171" t="s">
        <v>55</v>
      </c>
      <c r="C19" s="172"/>
      <c r="D19" s="201"/>
      <c r="E19" s="202"/>
      <c r="F19" s="202"/>
      <c r="G19" s="202"/>
      <c r="H19" s="202"/>
      <c r="I19" s="202"/>
      <c r="J19" s="202"/>
      <c r="K19" s="202"/>
      <c r="L19" s="202"/>
      <c r="M19" s="202"/>
      <c r="N19" s="203"/>
    </row>
    <row r="20" spans="2:23" ht="21.75" customHeight="1" x14ac:dyDescent="0.2">
      <c r="B20" s="168" t="s">
        <v>68</v>
      </c>
      <c r="C20" s="169"/>
      <c r="D20" s="169"/>
      <c r="E20" s="169"/>
      <c r="F20" s="169"/>
      <c r="G20" s="169"/>
      <c r="H20" s="169"/>
      <c r="I20" s="169"/>
      <c r="J20" s="169"/>
      <c r="K20" s="169"/>
      <c r="L20" s="169"/>
      <c r="M20" s="169"/>
      <c r="N20" s="170"/>
    </row>
    <row r="21" spans="2:23" ht="20.149999999999999" customHeight="1" x14ac:dyDescent="0.2">
      <c r="B21" s="198" t="s">
        <v>60</v>
      </c>
      <c r="C21" s="199"/>
      <c r="D21" s="199"/>
      <c r="E21" s="199"/>
      <c r="F21" s="199"/>
      <c r="G21" s="199"/>
      <c r="H21" s="199"/>
      <c r="I21" s="199"/>
      <c r="J21" s="199"/>
      <c r="K21" s="199"/>
      <c r="L21" s="199"/>
      <c r="M21" s="199"/>
      <c r="N21" s="200"/>
    </row>
    <row r="22" spans="2:23" ht="20.149999999999999" customHeight="1" x14ac:dyDescent="0.2">
      <c r="B22" s="221" t="s">
        <v>88</v>
      </c>
      <c r="C22" s="222"/>
      <c r="D22" s="222"/>
      <c r="E22" s="222"/>
      <c r="F22" s="222"/>
      <c r="G22" s="222"/>
      <c r="H22" s="222"/>
      <c r="I22" s="222"/>
      <c r="J22" s="222"/>
      <c r="K22" s="222"/>
      <c r="L22" s="222"/>
      <c r="M22" s="222"/>
      <c r="N22" s="223"/>
    </row>
    <row r="23" spans="2:23" ht="55" customHeight="1" x14ac:dyDescent="0.2">
      <c r="B23" s="39"/>
      <c r="C23" s="47" t="s">
        <v>53</v>
      </c>
      <c r="D23" s="201"/>
      <c r="E23" s="202"/>
      <c r="F23" s="202"/>
      <c r="G23" s="202"/>
      <c r="H23" s="202"/>
      <c r="I23" s="202"/>
      <c r="J23" s="202"/>
      <c r="K23" s="202"/>
      <c r="L23" s="202"/>
      <c r="M23" s="202"/>
      <c r="N23" s="203"/>
      <c r="P23" s="42" t="s">
        <v>63</v>
      </c>
    </row>
    <row r="24" spans="2:23" ht="30" customHeight="1" x14ac:dyDescent="0.2">
      <c r="B24" s="221" t="s">
        <v>89</v>
      </c>
      <c r="C24" s="222"/>
      <c r="D24" s="222"/>
      <c r="E24" s="222"/>
      <c r="F24" s="222"/>
      <c r="G24" s="222"/>
      <c r="H24" s="222"/>
      <c r="I24" s="222"/>
      <c r="J24" s="222"/>
      <c r="K24" s="222"/>
      <c r="L24" s="222"/>
      <c r="M24" s="222"/>
      <c r="N24" s="223"/>
    </row>
    <row r="25" spans="2:23" ht="55" customHeight="1" thickBot="1" x14ac:dyDescent="0.25">
      <c r="B25" s="41"/>
      <c r="C25" s="40" t="s">
        <v>53</v>
      </c>
      <c r="D25" s="224"/>
      <c r="E25" s="163"/>
      <c r="F25" s="163"/>
      <c r="G25" s="163"/>
      <c r="H25" s="163"/>
      <c r="I25" s="163"/>
      <c r="J25" s="163"/>
      <c r="K25" s="163"/>
      <c r="L25" s="163"/>
      <c r="M25" s="163"/>
      <c r="N25" s="225"/>
      <c r="P25" s="204" t="s">
        <v>62</v>
      </c>
    </row>
    <row r="26" spans="2:23" ht="20.149999999999999" customHeight="1" x14ac:dyDescent="0.2">
      <c r="B26" s="51" t="s">
        <v>73</v>
      </c>
      <c r="C26" s="52"/>
      <c r="D26" s="52"/>
      <c r="E26" s="53"/>
      <c r="F26" s="53"/>
      <c r="G26" s="53"/>
      <c r="H26" s="53"/>
      <c r="I26" s="53"/>
      <c r="J26" s="53"/>
      <c r="K26" s="54"/>
      <c r="L26" s="54"/>
      <c r="M26" s="54"/>
      <c r="N26" s="55"/>
      <c r="P26" s="204"/>
      <c r="Q26" s="46"/>
      <c r="R26" s="46"/>
      <c r="S26" s="46"/>
      <c r="T26" s="46"/>
      <c r="U26" s="46"/>
      <c r="V26" s="46"/>
      <c r="W26" s="46"/>
    </row>
    <row r="27" spans="2:23" ht="20.149999999999999" customHeight="1" x14ac:dyDescent="0.2">
      <c r="B27" s="192" t="s">
        <v>84</v>
      </c>
      <c r="C27" s="193"/>
      <c r="D27" s="193"/>
      <c r="E27" s="193"/>
      <c r="F27" s="193"/>
      <c r="G27" s="193"/>
      <c r="H27" s="193"/>
      <c r="I27" s="193"/>
      <c r="J27" s="193"/>
      <c r="K27" s="193"/>
      <c r="L27" s="193"/>
      <c r="M27" s="193"/>
      <c r="N27" s="194"/>
    </row>
    <row r="28" spans="2:23" ht="55" customHeight="1" x14ac:dyDescent="0.2">
      <c r="B28" s="171" t="s">
        <v>78</v>
      </c>
      <c r="C28" s="195"/>
      <c r="D28" s="196"/>
      <c r="E28" s="157"/>
      <c r="F28" s="157"/>
      <c r="G28" s="157"/>
      <c r="H28" s="157"/>
      <c r="I28" s="157"/>
      <c r="J28" s="157"/>
      <c r="K28" s="157"/>
      <c r="L28" s="157"/>
      <c r="M28" s="157"/>
      <c r="N28" s="197"/>
    </row>
    <row r="29" spans="2:23" ht="21.75" customHeight="1" x14ac:dyDescent="0.2">
      <c r="B29" s="179" t="s">
        <v>66</v>
      </c>
      <c r="C29" s="180"/>
      <c r="D29" s="180"/>
      <c r="E29" s="180"/>
      <c r="F29" s="180"/>
      <c r="G29" s="180"/>
      <c r="H29" s="180"/>
      <c r="I29" s="180"/>
      <c r="J29" s="180"/>
      <c r="K29" s="180"/>
      <c r="L29" s="180"/>
      <c r="M29" s="180"/>
      <c r="N29" s="181"/>
    </row>
    <row r="30" spans="2:23" ht="20.149999999999999" customHeight="1" x14ac:dyDescent="0.2">
      <c r="B30" s="182" t="s">
        <v>67</v>
      </c>
      <c r="C30" s="183"/>
      <c r="D30" s="183"/>
      <c r="E30" s="183"/>
      <c r="F30" s="183"/>
      <c r="G30" s="183"/>
      <c r="H30" s="183"/>
      <c r="I30" s="183"/>
      <c r="J30" s="183"/>
      <c r="K30" s="183"/>
      <c r="L30" s="183"/>
      <c r="M30" s="183"/>
      <c r="N30" s="184"/>
    </row>
    <row r="31" spans="2:23" ht="20.149999999999999" customHeight="1" x14ac:dyDescent="0.2">
      <c r="B31" s="185" t="s">
        <v>86</v>
      </c>
      <c r="C31" s="186"/>
      <c r="D31" s="186"/>
      <c r="E31" s="186"/>
      <c r="F31" s="186"/>
      <c r="G31" s="186"/>
      <c r="H31" s="186"/>
      <c r="I31" s="186"/>
      <c r="J31" s="186"/>
      <c r="K31" s="186"/>
      <c r="L31" s="186"/>
      <c r="M31" s="186"/>
      <c r="N31" s="187"/>
    </row>
    <row r="32" spans="2:23" ht="55" customHeight="1" x14ac:dyDescent="0.2">
      <c r="B32" s="188" t="s">
        <v>58</v>
      </c>
      <c r="C32" s="189"/>
      <c r="D32" s="190"/>
      <c r="E32" s="190"/>
      <c r="F32" s="190"/>
      <c r="G32" s="190"/>
      <c r="H32" s="190"/>
      <c r="I32" s="190"/>
      <c r="J32" s="190"/>
      <c r="K32" s="190"/>
      <c r="L32" s="190"/>
      <c r="M32" s="190"/>
      <c r="N32" s="191"/>
    </row>
    <row r="33" spans="2:16" ht="55" customHeight="1" x14ac:dyDescent="0.2">
      <c r="B33" s="171" t="s">
        <v>59</v>
      </c>
      <c r="C33" s="172"/>
      <c r="D33" s="173"/>
      <c r="E33" s="173"/>
      <c r="F33" s="173"/>
      <c r="G33" s="173"/>
      <c r="H33" s="173"/>
      <c r="I33" s="173"/>
      <c r="J33" s="173"/>
      <c r="K33" s="173"/>
      <c r="L33" s="173"/>
      <c r="M33" s="173"/>
      <c r="N33" s="174"/>
    </row>
    <row r="34" spans="2:16" ht="20.149999999999999" customHeight="1" x14ac:dyDescent="0.2">
      <c r="B34" s="175" t="s">
        <v>87</v>
      </c>
      <c r="C34" s="176"/>
      <c r="D34" s="176"/>
      <c r="E34" s="176"/>
      <c r="F34" s="176"/>
      <c r="G34" s="176"/>
      <c r="H34" s="176"/>
      <c r="I34" s="176"/>
      <c r="J34" s="176"/>
      <c r="K34" s="177"/>
      <c r="L34" s="177"/>
      <c r="M34" s="177"/>
      <c r="N34" s="178"/>
    </row>
    <row r="35" spans="2:16" ht="32.25" customHeight="1" x14ac:dyDescent="0.2">
      <c r="B35" s="156" t="s">
        <v>74</v>
      </c>
      <c r="C35" s="157"/>
      <c r="D35" s="157"/>
      <c r="E35" s="157"/>
      <c r="F35" s="157"/>
      <c r="G35" s="157"/>
      <c r="H35" s="157"/>
      <c r="I35" s="157"/>
      <c r="J35" s="158"/>
      <c r="K35" s="159" t="s">
        <v>47</v>
      </c>
      <c r="L35" s="160"/>
      <c r="M35" s="160"/>
      <c r="N35" s="161"/>
      <c r="P35" s="17" t="s">
        <v>75</v>
      </c>
    </row>
    <row r="36" spans="2:16" ht="21.75" customHeight="1" x14ac:dyDescent="0.2">
      <c r="B36" s="168" t="s">
        <v>68</v>
      </c>
      <c r="C36" s="169"/>
      <c r="D36" s="169"/>
      <c r="E36" s="169"/>
      <c r="F36" s="169"/>
      <c r="G36" s="169"/>
      <c r="H36" s="169"/>
      <c r="I36" s="169"/>
      <c r="J36" s="169"/>
      <c r="K36" s="169"/>
      <c r="L36" s="169"/>
      <c r="M36" s="169"/>
      <c r="N36" s="170"/>
    </row>
    <row r="37" spans="2:16" ht="32.25" customHeight="1" thickBot="1" x14ac:dyDescent="0.25">
      <c r="B37" s="162" t="s">
        <v>76</v>
      </c>
      <c r="C37" s="163"/>
      <c r="D37" s="163"/>
      <c r="E37" s="163"/>
      <c r="F37" s="163"/>
      <c r="G37" s="163"/>
      <c r="H37" s="163"/>
      <c r="I37" s="163"/>
      <c r="J37" s="164"/>
      <c r="K37" s="165" t="s">
        <v>47</v>
      </c>
      <c r="L37" s="166"/>
      <c r="M37" s="166"/>
      <c r="N37" s="167"/>
      <c r="P37" s="17" t="s">
        <v>77</v>
      </c>
    </row>
  </sheetData>
  <mergeCells count="53">
    <mergeCell ref="B14:C14"/>
    <mergeCell ref="D14:N14"/>
    <mergeCell ref="B10:N10"/>
    <mergeCell ref="B2:N2"/>
    <mergeCell ref="E3:N3"/>
    <mergeCell ref="E4:N4"/>
    <mergeCell ref="B3:D3"/>
    <mergeCell ref="B4:D4"/>
    <mergeCell ref="P25:P26"/>
    <mergeCell ref="P5:W6"/>
    <mergeCell ref="B5:D6"/>
    <mergeCell ref="K5:N5"/>
    <mergeCell ref="E5:J5"/>
    <mergeCell ref="K6:N6"/>
    <mergeCell ref="E6:J6"/>
    <mergeCell ref="B22:N22"/>
    <mergeCell ref="D23:N23"/>
    <mergeCell ref="B24:N24"/>
    <mergeCell ref="D25:N25"/>
    <mergeCell ref="B15:N15"/>
    <mergeCell ref="B17:C17"/>
    <mergeCell ref="D19:N19"/>
    <mergeCell ref="D16:N16"/>
    <mergeCell ref="B8:N8"/>
    <mergeCell ref="B27:N27"/>
    <mergeCell ref="B28:C28"/>
    <mergeCell ref="B9:C9"/>
    <mergeCell ref="D9:N9"/>
    <mergeCell ref="D28:N28"/>
    <mergeCell ref="D13:N13"/>
    <mergeCell ref="B11:N11"/>
    <mergeCell ref="B18:C18"/>
    <mergeCell ref="B21:N21"/>
    <mergeCell ref="B19:C19"/>
    <mergeCell ref="B20:N20"/>
    <mergeCell ref="D17:N17"/>
    <mergeCell ref="D18:N18"/>
    <mergeCell ref="B16:C16"/>
    <mergeCell ref="B12:N12"/>
    <mergeCell ref="B13:C13"/>
    <mergeCell ref="B33:C33"/>
    <mergeCell ref="D33:N33"/>
    <mergeCell ref="B34:N34"/>
    <mergeCell ref="B29:N29"/>
    <mergeCell ref="B30:N30"/>
    <mergeCell ref="B31:N31"/>
    <mergeCell ref="B32:C32"/>
    <mergeCell ref="D32:N32"/>
    <mergeCell ref="B35:J35"/>
    <mergeCell ref="K35:N35"/>
    <mergeCell ref="B37:J37"/>
    <mergeCell ref="K37:N37"/>
    <mergeCell ref="B36:N36"/>
  </mergeCells>
  <phoneticPr fontId="2"/>
  <pageMargins left="0.98425196850393704" right="0.78740157480314965" top="0.74803149606299213" bottom="0.55118110236220474" header="0.31496062992125984" footer="0.31496062992125984"/>
  <pageSetup paperSize="9" scale="85" fitToHeight="0" orientation="portrait" r:id="rId1"/>
  <rowBreaks count="1" manualBreakCount="1">
    <brk id="25" max="14" man="1"/>
  </rowBreaks>
  <extLst>
    <ext xmlns:x14="http://schemas.microsoft.com/office/spreadsheetml/2009/9/main" uri="{78C0D931-6437-407d-A8EE-F0AAD7539E65}">
      <x14:conditionalFormattings>
        <x14:conditionalFormatting xmlns:xm="http://schemas.microsoft.com/office/excel/2006/main">
          <x14:cfRule type="expression" priority="1" id="{8ED67304-FD21-4581-A167-72A9574AFA0E}">
            <xm:f>別紙１!$C$32=""</xm:f>
            <x14:dxf>
              <fill>
                <patternFill>
                  <bgColor theme="0" tint="-0.24994659260841701"/>
                </patternFill>
              </fill>
            </x14:dxf>
          </x14:cfRule>
          <xm:sqref>B26:N37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35"/>
  <sheetViews>
    <sheetView showGridLines="0" view="pageBreakPreview" topLeftCell="A16" zoomScaleNormal="100" zoomScaleSheetLayoutView="100" workbookViewId="0">
      <selection activeCell="F24" sqref="F24"/>
    </sheetView>
  </sheetViews>
  <sheetFormatPr defaultColWidth="9.09765625" defaultRowHeight="14" x14ac:dyDescent="0.2"/>
  <cols>
    <col min="1" max="1" width="1.69921875" style="5" customWidth="1"/>
    <col min="2" max="2" width="32.59765625" style="5" customWidth="1"/>
    <col min="3" max="4" width="24.59765625" style="5" customWidth="1"/>
    <col min="5" max="5" width="2" style="5" customWidth="1"/>
    <col min="6" max="16384" width="9.09765625" style="5"/>
  </cols>
  <sheetData>
    <row r="1" spans="2:6" ht="15.75" customHeight="1" x14ac:dyDescent="0.2">
      <c r="B1" s="19" t="s">
        <v>23</v>
      </c>
    </row>
    <row r="2" spans="2:6" s="7" customFormat="1" ht="68.25" customHeight="1" x14ac:dyDescent="0.2">
      <c r="B2" s="240" t="s">
        <v>99</v>
      </c>
      <c r="C2" s="241"/>
      <c r="D2" s="241"/>
      <c r="E2" s="6"/>
    </row>
    <row r="3" spans="2:6" ht="23.25" customHeight="1" x14ac:dyDescent="0.2"/>
    <row r="4" spans="2:6" ht="23.25" customHeight="1" x14ac:dyDescent="0.2">
      <c r="B4" s="5" t="s">
        <v>3</v>
      </c>
      <c r="D4" s="10" t="s">
        <v>4</v>
      </c>
    </row>
    <row r="5" spans="2:6" s="8" customFormat="1" ht="23.25" customHeight="1" x14ac:dyDescent="0.2">
      <c r="B5" s="20" t="s">
        <v>5</v>
      </c>
      <c r="C5" s="20" t="s">
        <v>6</v>
      </c>
      <c r="D5" s="20" t="s">
        <v>7</v>
      </c>
    </row>
    <row r="6" spans="2:6" ht="23.25" customHeight="1" x14ac:dyDescent="0.2">
      <c r="B6" s="21"/>
      <c r="C6" s="22"/>
      <c r="D6" s="23"/>
    </row>
    <row r="7" spans="2:6" ht="23.25" customHeight="1" x14ac:dyDescent="0.2">
      <c r="B7" s="24" t="s">
        <v>8</v>
      </c>
      <c r="C7" s="25" t="str">
        <f>IF(別紙１!M34=0,"",別紙１!M34)</f>
        <v/>
      </c>
      <c r="D7" s="26"/>
      <c r="F7" s="5" t="s">
        <v>72</v>
      </c>
    </row>
    <row r="8" spans="2:6" ht="23.25" customHeight="1" x14ac:dyDescent="0.2">
      <c r="B8" s="24"/>
      <c r="C8" s="25"/>
      <c r="D8" s="26"/>
    </row>
    <row r="9" spans="2:6" ht="23.25" customHeight="1" x14ac:dyDescent="0.2">
      <c r="B9" s="24" t="s">
        <v>9</v>
      </c>
      <c r="C9" s="25" t="str">
        <f>IF(別紙１!M34=0,"",別紙１!F34-別紙３!C7)</f>
        <v/>
      </c>
      <c r="D9" s="26"/>
      <c r="F9" s="5" t="s">
        <v>72</v>
      </c>
    </row>
    <row r="10" spans="2:6" ht="23.25" customHeight="1" x14ac:dyDescent="0.2">
      <c r="B10" s="27"/>
      <c r="C10" s="28"/>
      <c r="D10" s="29"/>
    </row>
    <row r="11" spans="2:6" ht="23.25" customHeight="1" x14ac:dyDescent="0.2">
      <c r="B11" s="20" t="s">
        <v>10</v>
      </c>
      <c r="C11" s="30">
        <f>SUM(C6:C10)</f>
        <v>0</v>
      </c>
      <c r="D11" s="30"/>
      <c r="F11" s="5" t="s">
        <v>44</v>
      </c>
    </row>
    <row r="12" spans="2:6" ht="23.25" customHeight="1" x14ac:dyDescent="0.2"/>
    <row r="13" spans="2:6" ht="23.25" customHeight="1" x14ac:dyDescent="0.2"/>
    <row r="14" spans="2:6" ht="23.25" customHeight="1" x14ac:dyDescent="0.2">
      <c r="B14" s="5" t="s">
        <v>11</v>
      </c>
      <c r="D14" s="10" t="s">
        <v>4</v>
      </c>
    </row>
    <row r="15" spans="2:6" s="8" customFormat="1" ht="23.25" customHeight="1" x14ac:dyDescent="0.2">
      <c r="B15" s="20" t="s">
        <v>14</v>
      </c>
      <c r="C15" s="20" t="s">
        <v>12</v>
      </c>
      <c r="D15" s="20" t="s">
        <v>7</v>
      </c>
    </row>
    <row r="16" spans="2:6" ht="23.25" customHeight="1" x14ac:dyDescent="0.2">
      <c r="B16" s="31"/>
      <c r="C16" s="32"/>
      <c r="D16" s="31"/>
    </row>
    <row r="17" spans="2:6" ht="23.25" customHeight="1" x14ac:dyDescent="0.2">
      <c r="B17" s="33" t="s">
        <v>43</v>
      </c>
      <c r="C17" s="25" t="str">
        <f>IF(別紙１!M34=0,"",別紙１!F34)</f>
        <v/>
      </c>
      <c r="D17" s="33"/>
      <c r="F17" s="5" t="s">
        <v>72</v>
      </c>
    </row>
    <row r="18" spans="2:6" ht="23.25" customHeight="1" x14ac:dyDescent="0.2">
      <c r="B18" s="33"/>
      <c r="C18" s="34"/>
      <c r="D18" s="33"/>
    </row>
    <row r="19" spans="2:6" ht="23.25" customHeight="1" x14ac:dyDescent="0.2">
      <c r="B19" s="33"/>
      <c r="C19" s="35"/>
      <c r="D19" s="33"/>
    </row>
    <row r="20" spans="2:6" ht="23.25" customHeight="1" x14ac:dyDescent="0.2">
      <c r="B20" s="36"/>
      <c r="C20" s="37"/>
      <c r="D20" s="36"/>
    </row>
    <row r="21" spans="2:6" ht="23.25" customHeight="1" x14ac:dyDescent="0.2">
      <c r="B21" s="20" t="s">
        <v>10</v>
      </c>
      <c r="C21" s="30">
        <f>SUM(C16:C20)</f>
        <v>0</v>
      </c>
      <c r="D21" s="30"/>
      <c r="F21" s="5" t="s">
        <v>45</v>
      </c>
    </row>
    <row r="22" spans="2:6" ht="23.25" customHeight="1" x14ac:dyDescent="0.2"/>
    <row r="23" spans="2:6" ht="23.25" customHeight="1" x14ac:dyDescent="0.2">
      <c r="B23" s="5" t="s">
        <v>13</v>
      </c>
    </row>
    <row r="24" spans="2:6" ht="23.25" customHeight="1" x14ac:dyDescent="0.2">
      <c r="D24" s="38" t="s">
        <v>61</v>
      </c>
      <c r="F24" s="5" t="s">
        <v>100</v>
      </c>
    </row>
    <row r="25" spans="2:6" ht="23.25" customHeight="1" x14ac:dyDescent="0.2"/>
    <row r="26" spans="2:6" ht="23.25" customHeight="1" x14ac:dyDescent="0.2">
      <c r="B26" s="10" t="s">
        <v>19</v>
      </c>
      <c r="C26" s="242" t="str">
        <f>IF(別紙１!D3="","",別紙１!D3)</f>
        <v/>
      </c>
      <c r="D26" s="242"/>
      <c r="F26" s="43" t="s">
        <v>64</v>
      </c>
    </row>
    <row r="27" spans="2:6" ht="23.25" customHeight="1" x14ac:dyDescent="0.2">
      <c r="B27" s="10" t="s">
        <v>52</v>
      </c>
      <c r="C27" s="242"/>
      <c r="D27" s="242"/>
      <c r="F27" s="9" t="s">
        <v>69</v>
      </c>
    </row>
    <row r="28" spans="2:6" ht="23.25" customHeight="1" x14ac:dyDescent="0.2">
      <c r="B28" s="10" t="s">
        <v>46</v>
      </c>
      <c r="C28" s="242"/>
      <c r="D28" s="242"/>
    </row>
    <row r="29" spans="2:6" x14ac:dyDescent="0.2">
      <c r="B29" s="11"/>
      <c r="C29" s="11"/>
      <c r="D29" s="12"/>
    </row>
    <row r="30" spans="2:6" x14ac:dyDescent="0.2">
      <c r="B30" s="11"/>
      <c r="C30" s="11"/>
      <c r="D30" s="12"/>
    </row>
    <row r="31" spans="2:6" x14ac:dyDescent="0.2">
      <c r="B31" s="11"/>
      <c r="C31" s="11"/>
      <c r="D31" s="12"/>
    </row>
    <row r="32" spans="2:6" x14ac:dyDescent="0.2">
      <c r="B32" s="11"/>
      <c r="C32" s="11"/>
      <c r="D32" s="12"/>
    </row>
    <row r="33" spans="2:4" x14ac:dyDescent="0.2">
      <c r="B33" s="11"/>
      <c r="C33" s="11"/>
      <c r="D33" s="12"/>
    </row>
    <row r="34" spans="2:4" x14ac:dyDescent="0.2">
      <c r="B34" s="13"/>
    </row>
    <row r="35" spans="2:4" x14ac:dyDescent="0.2">
      <c r="B35" s="13"/>
    </row>
  </sheetData>
  <mergeCells count="4">
    <mergeCell ref="B2:D2"/>
    <mergeCell ref="C26:D26"/>
    <mergeCell ref="C27:D27"/>
    <mergeCell ref="C28:D28"/>
  </mergeCells>
  <phoneticPr fontId="2"/>
  <pageMargins left="1.1023622047244095" right="1.1023622047244095"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vt:lpstr>
      <vt:lpstr>別紙２</vt:lpstr>
      <vt:lpstr>別紙３</vt:lpstr>
      <vt:lpstr>別紙１!Print_Area</vt:lpstr>
      <vt:lpstr>別紙２!Print_Area</vt:lpstr>
      <vt:lpstr>別紙３!Print_Area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神田　航志</cp:lastModifiedBy>
  <cp:lastPrinted>2026-06-16T09:20:48Z</cp:lastPrinted>
  <dcterms:created xsi:type="dcterms:W3CDTF">2009-03-12T10:42:41Z</dcterms:created>
  <dcterms:modified xsi:type="dcterms:W3CDTF">2026-07-06T00:37:56Z</dcterms:modified>
</cp:coreProperties>
</file>