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８年\グラフで見る交通事故 5月\"/>
    </mc:Choice>
  </mc:AlternateContent>
  <xr:revisionPtr revIDLastSave="0" documentId="13_ncr:1_{DA4FDF7D-41D6-4EF1-8F37-838FFCF95894}" xr6:coauthVersionLast="47" xr6:coauthVersionMax="47" xr10:uidLastSave="{00000000-0000-0000-0000-000000000000}"/>
  <bookViews>
    <workbookView xWindow="31935" yWindow="1005" windowWidth="20970" windowHeight="1275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4" l="1"/>
  <c r="G51" i="4" s="1"/>
  <c r="F22" i="4"/>
  <c r="G14" i="4" s="1"/>
  <c r="F44" i="4"/>
  <c r="G44" i="4" s="1"/>
  <c r="L27" i="4"/>
  <c r="L28" i="4"/>
  <c r="L29" i="4"/>
  <c r="L30" i="4"/>
  <c r="L31" i="4"/>
  <c r="L32" i="4"/>
  <c r="L26" i="4"/>
  <c r="B43" i="4"/>
  <c r="B32" i="4"/>
  <c r="L33" i="4" s="1"/>
  <c r="B55" i="4"/>
  <c r="C55" i="4" s="1"/>
  <c r="G50" i="4" l="1"/>
  <c r="G52" i="4"/>
  <c r="G43" i="4"/>
  <c r="G20" i="4"/>
  <c r="G16" i="4"/>
  <c r="G21" i="4"/>
  <c r="G13" i="4"/>
  <c r="G19" i="4"/>
  <c r="G15" i="4"/>
  <c r="G17" i="4"/>
  <c r="G22" i="4"/>
  <c r="G18" i="4"/>
  <c r="G42" i="4"/>
  <c r="C54" i="4"/>
  <c r="D5" i="4"/>
  <c r="L51" i="4" l="1"/>
  <c r="C5" i="4" l="1"/>
  <c r="C7" i="4" l="1"/>
  <c r="C6" i="4"/>
  <c r="B50" i="4"/>
  <c r="L48" i="4"/>
  <c r="C39" i="4"/>
  <c r="F38" i="4"/>
  <c r="B20" i="4"/>
  <c r="D7" i="4"/>
  <c r="D6" i="4"/>
  <c r="A14" i="6"/>
  <c r="A3" i="6"/>
  <c r="A1" i="6"/>
  <c r="C50" i="4" l="1"/>
  <c r="C48" i="4"/>
  <c r="C18" i="4"/>
  <c r="C13" i="4"/>
  <c r="C14" i="4"/>
  <c r="C15" i="4"/>
  <c r="G36" i="4"/>
  <c r="G27" i="4"/>
  <c r="G26" i="4"/>
  <c r="M30" i="4"/>
  <c r="C29" i="4" s="1"/>
  <c r="M28" i="4"/>
  <c r="C27" i="4" s="1"/>
  <c r="M29" i="4"/>
  <c r="C28" i="4" s="1"/>
  <c r="M27" i="4"/>
  <c r="C26" i="4" s="1"/>
  <c r="M31" i="4"/>
  <c r="C30" i="4" s="1"/>
  <c r="M32" i="4"/>
  <c r="C31" i="4" s="1"/>
  <c r="M33" i="4"/>
  <c r="C32" i="4" s="1"/>
  <c r="M26" i="4"/>
  <c r="C25" i="4" s="1"/>
  <c r="G31" i="4"/>
  <c r="G34" i="4"/>
  <c r="C38" i="4"/>
  <c r="G33" i="4"/>
  <c r="G32" i="4"/>
  <c r="G29" i="4"/>
  <c r="C41" i="4"/>
  <c r="L50" i="4"/>
  <c r="C36" i="4"/>
  <c r="C42" i="4"/>
  <c r="C43" i="4"/>
  <c r="C40" i="4"/>
  <c r="C37" i="4"/>
  <c r="G38" i="4"/>
  <c r="G37" i="4"/>
  <c r="G28" i="4"/>
  <c r="G30" i="4"/>
  <c r="G35" i="4"/>
  <c r="C17" i="4"/>
  <c r="C20" i="4"/>
  <c r="C16" i="4"/>
  <c r="C19" i="4"/>
  <c r="C49" i="4"/>
</calcChain>
</file>

<file path=xl/sharedStrings.xml><?xml version="1.0" encoding="utf-8"?>
<sst xmlns="http://schemas.openxmlformats.org/spreadsheetml/2006/main" count="116" uniqueCount="71">
  <si>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</si>
  <si>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</si>
  <si>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</si>
  <si>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</si>
  <si>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</si>
  <si>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</si>
  <si>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</si>
  <si>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</si>
  <si>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</si>
  <si>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</si>
  <si>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</si>
  <si>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</si>
  <si>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</si>
  <si>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</si>
  <si>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</si>
  <si>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</si>
  <si>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</si>
  <si>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</si>
  <si>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</si>
  <si>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</si>
  <si>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</si>
  <si>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</si>
  <si>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</si>
  <si>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</si>
  <si>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</si>
  <si>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</si>
  <si>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</si>
  <si>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</si>
  <si>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</si>
  <si>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</si>
  <si>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</si>
  <si>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</si>
  <si>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</si>
  <si>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</si>
  <si>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</si>
  <si>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</si>
  <si>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</si>
  <si>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</si>
  <si>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</si>
  <si>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</si>
  <si>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</si>
  <si>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</si>
  <si>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</si>
  <si>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</si>
  <si>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</si>
  <si>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</si>
  <si>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</si>
  <si>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</si>
  <si>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</si>
  <si>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</si>
  <si>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</si>
  <si>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</si>
  <si>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</si>
  <si>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</si>
  <si>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</si>
  <si>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</si>
  <si>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</si>
  <si>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</si>
  <si>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※着用不明は非着用に含む。</t>
    <rPh sb="1" eb="3">
      <t>チャクヨウ</t>
    </rPh>
    <rPh sb="3" eb="5">
      <t>フメイ</t>
    </rPh>
    <rPh sb="6" eb="9">
      <t>ヒチャクヨウ</t>
    </rPh>
    <rPh sb="10" eb="11">
      <t>フク</t>
    </rPh>
    <phoneticPr fontId="2"/>
  </si>
  <si>
    <t>５年</t>
    <rPh sb="1" eb="2">
      <t>ネン</t>
    </rPh>
    <phoneticPr fontId="2"/>
  </si>
  <si>
    <t>６年</t>
    <rPh sb="1" eb="2">
      <t>ネン</t>
    </rPh>
    <phoneticPr fontId="2"/>
  </si>
  <si>
    <t>７年</t>
    <rPh sb="1" eb="2">
      <t>ネン</t>
    </rPh>
    <phoneticPr fontId="2"/>
  </si>
  <si>
    <t>８年</t>
    <rPh sb="1" eb="2">
      <t>ネン</t>
    </rPh>
    <phoneticPr fontId="2"/>
  </si>
  <si>
    <t>過去3年
(R5～R7)平均</t>
    <rPh sb="0" eb="2">
      <t>カコ</t>
    </rPh>
    <rPh sb="3" eb="4">
      <t>ネン</t>
    </rPh>
    <rPh sb="12" eb="14">
      <t>ヘイキン</t>
    </rPh>
    <phoneticPr fontId="2"/>
  </si>
  <si>
    <t>16～19歳</t>
    <rPh sb="5" eb="6">
      <t>サイ</t>
    </rPh>
    <phoneticPr fontId="2"/>
  </si>
  <si>
    <t>20～24歳</t>
    <rPh sb="5" eb="6">
      <t>サイ</t>
    </rPh>
    <phoneticPr fontId="2"/>
  </si>
  <si>
    <t>１　県内の交通事故発生状況（前年同期との比較）</t>
    <rPh sb="2" eb="4">
      <t>ケンナイ</t>
    </rPh>
    <rPh sb="5" eb="7">
      <t>コウツウ</t>
    </rPh>
    <rPh sb="7" eb="9">
      <t>ジコ</t>
    </rPh>
    <rPh sb="9" eb="11">
      <t>ハッセイ</t>
    </rPh>
    <rPh sb="11" eb="13">
      <t>ジョウキョウ</t>
    </rPh>
    <rPh sb="14" eb="16">
      <t>ゼンネン</t>
    </rPh>
    <rPh sb="16" eb="18">
      <t>ドウキ</t>
    </rPh>
    <rPh sb="20" eb="22">
      <t>ヒカク</t>
    </rPh>
    <phoneticPr fontId="2"/>
  </si>
  <si>
    <t>２　交通死亡事故の状況（死者数）</t>
    <rPh sb="2" eb="4">
      <t>コウツウ</t>
    </rPh>
    <rPh sb="4" eb="6">
      <t>シボウ</t>
    </rPh>
    <rPh sb="6" eb="8">
      <t>ジコ</t>
    </rPh>
    <rPh sb="9" eb="11">
      <t>ジョウキョウ</t>
    </rPh>
    <rPh sb="12" eb="14">
      <t>シシャ</t>
    </rPh>
    <rPh sb="14" eb="15">
      <t>スウ</t>
    </rPh>
    <phoneticPr fontId="2"/>
  </si>
  <si>
    <t>二輪車乗車中の死者のヘルメット着用状況</t>
    <rPh sb="0" eb="3">
      <t>ニリンシャ</t>
    </rPh>
    <rPh sb="3" eb="6">
      <t>ジョウシャチュウ</t>
    </rPh>
    <rPh sb="7" eb="9">
      <t>シシャ</t>
    </rPh>
    <rPh sb="15" eb="17">
      <t>チャクヨウ</t>
    </rPh>
    <rPh sb="17" eb="19">
      <t>ジョウキョウ</t>
    </rPh>
    <phoneticPr fontId="2"/>
  </si>
  <si>
    <t>自転車乗車中の死者のヘルメット着用状況</t>
    <rPh sb="0" eb="3">
      <t>ジテンシャ</t>
    </rPh>
    <rPh sb="3" eb="6">
      <t>ジョウシャチュウ</t>
    </rPh>
    <rPh sb="7" eb="9">
      <t>シシャ</t>
    </rPh>
    <rPh sb="15" eb="17">
      <t>チャクヨウ</t>
    </rPh>
    <rPh sb="17" eb="19">
      <t>ジョウキョウ</t>
    </rPh>
    <phoneticPr fontId="2"/>
  </si>
  <si>
    <t>グラフで見る交通事故発生状況（令和8年5月末）</t>
    <rPh sb="4" eb="5">
      <t>ミ</t>
    </rPh>
    <rPh sb="6" eb="8">
      <t>コウツウ</t>
    </rPh>
    <rPh sb="8" eb="10">
      <t>ジコ</t>
    </rPh>
    <rPh sb="10" eb="12">
      <t>ハッセイ</t>
    </rPh>
    <rPh sb="12" eb="14">
      <t>ジョウキョウ</t>
    </rPh>
    <rPh sb="15" eb="17">
      <t>レイワ</t>
    </rPh>
    <rPh sb="18" eb="19">
      <t>ネン</t>
    </rPh>
    <rPh sb="20" eb="22">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</si>
</sst>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0" borderId="1" xfId="0" applyNumberFormat="1" applyFill="1" applyBorder="1" applyAlignment="1">
      <alignment horizontal="center" vertical="center"/>
    </xf>
    <xf numFmtId="0" fontId="0" fillId="0" borderId="1" xfId="0" applyNumberFormat="1" applyFill="1" applyBorder="1">
      <alignment vertical="center"/>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5" fillId="0" borderId="0" xfId="0" applyNumberFormat="1" applyFont="1" applyFill="1" applyBorder="1">
      <alignment vertical="center"/>
    </xf>
    <xf numFmtId="0" fontId="1" fillId="2" borderId="1" xfId="1" applyNumberFormat="1" applyFont="1" applyFill="1" applyBorder="1" applyProtection="1">
      <alignment vertical="center"/>
      <protection locked="0"/>
    </xf>
    <xf numFmtId="0" fontId="1" fillId="2" borderId="1" xfId="0" applyNumberFormat="1" applyFont="1" applyFill="1" applyBorder="1">
      <alignment vertical="center"/>
    </xf>
    <xf numFmtId="0" fontId="1" fillId="2" borderId="1" xfId="0" applyNumberFormat="1" applyFont="1" applyFill="1" applyBorder="1" applyProtection="1">
      <alignment vertical="center"/>
      <protection locked="0"/>
    </xf>
    <xf numFmtId="0" fontId="0" fillId="0" borderId="0" xfId="0" applyAlignment="1"/>
    <xf numFmtId="0" fontId="5" fillId="0" borderId="0" xfId="0" applyFont="1" applyBorder="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177" fontId="5" fillId="0" borderId="0" xfId="0" applyNumberFormat="1" applyFont="1" applyBorder="1">
      <alignment vertical="center"/>
    </xf>
    <xf numFmtId="176" fontId="5" fillId="0" borderId="0" xfId="0" applyNumberFormat="1" applyFont="1" applyFill="1" applyBorder="1">
      <alignment vertical="center"/>
    </xf>
    <xf numFmtId="177" fontId="5" fillId="0" borderId="0" xfId="0" applyNumberFormat="1" applyFont="1" applyFill="1" applyBorder="1">
      <alignment vertical="center"/>
    </xf>
    <xf numFmtId="0" fontId="5" fillId="0" borderId="0" xfId="0" applyFont="1">
      <alignment vertical="center"/>
    </xf>
    <xf numFmtId="0" fontId="5" fillId="0" borderId="0" xfId="0" applyFont="1" applyFill="1">
      <alignment vertical="center"/>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516895803945512"/>
          <c:y val="4.8467987330381608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1.1119405926604486E-2"/>
                  <c:y val="0.201143637075580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53099111481640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9.9024466490746661E-3"/>
                  <c:y val="0.210389393359019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データ!$B$7:$D$7</c:f>
              <c:numCache>
                <c:formatCode>General</c:formatCode>
                <c:ptCount val="3"/>
                <c:pt idx="0">
                  <c:v>1269</c:v>
                </c:pt>
                <c:pt idx="1">
                  <c:v>1195</c:v>
                </c:pt>
                <c:pt idx="2">
                  <c:v>1245</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ax val="15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5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t>年齢層別</a:t>
            </a:r>
          </a:p>
        </c:rich>
      </c:tx>
      <c:layout>
        <c:manualLayout>
          <c:xMode val="edge"/>
          <c:yMode val="edge"/>
          <c:x val="0.13605190004821796"/>
          <c:y val="2.1561520682464821E-2"/>
        </c:manualLayout>
      </c:layout>
      <c:overlay val="0"/>
      <c:spPr>
        <a:solidFill>
          <a:schemeClr val="accent6">
            <a:lumMod val="20000"/>
            <a:lumOff val="80000"/>
          </a:schemeClr>
        </a:solidFill>
        <a:ln>
          <a:solidFill>
            <a:schemeClr val="tx1"/>
          </a:solid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346342576743125"/>
          <c:y val="0.18442175120113583"/>
          <c:w val="0.77664129483814537"/>
          <c:h val="0.57679613199386548"/>
        </c:manualLayout>
      </c:layout>
      <c:barChart>
        <c:barDir val="col"/>
        <c:grouping val="clustered"/>
        <c:varyColors val="0"/>
        <c:ser>
          <c:idx val="0"/>
          <c:order val="0"/>
          <c:tx>
            <c:strRef>
              <c:f>データ!$F$12</c:f>
              <c:strCache>
                <c:ptCount val="1"/>
                <c:pt idx="0">
                  <c:v>死者数</c:v>
                </c:pt>
              </c:strCache>
            </c:strRef>
          </c:tx>
          <c:spPr>
            <a:solidFill>
              <a:schemeClr val="accent1"/>
            </a:solidFill>
            <a:ln>
              <a:solidFill>
                <a:schemeClr val="tx1"/>
              </a:solidFill>
            </a:ln>
            <a:effectLst/>
          </c:spPr>
          <c:invertIfNegative val="0"/>
          <c:dLbls>
            <c:spPr>
              <a:solidFill>
                <a:schemeClr val="bg1"/>
              </a:solidFill>
              <a:ln>
                <a:solidFill>
                  <a:srgbClr val="0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j-ea"/>
                    <a:ea typeface="+mj-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データ!$E$13:$E$21</c:f>
              <c:strCache>
                <c:ptCount val="9"/>
                <c:pt idx="0">
                  <c:v>15歳以下</c:v>
                </c:pt>
                <c:pt idx="1">
                  <c:v>16～19歳</c:v>
                </c:pt>
                <c:pt idx="2">
                  <c:v>20～24歳</c:v>
                </c:pt>
                <c:pt idx="3">
                  <c:v>25～29歳</c:v>
                </c:pt>
                <c:pt idx="4">
                  <c:v>30歳代</c:v>
                </c:pt>
                <c:pt idx="5">
                  <c:v>40歳代</c:v>
                </c:pt>
                <c:pt idx="6">
                  <c:v>50歳代</c:v>
                </c:pt>
                <c:pt idx="7">
                  <c:v>60～64歳</c:v>
                </c:pt>
                <c:pt idx="8">
                  <c:v>65歳以上</c:v>
                </c:pt>
              </c:strCache>
            </c:strRef>
          </c:cat>
          <c:val>
            <c:numRef>
              <c:f>データ!$F$13:$F$21</c:f>
              <c:numCache>
                <c:formatCode>General</c:formatCode>
                <c:ptCount val="9"/>
                <c:pt idx="1">
                  <c:v>2</c:v>
                </c:pt>
                <c:pt idx="4">
                  <c:v>1</c:v>
                </c:pt>
                <c:pt idx="6">
                  <c:v>2</c:v>
                </c:pt>
                <c:pt idx="8">
                  <c:v>9</c:v>
                </c:pt>
              </c:numCache>
            </c:numRef>
          </c:val>
          <c:extLst>
            <c:ext xmlns:c16="http://schemas.microsoft.com/office/drawing/2014/chart" uri="{C3380CC4-5D6E-409C-BE32-E72D297353CC}">
              <c16:uniqueId val="{00000000-4DC8-4AD9-8962-D868038EF812}"/>
            </c:ext>
          </c:extLst>
        </c:ser>
        <c:dLbls>
          <c:showLegendKey val="0"/>
          <c:showVal val="0"/>
          <c:showCatName val="0"/>
          <c:showSerName val="0"/>
          <c:showPercent val="0"/>
          <c:showBubbleSize val="0"/>
        </c:dLbls>
        <c:gapWidth val="100"/>
        <c:axId val="1627790320"/>
        <c:axId val="1627789072"/>
      </c:barChart>
      <c:valAx>
        <c:axId val="1627789072"/>
        <c:scaling>
          <c:orientation val="minMax"/>
        </c:scaling>
        <c:delete val="0"/>
        <c:axPos val="l"/>
        <c:majorGridlines>
          <c:spPr>
            <a:ln w="952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人</a:t>
                </a:r>
              </a:p>
            </c:rich>
          </c:tx>
          <c:layout>
            <c:manualLayout>
              <c:xMode val="edge"/>
              <c:yMode val="edge"/>
              <c:x val="8.6031414387293781E-2"/>
              <c:y val="8.454849879064681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ea"/>
                <a:ea typeface="+mj-ea"/>
                <a:cs typeface="+mn-cs"/>
              </a:defRPr>
            </a:pPr>
            <a:endParaRPr lang="ja-JP"/>
          </a:p>
        </c:txPr>
        <c:crossAx val="1627790320"/>
        <c:crosses val="autoZero"/>
        <c:crossBetween val="between"/>
        <c:majorUnit val="2"/>
      </c:valAx>
      <c:catAx>
        <c:axId val="162779032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ea"/>
                <a:ea typeface="+mj-ea"/>
                <a:cs typeface="+mn-cs"/>
              </a:defRPr>
            </a:pPr>
            <a:endParaRPr lang="ja-JP"/>
          </a:p>
        </c:txPr>
        <c:crossAx val="162778907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t>自転車乗用中の</a:t>
            </a:r>
            <a:endParaRPr lang="en-US" altLang="ja-JP" sz="1100"/>
          </a:p>
          <a:p>
            <a:pPr>
              <a:defRPr/>
            </a:pPr>
            <a:r>
              <a:rPr lang="ja-JP" altLang="en-US" sz="1100"/>
              <a:t>ヘルメット着用状況</a:t>
            </a:r>
          </a:p>
        </c:rich>
      </c:tx>
      <c:layout>
        <c:manualLayout>
          <c:xMode val="edge"/>
          <c:yMode val="edge"/>
          <c:x val="4.6196538208054368E-2"/>
          <c:y val="2.8070190949131619E-2"/>
        </c:manualLayout>
      </c:layout>
      <c:overlay val="0"/>
      <c:spPr>
        <a:solidFill>
          <a:schemeClr val="accent6">
            <a:lumMod val="20000"/>
            <a:lumOff val="80000"/>
          </a:schemeClr>
        </a:solidFill>
        <a:ln>
          <a:solidFill>
            <a:schemeClr val="tx1"/>
          </a:solid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3891359395053594"/>
          <c:y val="0.28491243813368594"/>
          <c:w val="0.58678367847190904"/>
          <c:h val="0.70105246639174823"/>
        </c:manualLayout>
      </c:layout>
      <c:pieChart>
        <c:varyColors val="1"/>
        <c:ser>
          <c:idx val="0"/>
          <c:order val="0"/>
          <c:tx>
            <c:strRef>
              <c:f>データ!$F$49</c:f>
              <c:strCache>
                <c:ptCount val="1"/>
                <c:pt idx="0">
                  <c:v>死者数</c:v>
                </c:pt>
              </c:strCache>
            </c:strRef>
          </c:tx>
          <c:spPr>
            <a:solidFill>
              <a:schemeClr val="accent2">
                <a:lumMod val="60000"/>
                <a:lumOff val="40000"/>
              </a:schemeClr>
            </a:solidFill>
            <a:ln w="9525">
              <a:solidFill>
                <a:schemeClr val="tx1"/>
              </a:solidFill>
            </a:ln>
          </c:spPr>
          <c:dPt>
            <c:idx val="0"/>
            <c:bubble3D val="0"/>
            <c:spPr>
              <a:solidFill>
                <a:schemeClr val="accent2">
                  <a:lumMod val="60000"/>
                  <a:lumOff val="40000"/>
                </a:schemeClr>
              </a:solidFill>
              <a:ln w="9525">
                <a:solidFill>
                  <a:schemeClr val="tx1"/>
                </a:solidFill>
              </a:ln>
              <a:effectLst/>
            </c:spPr>
            <c:extLst>
              <c:ext xmlns:c16="http://schemas.microsoft.com/office/drawing/2014/chart" uri="{C3380CC4-5D6E-409C-BE32-E72D297353CC}">
                <c16:uniqueId val="{00000003-B458-4EC0-A004-AF35FD13FBD3}"/>
              </c:ext>
            </c:extLst>
          </c:dPt>
          <c:dLbls>
            <c:dLbl>
              <c:idx val="0"/>
              <c:layout>
                <c:manualLayout>
                  <c:x val="-1.7620914125822378E-2"/>
                  <c:y val="0.35472267148648789"/>
                </c:manualLayout>
              </c:layout>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907488986784139"/>
                      <c:h val="0.2133334512134003"/>
                    </c:manualLayout>
                  </c15:layout>
                </c:ext>
                <c:ext xmlns:c16="http://schemas.microsoft.com/office/drawing/2014/chart" uri="{C3380CC4-5D6E-409C-BE32-E72D297353CC}">
                  <c16:uniqueId val="{00000003-B458-4EC0-A004-AF35FD13FBD3}"/>
                </c:ext>
              </c:extLst>
            </c:dLbl>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データ!$E$50:$E$51</c15:sqref>
                  </c15:fullRef>
                </c:ext>
              </c:extLst>
              <c:f>データ!$E$51</c:f>
              <c:strCache>
                <c:ptCount val="1"/>
                <c:pt idx="0">
                  <c:v>非着用</c:v>
                </c:pt>
              </c:strCache>
            </c:strRef>
          </c:cat>
          <c:val>
            <c:numRef>
              <c:extLst>
                <c:ext xmlns:c15="http://schemas.microsoft.com/office/drawing/2012/chart" uri="{02D57815-91ED-43cb-92C2-25804820EDAC}">
                  <c15:fullRef>
                    <c15:sqref>データ!$F$50:$F$51</c15:sqref>
                  </c15:fullRef>
                </c:ext>
              </c:extLst>
              <c:f>データ!$F$51</c:f>
              <c:numCache>
                <c:formatCode>General</c:formatCode>
                <c:ptCount val="1"/>
                <c:pt idx="0">
                  <c:v>2</c:v>
                </c:pt>
              </c:numCache>
            </c:numRef>
          </c:val>
          <c:extLst>
            <c:ext xmlns:c15="http://schemas.microsoft.com/office/drawing/2012/chart" uri="{02D57815-91ED-43cb-92C2-25804820EDAC}">
              <c15:categoryFilterExceptions>
                <c15:categoryFilterException>
                  <c15:sqref>データ!$F$50</c15:sqref>
                  <c15:spPr xmlns:c15="http://schemas.microsoft.com/office/drawing/2012/chart">
                    <a:solidFill>
                      <a:schemeClr val="accent2">
                        <a:lumMod val="60000"/>
                        <a:lumOff val="40000"/>
                      </a:schemeClr>
                    </a:solidFill>
                    <a:ln w="9525">
                      <a:solidFill>
                        <a:schemeClr val="tx1"/>
                      </a:solidFill>
                    </a:ln>
                    <a:effectLst/>
                  </c15:spPr>
                  <c15:bubble3D val="0"/>
                </c15:categoryFilterException>
              </c15:categoryFilterExceptions>
            </c:ext>
            <c:ext xmlns:c16="http://schemas.microsoft.com/office/drawing/2014/chart" uri="{C3380CC4-5D6E-409C-BE32-E72D297353CC}">
              <c16:uniqueId val="{00000004-B458-4EC0-A004-AF35FD13FBD3}"/>
            </c:ext>
          </c:extLst>
        </c:ser>
        <c:dLbls>
          <c:showLegendKey val="0"/>
          <c:showVal val="0"/>
          <c:showCatName val="0"/>
          <c:showSerName val="0"/>
          <c:showPercent val="0"/>
          <c:showBubbleSize val="0"/>
          <c:showLeaderLines val="1"/>
        </c:dLbls>
        <c:firstSliceAng val="18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010349641286238"/>
          <c:y val="2.4630718933039933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4568511878048013"/>
          <c:w val="0.79771141033406323"/>
          <c:h val="0.66219687102656866"/>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3.3593449007213597E-3"/>
                  <c:y val="0.249132628785958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4.6312305726678472E-3"/>
                  <c:y val="0.226047606118200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データ!$B$5:$D$5</c:f>
              <c:numCache>
                <c:formatCode>General</c:formatCode>
                <c:ptCount val="3"/>
                <c:pt idx="0">
                  <c:v>1050</c:v>
                </c:pt>
                <c:pt idx="1">
                  <c:v>1011</c:v>
                </c:pt>
                <c:pt idx="2">
                  <c:v>1029</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3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2498778147313712"/>
          <c:y val="2.4390424932346409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データ!$B$6:$D$6</c:f>
              <c:numCache>
                <c:formatCode>General</c:formatCode>
                <c:ptCount val="3"/>
                <c:pt idx="0">
                  <c:v>14</c:v>
                </c:pt>
                <c:pt idx="1">
                  <c:v>21</c:v>
                </c:pt>
                <c:pt idx="2">
                  <c:v>15</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max val="3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4.9230133470021892E-2"/>
              <c:y val="2.298416047446828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10"/>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0.11946139225724507"/>
          <c:y val="3.3814782551005403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9014311510071277"/>
          <c:w val="0.87601078167115898"/>
          <c:h val="0.68093683205501332"/>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0">
                  <c:v>2</c:v>
                </c:pt>
                <c:pt idx="1">
                  <c:v>3</c:v>
                </c:pt>
                <c:pt idx="3">
                  <c:v>3</c:v>
                </c:pt>
                <c:pt idx="4">
                  <c:v>1</c:v>
                </c:pt>
                <c:pt idx="5">
                  <c:v>4</c:v>
                </c:pt>
                <c:pt idx="6">
                  <c:v>1</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4"/>
        </c:scaling>
        <c:delete val="0"/>
        <c:axPos val="l"/>
        <c:majorGridlines>
          <c:spPr>
            <a:ln w="3175">
              <a:solidFill>
                <a:srgbClr val="000000"/>
              </a:solidFill>
              <a:prstDash val="solid"/>
            </a:ln>
          </c:spPr>
        </c:majorGridlines>
        <c:title>
          <c:tx>
            <c:rich>
              <a:bodyPr rot="0" vert="horz"/>
              <a:lstStyle/>
              <a:p>
                <a:pPr>
                  <a:defRPr/>
                </a:pPr>
                <a:r>
                  <a:rPr lang="ja-JP" altLang="en-US"/>
                  <a:t>人</a:t>
                </a:r>
              </a:p>
            </c:rich>
          </c:tx>
          <c:layout>
            <c:manualLayout>
              <c:xMode val="edge"/>
              <c:yMode val="edge"/>
              <c:x val="8.3003692169535556E-2"/>
              <c:y val="0.15026075995373242"/>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2</c:v>
                </c:pt>
                <c:pt idx="1">
                  <c:v>1</c:v>
                </c:pt>
                <c:pt idx="2">
                  <c:v>1</c:v>
                </c:pt>
                <c:pt idx="3">
                  <c:v>4</c:v>
                </c:pt>
                <c:pt idx="4">
                  <c:v>1</c:v>
                </c:pt>
                <c:pt idx="5">
                  <c:v>5</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scaling>
        <c:delete val="0"/>
        <c:axPos val="l"/>
        <c:majorGridlines>
          <c:spPr>
            <a:ln w="3175">
              <a:solidFill>
                <a:srgbClr val="000000"/>
              </a:solidFill>
              <a:prstDash val="solid"/>
            </a:ln>
          </c:spPr>
        </c:majorGridlines>
        <c:title>
          <c:tx>
            <c:rich>
              <a:bodyPr rot="0" vert="horz"/>
              <a:lstStyle/>
              <a:p>
                <a:pPr>
                  <a:defRPr/>
                </a:pPr>
                <a:r>
                  <a:rPr lang="ja-JP" altLang="en-US"/>
                  <a:t>人</a:t>
                </a:r>
              </a:p>
            </c:rich>
          </c:tx>
          <c:layout>
            <c:manualLayout>
              <c:xMode val="edge"/>
              <c:yMode val="edge"/>
              <c:x val="7.0196393195872356E-2"/>
              <c:y val="9.2496930651120593E-2"/>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chemeClr val="tx1"/>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データ!$F$25</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データ!$E$26:$E$37</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データ!$F$26:$F$37</c:f>
              <c:numCache>
                <c:formatCode>General</c:formatCode>
                <c:ptCount val="12"/>
                <c:pt idx="1">
                  <c:v>1</c:v>
                </c:pt>
                <c:pt idx="5">
                  <c:v>1</c:v>
                </c:pt>
                <c:pt idx="6">
                  <c:v>3</c:v>
                </c:pt>
                <c:pt idx="7">
                  <c:v>3</c:v>
                </c:pt>
                <c:pt idx="8">
                  <c:v>4</c:v>
                </c:pt>
                <c:pt idx="11">
                  <c:v>2</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378996644294469"/>
          <c:y val="5.8914459258896192E-2"/>
        </c:manualLayout>
      </c:layout>
      <c:overlay val="0"/>
      <c:spPr>
        <a:solidFill>
          <a:schemeClr val="accent6">
            <a:lumMod val="20000"/>
            <a:lumOff val="80000"/>
          </a:schemeClr>
        </a:solidFill>
        <a:ln w="3175">
          <a:solidFill>
            <a:schemeClr val="tx1"/>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3158864615694446"/>
          <c:y val="0.17449458385339539"/>
          <c:w val="0.73611883409962475"/>
          <c:h val="0.532648918874712"/>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409787606336442"/>
                  <c:y val="9.186537195218088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1.177314249076814E-2"/>
                  <c:y val="0.2226074053940249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3"/>
              <c:layout>
                <c:manualLayout>
                  <c:x val="-0.13238840398832266"/>
                  <c:y val="8.0001009991863496E-3"/>
                </c:manualLayout>
              </c:layout>
              <c:tx>
                <c:rich>
                  <a:bodyPr/>
                  <a:lstStyle/>
                  <a:p>
                    <a:r>
                      <a:rPr lang="ja-JP" altLang="en-US" sz="800"/>
                      <a:t>非着用</a:t>
                    </a:r>
                    <a:r>
                      <a:rPr lang="en-US" altLang="ja-JP" sz="800"/>
                      <a:t>2</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ln>
                <a:solidFill>
                  <a:schemeClr val="tx1"/>
                </a:solidFill>
              </a:ln>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extLst>
                <c:ext xmlns:c15="http://schemas.microsoft.com/office/drawing/2012/chart" uri="{02D57815-91ED-43cb-92C2-25804820EDAC}">
                  <c15:fullRef>
                    <c15:sqref>データ!$K$48:$K$51</c15:sqref>
                  </c15:fullRef>
                </c:ext>
              </c:extLst>
              <c:f>(データ!$K$48:$K$49,データ!$K$51)</c:f>
              <c:strCache>
                <c:ptCount val="3"/>
                <c:pt idx="0">
                  <c:v>着用</c:v>
                </c:pt>
                <c:pt idx="1">
                  <c:v>非着用</c:v>
                </c:pt>
                <c:pt idx="2">
                  <c:v>生存可</c:v>
                </c:pt>
              </c:strCache>
            </c:strRef>
          </c:cat>
          <c:val>
            <c:numRef>
              <c:extLst>
                <c:ext xmlns:c15="http://schemas.microsoft.com/office/drawing/2012/chart" uri="{02D57815-91ED-43cb-92C2-25804820EDAC}">
                  <c15:fullRef>
                    <c15:sqref>データ!$L$48:$L$51</c15:sqref>
                  </c15:fullRef>
                </c:ext>
              </c:extLst>
              <c:f>(データ!$L$48:$L$49,データ!$L$51)</c:f>
              <c:numCache>
                <c:formatCode>0"人"</c:formatCode>
                <c:ptCount val="3"/>
                <c:pt idx="0">
                  <c:v>2</c:v>
                </c:pt>
                <c:pt idx="2">
                  <c:v>2</c:v>
                </c:pt>
              </c:numCache>
            </c:numRef>
          </c:val>
          <c:extLst>
            <c:ext xmlns:c15="http://schemas.microsoft.com/office/drawing/2012/chart" uri="{02D57815-91ED-43cb-92C2-25804820EDAC}">
              <c15:categoryFilterExceptions>
                <c15:categoryFilterException>
                  <c15:sqref>データ!$L$50</c15:sqref>
                  <c15:spPr xmlns:c15="http://schemas.microsoft.com/office/drawing/2012/chart">
                    <a:solidFill>
                      <a:srgbClr val="FFFFCC"/>
                    </a:solidFill>
                    <a:ln w="12700">
                      <a:solidFill>
                        <a:srgbClr val="000000"/>
                      </a:solidFill>
                      <a:prstDash val="solid"/>
                    </a:ln>
                  </c15:spPr>
                  <c15:bubble3D val="0"/>
                  <c15:dLbl>
                    <c:idx val="1"/>
                    <c:layout>
                      <c:manualLayout>
                        <c:x val="-6.2996437973062328E-2"/>
                        <c:y val="-3.0288925797895015E-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9-AFA3-46E4-94E7-AEB7C3171AFA}"/>
                      </c:ext>
                    </c:extLst>
                  </c15:dLbl>
                </c15:categoryFilterException>
              </c15:categoryFilterExceptions>
            </c:ex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7.9228558183567929E-2"/>
          <c:y val="5.5943995221257446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データ!$L$25</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Lbls>
            <c:dLbl>
              <c:idx val="0"/>
              <c:layout>
                <c:manualLayout>
                  <c:x val="-7.1913318527491873E-2"/>
                  <c:y val="4.835269717159480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layout>
                <c:manualLayout>
                  <c:x val="-5.3503869561270276E-2"/>
                  <c:y val="-3.76990988014610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0.1250183830771448"/>
                  <c:y val="-9.319751115026714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layout>
                <c:manualLayout>
                  <c:x val="0.12828218983864245"/>
                  <c:y val="-5.334691555163995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extLst>
                <c:ext xmlns:c15="http://schemas.microsoft.com/office/drawing/2012/chart" uri="{02D57815-91ED-43cb-92C2-25804820EDAC}">
                  <c15:fullRef>
                    <c15:sqref>データ!$K$26:$K$32</c15:sqref>
                  </c15:fullRef>
                </c:ext>
              </c:extLst>
              <c:f>(データ!$K$26:$K$28,データ!$K$30)</c:f>
              <c:strCache>
                <c:ptCount val="4"/>
                <c:pt idx="0">
                  <c:v>歩行中</c:v>
                </c:pt>
                <c:pt idx="1">
                  <c:v>自転車乗用中</c:v>
                </c:pt>
                <c:pt idx="2">
                  <c:v>二輪車運転中</c:v>
                </c:pt>
                <c:pt idx="3">
                  <c:v>自動車運転中</c:v>
                </c:pt>
              </c:strCache>
            </c:strRef>
          </c:cat>
          <c:val>
            <c:numRef>
              <c:extLst>
                <c:ext xmlns:c15="http://schemas.microsoft.com/office/drawing/2012/chart" uri="{02D57815-91ED-43cb-92C2-25804820EDAC}">
                  <c15:fullRef>
                    <c15:sqref>データ!$L$26:$L$32</c15:sqref>
                  </c15:fullRef>
                </c:ext>
              </c:extLst>
              <c:f>(データ!$L$26:$L$28,データ!$L$30)</c:f>
              <c:numCache>
                <c:formatCode>0"人"</c:formatCode>
                <c:ptCount val="4"/>
                <c:pt idx="0">
                  <c:v>2</c:v>
                </c:pt>
                <c:pt idx="1">
                  <c:v>2</c:v>
                </c:pt>
                <c:pt idx="2">
                  <c:v>5</c:v>
                </c:pt>
                <c:pt idx="3">
                  <c:v>5</c:v>
                </c:pt>
              </c:numCache>
            </c:numRef>
          </c:val>
          <c:extLst>
            <c:ext xmlns:c15="http://schemas.microsoft.com/office/drawing/2012/chart" uri="{02D57815-91ED-43cb-92C2-25804820EDAC}">
              <c15:categoryFilterExceptions>
                <c15:categoryFilterException>
                  <c15:sqref>データ!$L$29</c15:sqref>
                  <c15:spPr xmlns:c15="http://schemas.microsoft.com/office/drawing/2012/chart">
                    <a:solidFill>
                      <a:srgbClr val="CCFFFF"/>
                    </a:solidFill>
                    <a:ln w="12700">
                      <a:solidFill>
                        <a:srgbClr val="000000"/>
                      </a:solidFill>
                      <a:prstDash val="solid"/>
                    </a:ln>
                  </c15:spPr>
                  <c15:bubble3D val="0"/>
                  <c15:dLbl>
                    <c:idx val="2"/>
                    <c:layout>
                      <c:manualLayout>
                        <c:x val="-2.4000881008755026E-2"/>
                        <c:y val="-0.109631261127324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A-4467-47CD-9584-0F279C53ED43}"/>
                      </c:ext>
                    </c:extLst>
                  </c15:dLbl>
                </c15:categoryFilterException>
                <c15:categoryFilterException>
                  <c15:sqref>データ!$L$31</c15:sqref>
                  <c15:spPr xmlns:c15="http://schemas.microsoft.com/office/drawing/2012/chart">
                    <a:solidFill>
                      <a:srgbClr val="00FF00"/>
                    </a:solidFill>
                    <a:ln w="12700">
                      <a:solidFill>
                        <a:srgbClr val="000000"/>
                      </a:solidFill>
                      <a:prstDash val="solid"/>
                    </a:ln>
                  </c15:spPr>
                  <c15:bubble3D val="0"/>
                  <c15:dLbl>
                    <c:idx val="3"/>
                    <c:layout>
                      <c:manualLayout>
                        <c:x val="8.3446212580070567E-3"/>
                        <c:y val="-8.9118440614503608E-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C-4467-47CD-9584-0F279C53ED43}"/>
                      </c:ext>
                    </c:extLst>
                  </c15:dLbl>
                </c15:categoryFilterException>
                <c15:categoryFilterException>
                  <c15:sqref>データ!$L$32</c15:sqref>
                  <c15:spPr xmlns:c15="http://schemas.microsoft.com/office/drawing/2012/chart">
                    <a:solidFill>
                      <a:schemeClr val="accent5">
                        <a:lumMod val="40000"/>
                        <a:lumOff val="60000"/>
                      </a:schemeClr>
                    </a:solidFill>
                    <a:ln w="12700">
                      <a:solidFill>
                        <a:srgbClr val="000000"/>
                      </a:solidFill>
                      <a:prstDash val="solid"/>
                    </a:ln>
                  </c15:spPr>
                  <c15:bubble3D val="0"/>
                  <c15:dLbl>
                    <c:idx val="3"/>
                    <c:layout>
                      <c:manualLayout>
                        <c:x val="0.18945359102839418"/>
                        <c:y val="-9.6668318558082333E-2"/>
                      </c:manualLayout>
                    </c:layout>
                    <c:showLegendKey val="0"/>
                    <c:showVal val="1"/>
                    <c:showCatName val="1"/>
                    <c:showSerName val="0"/>
                    <c:showPercent val="0"/>
                    <c:showBubbleSize val="0"/>
                    <c:separator>
</c:separator>
                    <c:extLst>
                      <c:ext uri="{CE6537A1-D6FC-4f65-9D91-7224C49458BB}"/>
                      <c:ext xmlns:c16="http://schemas.microsoft.com/office/drawing/2014/chart" uri="{C3380CC4-5D6E-409C-BE32-E72D297353CC}">
                        <c16:uniqueId val="{0000000E-4467-47CD-9584-0F279C53ED43}"/>
                      </c:ext>
                    </c:extLst>
                  </c15:dLbl>
                </c15:categoryFilterException>
              </c15:categoryFilterExceptions>
            </c:ex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latin typeface="+mn-ea"/>
                <a:ea typeface="+mn-ea"/>
              </a:rPr>
              <a:t>二輪車乗車中の</a:t>
            </a:r>
            <a:endParaRPr lang="en-US" altLang="ja-JP" sz="1100">
              <a:latin typeface="+mn-ea"/>
              <a:ea typeface="+mn-ea"/>
            </a:endParaRPr>
          </a:p>
          <a:p>
            <a:pPr>
              <a:defRPr/>
            </a:pPr>
            <a:r>
              <a:rPr lang="ja-JP" altLang="en-US" sz="1100">
                <a:latin typeface="+mn-ea"/>
                <a:ea typeface="+mn-ea"/>
              </a:rPr>
              <a:t>ヘルメット着用状況</a:t>
            </a:r>
          </a:p>
        </c:rich>
      </c:tx>
      <c:layout>
        <c:manualLayout>
          <c:xMode val="edge"/>
          <c:yMode val="edge"/>
          <c:x val="5.4023415293534473E-2"/>
          <c:y val="3.3744143929667639E-2"/>
        </c:manualLayout>
      </c:layout>
      <c:overlay val="0"/>
      <c:spPr>
        <a:solidFill>
          <a:schemeClr val="accent2">
            <a:lumMod val="20000"/>
            <a:lumOff val="80000"/>
          </a:schemeClr>
        </a:solidFill>
        <a:ln>
          <a:solidFill>
            <a:schemeClr val="tx1"/>
          </a:solid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3713001591083843"/>
          <c:y val="0.30681621483169091"/>
          <c:w val="0.59184131793509287"/>
          <c:h val="0.67074508958060908"/>
        </c:manualLayout>
      </c:layout>
      <c:pieChart>
        <c:varyColors val="1"/>
        <c:ser>
          <c:idx val="0"/>
          <c:order val="0"/>
          <c:tx>
            <c:strRef>
              <c:f>データ!$F$41</c:f>
              <c:strCache>
                <c:ptCount val="1"/>
                <c:pt idx="0">
                  <c:v>死者数</c:v>
                </c:pt>
              </c:strCache>
            </c:strRef>
          </c:tx>
          <c:spPr>
            <a:solidFill>
              <a:schemeClr val="tx2">
                <a:lumMod val="20000"/>
                <a:lumOff val="80000"/>
              </a:schemeClr>
            </a:solidFill>
            <a:ln w="9525">
              <a:solidFill>
                <a:schemeClr val="tx1"/>
              </a:solidFill>
            </a:ln>
          </c:spPr>
          <c:dPt>
            <c:idx val="0"/>
            <c:bubble3D val="0"/>
            <c:spPr>
              <a:solidFill>
                <a:schemeClr val="tx2">
                  <a:lumMod val="20000"/>
                  <a:lumOff val="80000"/>
                </a:schemeClr>
              </a:solidFill>
              <a:ln w="9525">
                <a:solidFill>
                  <a:schemeClr val="tx1"/>
                </a:solidFill>
              </a:ln>
              <a:effectLst/>
            </c:spPr>
            <c:extLst>
              <c:ext xmlns:c16="http://schemas.microsoft.com/office/drawing/2014/chart" uri="{C3380CC4-5D6E-409C-BE32-E72D297353CC}">
                <c16:uniqueId val="{00000001-77EF-4FF9-A549-B96EAC1797F2}"/>
              </c:ext>
            </c:extLst>
          </c:dPt>
          <c:dLbls>
            <c:dLbl>
              <c:idx val="0"/>
              <c:layout>
                <c:manualLayout>
                  <c:x val="-2.8067594418265283E-3"/>
                  <c:y val="0.3462295258765957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77EF-4FF9-A549-B96EAC1797F2}"/>
                </c:ext>
              </c:extLst>
            </c:dLbl>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データ!$E$42:$E$43</c15:sqref>
                  </c15:fullRef>
                </c:ext>
              </c:extLst>
              <c:f>データ!$E$42</c:f>
              <c:strCache>
                <c:ptCount val="1"/>
                <c:pt idx="0">
                  <c:v>着用</c:v>
                </c:pt>
              </c:strCache>
            </c:strRef>
          </c:cat>
          <c:val>
            <c:numRef>
              <c:extLst>
                <c:ext xmlns:c15="http://schemas.microsoft.com/office/drawing/2012/chart" uri="{02D57815-91ED-43cb-92C2-25804820EDAC}">
                  <c15:fullRef>
                    <c15:sqref>データ!$F$42:$F$43</c15:sqref>
                  </c15:fullRef>
                </c:ext>
              </c:extLst>
              <c:f>データ!$F$42</c:f>
              <c:numCache>
                <c:formatCode>General</c:formatCode>
                <c:ptCount val="1"/>
                <c:pt idx="0">
                  <c:v>5</c:v>
                </c:pt>
              </c:numCache>
            </c:numRef>
          </c:val>
          <c:extLst>
            <c:ext xmlns:c15="http://schemas.microsoft.com/office/drawing/2012/chart" uri="{02D57815-91ED-43cb-92C2-25804820EDAC}">
              <c15:categoryFilterExceptions>
                <c15:categoryFilterException>
                  <c15:sqref>データ!$F$43</c15:sqref>
                  <c15:spPr xmlns:c15="http://schemas.microsoft.com/office/drawing/2012/chart">
                    <a:solidFill>
                      <a:schemeClr val="accent2">
                        <a:lumMod val="20000"/>
                        <a:lumOff val="80000"/>
                      </a:schemeClr>
                    </a:solidFill>
                    <a:ln w="9525">
                      <a:solidFill>
                        <a:schemeClr val="tx1"/>
                      </a:solidFill>
                    </a:ln>
                    <a:effectLst/>
                  </c15:spPr>
                  <c15:bubble3D val="0"/>
                  <c15: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8F18A296-0447-4BFC-A9AC-B1334B3F42B3}" type="CATEGORYNAME">
                            <a:rPr lang="ja-JP" altLang="en-US">
                              <a:latin typeface="+mj-ea"/>
                              <a:ea typeface="+mj-ea"/>
                            </a:rPr>
                            <a:pPr>
                              <a:defRPr/>
                            </a:pPr>
                            <a:t>[分類名]</a:t>
                          </a:fld>
                          <a:r>
                            <a:rPr lang="ja-JP" altLang="en-US" baseline="0">
                              <a:latin typeface="+mj-ea"/>
                              <a:ea typeface="+mj-ea"/>
                            </a:rPr>
                            <a:t> </a:t>
                          </a:r>
                          <a:fld id="{5B1C3A33-C179-421D-9A7D-977E911F4451}" type="VALUE">
                            <a:rPr lang="ja-JP" altLang="en-US" baseline="0">
                              <a:latin typeface="+mj-ea"/>
                              <a:ea typeface="+mj-ea"/>
                            </a:rPr>
                            <a:pPr>
                              <a:defRPr/>
                            </a:pPr>
                            <a:t>[値]</a:t>
                          </a:fld>
                          <a:endParaRPr lang="ja-JP" altLang="en-US" baseline="0">
                            <a:latin typeface="+mj-ea"/>
                            <a:ea typeface="+mj-ea"/>
                          </a:endParaRPr>
                        </a:p>
                      </c:rich>
                    </c:tx>
                    <c:numFmt formatCode="0&quot;人&quot;" sourceLinked="0"/>
                    <c:spPr>
                      <a:solidFill>
                        <a:schemeClr val="bg1"/>
                      </a:solidFill>
                      <a:ln>
                        <a:solidFill>
                          <a:schemeClr val="tx1"/>
                        </a:solid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extLst>
                      <c:ext uri="{CE6537A1-D6FC-4f65-9D91-7224C49458BB}">
                        <c15:layout>
                          <c:manualLayout>
                            <c:w val="0.22397835669206817"/>
                            <c:h val="0.21398077623046952"/>
                          </c:manualLayout>
                        </c15:layout>
                        <c15:dlblFieldTable/>
                        <c15:showDataLabelsRange val="0"/>
                      </c:ext>
                      <c:ext xmlns:c16="http://schemas.microsoft.com/office/drawing/2014/chart" uri="{C3380CC4-5D6E-409C-BE32-E72D297353CC}">
                        <c16:uniqueId val="{00000003-13EF-41FD-AEEB-9E2400E2A800}"/>
                      </c:ext>
                    </c:extLst>
                  </c15:dLbl>
                </c15:categoryFilterException>
              </c15:categoryFilterExceptions>
            </c:ext>
            <c:ext xmlns:c16="http://schemas.microsoft.com/office/drawing/2014/chart" uri="{C3380CC4-5D6E-409C-BE32-E72D297353CC}">
              <c16:uniqueId val="{00000004-77EF-4FF9-A549-B96EAC1797F2}"/>
            </c:ext>
          </c:extLst>
        </c:ser>
        <c:dLbls>
          <c:showLegendKey val="0"/>
          <c:showVal val="0"/>
          <c:showCatName val="0"/>
          <c:showSerName val="0"/>
          <c:showPercent val="0"/>
          <c:showBubbleSize val="0"/>
          <c:showLeaderLines val="1"/>
        </c:dLbls>
        <c:firstSliceAng val="18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447261</xdr:colOff>
      <xdr:row>38</xdr:row>
      <xdr:rowOff>127138</xdr:rowOff>
    </xdr:from>
    <xdr:to>
      <xdr:col>14</xdr:col>
      <xdr:colOff>437322</xdr:colOff>
      <xdr:row>54</xdr:row>
      <xdr:rowOff>77029</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1657</xdr:colOff>
      <xdr:row>13</xdr:row>
      <xdr:rowOff>133350</xdr:rowOff>
    </xdr:from>
    <xdr:to>
      <xdr:col>15</xdr:col>
      <xdr:colOff>49696</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165239</xdr:colOff>
      <xdr:row>54</xdr:row>
      <xdr:rowOff>127139</xdr:rowOff>
    </xdr:from>
    <xdr:to>
      <xdr:col>11</xdr:col>
      <xdr:colOff>247651</xdr:colOff>
      <xdr:row>65</xdr:row>
      <xdr:rowOff>95664</xdr:rowOff>
    </xdr:to>
    <xdr:graphicFrame macro="">
      <xdr:nvGraphicFramePr>
        <xdr:cNvPr id="13" name="グラフ 12">
          <a:extLst>
            <a:ext uri="{FF2B5EF4-FFF2-40B4-BE49-F238E27FC236}">
              <a16:creationId xmlns:a16="http://schemas.microsoft.com/office/drawing/2014/main" id="{E0D0071C-AF7E-46C6-8FBC-69B376D7C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66038</xdr:colOff>
      <xdr:row>49</xdr:row>
      <xdr:rowOff>139464</xdr:rowOff>
    </xdr:from>
    <xdr:to>
      <xdr:col>16</xdr:col>
      <xdr:colOff>107452</xdr:colOff>
      <xdr:row>55</xdr:row>
      <xdr:rowOff>131183</xdr:rowOff>
    </xdr:to>
    <xdr:sp macro="" textlink="">
      <xdr:nvSpPr>
        <xdr:cNvPr id="1025" name="Text Box 1">
          <a:extLst>
            <a:ext uri="{FF2B5EF4-FFF2-40B4-BE49-F238E27FC236}">
              <a16:creationId xmlns:a16="http://schemas.microsoft.com/office/drawing/2014/main" id="{CF965DCE-46BD-41D3-A1DD-5256F7DF6E1C}"/>
            </a:ext>
          </a:extLst>
        </xdr:cNvPr>
        <xdr:cNvSpPr txBox="1">
          <a:spLocks noChangeArrowheads="1"/>
        </xdr:cNvSpPr>
      </xdr:nvSpPr>
      <xdr:spPr bwMode="auto">
        <a:xfrm>
          <a:off x="4110500" y="8697310"/>
          <a:ext cx="4085875" cy="1002835"/>
        </a:xfrm>
        <a:prstGeom prst="rect">
          <a:avLst/>
        </a:prstGeom>
        <a:noFill/>
        <a:ln w="9525">
          <a:noFill/>
          <a:miter lim="800000"/>
          <a:headEnd/>
          <a:tailEnd/>
        </a:ln>
      </xdr:spPr>
      <xdr:txBody>
        <a:bodyPr vertOverflow="clip" wrap="square" lIns="36576"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en-US" altLang="ja-JP" sz="800" b="0" i="0" baseline="0">
              <a:effectLst/>
              <a:latin typeface="+mj-ea"/>
              <a:ea typeface="+mj-ea"/>
              <a:cs typeface="+mn-cs"/>
            </a:rPr>
            <a:t>※</a:t>
          </a:r>
          <a:r>
            <a:rPr kumimoji="1" lang="ja-JP" altLang="en-US" sz="800" b="0" i="0" baseline="0">
              <a:effectLst/>
              <a:latin typeface="+mj-ea"/>
              <a:ea typeface="+mj-ea"/>
              <a:cs typeface="+mn-cs"/>
            </a:rPr>
            <a:t>　</a:t>
          </a:r>
          <a:r>
            <a:rPr kumimoji="1" lang="ja-JP" altLang="ja-JP" sz="800" b="0" i="0" baseline="0">
              <a:effectLst/>
              <a:latin typeface="+mj-ea"/>
              <a:ea typeface="+mj-ea"/>
              <a:cs typeface="+mn-cs"/>
            </a:rPr>
            <a:t>特殊車を除く。着用不明は非着用に含む。</a:t>
          </a:r>
          <a:endParaRPr lang="ja-JP" altLang="ja-JP" sz="800">
            <a:effectLst/>
            <a:latin typeface="+mj-ea"/>
            <a:ea typeface="+mj-ea"/>
          </a:endParaRPr>
        </a:p>
        <a:p>
          <a:pPr algn="l" rtl="0">
            <a:defRPr sz="1000"/>
          </a:pPr>
          <a:r>
            <a:rPr lang="ja-JP" altLang="en-US" sz="800" b="0" i="0" u="none" strike="noStrike" baseline="0">
              <a:solidFill>
                <a:srgbClr val="000000"/>
              </a:solidFill>
              <a:latin typeface="+mj-ea"/>
              <a:ea typeface="+mj-ea"/>
            </a:rPr>
            <a:t>※　生存可とは、非着用のうち着用していれば助かった可能性</a:t>
          </a:r>
        </a:p>
        <a:p>
          <a:pPr algn="l" rtl="0">
            <a:defRPr sz="1000"/>
          </a:pPr>
          <a:r>
            <a:rPr lang="ja-JP" altLang="en-US" sz="800" b="0" i="0" u="none" strike="noStrike" baseline="0">
              <a:solidFill>
                <a:srgbClr val="000000"/>
              </a:solidFill>
              <a:latin typeface="+mj-ea"/>
              <a:ea typeface="+mj-ea"/>
            </a:rPr>
            <a:t>　が推定されるもの</a:t>
          </a:r>
        </a:p>
        <a:p>
          <a:pPr algn="l" rtl="0">
            <a:defRPr sz="1000"/>
          </a:pPr>
          <a:r>
            <a:rPr lang="ja-JP" altLang="en-US" sz="800" b="0" i="0" u="none" strike="noStrike" baseline="0">
              <a:solidFill>
                <a:srgbClr val="000000"/>
              </a:solidFill>
              <a:latin typeface="+mj-ea"/>
              <a:ea typeface="+mj-ea"/>
            </a:rPr>
            <a:t>　　 生存不可とは、非着用のうち着用していても助からなかった</a:t>
          </a:r>
          <a:endParaRPr lang="en-US" altLang="ja-JP" sz="800" b="0" i="0" u="none" strike="noStrike" baseline="0">
            <a:solidFill>
              <a:srgbClr val="000000"/>
            </a:solidFill>
            <a:latin typeface="+mj-ea"/>
            <a:ea typeface="+mj-ea"/>
          </a:endParaRPr>
        </a:p>
        <a:p>
          <a:pPr algn="l" rtl="0">
            <a:defRPr sz="1000"/>
          </a:pPr>
          <a:r>
            <a:rPr lang="ja-JP" altLang="en-US" sz="800" b="0" i="0" u="none" strike="noStrike" baseline="0">
              <a:solidFill>
                <a:srgbClr val="000000"/>
              </a:solidFill>
              <a:latin typeface="+mj-ea"/>
              <a:ea typeface="+mj-ea"/>
            </a:rPr>
            <a:t>　 と推定されるもの</a:t>
          </a:r>
        </a:p>
      </xdr:txBody>
    </xdr:sp>
    <xdr:clientData/>
  </xdr:twoCellAnchor>
  <xdr:twoCellAnchor>
    <xdr:from>
      <xdr:col>7</xdr:col>
      <xdr:colOff>142875</xdr:colOff>
      <xdr:row>24</xdr:row>
      <xdr:rowOff>152400</xdr:rowOff>
    </xdr:from>
    <xdr:to>
      <xdr:col>15</xdr:col>
      <xdr:colOff>47625</xdr:colOff>
      <xdr:row>39</xdr:row>
      <xdr:rowOff>38100</xdr:rowOff>
    </xdr:to>
    <xdr:graphicFrame macro="">
      <xdr:nvGraphicFramePr>
        <xdr:cNvPr id="14" name="グラフ 13">
          <a:extLst>
            <a:ext uri="{FF2B5EF4-FFF2-40B4-BE49-F238E27FC236}">
              <a16:creationId xmlns:a16="http://schemas.microsoft.com/office/drawing/2014/main" id="{3967442D-028C-4137-9403-A54C3D893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390525</xdr:colOff>
      <xdr:row>54</xdr:row>
      <xdr:rowOff>142875</xdr:rowOff>
    </xdr:from>
    <xdr:to>
      <xdr:col>15</xdr:col>
      <xdr:colOff>28575</xdr:colOff>
      <xdr:row>65</xdr:row>
      <xdr:rowOff>66674</xdr:rowOff>
    </xdr:to>
    <xdr:graphicFrame macro="">
      <xdr:nvGraphicFramePr>
        <xdr:cNvPr id="15" name="グラフ 14">
          <a:extLst>
            <a:ext uri="{FF2B5EF4-FFF2-40B4-BE49-F238E27FC236}">
              <a16:creationId xmlns:a16="http://schemas.microsoft.com/office/drawing/2014/main" id="{BBC667A0-BA99-42DA-B90A-F2413820BC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123825</xdr:colOff>
      <xdr:row>65</xdr:row>
      <xdr:rowOff>31377</xdr:rowOff>
    </xdr:from>
    <xdr:to>
      <xdr:col>16</xdr:col>
      <xdr:colOff>165239</xdr:colOff>
      <xdr:row>71</xdr:row>
      <xdr:rowOff>23095</xdr:rowOff>
    </xdr:to>
    <xdr:sp macro="" textlink="">
      <xdr:nvSpPr>
        <xdr:cNvPr id="16" name="Text Box 1">
          <a:extLst>
            <a:ext uri="{FF2B5EF4-FFF2-40B4-BE49-F238E27FC236}">
              <a16:creationId xmlns:a16="http://schemas.microsoft.com/office/drawing/2014/main" id="{C163E84A-C67E-442F-906B-098CDDBF668E}"/>
            </a:ext>
          </a:extLst>
        </xdr:cNvPr>
        <xdr:cNvSpPr txBox="1">
          <a:spLocks noChangeArrowheads="1"/>
        </xdr:cNvSpPr>
      </xdr:nvSpPr>
      <xdr:spPr bwMode="auto">
        <a:xfrm>
          <a:off x="4157943" y="11293289"/>
          <a:ext cx="4075531" cy="1000247"/>
        </a:xfrm>
        <a:prstGeom prst="rect">
          <a:avLst/>
        </a:prstGeom>
        <a:noFill/>
        <a:ln w="9525">
          <a:noFill/>
          <a:miter lim="800000"/>
          <a:headEnd/>
          <a:tailEnd/>
        </a:ln>
      </xdr:spPr>
      <xdr:txBody>
        <a:bodyPr vertOverflow="clip" wrap="square" lIns="36576"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en-US" altLang="ja-JP" sz="800" b="0" i="0" baseline="0">
              <a:effectLst/>
              <a:latin typeface="+mj-ea"/>
              <a:ea typeface="+mj-ea"/>
              <a:cs typeface="+mn-cs"/>
            </a:rPr>
            <a:t>※</a:t>
          </a:r>
          <a:r>
            <a:rPr kumimoji="1" lang="ja-JP" altLang="en-US" sz="800" b="0" i="0" baseline="0">
              <a:effectLst/>
              <a:latin typeface="+mj-ea"/>
              <a:ea typeface="+mj-ea"/>
              <a:cs typeface="+mn-cs"/>
            </a:rPr>
            <a:t>　</a:t>
          </a:r>
          <a:r>
            <a:rPr kumimoji="1" lang="ja-JP" altLang="ja-JP" sz="800" b="0" i="0" baseline="0">
              <a:effectLst/>
              <a:latin typeface="+mj-ea"/>
              <a:ea typeface="+mj-ea"/>
              <a:cs typeface="+mn-cs"/>
            </a:rPr>
            <a:t>着用不明は非着用に含む。</a:t>
          </a:r>
          <a:r>
            <a:rPr kumimoji="1" lang="ja-JP" altLang="en-US" sz="800" b="0" i="0" baseline="0">
              <a:effectLst/>
              <a:latin typeface="+mj-ea"/>
              <a:ea typeface="+mj-ea"/>
              <a:cs typeface="+mn-cs"/>
            </a:rPr>
            <a:t>　　　　　</a:t>
          </a:r>
          <a:r>
            <a:rPr lang="ja-JP" altLang="en-US" sz="800" b="0" i="0" u="none" strike="noStrike" baseline="0">
              <a:solidFill>
                <a:srgbClr val="000000"/>
              </a:solidFill>
              <a:latin typeface="+mj-ea"/>
              <a:ea typeface="+mj-ea"/>
            </a:rPr>
            <a:t>※着用不明は非着用に含む。　</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
  <sheetViews>
    <sheetView showZeros="0" zoomScaleNormal="100" workbookViewId="0">
      <selection activeCell="B8" sqref="B8"/>
    </sheetView>
  </sheetViews>
  <sheetFormatPr defaultRowHeight="13.5" x14ac:dyDescent="0.15"/>
  <cols>
    <col min="1" max="1" width="12.75" customWidth="1"/>
    <col min="2" max="3" width="11.25" bestFit="1" customWidth="1"/>
    <col min="4" max="4" width="13.75" customWidth="1"/>
    <col min="9" max="10" width="9" style="31"/>
    <col min="11" max="11" width="13" style="31" bestFit="1" customWidth="1"/>
    <col min="12" max="16" width="9" style="31"/>
  </cols>
  <sheetData>
    <row r="1" spans="1:12" x14ac:dyDescent="0.15">
      <c r="A1" s="15" t="s">
        <v>70</v>
      </c>
    </row>
    <row r="3" spans="1:12" x14ac:dyDescent="0.15">
      <c r="A3" t="s">
        <v>66</v>
      </c>
    </row>
    <row r="4" spans="1:12" ht="27" x14ac:dyDescent="0.15">
      <c r="A4" s="1"/>
      <c r="B4" s="12" t="s">
        <v>62</v>
      </c>
      <c r="C4" s="12" t="s">
        <v>61</v>
      </c>
      <c r="D4" s="19" t="s">
        <v>63</v>
      </c>
      <c r="E4" s="13"/>
      <c r="F4" s="12" t="s">
        <v>61</v>
      </c>
      <c r="G4" s="12" t="s">
        <v>60</v>
      </c>
      <c r="H4" s="12" t="s">
        <v>59</v>
      </c>
    </row>
    <row r="5" spans="1:12" x14ac:dyDescent="0.15">
      <c r="A5" s="1" t="s">
        <v>0</v>
      </c>
      <c r="B5" s="21">
        <v>1050</v>
      </c>
      <c r="C5" s="18">
        <f>F5</f>
        <v>1011</v>
      </c>
      <c r="D5" s="18">
        <f>ROUND((G5+H5+F5)/3,0)</f>
        <v>1029</v>
      </c>
      <c r="E5" s="5"/>
      <c r="F5" s="21">
        <v>1011</v>
      </c>
      <c r="G5" s="21">
        <v>1004</v>
      </c>
      <c r="H5" s="21">
        <v>1073</v>
      </c>
      <c r="I5" s="32"/>
    </row>
    <row r="6" spans="1:12" x14ac:dyDescent="0.15">
      <c r="A6" s="1" t="s">
        <v>1</v>
      </c>
      <c r="B6" s="21">
        <v>14</v>
      </c>
      <c r="C6" s="18">
        <f>F6</f>
        <v>21</v>
      </c>
      <c r="D6" s="18">
        <f>ROUND((G6+H6+F6)/3,0)</f>
        <v>15</v>
      </c>
      <c r="E6" s="5"/>
      <c r="F6" s="21">
        <v>21</v>
      </c>
      <c r="G6" s="21">
        <v>9</v>
      </c>
      <c r="H6" s="21">
        <v>15</v>
      </c>
      <c r="I6" s="32"/>
    </row>
    <row r="7" spans="1:12" x14ac:dyDescent="0.15">
      <c r="A7" s="1" t="s">
        <v>2</v>
      </c>
      <c r="B7" s="21">
        <v>1269</v>
      </c>
      <c r="C7" s="18">
        <f>F7</f>
        <v>1195</v>
      </c>
      <c r="D7" s="18">
        <f>ROUND((G7+H7+F7)/3,0)</f>
        <v>1245</v>
      </c>
      <c r="E7" s="5"/>
      <c r="F7" s="21">
        <v>1195</v>
      </c>
      <c r="G7" s="21">
        <v>1226</v>
      </c>
      <c r="H7" s="21">
        <v>1313</v>
      </c>
      <c r="I7" s="32"/>
    </row>
    <row r="8" spans="1:12" x14ac:dyDescent="0.15">
      <c r="F8" s="5"/>
      <c r="G8" s="5"/>
      <c r="H8" s="5"/>
      <c r="I8" s="32"/>
    </row>
    <row r="9" spans="1:12" x14ac:dyDescent="0.15">
      <c r="A9" t="s">
        <v>67</v>
      </c>
      <c r="F9" s="5"/>
      <c r="G9" s="5"/>
      <c r="H9" s="5"/>
      <c r="I9" s="32"/>
    </row>
    <row r="10" spans="1:12" x14ac:dyDescent="0.15">
      <c r="F10" s="5"/>
      <c r="G10" s="5"/>
      <c r="H10" s="5"/>
      <c r="I10" s="32"/>
    </row>
    <row r="11" spans="1:12" x14ac:dyDescent="0.15">
      <c r="A11" t="s">
        <v>12</v>
      </c>
      <c r="E11" t="s">
        <v>25</v>
      </c>
      <c r="F11" s="5"/>
      <c r="G11" s="5"/>
      <c r="H11" s="5"/>
      <c r="I11" s="32"/>
      <c r="L11" s="32"/>
    </row>
    <row r="12" spans="1:12" x14ac:dyDescent="0.15">
      <c r="A12" s="1"/>
      <c r="B12" s="14" t="s">
        <v>10</v>
      </c>
      <c r="C12" s="14" t="s">
        <v>38</v>
      </c>
      <c r="D12" s="8"/>
      <c r="E12" s="14"/>
      <c r="F12" s="12" t="s">
        <v>10</v>
      </c>
      <c r="G12" s="12" t="s">
        <v>38</v>
      </c>
      <c r="H12" s="5"/>
      <c r="I12" s="32"/>
    </row>
    <row r="13" spans="1:12" x14ac:dyDescent="0.15">
      <c r="A13" s="1" t="s">
        <v>3</v>
      </c>
      <c r="B13" s="23">
        <v>2</v>
      </c>
      <c r="C13" s="10">
        <f>B13/$B$20*100</f>
        <v>14.285714285714285</v>
      </c>
      <c r="D13" s="5"/>
      <c r="E13" s="4" t="s">
        <v>26</v>
      </c>
      <c r="F13" s="22"/>
      <c r="G13" s="10">
        <f>F13/$F$22*100</f>
        <v>0</v>
      </c>
      <c r="H13" s="5"/>
      <c r="I13" s="32"/>
    </row>
    <row r="14" spans="1:12" x14ac:dyDescent="0.15">
      <c r="A14" s="1" t="s">
        <v>4</v>
      </c>
      <c r="B14" s="23">
        <v>3</v>
      </c>
      <c r="C14" s="10">
        <f t="shared" ref="C14:C19" si="0">B14/$B$20*100</f>
        <v>21.428571428571427</v>
      </c>
      <c r="D14" s="5"/>
      <c r="E14" s="4" t="s">
        <v>64</v>
      </c>
      <c r="F14" s="22">
        <v>2</v>
      </c>
      <c r="G14" s="10">
        <f t="shared" ref="G14:G22" si="1">F14/$F$22*100</f>
        <v>14.285714285714285</v>
      </c>
      <c r="H14" s="5"/>
      <c r="I14" s="32"/>
    </row>
    <row r="15" spans="1:12" x14ac:dyDescent="0.15">
      <c r="A15" s="1" t="s">
        <v>5</v>
      </c>
      <c r="B15" s="23"/>
      <c r="C15" s="10">
        <f t="shared" si="0"/>
        <v>0</v>
      </c>
      <c r="D15" s="5"/>
      <c r="E15" s="4" t="s">
        <v>65</v>
      </c>
      <c r="F15" s="22"/>
      <c r="G15" s="10">
        <f t="shared" si="1"/>
        <v>0</v>
      </c>
      <c r="H15" s="5"/>
      <c r="I15" s="32"/>
    </row>
    <row r="16" spans="1:12" x14ac:dyDescent="0.15">
      <c r="A16" s="1" t="s">
        <v>6</v>
      </c>
      <c r="B16" s="23">
        <v>3</v>
      </c>
      <c r="C16" s="10">
        <f t="shared" si="0"/>
        <v>21.428571428571427</v>
      </c>
      <c r="D16" s="5"/>
      <c r="E16" s="4" t="s">
        <v>27</v>
      </c>
      <c r="F16" s="22"/>
      <c r="G16" s="10">
        <f t="shared" si="1"/>
        <v>0</v>
      </c>
      <c r="H16" s="5"/>
      <c r="I16" s="32"/>
    </row>
    <row r="17" spans="1:13" x14ac:dyDescent="0.15">
      <c r="A17" s="1" t="s">
        <v>7</v>
      </c>
      <c r="B17" s="23">
        <v>1</v>
      </c>
      <c r="C17" s="10">
        <f t="shared" si="0"/>
        <v>7.1428571428571423</v>
      </c>
      <c r="D17" s="5"/>
      <c r="E17" s="4" t="s">
        <v>28</v>
      </c>
      <c r="F17" s="22">
        <v>1</v>
      </c>
      <c r="G17" s="10">
        <f t="shared" si="1"/>
        <v>7.1428571428571423</v>
      </c>
      <c r="H17" s="5"/>
      <c r="I17" s="32"/>
    </row>
    <row r="18" spans="1:13" x14ac:dyDescent="0.15">
      <c r="A18" s="1" t="s">
        <v>8</v>
      </c>
      <c r="B18" s="23">
        <v>4</v>
      </c>
      <c r="C18" s="10">
        <f t="shared" si="0"/>
        <v>28.571428571428569</v>
      </c>
      <c r="D18" s="5"/>
      <c r="E18" s="4" t="s">
        <v>29</v>
      </c>
      <c r="F18" s="22"/>
      <c r="G18" s="10">
        <f t="shared" si="1"/>
        <v>0</v>
      </c>
      <c r="H18" s="5"/>
      <c r="I18" s="32"/>
    </row>
    <row r="19" spans="1:13" x14ac:dyDescent="0.15">
      <c r="A19" s="1" t="s">
        <v>9</v>
      </c>
      <c r="B19" s="23">
        <v>1</v>
      </c>
      <c r="C19" s="10">
        <f t="shared" si="0"/>
        <v>7.1428571428571423</v>
      </c>
      <c r="D19" s="5"/>
      <c r="E19" s="4" t="s">
        <v>30</v>
      </c>
      <c r="F19" s="22">
        <v>2</v>
      </c>
      <c r="G19" s="10">
        <f t="shared" si="1"/>
        <v>14.285714285714285</v>
      </c>
      <c r="H19" s="5"/>
      <c r="I19" s="32"/>
    </row>
    <row r="20" spans="1:13" x14ac:dyDescent="0.15">
      <c r="A20" s="1" t="s">
        <v>11</v>
      </c>
      <c r="B20" s="17">
        <f>SUM(B13:B19)</f>
        <v>14</v>
      </c>
      <c r="C20" s="10">
        <f>B20/$B$20*100</f>
        <v>100</v>
      </c>
      <c r="D20" s="5"/>
      <c r="E20" s="4" t="s">
        <v>31</v>
      </c>
      <c r="F20" s="22"/>
      <c r="G20" s="10">
        <f t="shared" si="1"/>
        <v>0</v>
      </c>
      <c r="H20" s="5"/>
      <c r="I20" s="32"/>
    </row>
    <row r="21" spans="1:13" x14ac:dyDescent="0.15">
      <c r="B21" s="5"/>
      <c r="C21" s="5"/>
      <c r="D21" s="5"/>
      <c r="E21" s="4" t="s">
        <v>32</v>
      </c>
      <c r="F21" s="22">
        <v>9</v>
      </c>
      <c r="G21" s="10">
        <f t="shared" si="1"/>
        <v>64.285714285714292</v>
      </c>
      <c r="H21" s="5"/>
      <c r="I21" s="32"/>
    </row>
    <row r="22" spans="1:13" x14ac:dyDescent="0.15">
      <c r="B22" s="5"/>
      <c r="C22" s="5"/>
      <c r="D22" s="5"/>
      <c r="E22" s="4" t="s">
        <v>11</v>
      </c>
      <c r="F22" s="17">
        <f>SUM(F13:F21)</f>
        <v>14</v>
      </c>
      <c r="G22" s="10">
        <f t="shared" si="1"/>
        <v>100</v>
      </c>
      <c r="H22" s="5"/>
      <c r="I22" s="32"/>
      <c r="K22" s="25"/>
      <c r="L22" s="25"/>
      <c r="M22" s="25"/>
    </row>
    <row r="23" spans="1:13" x14ac:dyDescent="0.15">
      <c r="A23" t="s">
        <v>13</v>
      </c>
      <c r="B23" s="5"/>
      <c r="C23" s="5"/>
      <c r="D23" s="5"/>
      <c r="E23" s="3"/>
      <c r="F23" s="3"/>
      <c r="G23" s="11"/>
      <c r="H23" s="5"/>
      <c r="I23" s="32"/>
      <c r="K23" s="25"/>
      <c r="L23" s="25"/>
      <c r="M23" s="25"/>
    </row>
    <row r="24" spans="1:13" x14ac:dyDescent="0.15">
      <c r="A24" s="1"/>
      <c r="B24" s="12" t="s">
        <v>10</v>
      </c>
      <c r="C24" s="12" t="s">
        <v>38</v>
      </c>
      <c r="D24" s="13"/>
      <c r="E24" s="3" t="s">
        <v>39</v>
      </c>
      <c r="F24" s="3"/>
      <c r="G24" s="3"/>
      <c r="H24" s="5"/>
      <c r="I24" s="32"/>
      <c r="K24" s="25" t="s">
        <v>13</v>
      </c>
      <c r="L24" s="25"/>
      <c r="M24" s="26"/>
    </row>
    <row r="25" spans="1:13" x14ac:dyDescent="0.15">
      <c r="A25" s="1" t="s">
        <v>14</v>
      </c>
      <c r="B25" s="23">
        <v>2</v>
      </c>
      <c r="C25" s="10">
        <f>M26</f>
        <v>14.285714285714285</v>
      </c>
      <c r="D25" s="5"/>
      <c r="E25" s="12"/>
      <c r="F25" s="12" t="s">
        <v>10</v>
      </c>
      <c r="G25" s="12" t="s">
        <v>38</v>
      </c>
      <c r="H25" s="5"/>
      <c r="I25" s="32"/>
      <c r="K25" s="25"/>
      <c r="L25" s="25" t="s">
        <v>10</v>
      </c>
      <c r="M25" s="27" t="s">
        <v>38</v>
      </c>
    </row>
    <row r="26" spans="1:13" x14ac:dyDescent="0.15">
      <c r="A26" s="1" t="s">
        <v>15</v>
      </c>
      <c r="B26" s="23">
        <v>2</v>
      </c>
      <c r="C26" s="10">
        <f t="shared" ref="C26:C32" si="2">M27</f>
        <v>14.285714285714285</v>
      </c>
      <c r="D26" s="5"/>
      <c r="E26" s="4" t="s">
        <v>56</v>
      </c>
      <c r="F26" s="23"/>
      <c r="G26" s="10">
        <f>F26/$F$38*100</f>
        <v>0</v>
      </c>
      <c r="H26" s="5"/>
      <c r="I26" s="32"/>
      <c r="K26" s="25" t="s">
        <v>14</v>
      </c>
      <c r="L26" s="28">
        <f t="shared" ref="L26:L33" si="3">B25</f>
        <v>2</v>
      </c>
      <c r="M26" s="29">
        <f t="shared" ref="M26:M33" si="4">L26/L$33*100</f>
        <v>14.285714285714285</v>
      </c>
    </row>
    <row r="27" spans="1:13" x14ac:dyDescent="0.15">
      <c r="A27" s="1" t="s">
        <v>16</v>
      </c>
      <c r="B27" s="23">
        <v>5</v>
      </c>
      <c r="C27" s="10">
        <f t="shared" si="2"/>
        <v>35.714285714285715</v>
      </c>
      <c r="D27" s="5"/>
      <c r="E27" s="4" t="s">
        <v>55</v>
      </c>
      <c r="F27" s="23">
        <v>1</v>
      </c>
      <c r="G27" s="10">
        <f>F27/$F$38*100</f>
        <v>7.1428571428571423</v>
      </c>
      <c r="H27" s="5"/>
      <c r="I27" s="32"/>
      <c r="K27" s="25" t="s">
        <v>15</v>
      </c>
      <c r="L27" s="28">
        <f t="shared" si="3"/>
        <v>2</v>
      </c>
      <c r="M27" s="29">
        <f t="shared" si="4"/>
        <v>14.285714285714285</v>
      </c>
    </row>
    <row r="28" spans="1:13" x14ac:dyDescent="0.15">
      <c r="A28" s="1" t="s">
        <v>17</v>
      </c>
      <c r="B28" s="23"/>
      <c r="C28" s="10">
        <f t="shared" si="2"/>
        <v>0</v>
      </c>
      <c r="D28" s="5"/>
      <c r="E28" s="4" t="s">
        <v>54</v>
      </c>
      <c r="F28" s="23"/>
      <c r="G28" s="10">
        <f t="shared" ref="G28:G38" si="5">F28/$F$38*100</f>
        <v>0</v>
      </c>
      <c r="H28" s="5"/>
      <c r="I28" s="32"/>
      <c r="K28" s="25" t="s">
        <v>16</v>
      </c>
      <c r="L28" s="28">
        <f t="shared" si="3"/>
        <v>5</v>
      </c>
      <c r="M28" s="29">
        <f t="shared" si="4"/>
        <v>35.714285714285715</v>
      </c>
    </row>
    <row r="29" spans="1:13" x14ac:dyDescent="0.15">
      <c r="A29" s="1" t="s">
        <v>18</v>
      </c>
      <c r="B29" s="23">
        <v>5</v>
      </c>
      <c r="C29" s="10">
        <f t="shared" si="2"/>
        <v>35.714285714285715</v>
      </c>
      <c r="D29" s="5"/>
      <c r="E29" s="4" t="s">
        <v>53</v>
      </c>
      <c r="F29" s="23"/>
      <c r="G29" s="10">
        <f t="shared" si="5"/>
        <v>0</v>
      </c>
      <c r="H29" s="5"/>
      <c r="I29" s="32"/>
      <c r="K29" s="25" t="s">
        <v>17</v>
      </c>
      <c r="L29" s="28">
        <f t="shared" si="3"/>
        <v>0</v>
      </c>
      <c r="M29" s="29">
        <f t="shared" si="4"/>
        <v>0</v>
      </c>
    </row>
    <row r="30" spans="1:13" x14ac:dyDescent="0.15">
      <c r="A30" s="1" t="s">
        <v>19</v>
      </c>
      <c r="B30" s="23"/>
      <c r="C30" s="10">
        <f t="shared" si="2"/>
        <v>0</v>
      </c>
      <c r="D30" s="5"/>
      <c r="E30" s="4" t="s">
        <v>52</v>
      </c>
      <c r="F30" s="23"/>
      <c r="G30" s="10">
        <f t="shared" si="5"/>
        <v>0</v>
      </c>
      <c r="H30" s="5"/>
      <c r="I30" s="32"/>
      <c r="K30" s="25" t="s">
        <v>18</v>
      </c>
      <c r="L30" s="28">
        <f t="shared" si="3"/>
        <v>5</v>
      </c>
      <c r="M30" s="29">
        <f t="shared" si="4"/>
        <v>35.714285714285715</v>
      </c>
    </row>
    <row r="31" spans="1:13" x14ac:dyDescent="0.15">
      <c r="A31" s="1" t="s">
        <v>45</v>
      </c>
      <c r="B31" s="23"/>
      <c r="C31" s="10">
        <f t="shared" si="2"/>
        <v>0</v>
      </c>
      <c r="D31" s="5"/>
      <c r="E31" s="4" t="s">
        <v>51</v>
      </c>
      <c r="F31" s="23">
        <v>1</v>
      </c>
      <c r="G31" s="10">
        <f t="shared" si="5"/>
        <v>7.1428571428571423</v>
      </c>
      <c r="H31" s="5"/>
      <c r="I31" s="32"/>
      <c r="K31" s="25" t="s">
        <v>19</v>
      </c>
      <c r="L31" s="28">
        <f t="shared" si="3"/>
        <v>0</v>
      </c>
      <c r="M31" s="29">
        <f t="shared" si="4"/>
        <v>0</v>
      </c>
    </row>
    <row r="32" spans="1:13" x14ac:dyDescent="0.15">
      <c r="A32" s="1" t="s">
        <v>11</v>
      </c>
      <c r="B32" s="4">
        <f>SUM(B25:B31)</f>
        <v>14</v>
      </c>
      <c r="C32" s="10">
        <f t="shared" si="2"/>
        <v>100</v>
      </c>
      <c r="D32" s="5"/>
      <c r="E32" s="4" t="s">
        <v>50</v>
      </c>
      <c r="F32" s="23">
        <v>3</v>
      </c>
      <c r="G32" s="10">
        <f t="shared" si="5"/>
        <v>21.428571428571427</v>
      </c>
      <c r="H32" s="5"/>
      <c r="I32" s="32"/>
      <c r="K32" s="25" t="s">
        <v>45</v>
      </c>
      <c r="L32" s="28">
        <f t="shared" si="3"/>
        <v>0</v>
      </c>
      <c r="M32" s="29">
        <f t="shared" si="4"/>
        <v>0</v>
      </c>
    </row>
    <row r="33" spans="1:13" x14ac:dyDescent="0.15">
      <c r="B33" s="5"/>
      <c r="C33" s="5"/>
      <c r="D33" s="5"/>
      <c r="E33" s="4" t="s">
        <v>49</v>
      </c>
      <c r="F33" s="23">
        <v>3</v>
      </c>
      <c r="G33" s="10">
        <f t="shared" si="5"/>
        <v>21.428571428571427</v>
      </c>
      <c r="H33" s="5"/>
      <c r="I33" s="32"/>
      <c r="K33" s="25" t="s">
        <v>11</v>
      </c>
      <c r="L33" s="28">
        <f t="shared" si="3"/>
        <v>14</v>
      </c>
      <c r="M33" s="29">
        <f t="shared" si="4"/>
        <v>100</v>
      </c>
    </row>
    <row r="34" spans="1:13" x14ac:dyDescent="0.15">
      <c r="A34" t="s">
        <v>20</v>
      </c>
      <c r="B34" s="5"/>
      <c r="C34" s="5"/>
      <c r="D34" s="5"/>
      <c r="E34" s="4" t="s">
        <v>48</v>
      </c>
      <c r="F34" s="23">
        <v>4</v>
      </c>
      <c r="G34" s="10">
        <f t="shared" si="5"/>
        <v>28.571428571428569</v>
      </c>
      <c r="H34" s="5"/>
      <c r="I34" s="32"/>
      <c r="K34" s="25"/>
      <c r="L34" s="25"/>
      <c r="M34" s="25"/>
    </row>
    <row r="35" spans="1:13" x14ac:dyDescent="0.15">
      <c r="A35" s="1"/>
      <c r="B35" s="16" t="s">
        <v>10</v>
      </c>
      <c r="C35" s="12" t="s">
        <v>38</v>
      </c>
      <c r="D35" s="5"/>
      <c r="E35" s="4" t="s">
        <v>47</v>
      </c>
      <c r="F35" s="23"/>
      <c r="G35" s="10">
        <f t="shared" si="5"/>
        <v>0</v>
      </c>
      <c r="H35" s="5"/>
      <c r="I35" s="32"/>
      <c r="K35" s="25"/>
      <c r="L35" s="25"/>
      <c r="M35" s="25"/>
    </row>
    <row r="36" spans="1:13" x14ac:dyDescent="0.15">
      <c r="A36" s="1" t="s">
        <v>21</v>
      </c>
      <c r="B36" s="23">
        <v>2</v>
      </c>
      <c r="C36" s="10">
        <f t="shared" ref="C36:C43" si="6">B36/B$43*100</f>
        <v>14.285714285714285</v>
      </c>
      <c r="D36" s="5"/>
      <c r="E36" s="4" t="s">
        <v>46</v>
      </c>
      <c r="F36" s="23"/>
      <c r="G36" s="10">
        <f t="shared" si="5"/>
        <v>0</v>
      </c>
      <c r="H36" s="5"/>
      <c r="I36" s="32"/>
      <c r="K36" s="25"/>
      <c r="L36" s="25"/>
      <c r="M36" s="25"/>
    </row>
    <row r="37" spans="1:13" x14ac:dyDescent="0.15">
      <c r="A37" s="1" t="s">
        <v>22</v>
      </c>
      <c r="B37" s="23">
        <v>1</v>
      </c>
      <c r="C37" s="10">
        <f t="shared" si="6"/>
        <v>7.1428571428571423</v>
      </c>
      <c r="D37" s="5"/>
      <c r="E37" s="4" t="s">
        <v>40</v>
      </c>
      <c r="F37" s="23">
        <v>2</v>
      </c>
      <c r="G37" s="10">
        <f t="shared" si="5"/>
        <v>14.285714285714285</v>
      </c>
      <c r="H37" s="5"/>
      <c r="I37" s="32"/>
      <c r="K37" s="25"/>
      <c r="L37" s="25"/>
      <c r="M37" s="25"/>
    </row>
    <row r="38" spans="1:13" x14ac:dyDescent="0.15">
      <c r="A38" s="1" t="s">
        <v>23</v>
      </c>
      <c r="B38" s="23">
        <v>1</v>
      </c>
      <c r="C38" s="10">
        <f t="shared" si="6"/>
        <v>7.1428571428571423</v>
      </c>
      <c r="D38" s="5"/>
      <c r="E38" s="4" t="s">
        <v>11</v>
      </c>
      <c r="F38" s="17">
        <f>SUM(F26:F37)</f>
        <v>14</v>
      </c>
      <c r="G38" s="10">
        <f t="shared" si="5"/>
        <v>100</v>
      </c>
      <c r="H38" s="5"/>
      <c r="I38" s="32"/>
      <c r="K38" s="25"/>
      <c r="L38" s="25"/>
      <c r="M38" s="25"/>
    </row>
    <row r="39" spans="1:13" x14ac:dyDescent="0.15">
      <c r="A39" s="1" t="s">
        <v>57</v>
      </c>
      <c r="B39" s="23">
        <v>4</v>
      </c>
      <c r="C39" s="10">
        <f t="shared" si="6"/>
        <v>28.571428571428569</v>
      </c>
      <c r="D39" s="5"/>
      <c r="F39" s="5"/>
      <c r="G39" s="5"/>
      <c r="H39" s="5"/>
      <c r="I39" s="32"/>
      <c r="K39" s="25"/>
      <c r="L39" s="25"/>
      <c r="M39" s="25"/>
    </row>
    <row r="40" spans="1:13" ht="27" x14ac:dyDescent="0.15">
      <c r="A40" s="9" t="s">
        <v>41</v>
      </c>
      <c r="B40" s="23">
        <v>1</v>
      </c>
      <c r="C40" s="10">
        <f t="shared" si="6"/>
        <v>7.1428571428571423</v>
      </c>
      <c r="D40" s="5"/>
      <c r="E40" s="24" t="s">
        <v>68</v>
      </c>
      <c r="F40" s="5"/>
      <c r="G40" s="5"/>
      <c r="I40" s="32"/>
      <c r="K40" s="25"/>
      <c r="L40" s="25"/>
      <c r="M40" s="25"/>
    </row>
    <row r="41" spans="1:13" x14ac:dyDescent="0.15">
      <c r="A41" s="1" t="s">
        <v>24</v>
      </c>
      <c r="B41" s="23">
        <v>5</v>
      </c>
      <c r="C41" s="10">
        <f t="shared" si="6"/>
        <v>35.714285714285715</v>
      </c>
      <c r="D41" s="5"/>
      <c r="E41" s="1"/>
      <c r="F41" s="12" t="s">
        <v>10</v>
      </c>
      <c r="G41" s="12" t="s">
        <v>38</v>
      </c>
      <c r="K41" s="25"/>
      <c r="L41" s="25"/>
      <c r="M41" s="25"/>
    </row>
    <row r="42" spans="1:13" x14ac:dyDescent="0.15">
      <c r="A42" s="1" t="s">
        <v>44</v>
      </c>
      <c r="B42" s="23"/>
      <c r="C42" s="10">
        <f t="shared" si="6"/>
        <v>0</v>
      </c>
      <c r="D42" s="5"/>
      <c r="E42" s="1" t="s">
        <v>34</v>
      </c>
      <c r="F42" s="23">
        <v>5</v>
      </c>
      <c r="G42" s="10">
        <f>$F$42/$F$44*100</f>
        <v>100</v>
      </c>
      <c r="K42" s="25"/>
      <c r="L42" s="25"/>
      <c r="M42" s="25"/>
    </row>
    <row r="43" spans="1:13" x14ac:dyDescent="0.15">
      <c r="A43" s="1" t="s">
        <v>11</v>
      </c>
      <c r="B43" s="4">
        <f>SUM(B36:B42)</f>
        <v>14</v>
      </c>
      <c r="C43" s="10">
        <f t="shared" si="6"/>
        <v>100</v>
      </c>
      <c r="D43" s="5"/>
      <c r="E43" s="1" t="s">
        <v>35</v>
      </c>
      <c r="F43" s="23"/>
      <c r="G43" s="10">
        <f>$F$43/$F$44*100</f>
        <v>0</v>
      </c>
      <c r="K43" s="25"/>
      <c r="L43" s="25"/>
      <c r="M43" s="25"/>
    </row>
    <row r="44" spans="1:13" x14ac:dyDescent="0.15">
      <c r="B44" s="5"/>
      <c r="C44" s="5"/>
      <c r="D44" s="5"/>
      <c r="E44" s="1" t="s">
        <v>11</v>
      </c>
      <c r="F44" s="17">
        <f>SUM(F42:F43)</f>
        <v>5</v>
      </c>
      <c r="G44" s="10">
        <f>$F$44/$F$44*100</f>
        <v>100</v>
      </c>
      <c r="K44" s="25"/>
      <c r="L44" s="25"/>
      <c r="M44" s="25"/>
    </row>
    <row r="45" spans="1:13" x14ac:dyDescent="0.15">
      <c r="B45" s="5"/>
      <c r="C45" s="5"/>
      <c r="D45" s="5"/>
      <c r="E45" s="3" t="s">
        <v>58</v>
      </c>
      <c r="F45" s="20"/>
      <c r="K45" s="25"/>
      <c r="L45" s="25"/>
      <c r="M45" s="25"/>
    </row>
    <row r="46" spans="1:13" x14ac:dyDescent="0.15">
      <c r="A46" t="s">
        <v>33</v>
      </c>
      <c r="B46" s="5"/>
      <c r="C46" s="5"/>
      <c r="D46" s="5"/>
      <c r="K46" s="25"/>
      <c r="L46" s="25"/>
      <c r="M46" s="25"/>
    </row>
    <row r="47" spans="1:13" x14ac:dyDescent="0.15">
      <c r="A47" s="1"/>
      <c r="B47" s="12" t="s">
        <v>10</v>
      </c>
      <c r="C47" s="12" t="s">
        <v>38</v>
      </c>
      <c r="D47" s="5"/>
      <c r="K47" s="25"/>
      <c r="L47" s="25"/>
      <c r="M47" s="25"/>
    </row>
    <row r="48" spans="1:13" x14ac:dyDescent="0.15">
      <c r="A48" s="1" t="s">
        <v>34</v>
      </c>
      <c r="B48" s="23">
        <v>2</v>
      </c>
      <c r="C48" s="10">
        <f>B48/$B$50*100</f>
        <v>50</v>
      </c>
      <c r="D48" s="5"/>
      <c r="E48" s="24" t="s">
        <v>69</v>
      </c>
      <c r="F48" s="5"/>
      <c r="G48" s="5"/>
      <c r="K48" s="25" t="s">
        <v>34</v>
      </c>
      <c r="L48" s="30">
        <f>B48</f>
        <v>2</v>
      </c>
      <c r="M48" s="25"/>
    </row>
    <row r="49" spans="1:13" x14ac:dyDescent="0.15">
      <c r="A49" s="1" t="s">
        <v>35</v>
      </c>
      <c r="B49" s="23">
        <v>2</v>
      </c>
      <c r="C49" s="10">
        <f>B49/$B$50*100</f>
        <v>50</v>
      </c>
      <c r="D49" s="5"/>
      <c r="E49" s="1"/>
      <c r="F49" s="12" t="s">
        <v>10</v>
      </c>
      <c r="G49" s="12" t="s">
        <v>38</v>
      </c>
      <c r="K49" s="25" t="s">
        <v>35</v>
      </c>
      <c r="L49" s="30"/>
      <c r="M49" s="25"/>
    </row>
    <row r="50" spans="1:13" x14ac:dyDescent="0.15">
      <c r="A50" s="1" t="s">
        <v>11</v>
      </c>
      <c r="B50" s="17">
        <f>SUM(B48:B49)</f>
        <v>4</v>
      </c>
      <c r="C50" s="10">
        <f>B50/$B$50*100</f>
        <v>100</v>
      </c>
      <c r="D50" s="5"/>
      <c r="E50" s="1" t="s">
        <v>34</v>
      </c>
      <c r="F50" s="23"/>
      <c r="G50" s="10">
        <f>$F$50/$F$52*100</f>
        <v>0</v>
      </c>
      <c r="K50" s="25" t="s">
        <v>36</v>
      </c>
      <c r="L50" s="30">
        <f>B55</f>
        <v>0</v>
      </c>
      <c r="M50" s="25"/>
    </row>
    <row r="51" spans="1:13" x14ac:dyDescent="0.15">
      <c r="A51" s="3" t="s">
        <v>58</v>
      </c>
      <c r="B51" s="3"/>
      <c r="C51" s="11"/>
      <c r="D51" s="5"/>
      <c r="E51" s="1" t="s">
        <v>35</v>
      </c>
      <c r="F51" s="23">
        <v>2</v>
      </c>
      <c r="G51" s="10">
        <f>$F$51/$F$52*100</f>
        <v>100</v>
      </c>
      <c r="K51" s="25" t="s">
        <v>37</v>
      </c>
      <c r="L51" s="30">
        <f>B54</f>
        <v>2</v>
      </c>
      <c r="M51" s="25"/>
    </row>
    <row r="52" spans="1:13" x14ac:dyDescent="0.15">
      <c r="A52" s="2"/>
      <c r="B52" s="3"/>
      <c r="C52" s="11"/>
      <c r="D52" s="5"/>
      <c r="E52" s="1" t="s">
        <v>11</v>
      </c>
      <c r="F52" s="17">
        <f>SUM(F50:F51)</f>
        <v>2</v>
      </c>
      <c r="G52" s="10">
        <f>$F$44/$F$44*100</f>
        <v>100</v>
      </c>
      <c r="K52" s="25"/>
      <c r="L52" s="25"/>
      <c r="M52" s="25"/>
    </row>
    <row r="53" spans="1:13" x14ac:dyDescent="0.15">
      <c r="A53" s="1"/>
      <c r="B53" s="12" t="s">
        <v>10</v>
      </c>
      <c r="C53" s="12" t="s">
        <v>38</v>
      </c>
      <c r="D53" s="5"/>
      <c r="E53" s="3" t="s">
        <v>58</v>
      </c>
      <c r="K53" s="25"/>
      <c r="L53" s="25"/>
      <c r="M53" s="25"/>
    </row>
    <row r="54" spans="1:13" x14ac:dyDescent="0.15">
      <c r="A54" s="1" t="s">
        <v>37</v>
      </c>
      <c r="B54" s="23">
        <v>2</v>
      </c>
      <c r="C54" s="10">
        <f>B54/($B$54+$B$55)*100</f>
        <v>100</v>
      </c>
      <c r="D54" s="5"/>
    </row>
    <row r="55" spans="1:13" x14ac:dyDescent="0.15">
      <c r="A55" s="1" t="s">
        <v>36</v>
      </c>
      <c r="B55" s="17">
        <f>B49-B54</f>
        <v>0</v>
      </c>
      <c r="C55" s="10">
        <f>B55/($B$54+$B$55)*100</f>
        <v>0</v>
      </c>
      <c r="D55" s="5"/>
    </row>
    <row r="56" spans="1:13" x14ac:dyDescent="0.15">
      <c r="A56" s="3" t="s">
        <v>42</v>
      </c>
      <c r="D56" s="5"/>
    </row>
    <row r="57" spans="1:13" x14ac:dyDescent="0.15">
      <c r="A57" s="3" t="s">
        <v>43</v>
      </c>
      <c r="D57" s="5"/>
    </row>
    <row r="58" spans="1:13" x14ac:dyDescent="0.15">
      <c r="D58" s="5"/>
    </row>
    <row r="59" spans="1:13" x14ac:dyDescent="0.15">
      <c r="D59" s="5"/>
    </row>
    <row r="60" spans="1:13" x14ac:dyDescent="0.15">
      <c r="D60" s="5"/>
    </row>
    <row r="61" spans="1:13" x14ac:dyDescent="0.15">
      <c r="D61" s="5"/>
    </row>
    <row r="62" spans="1:13" x14ac:dyDescent="0.15">
      <c r="D62" s="5"/>
    </row>
    <row r="63" spans="1:13" x14ac:dyDescent="0.15">
      <c r="D63" s="5"/>
    </row>
    <row r="64" spans="1:13" x14ac:dyDescent="0.15">
      <c r="D64" s="5"/>
    </row>
    <row r="65" spans="4:4" x14ac:dyDescent="0.15">
      <c r="D65" s="5"/>
    </row>
    <row r="66" spans="4:4" x14ac:dyDescent="0.15">
      <c r="D66" s="5"/>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6:M33 G26:G38 F38 C25:C32 D5:D7 L48:L51 C36:C43 C54:C55 B50 C48:C50 F44:F45 G42:G44 F52 G50:G52"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scale="94"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115" zoomScaleNormal="115" zoomScaleSheetLayoutView="115" workbookViewId="0">
      <selection activeCell="R4" sqref="R4"/>
    </sheetView>
  </sheetViews>
  <sheetFormatPr defaultColWidth="6.625" defaultRowHeight="13.5" x14ac:dyDescent="0.15"/>
  <sheetData>
    <row r="1" spans="1:1" ht="18.75" x14ac:dyDescent="0.15">
      <c r="A1" s="6" t="str">
        <f>データ!A1</f>
        <v>グラフで見る交通事故発生状況（令和8年5月末）</v>
      </c>
    </row>
    <row r="2" spans="1:1" ht="8.25" customHeight="1" x14ac:dyDescent="0.15"/>
    <row r="3" spans="1:1" x14ac:dyDescent="0.15">
      <c r="A3" t="str">
        <f>データ!A3</f>
        <v>１　県内の交通事故発生状況（前年同期との比較）</v>
      </c>
    </row>
    <row r="4" spans="1:1" ht="15.95" customHeight="1" x14ac:dyDescent="0.15"/>
    <row r="5" spans="1:1" ht="15.95" customHeight="1" x14ac:dyDescent="0.15"/>
    <row r="6" spans="1:1" ht="15.95" customHeight="1" x14ac:dyDescent="0.15"/>
    <row r="7" spans="1:1" ht="15.95" customHeight="1" x14ac:dyDescent="0.15"/>
    <row r="8" spans="1:1" ht="15.95" customHeight="1" x14ac:dyDescent="0.15"/>
    <row r="9" spans="1:1" ht="15.95" customHeight="1" x14ac:dyDescent="0.15"/>
    <row r="10" spans="1:1" ht="15.95" customHeight="1" x14ac:dyDescent="0.15"/>
    <row r="11" spans="1:1" ht="15.95" customHeight="1" x14ac:dyDescent="0.15"/>
    <row r="12" spans="1:1" ht="15.95" customHeight="1" x14ac:dyDescent="0.15"/>
    <row r="13" spans="1:1" ht="15.95" customHeight="1" x14ac:dyDescent="0.15"/>
    <row r="14" spans="1:1" x14ac:dyDescent="0.15">
      <c r="A14" t="str">
        <f>データ!A9</f>
        <v>２　交通死亡事故の状況（死者数）</v>
      </c>
    </row>
    <row r="63" spans="8:16" ht="13.5" customHeight="1" x14ac:dyDescent="0.15">
      <c r="H63" s="33"/>
      <c r="I63" s="33"/>
      <c r="J63" s="33"/>
      <c r="K63" s="33"/>
      <c r="L63" s="33"/>
      <c r="M63" s="33"/>
      <c r="N63" s="33"/>
      <c r="O63" s="33"/>
      <c r="P63" s="7"/>
    </row>
    <row r="64" spans="8:16" x14ac:dyDescent="0.15">
      <c r="H64" s="33"/>
      <c r="I64" s="33"/>
      <c r="J64" s="33"/>
      <c r="K64" s="33"/>
      <c r="L64" s="33"/>
      <c r="M64" s="33"/>
      <c r="N64" s="33"/>
      <c r="O64" s="33"/>
      <c r="P64" s="7"/>
    </row>
    <row r="65" spans="8:16" x14ac:dyDescent="0.15">
      <c r="H65" s="33"/>
      <c r="I65" s="33"/>
      <c r="J65" s="33"/>
      <c r="K65" s="33"/>
      <c r="L65" s="33"/>
      <c r="M65" s="33"/>
      <c r="N65" s="33"/>
      <c r="O65" s="33"/>
      <c r="P65" s="7"/>
    </row>
    <row r="66" spans="8:16" x14ac:dyDescent="0.15">
      <c r="H66" s="33"/>
      <c r="I66" s="33"/>
      <c r="J66" s="33"/>
      <c r="K66" s="33"/>
      <c r="L66" s="33"/>
      <c r="M66" s="33"/>
      <c r="N66" s="33"/>
      <c r="O66" s="33"/>
      <c r="P66" s="7"/>
    </row>
    <row r="71" spans="8:16" x14ac:dyDescent="0.15">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2026-06-18T05:10:36Z</cp:lastPrinted>
  <dcterms:created xsi:type="dcterms:W3CDTF">2007-02-14T08:33:04Z</dcterms:created>
  <dcterms:modified xsi:type="dcterms:W3CDTF">2026-06-18T05:11:30Z</dcterms:modified>
</cp:coreProperties>
</file>