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9.xml" ContentType="application/vnd.openxmlformats-officedocument.drawing+xml"/>
  <Override PartName="/xl/comments5.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6.xml" ContentType="application/vnd.openxmlformats-officedocument.spreadsheetml.comments+xml"/>
  <Override PartName="/xl/drawings/drawing15.xml" ContentType="application/vnd.openxmlformats-officedocument.drawing+xml"/>
  <Override PartName="/xl/comments7.xml" ContentType="application/vnd.openxmlformats-officedocument.spreadsheetml.comments+xml"/>
  <Override PartName="/xl/drawings/drawing16.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w01\EA00$\05 指導監査係\★監査調書・結果\04_監査調書様式\実地\02_民間保育所\"/>
    </mc:Choice>
  </mc:AlternateContent>
  <xr:revisionPtr revIDLastSave="0" documentId="13_ncr:1_{C8BA9A7E-49A8-485D-8F6E-B301EF9089D9}" xr6:coauthVersionLast="47" xr6:coauthVersionMax="47" xr10:uidLastSave="{00000000-0000-0000-0000-000000000000}"/>
  <bookViews>
    <workbookView xWindow="-120" yWindow="-16320" windowWidth="29040" windowHeight="15720" xr2:uid="{88F5D839-A5C8-4100-8986-0BBB90B00B85}"/>
  </bookViews>
  <sheets>
    <sheet name="p1" sheetId="1" r:id="rId1"/>
    <sheet name="p2" sheetId="4" r:id="rId2"/>
    <sheet name="p3" sheetId="31" r:id="rId3"/>
    <sheet name="p4" sheetId="5" r:id="rId4"/>
    <sheet name="p5" sheetId="32" r:id="rId5"/>
    <sheet name="p6" sheetId="2" r:id="rId6"/>
    <sheet name="p7" sheetId="33" r:id="rId7"/>
    <sheet name="p8" sheetId="6" r:id="rId8"/>
    <sheet name="p9" sheetId="8" r:id="rId9"/>
    <sheet name="p10" sheetId="3" r:id="rId10"/>
    <sheet name="p11" sheetId="21" r:id="rId11"/>
    <sheet name="P12 " sheetId="56" r:id="rId12"/>
    <sheet name="P13" sheetId="42" r:id="rId13"/>
    <sheet name="P14" sheetId="43" r:id="rId14"/>
    <sheet name="給与R8資料" sheetId="59" r:id="rId15"/>
    <sheet name="p15" sheetId="10" r:id="rId16"/>
    <sheet name="p16" sheetId="13" r:id="rId17"/>
    <sheet name="p17" sheetId="12" r:id="rId18"/>
    <sheet name="p18" sheetId="14" r:id="rId19"/>
    <sheet name="ｐ19" sheetId="15" r:id="rId20"/>
    <sheet name="ｐ20 " sheetId="60" r:id="rId21"/>
    <sheet name="ｐ21" sheetId="54" r:id="rId22"/>
    <sheet name="ｐ22" sheetId="52" r:id="rId23"/>
    <sheet name="ｐ23" sheetId="17" r:id="rId24"/>
    <sheet name="ｐ24 " sheetId="57" r:id="rId25"/>
    <sheet name="ｐ25" sheetId="26" r:id="rId26"/>
    <sheet name="ｐ26" sheetId="23" r:id="rId27"/>
    <sheet name="p27" sheetId="24" r:id="rId28"/>
    <sheet name="ｐ28" sheetId="28" r:id="rId29"/>
    <sheet name="ｐ29 " sheetId="58" r:id="rId30"/>
    <sheet name="ｐ30" sheetId="20" r:id="rId31"/>
    <sheet name="付属資料A" sheetId="48" r:id="rId32"/>
    <sheet name="付属資料B" sheetId="51" r:id="rId33"/>
    <sheet name="付属資料　記入例" sheetId="50" r:id="rId34"/>
  </sheets>
  <definedNames>
    <definedName name="_xlnm._FilterDatabase" localSheetId="33" hidden="1">'付属資料　記入例'!$A$17:$WYF$111</definedName>
    <definedName name="_xlnm._FilterDatabase" localSheetId="31" hidden="1">付属資料A!$A$17:$WYF$126</definedName>
    <definedName name="_xlnm._FilterDatabase" localSheetId="32" hidden="1">付属資料B!$A$17:$WYF$112</definedName>
    <definedName name="_xlnm.Print_Area" localSheetId="9">'p10'!$A$1:$S$56</definedName>
    <definedName name="_xlnm.Print_Area" localSheetId="10">'p11'!$A$1:$J$40</definedName>
    <definedName name="_xlnm.Print_Area" localSheetId="11">'P12 '!$A$1:$J$28</definedName>
    <definedName name="_xlnm.Print_Area" localSheetId="12">'P13'!$B$1:$AE$63</definedName>
    <definedName name="_xlnm.Print_Area" localSheetId="13">'P14'!$B$1:$Z$61</definedName>
    <definedName name="_xlnm.Print_Area" localSheetId="15">'p15'!$A$1:$S$40</definedName>
    <definedName name="_xlnm.Print_Area" localSheetId="18">'p18'!$A$1:$I$34</definedName>
    <definedName name="_xlnm.Print_Area" localSheetId="1">'p2'!$A$1:$J$43</definedName>
    <definedName name="_xlnm.Print_Area" localSheetId="20">'ｐ20 '!$A$1:$N$46</definedName>
    <definedName name="_xlnm.Print_Area" localSheetId="21">'ｐ21'!$A$1:$O$32</definedName>
    <definedName name="_xlnm.Print_Area" localSheetId="22">'ｐ22'!$A$1:$J$8</definedName>
    <definedName name="_xlnm.Print_Area" localSheetId="27">'p27'!$A$1:$J$19</definedName>
    <definedName name="_xlnm.Print_Area" localSheetId="28">'ｐ28'!$A$1:$K$51</definedName>
    <definedName name="_xlnm.Print_Area" localSheetId="29">'ｐ29 '!$A$1:$C$60</definedName>
    <definedName name="_xlnm.Print_Area" localSheetId="2">'p3'!$A$1:$H$70</definedName>
    <definedName name="_xlnm.Print_Area" localSheetId="30">'ｐ30'!$A$1:$D$22</definedName>
    <definedName name="_xlnm.Print_Area" localSheetId="6">'p7'!$A$1:$J$35</definedName>
    <definedName name="_xlnm.Print_Area" localSheetId="7">'p8'!$A$1:$J$50</definedName>
    <definedName name="_xlnm.Print_Area" localSheetId="8">'p9'!$A$1:$N$57</definedName>
    <definedName name="_xlnm.Print_Area" localSheetId="33">'付属資料　記入例'!$A$1:$BW$108</definedName>
    <definedName name="_xlnm.Print_Area" localSheetId="31">付属資料A!$A$1:$BW$109</definedName>
    <definedName name="_xlnm.Print_Area" localSheetId="32">付属資料B!$A$1:$BW$109</definedName>
    <definedName name="_xlnm.Print_Titles" localSheetId="33">'付属資料　記入例'!$4:$4</definedName>
    <definedName name="_xlnm.Print_Titles" localSheetId="31">付属資料A!$4:$4</definedName>
    <definedName name="_xlnm.Print_Titles" localSheetId="32">付属資料B!$4:$4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8" i="8" l="1"/>
  <c r="E47" i="8"/>
  <c r="E50" i="8"/>
  <c r="E46" i="8"/>
  <c r="E49" i="8"/>
  <c r="H47" i="8" l="1"/>
  <c r="H50" i="8" l="1"/>
  <c r="H49" i="8"/>
  <c r="BJ12" i="51" l="1"/>
  <c r="AT12" i="51"/>
  <c r="AD12" i="51"/>
  <c r="BR12" i="48"/>
  <c r="BB12" i="48"/>
  <c r="AL12" i="48"/>
  <c r="V12" i="48"/>
  <c r="BH12" i="51"/>
  <c r="AR12" i="51"/>
  <c r="AB12" i="51"/>
  <c r="AJ12" i="48"/>
  <c r="BV12" i="51"/>
  <c r="BF12" i="51"/>
  <c r="AP12" i="51"/>
  <c r="Z12" i="51"/>
  <c r="BN12" i="48"/>
  <c r="AX12" i="48"/>
  <c r="AH12" i="48"/>
  <c r="AZ12" i="51"/>
  <c r="BH12" i="48"/>
  <c r="BD12" i="48"/>
  <c r="BT12" i="51"/>
  <c r="BD12" i="51"/>
  <c r="AN12" i="51"/>
  <c r="X12" i="51"/>
  <c r="BL12" i="48"/>
  <c r="AV12" i="48"/>
  <c r="AF12" i="48"/>
  <c r="AJ12" i="51"/>
  <c r="T12" i="51"/>
  <c r="AB12" i="48"/>
  <c r="X12" i="48"/>
  <c r="AZ12" i="48"/>
  <c r="BR12" i="51"/>
  <c r="BB12" i="51"/>
  <c r="AL12" i="51"/>
  <c r="V12" i="51"/>
  <c r="BJ12" i="48"/>
  <c r="AT12" i="48"/>
  <c r="AD12" i="48"/>
  <c r="BP12" i="51"/>
  <c r="AR12" i="48"/>
  <c r="BT12" i="48"/>
  <c r="T12" i="48"/>
  <c r="BN12" i="51"/>
  <c r="AX12" i="51"/>
  <c r="AH12" i="51"/>
  <c r="BV12" i="48"/>
  <c r="BF12" i="48"/>
  <c r="AP12" i="48"/>
  <c r="Z12" i="48"/>
  <c r="BL12" i="51"/>
  <c r="AV12" i="51"/>
  <c r="AF12" i="51"/>
  <c r="AN12" i="48"/>
  <c r="BP12" i="48"/>
  <c r="F89" i="51"/>
  <c r="F49" i="51"/>
  <c r="G19" i="48"/>
  <c r="F19" i="51"/>
  <c r="E19" i="51"/>
  <c r="D19" i="51"/>
  <c r="H20" i="48"/>
  <c r="H21" i="48"/>
  <c r="H22" i="48"/>
  <c r="H23" i="48"/>
  <c r="H24" i="48"/>
  <c r="H25" i="48"/>
  <c r="H26" i="48"/>
  <c r="H27" i="48"/>
  <c r="H28" i="48"/>
  <c r="H29" i="48"/>
  <c r="H30" i="48"/>
  <c r="H31" i="48"/>
  <c r="H32" i="48"/>
  <c r="H33" i="48"/>
  <c r="H34" i="48"/>
  <c r="H35" i="48"/>
  <c r="H36" i="48"/>
  <c r="H37" i="48"/>
  <c r="H38" i="48"/>
  <c r="H39" i="48"/>
  <c r="H40" i="48"/>
  <c r="H41" i="48"/>
  <c r="H42" i="48"/>
  <c r="H43" i="48"/>
  <c r="H44" i="48"/>
  <c r="H45" i="48"/>
  <c r="H46" i="48"/>
  <c r="H47" i="48"/>
  <c r="H48" i="48"/>
  <c r="H49" i="48"/>
  <c r="H50" i="48"/>
  <c r="H51" i="48"/>
  <c r="H52" i="48"/>
  <c r="H53" i="48"/>
  <c r="H54" i="48"/>
  <c r="H55" i="48"/>
  <c r="H56" i="48"/>
  <c r="H57" i="48"/>
  <c r="H58" i="48"/>
  <c r="H59" i="48"/>
  <c r="H60" i="48"/>
  <c r="H61" i="48"/>
  <c r="H62" i="48"/>
  <c r="H63" i="48"/>
  <c r="H64" i="48"/>
  <c r="H65" i="48"/>
  <c r="H66" i="48"/>
  <c r="H67" i="48"/>
  <c r="H68" i="48"/>
  <c r="G20" i="48"/>
  <c r="G21" i="48"/>
  <c r="G22" i="48"/>
  <c r="G23" i="48"/>
  <c r="G24" i="48"/>
  <c r="G25" i="48"/>
  <c r="G26" i="48"/>
  <c r="G27" i="48"/>
  <c r="G28" i="48"/>
  <c r="G29" i="48"/>
  <c r="G30" i="48"/>
  <c r="G31" i="48"/>
  <c r="G32" i="48"/>
  <c r="G33" i="48"/>
  <c r="G34" i="48"/>
  <c r="G35" i="48"/>
  <c r="G36" i="48"/>
  <c r="G37" i="48"/>
  <c r="G38" i="48"/>
  <c r="G39" i="48"/>
  <c r="G40" i="48"/>
  <c r="G41" i="48"/>
  <c r="G42" i="48"/>
  <c r="G43" i="48"/>
  <c r="G44" i="48"/>
  <c r="G45" i="48"/>
  <c r="G46" i="48"/>
  <c r="G47" i="48"/>
  <c r="G48" i="48"/>
  <c r="G49" i="48"/>
  <c r="G50" i="48"/>
  <c r="G51" i="48"/>
  <c r="G52" i="48"/>
  <c r="G53" i="48"/>
  <c r="G54" i="48"/>
  <c r="G55" i="48"/>
  <c r="G56" i="48"/>
  <c r="G57" i="48"/>
  <c r="G58" i="48"/>
  <c r="G59" i="48"/>
  <c r="G60" i="48"/>
  <c r="G61" i="48"/>
  <c r="G62" i="48"/>
  <c r="G63" i="48"/>
  <c r="G64" i="48"/>
  <c r="G65" i="48"/>
  <c r="G66" i="48"/>
  <c r="G67" i="48"/>
  <c r="G68" i="48"/>
  <c r="G69" i="48"/>
  <c r="G70" i="48"/>
  <c r="G71" i="48"/>
  <c r="G72" i="48"/>
  <c r="G73" i="48"/>
  <c r="G74" i="48"/>
  <c r="G75" i="48"/>
  <c r="G76" i="48"/>
  <c r="G77" i="48"/>
  <c r="G78" i="48"/>
  <c r="G79" i="48"/>
  <c r="G80" i="48"/>
  <c r="G81" i="48"/>
  <c r="G82" i="48"/>
  <c r="G83" i="48"/>
  <c r="G84" i="48"/>
  <c r="G85" i="48"/>
  <c r="G86" i="48"/>
  <c r="G87" i="48"/>
  <c r="G88" i="48"/>
  <c r="G89" i="48"/>
  <c r="G90" i="48"/>
  <c r="G91" i="48"/>
  <c r="G92" i="48"/>
  <c r="G93" i="48"/>
  <c r="G94" i="48"/>
  <c r="G95" i="48"/>
  <c r="G96" i="48"/>
  <c r="G97" i="48"/>
  <c r="G98" i="48"/>
  <c r="G99" i="48"/>
  <c r="G100" i="48"/>
  <c r="G101" i="48"/>
  <c r="G102" i="48"/>
  <c r="G103" i="48"/>
  <c r="G104" i="48"/>
  <c r="G105" i="48"/>
  <c r="G106" i="48"/>
  <c r="G107" i="48"/>
  <c r="G108" i="48"/>
  <c r="H19" i="48"/>
  <c r="F20" i="48"/>
  <c r="F19" i="48"/>
  <c r="H68" i="51"/>
  <c r="G68" i="51"/>
  <c r="H67" i="51"/>
  <c r="G67" i="51"/>
  <c r="H66" i="51"/>
  <c r="G66" i="51"/>
  <c r="H65" i="51"/>
  <c r="G65" i="51"/>
  <c r="H64" i="51"/>
  <c r="G64" i="51"/>
  <c r="H63" i="51"/>
  <c r="G63" i="51"/>
  <c r="H62" i="51"/>
  <c r="G62" i="51"/>
  <c r="H61" i="51"/>
  <c r="G61" i="51"/>
  <c r="H60" i="51"/>
  <c r="G60" i="51"/>
  <c r="H59" i="51"/>
  <c r="G59" i="51"/>
  <c r="H58" i="51"/>
  <c r="G58" i="51"/>
  <c r="H57" i="51"/>
  <c r="G57" i="51"/>
  <c r="H56" i="51"/>
  <c r="G56" i="51"/>
  <c r="H55" i="51"/>
  <c r="G55" i="51"/>
  <c r="H54" i="51"/>
  <c r="G54" i="51"/>
  <c r="H53" i="51"/>
  <c r="G53" i="51"/>
  <c r="H52" i="51"/>
  <c r="G52" i="51"/>
  <c r="H51" i="51"/>
  <c r="G51" i="51"/>
  <c r="H50" i="51"/>
  <c r="G50" i="51"/>
  <c r="H49" i="51"/>
  <c r="G49" i="51"/>
  <c r="H48" i="51"/>
  <c r="G48" i="51"/>
  <c r="H47" i="51"/>
  <c r="G47" i="51"/>
  <c r="H46" i="51"/>
  <c r="G46" i="51"/>
  <c r="H45" i="51"/>
  <c r="G45" i="51"/>
  <c r="H44" i="51"/>
  <c r="G44" i="51"/>
  <c r="H43" i="51"/>
  <c r="G43" i="51"/>
  <c r="H42" i="51"/>
  <c r="G42" i="51"/>
  <c r="H41" i="51"/>
  <c r="G41" i="51"/>
  <c r="H40" i="51"/>
  <c r="G40" i="51"/>
  <c r="H39" i="51"/>
  <c r="G39" i="51"/>
  <c r="H38" i="51"/>
  <c r="G38" i="51"/>
  <c r="H37" i="51"/>
  <c r="G37" i="51"/>
  <c r="H36" i="51"/>
  <c r="G36" i="51"/>
  <c r="H35" i="51"/>
  <c r="G35" i="51"/>
  <c r="H34" i="51"/>
  <c r="G34" i="51"/>
  <c r="H33" i="51"/>
  <c r="G33" i="51"/>
  <c r="H32" i="51"/>
  <c r="G32" i="51"/>
  <c r="H31" i="51"/>
  <c r="G31" i="51"/>
  <c r="H30" i="51"/>
  <c r="G30" i="51"/>
  <c r="H29" i="51"/>
  <c r="G29" i="51"/>
  <c r="H28" i="51"/>
  <c r="G28" i="51"/>
  <c r="H27" i="51"/>
  <c r="G27" i="51"/>
  <c r="H26" i="51"/>
  <c r="G26" i="51"/>
  <c r="H25" i="51"/>
  <c r="G25" i="51"/>
  <c r="H24" i="51"/>
  <c r="G24" i="51"/>
  <c r="H23" i="51"/>
  <c r="G23" i="51"/>
  <c r="H22" i="51"/>
  <c r="G22" i="51"/>
  <c r="H21" i="51"/>
  <c r="G21" i="51"/>
  <c r="H20" i="51"/>
  <c r="G20" i="51"/>
  <c r="H19" i="51"/>
  <c r="G19" i="51"/>
  <c r="F21" i="48"/>
  <c r="F22" i="48"/>
  <c r="F23" i="48"/>
  <c r="F24" i="48"/>
  <c r="F25" i="48"/>
  <c r="F26" i="48"/>
  <c r="F27" i="48"/>
  <c r="F28" i="48"/>
  <c r="F29" i="48"/>
  <c r="F30" i="48"/>
  <c r="F31" i="48"/>
  <c r="F32" i="48"/>
  <c r="F33" i="48"/>
  <c r="F34" i="48"/>
  <c r="F35" i="48"/>
  <c r="F36" i="48"/>
  <c r="F37" i="48"/>
  <c r="F38" i="48"/>
  <c r="F39" i="48"/>
  <c r="F40" i="48"/>
  <c r="F41" i="48"/>
  <c r="F42" i="48"/>
  <c r="F43" i="48"/>
  <c r="F44" i="48"/>
  <c r="F45" i="48"/>
  <c r="F46" i="48"/>
  <c r="F47" i="48"/>
  <c r="F48" i="48"/>
  <c r="F49" i="48"/>
  <c r="F50" i="48"/>
  <c r="F51" i="48"/>
  <c r="F52" i="48"/>
  <c r="F53" i="48"/>
  <c r="F54" i="48"/>
  <c r="F55" i="48"/>
  <c r="F56" i="48"/>
  <c r="F57" i="48"/>
  <c r="F58" i="48"/>
  <c r="F59" i="48"/>
  <c r="F60" i="48"/>
  <c r="F61" i="48"/>
  <c r="F62" i="48"/>
  <c r="F63" i="48"/>
  <c r="F64" i="48"/>
  <c r="F65" i="48"/>
  <c r="F66" i="48"/>
  <c r="F67" i="48"/>
  <c r="F68" i="48"/>
  <c r="D19" i="48"/>
  <c r="Z6" i="42" l="1"/>
  <c r="H108" i="51"/>
  <c r="G108" i="51"/>
  <c r="H107" i="51"/>
  <c r="G107" i="51"/>
  <c r="H106" i="51"/>
  <c r="G106" i="51"/>
  <c r="H105" i="51"/>
  <c r="G105" i="51"/>
  <c r="H104" i="51"/>
  <c r="G104" i="51"/>
  <c r="H103" i="51"/>
  <c r="G103" i="51"/>
  <c r="H102" i="51"/>
  <c r="G102" i="51"/>
  <c r="H101" i="51"/>
  <c r="G101" i="51"/>
  <c r="H100" i="51"/>
  <c r="G100" i="51"/>
  <c r="H99" i="51"/>
  <c r="G99" i="51"/>
  <c r="H98" i="51"/>
  <c r="G98" i="51"/>
  <c r="H97" i="51"/>
  <c r="G97" i="51"/>
  <c r="H96" i="51"/>
  <c r="G96" i="51"/>
  <c r="H95" i="51"/>
  <c r="G95" i="51"/>
  <c r="H94" i="51"/>
  <c r="G94" i="51"/>
  <c r="H93" i="51"/>
  <c r="G93" i="51"/>
  <c r="H92" i="51"/>
  <c r="G92" i="51"/>
  <c r="H91" i="51"/>
  <c r="G91" i="51"/>
  <c r="H90" i="51"/>
  <c r="G90" i="51"/>
  <c r="H89" i="51"/>
  <c r="G89" i="51"/>
  <c r="H88" i="51"/>
  <c r="G88" i="51"/>
  <c r="H87" i="51"/>
  <c r="G87" i="51"/>
  <c r="H86" i="51"/>
  <c r="G86" i="51"/>
  <c r="H85" i="51"/>
  <c r="G85" i="51"/>
  <c r="H84" i="51"/>
  <c r="G84" i="51"/>
  <c r="H83" i="51"/>
  <c r="G83" i="51"/>
  <c r="H82" i="51"/>
  <c r="G82" i="51"/>
  <c r="H81" i="51"/>
  <c r="G81" i="51"/>
  <c r="H80" i="51"/>
  <c r="G80" i="51"/>
  <c r="H79" i="51"/>
  <c r="G79" i="51"/>
  <c r="H78" i="51"/>
  <c r="G78" i="51"/>
  <c r="H77" i="51"/>
  <c r="G77" i="51"/>
  <c r="H76" i="51"/>
  <c r="G76" i="51"/>
  <c r="H75" i="51"/>
  <c r="G75" i="51"/>
  <c r="H74" i="51"/>
  <c r="G74" i="51"/>
  <c r="H73" i="51"/>
  <c r="G73" i="51"/>
  <c r="H72" i="51"/>
  <c r="G72" i="51"/>
  <c r="H71" i="51"/>
  <c r="G71" i="51"/>
  <c r="H70" i="51"/>
  <c r="G70" i="51"/>
  <c r="H69" i="51"/>
  <c r="G69" i="51"/>
  <c r="H108" i="48"/>
  <c r="H107" i="48"/>
  <c r="H106" i="48"/>
  <c r="H105" i="48"/>
  <c r="H104" i="48"/>
  <c r="H103" i="48"/>
  <c r="H102" i="48"/>
  <c r="H101" i="48"/>
  <c r="H100" i="48"/>
  <c r="H99" i="48"/>
  <c r="H98" i="48"/>
  <c r="H97" i="48"/>
  <c r="H96" i="48"/>
  <c r="H95" i="48"/>
  <c r="H94" i="48"/>
  <c r="H93" i="48"/>
  <c r="H92" i="48"/>
  <c r="H91" i="48"/>
  <c r="H90" i="48"/>
  <c r="H89" i="48"/>
  <c r="H88" i="48"/>
  <c r="H87" i="48"/>
  <c r="H86" i="48"/>
  <c r="H85" i="48"/>
  <c r="H84" i="48"/>
  <c r="H83" i="48"/>
  <c r="H82" i="48"/>
  <c r="H81" i="48"/>
  <c r="H80" i="48"/>
  <c r="H79" i="48"/>
  <c r="H78" i="48"/>
  <c r="H77" i="48"/>
  <c r="H76" i="48"/>
  <c r="H75" i="48"/>
  <c r="H74" i="48"/>
  <c r="H73" i="48"/>
  <c r="H72" i="48"/>
  <c r="H71" i="48"/>
  <c r="H70" i="48"/>
  <c r="H69" i="48"/>
  <c r="C19" i="51" l="1"/>
  <c r="C19" i="48"/>
  <c r="S7" i="42"/>
  <c r="S8" i="42"/>
  <c r="S9" i="42"/>
  <c r="S10" i="42"/>
  <c r="S11" i="42"/>
  <c r="S12" i="42"/>
  <c r="S13" i="42"/>
  <c r="S14" i="42"/>
  <c r="S15" i="42"/>
  <c r="S16" i="42"/>
  <c r="S17" i="42"/>
  <c r="S18" i="42"/>
  <c r="S19" i="42"/>
  <c r="S20" i="42"/>
  <c r="S21" i="42"/>
  <c r="S22" i="42"/>
  <c r="S23" i="42"/>
  <c r="S24" i="42"/>
  <c r="S25" i="42"/>
  <c r="S26" i="42"/>
  <c r="S27" i="42"/>
  <c r="S28" i="42"/>
  <c r="S29" i="42"/>
  <c r="S30" i="42"/>
  <c r="S31" i="42"/>
  <c r="S32" i="42"/>
  <c r="S33" i="42"/>
  <c r="S34" i="42"/>
  <c r="S35" i="42"/>
  <c r="S36" i="42"/>
  <c r="S37" i="42"/>
  <c r="S38" i="42"/>
  <c r="S39" i="42"/>
  <c r="S40" i="42"/>
  <c r="S41" i="42"/>
  <c r="S42" i="42"/>
  <c r="S43" i="42"/>
  <c r="S44" i="42"/>
  <c r="S45" i="42"/>
  <c r="S46" i="42"/>
  <c r="S47" i="42"/>
  <c r="S48" i="42"/>
  <c r="S49" i="42"/>
  <c r="S50" i="42"/>
  <c r="S51" i="42"/>
  <c r="S52" i="42"/>
  <c r="S53" i="42"/>
  <c r="S54" i="42"/>
  <c r="S55" i="42"/>
  <c r="S6" i="42"/>
  <c r="N20" i="8" l="1"/>
  <c r="BW108" i="51" l="1"/>
  <c r="BV108" i="51"/>
  <c r="BU108" i="51"/>
  <c r="BT108" i="51"/>
  <c r="BS108" i="51"/>
  <c r="BR108" i="51"/>
  <c r="BQ108" i="51"/>
  <c r="BP108" i="51"/>
  <c r="BO108" i="51"/>
  <c r="BN108" i="51"/>
  <c r="BM108" i="51"/>
  <c r="BL108" i="51"/>
  <c r="BK108" i="51"/>
  <c r="BJ108" i="51"/>
  <c r="BI108" i="51"/>
  <c r="BH108" i="51"/>
  <c r="BG108" i="51"/>
  <c r="BF108" i="51"/>
  <c r="BE108" i="51"/>
  <c r="BD108" i="51"/>
  <c r="BC108" i="51"/>
  <c r="BB108" i="51"/>
  <c r="BA108" i="51"/>
  <c r="AZ108" i="51"/>
  <c r="AY108" i="51"/>
  <c r="AX108" i="51"/>
  <c r="AW108" i="51"/>
  <c r="AV108" i="51"/>
  <c r="AU108" i="51"/>
  <c r="AT108" i="51"/>
  <c r="AS108" i="51"/>
  <c r="AR108" i="51"/>
  <c r="AQ108" i="51"/>
  <c r="AP108" i="51"/>
  <c r="AO108" i="51"/>
  <c r="AN108" i="51"/>
  <c r="AM108" i="51"/>
  <c r="AL108" i="51"/>
  <c r="AK108" i="51"/>
  <c r="AJ108" i="51"/>
  <c r="AI108" i="51"/>
  <c r="AH108" i="51"/>
  <c r="AG108" i="51"/>
  <c r="AF108" i="51"/>
  <c r="AE108" i="51"/>
  <c r="AD108" i="51"/>
  <c r="AC108" i="51"/>
  <c r="AB108" i="51"/>
  <c r="AA108" i="51"/>
  <c r="Z108" i="51"/>
  <c r="Y108" i="51"/>
  <c r="X108" i="51"/>
  <c r="W108" i="51"/>
  <c r="V108" i="51"/>
  <c r="U108" i="51"/>
  <c r="T108" i="51"/>
  <c r="F108" i="51"/>
  <c r="E108" i="51"/>
  <c r="D108" i="51"/>
  <c r="BW107" i="51"/>
  <c r="BV107" i="51"/>
  <c r="BU107" i="51"/>
  <c r="BT107" i="51"/>
  <c r="BS107" i="51"/>
  <c r="BR107" i="51"/>
  <c r="BQ107" i="51"/>
  <c r="BP107" i="51"/>
  <c r="BO107" i="51"/>
  <c r="BN107" i="51"/>
  <c r="BM107" i="51"/>
  <c r="BL107" i="51"/>
  <c r="BK107" i="51"/>
  <c r="BJ107" i="51"/>
  <c r="BI107" i="51"/>
  <c r="BH107" i="51"/>
  <c r="BG107" i="51"/>
  <c r="BF107" i="51"/>
  <c r="BE107" i="51"/>
  <c r="BD107" i="51"/>
  <c r="BC107" i="51"/>
  <c r="BB107" i="51"/>
  <c r="BA107" i="51"/>
  <c r="AZ107" i="51"/>
  <c r="AY107" i="51"/>
  <c r="AX107" i="51"/>
  <c r="AW107" i="51"/>
  <c r="AV107" i="51"/>
  <c r="AU107" i="51"/>
  <c r="AT107" i="51"/>
  <c r="AS107" i="51"/>
  <c r="AR107" i="51"/>
  <c r="AQ107" i="51"/>
  <c r="AP107" i="51"/>
  <c r="AO107" i="51"/>
  <c r="AN107" i="51"/>
  <c r="AM107" i="51"/>
  <c r="AL107" i="51"/>
  <c r="AK107" i="51"/>
  <c r="AJ107" i="51"/>
  <c r="AI107" i="51"/>
  <c r="AH107" i="51"/>
  <c r="AG107" i="51"/>
  <c r="AF107" i="51"/>
  <c r="AE107" i="51"/>
  <c r="AD107" i="51"/>
  <c r="AC107" i="51"/>
  <c r="AB107" i="51"/>
  <c r="AA107" i="51"/>
  <c r="Z107" i="51"/>
  <c r="Y107" i="51"/>
  <c r="X107" i="51"/>
  <c r="W107" i="51"/>
  <c r="V107" i="51"/>
  <c r="U107" i="51"/>
  <c r="T107" i="51"/>
  <c r="F107" i="51"/>
  <c r="E107" i="51"/>
  <c r="D107" i="51"/>
  <c r="BW106" i="51"/>
  <c r="BV106" i="51"/>
  <c r="BU106" i="51"/>
  <c r="BT106" i="51"/>
  <c r="BS106" i="51"/>
  <c r="BR106" i="51"/>
  <c r="BQ106" i="51"/>
  <c r="BP106" i="51"/>
  <c r="BO106" i="51"/>
  <c r="BN106" i="51"/>
  <c r="BM106" i="51"/>
  <c r="BL106" i="51"/>
  <c r="BK106" i="51"/>
  <c r="BJ106" i="51"/>
  <c r="BI106" i="51"/>
  <c r="BH106" i="51"/>
  <c r="BG106" i="51"/>
  <c r="BF106" i="51"/>
  <c r="BE106" i="51"/>
  <c r="BD106" i="51"/>
  <c r="BC106" i="51"/>
  <c r="BB106" i="51"/>
  <c r="BA106" i="51"/>
  <c r="AZ106" i="51"/>
  <c r="AY106" i="51"/>
  <c r="AX106" i="51"/>
  <c r="AW106" i="51"/>
  <c r="AV106" i="51"/>
  <c r="AU106" i="51"/>
  <c r="AT106" i="51"/>
  <c r="AS106" i="51"/>
  <c r="AR106" i="51"/>
  <c r="AQ106" i="51"/>
  <c r="AP106" i="51"/>
  <c r="AO106" i="51"/>
  <c r="AN106" i="51"/>
  <c r="AM106" i="51"/>
  <c r="AL106" i="51"/>
  <c r="AK106" i="51"/>
  <c r="AJ106" i="51"/>
  <c r="AI106" i="51"/>
  <c r="AH106" i="51"/>
  <c r="AG106" i="51"/>
  <c r="AF106" i="51"/>
  <c r="AE106" i="51"/>
  <c r="AD106" i="51"/>
  <c r="AC106" i="51"/>
  <c r="AB106" i="51"/>
  <c r="AA106" i="51"/>
  <c r="Z106" i="51"/>
  <c r="Y106" i="51"/>
  <c r="X106" i="51"/>
  <c r="W106" i="51"/>
  <c r="V106" i="51"/>
  <c r="U106" i="51"/>
  <c r="T106" i="51"/>
  <c r="F106" i="51"/>
  <c r="E106" i="51"/>
  <c r="D106" i="51"/>
  <c r="BW105" i="51"/>
  <c r="BV105" i="51"/>
  <c r="BU105" i="51"/>
  <c r="BT105" i="51"/>
  <c r="BS105" i="51"/>
  <c r="BR105" i="51"/>
  <c r="BQ105" i="51"/>
  <c r="BP105" i="51"/>
  <c r="BO105" i="51"/>
  <c r="BN105" i="51"/>
  <c r="BM105" i="51"/>
  <c r="BL105" i="51"/>
  <c r="BK105" i="51"/>
  <c r="BJ105" i="51"/>
  <c r="BI105" i="51"/>
  <c r="BH105" i="51"/>
  <c r="BG105" i="51"/>
  <c r="BF105" i="51"/>
  <c r="BE105" i="51"/>
  <c r="BD105" i="51"/>
  <c r="BC105" i="51"/>
  <c r="BB105" i="51"/>
  <c r="BA105" i="51"/>
  <c r="AZ105" i="51"/>
  <c r="AY105" i="51"/>
  <c r="AX105" i="51"/>
  <c r="AW105" i="51"/>
  <c r="AV105" i="51"/>
  <c r="AU105" i="51"/>
  <c r="AT105" i="51"/>
  <c r="AS105" i="51"/>
  <c r="AR105" i="51"/>
  <c r="AQ105" i="51"/>
  <c r="AP105" i="51"/>
  <c r="AO105" i="51"/>
  <c r="AN105" i="51"/>
  <c r="AM105" i="51"/>
  <c r="AL105" i="51"/>
  <c r="AK105" i="51"/>
  <c r="AJ105" i="51"/>
  <c r="AI105" i="51"/>
  <c r="AH105" i="51"/>
  <c r="AG105" i="51"/>
  <c r="AF105" i="51"/>
  <c r="AE105" i="51"/>
  <c r="AD105" i="51"/>
  <c r="AC105" i="51"/>
  <c r="AB105" i="51"/>
  <c r="AA105" i="51"/>
  <c r="Z105" i="51"/>
  <c r="Y105" i="51"/>
  <c r="X105" i="51"/>
  <c r="W105" i="51"/>
  <c r="V105" i="51"/>
  <c r="U105" i="51"/>
  <c r="T105" i="51"/>
  <c r="F105" i="51"/>
  <c r="E105" i="51"/>
  <c r="D105" i="51"/>
  <c r="BW104" i="51"/>
  <c r="BV104" i="51"/>
  <c r="BU104" i="51"/>
  <c r="BT104" i="51"/>
  <c r="BS104" i="51"/>
  <c r="BR104" i="51"/>
  <c r="BQ104" i="51"/>
  <c r="BP104" i="51"/>
  <c r="BO104" i="51"/>
  <c r="BN104" i="51"/>
  <c r="BM104" i="51"/>
  <c r="BL104" i="51"/>
  <c r="BK104" i="51"/>
  <c r="BJ104" i="51"/>
  <c r="BI104" i="51"/>
  <c r="BH104" i="51"/>
  <c r="BG104" i="51"/>
  <c r="BF104" i="51"/>
  <c r="BE104" i="51"/>
  <c r="BD104" i="51"/>
  <c r="BC104" i="51"/>
  <c r="BB104" i="51"/>
  <c r="BA104" i="51"/>
  <c r="AZ104" i="51"/>
  <c r="AY104" i="51"/>
  <c r="AX104" i="51"/>
  <c r="AW104" i="51"/>
  <c r="AV104" i="51"/>
  <c r="AU104" i="51"/>
  <c r="AT104" i="51"/>
  <c r="AS104" i="51"/>
  <c r="AR104" i="51"/>
  <c r="AQ104" i="51"/>
  <c r="AP104" i="51"/>
  <c r="AO104" i="51"/>
  <c r="AN104" i="51"/>
  <c r="AM104" i="51"/>
  <c r="AL104" i="51"/>
  <c r="AK104" i="51"/>
  <c r="AJ104" i="51"/>
  <c r="AI104" i="51"/>
  <c r="AH104" i="51"/>
  <c r="AG104" i="51"/>
  <c r="AF104" i="51"/>
  <c r="AE104" i="51"/>
  <c r="AD104" i="51"/>
  <c r="AC104" i="51"/>
  <c r="AB104" i="51"/>
  <c r="AA104" i="51"/>
  <c r="Z104" i="51"/>
  <c r="Y104" i="51"/>
  <c r="X104" i="51"/>
  <c r="W104" i="51"/>
  <c r="V104" i="51"/>
  <c r="U104" i="51"/>
  <c r="T104" i="51"/>
  <c r="F104" i="51"/>
  <c r="E104" i="51"/>
  <c r="D104" i="51"/>
  <c r="BW103" i="51"/>
  <c r="BV103" i="51"/>
  <c r="BU103" i="51"/>
  <c r="BT103" i="51"/>
  <c r="BS103" i="51"/>
  <c r="BR103" i="51"/>
  <c r="BQ103" i="51"/>
  <c r="BP103" i="51"/>
  <c r="BO103" i="51"/>
  <c r="BN103" i="51"/>
  <c r="BM103" i="51"/>
  <c r="BL103" i="51"/>
  <c r="BK103" i="51"/>
  <c r="BJ103" i="51"/>
  <c r="BI103" i="51"/>
  <c r="BH103" i="51"/>
  <c r="BG103" i="51"/>
  <c r="BF103" i="51"/>
  <c r="BE103" i="51"/>
  <c r="BD103" i="51"/>
  <c r="BC103" i="51"/>
  <c r="BB103" i="51"/>
  <c r="BA103" i="51"/>
  <c r="AZ103" i="51"/>
  <c r="AY103" i="51"/>
  <c r="AX103" i="51"/>
  <c r="AW103" i="51"/>
  <c r="AV103" i="51"/>
  <c r="AU103" i="51"/>
  <c r="AT103" i="51"/>
  <c r="AS103" i="51"/>
  <c r="AR103" i="51"/>
  <c r="AQ103" i="51"/>
  <c r="AP103" i="51"/>
  <c r="AO103" i="51"/>
  <c r="AN103" i="51"/>
  <c r="AM103" i="51"/>
  <c r="AL103" i="51"/>
  <c r="AK103" i="51"/>
  <c r="AJ103" i="51"/>
  <c r="AI103" i="51"/>
  <c r="AH103" i="51"/>
  <c r="AG103" i="51"/>
  <c r="AF103" i="51"/>
  <c r="AE103" i="51"/>
  <c r="AD103" i="51"/>
  <c r="AC103" i="51"/>
  <c r="AB103" i="51"/>
  <c r="AA103" i="51"/>
  <c r="Z103" i="51"/>
  <c r="Y103" i="51"/>
  <c r="X103" i="51"/>
  <c r="W103" i="51"/>
  <c r="V103" i="51"/>
  <c r="U103" i="51"/>
  <c r="T103" i="51"/>
  <c r="F103" i="51"/>
  <c r="E103" i="51"/>
  <c r="D103" i="51"/>
  <c r="BW102" i="51"/>
  <c r="BV102" i="51"/>
  <c r="BU102" i="51"/>
  <c r="BT102" i="51"/>
  <c r="BS102" i="51"/>
  <c r="BR102" i="51"/>
  <c r="BQ102" i="51"/>
  <c r="BP102" i="51"/>
  <c r="BO102" i="51"/>
  <c r="BN102" i="51"/>
  <c r="BM102" i="51"/>
  <c r="BL102" i="51"/>
  <c r="BK102" i="51"/>
  <c r="BJ102" i="51"/>
  <c r="BI102" i="51"/>
  <c r="BH102" i="51"/>
  <c r="BG102" i="51"/>
  <c r="BF102" i="51"/>
  <c r="BE102" i="51"/>
  <c r="BD102" i="51"/>
  <c r="BC102" i="51"/>
  <c r="BB102" i="51"/>
  <c r="BA102" i="51"/>
  <c r="AZ102" i="51"/>
  <c r="AY102" i="51"/>
  <c r="AX102" i="51"/>
  <c r="AW102" i="51"/>
  <c r="AV102" i="51"/>
  <c r="AU102" i="51"/>
  <c r="AT102" i="51"/>
  <c r="AS102" i="51"/>
  <c r="AR102" i="51"/>
  <c r="AQ102" i="51"/>
  <c r="AP102" i="51"/>
  <c r="AO102" i="51"/>
  <c r="AN102" i="51"/>
  <c r="AM102" i="51"/>
  <c r="AL102" i="51"/>
  <c r="AK102" i="51"/>
  <c r="AJ102" i="51"/>
  <c r="AI102" i="51"/>
  <c r="AH102" i="51"/>
  <c r="AG102" i="51"/>
  <c r="AF102" i="51"/>
  <c r="AE102" i="51"/>
  <c r="AD102" i="51"/>
  <c r="AC102" i="51"/>
  <c r="AB102" i="51"/>
  <c r="AA102" i="51"/>
  <c r="Z102" i="51"/>
  <c r="Y102" i="51"/>
  <c r="X102" i="51"/>
  <c r="W102" i="51"/>
  <c r="V102" i="51"/>
  <c r="U102" i="51"/>
  <c r="T102" i="51"/>
  <c r="F102" i="51"/>
  <c r="E102" i="51"/>
  <c r="D102" i="51"/>
  <c r="BW101" i="51"/>
  <c r="BV101" i="51"/>
  <c r="BU101" i="51"/>
  <c r="BT101" i="51"/>
  <c r="BS101" i="51"/>
  <c r="BR101" i="51"/>
  <c r="BQ101" i="51"/>
  <c r="BP101" i="51"/>
  <c r="BO101" i="51"/>
  <c r="BN101" i="51"/>
  <c r="BM101" i="51"/>
  <c r="BL101" i="51"/>
  <c r="BK101" i="51"/>
  <c r="BJ101" i="51"/>
  <c r="BI101" i="51"/>
  <c r="BH101" i="51"/>
  <c r="BG101" i="51"/>
  <c r="BF101" i="51"/>
  <c r="BE101" i="51"/>
  <c r="BD101" i="51"/>
  <c r="BC101" i="51"/>
  <c r="BB101" i="51"/>
  <c r="BA101" i="51"/>
  <c r="AZ101" i="51"/>
  <c r="AY101" i="51"/>
  <c r="AX101" i="51"/>
  <c r="AW101" i="51"/>
  <c r="AV101" i="51"/>
  <c r="AU101" i="51"/>
  <c r="AT101" i="51"/>
  <c r="AS101" i="51"/>
  <c r="AR101" i="51"/>
  <c r="AQ101" i="51"/>
  <c r="AP101" i="51"/>
  <c r="AO101" i="51"/>
  <c r="AN101" i="51"/>
  <c r="AM101" i="51"/>
  <c r="AL101" i="51"/>
  <c r="AK101" i="51"/>
  <c r="AJ101" i="51"/>
  <c r="AI101" i="51"/>
  <c r="AH101" i="51"/>
  <c r="AG101" i="51"/>
  <c r="AF101" i="51"/>
  <c r="AE101" i="51"/>
  <c r="AD101" i="51"/>
  <c r="AC101" i="51"/>
  <c r="AB101" i="51"/>
  <c r="AA101" i="51"/>
  <c r="Z101" i="51"/>
  <c r="Y101" i="51"/>
  <c r="X101" i="51"/>
  <c r="W101" i="51"/>
  <c r="V101" i="51"/>
  <c r="U101" i="51"/>
  <c r="T101" i="51"/>
  <c r="F101" i="51"/>
  <c r="E101" i="51"/>
  <c r="D101" i="51"/>
  <c r="BW100" i="51"/>
  <c r="BV100" i="51"/>
  <c r="BU100" i="51"/>
  <c r="BT100" i="51"/>
  <c r="BS100" i="51"/>
  <c r="BR100" i="51"/>
  <c r="BQ100" i="51"/>
  <c r="BP100" i="51"/>
  <c r="BO100" i="51"/>
  <c r="BN100" i="51"/>
  <c r="BM100" i="51"/>
  <c r="BL100" i="51"/>
  <c r="BK100" i="51"/>
  <c r="BJ100" i="51"/>
  <c r="BI100" i="51"/>
  <c r="BH100" i="51"/>
  <c r="BG100" i="51"/>
  <c r="BF100" i="51"/>
  <c r="BE100" i="51"/>
  <c r="BD100" i="51"/>
  <c r="BC100" i="51"/>
  <c r="BB100" i="51"/>
  <c r="BA100" i="51"/>
  <c r="AZ100" i="51"/>
  <c r="AY100" i="51"/>
  <c r="AX100" i="51"/>
  <c r="AW100" i="51"/>
  <c r="AV100" i="51"/>
  <c r="AU100" i="51"/>
  <c r="AT100" i="51"/>
  <c r="AS100" i="51"/>
  <c r="AR100" i="51"/>
  <c r="AQ100" i="51"/>
  <c r="AP100" i="51"/>
  <c r="AO100" i="51"/>
  <c r="AN100" i="51"/>
  <c r="AM100" i="51"/>
  <c r="AL100" i="51"/>
  <c r="AK100" i="51"/>
  <c r="AJ100" i="51"/>
  <c r="AI100" i="51"/>
  <c r="AH100" i="51"/>
  <c r="AG100" i="51"/>
  <c r="AF100" i="51"/>
  <c r="AE100" i="51"/>
  <c r="AD100" i="51"/>
  <c r="AC100" i="51"/>
  <c r="AB100" i="51"/>
  <c r="AA100" i="51"/>
  <c r="Z100" i="51"/>
  <c r="Y100" i="51"/>
  <c r="X100" i="51"/>
  <c r="W100" i="51"/>
  <c r="V100" i="51"/>
  <c r="U100" i="51"/>
  <c r="T100" i="51"/>
  <c r="F100" i="51"/>
  <c r="E100" i="51"/>
  <c r="D100" i="51"/>
  <c r="BW99" i="51"/>
  <c r="BV99" i="51"/>
  <c r="BU99" i="51"/>
  <c r="BT99" i="51"/>
  <c r="BS99" i="51"/>
  <c r="BR99" i="51"/>
  <c r="BQ99" i="51"/>
  <c r="BP99" i="51"/>
  <c r="BO99" i="51"/>
  <c r="BN99" i="51"/>
  <c r="BM99" i="51"/>
  <c r="BL99" i="51"/>
  <c r="BK99" i="51"/>
  <c r="BJ99" i="51"/>
  <c r="BI99" i="51"/>
  <c r="BH99" i="51"/>
  <c r="BG99" i="51"/>
  <c r="BF99" i="51"/>
  <c r="BE99" i="51"/>
  <c r="BD99" i="51"/>
  <c r="BC99" i="51"/>
  <c r="BB99" i="51"/>
  <c r="BA99" i="51"/>
  <c r="AZ99" i="51"/>
  <c r="AY99" i="51"/>
  <c r="AX99" i="51"/>
  <c r="AW99" i="51"/>
  <c r="AV99" i="51"/>
  <c r="AU99" i="51"/>
  <c r="AT99" i="51"/>
  <c r="AS99" i="51"/>
  <c r="AR99" i="51"/>
  <c r="AQ99" i="51"/>
  <c r="AP99" i="51"/>
  <c r="AO99" i="51"/>
  <c r="AN99" i="51"/>
  <c r="AM99" i="51"/>
  <c r="AL99" i="51"/>
  <c r="AK99" i="51"/>
  <c r="AJ99" i="51"/>
  <c r="AI99" i="51"/>
  <c r="AH99" i="51"/>
  <c r="AG99" i="51"/>
  <c r="AF99" i="51"/>
  <c r="AE99" i="51"/>
  <c r="AD99" i="51"/>
  <c r="AC99" i="51"/>
  <c r="AB99" i="51"/>
  <c r="AA99" i="51"/>
  <c r="Z99" i="51"/>
  <c r="Y99" i="51"/>
  <c r="X99" i="51"/>
  <c r="W99" i="51"/>
  <c r="V99" i="51"/>
  <c r="U99" i="51"/>
  <c r="T99" i="51"/>
  <c r="F99" i="51"/>
  <c r="E99" i="51"/>
  <c r="D99" i="51"/>
  <c r="BW98" i="51"/>
  <c r="BV98" i="51"/>
  <c r="BU98" i="51"/>
  <c r="BT98" i="51"/>
  <c r="BS98" i="51"/>
  <c r="BR98" i="51"/>
  <c r="BQ98" i="51"/>
  <c r="BP98" i="51"/>
  <c r="BO98" i="51"/>
  <c r="BN98" i="51"/>
  <c r="BM98" i="51"/>
  <c r="BL98" i="51"/>
  <c r="BK98" i="51"/>
  <c r="BJ98" i="51"/>
  <c r="BI98" i="51"/>
  <c r="BH98" i="51"/>
  <c r="BG98" i="51"/>
  <c r="BF98" i="51"/>
  <c r="BE98" i="51"/>
  <c r="BD98" i="51"/>
  <c r="BC98" i="51"/>
  <c r="BB98" i="51"/>
  <c r="BA98" i="51"/>
  <c r="AZ98" i="51"/>
  <c r="AY98" i="51"/>
  <c r="AX98" i="51"/>
  <c r="AW98" i="51"/>
  <c r="AV98" i="51"/>
  <c r="AU98" i="51"/>
  <c r="AT98" i="51"/>
  <c r="AS98" i="51"/>
  <c r="AR98" i="51"/>
  <c r="AQ98" i="51"/>
  <c r="AP98" i="51"/>
  <c r="AO98" i="51"/>
  <c r="AN98" i="51"/>
  <c r="AM98" i="51"/>
  <c r="AL98" i="51"/>
  <c r="AK98" i="51"/>
  <c r="AJ98" i="51"/>
  <c r="AI98" i="51"/>
  <c r="AH98" i="51"/>
  <c r="AG98" i="51"/>
  <c r="AF98" i="51"/>
  <c r="AE98" i="51"/>
  <c r="AD98" i="51"/>
  <c r="AC98" i="51"/>
  <c r="AB98" i="51"/>
  <c r="AA98" i="51"/>
  <c r="Z98" i="51"/>
  <c r="Y98" i="51"/>
  <c r="X98" i="51"/>
  <c r="W98" i="51"/>
  <c r="V98" i="51"/>
  <c r="U98" i="51"/>
  <c r="T98" i="51"/>
  <c r="F98" i="51"/>
  <c r="E98" i="51"/>
  <c r="D98" i="51"/>
  <c r="BW97" i="51"/>
  <c r="BV97" i="51"/>
  <c r="BU97" i="51"/>
  <c r="BT97" i="51"/>
  <c r="BS97" i="51"/>
  <c r="BR97" i="51"/>
  <c r="BQ97" i="51"/>
  <c r="BP97" i="51"/>
  <c r="BO97" i="51"/>
  <c r="BN97" i="51"/>
  <c r="BM97" i="51"/>
  <c r="BL97" i="51"/>
  <c r="BK97" i="51"/>
  <c r="BJ97" i="51"/>
  <c r="BI97" i="51"/>
  <c r="BH97" i="51"/>
  <c r="BG97" i="51"/>
  <c r="BF97" i="51"/>
  <c r="BE97" i="51"/>
  <c r="BD97" i="51"/>
  <c r="BC97" i="51"/>
  <c r="BB97" i="51"/>
  <c r="BA97" i="51"/>
  <c r="AZ97" i="51"/>
  <c r="AY97" i="51"/>
  <c r="AX97" i="51"/>
  <c r="AW97" i="51"/>
  <c r="AV97" i="51"/>
  <c r="AU97" i="51"/>
  <c r="AT97" i="51"/>
  <c r="AS97" i="51"/>
  <c r="AR97" i="51"/>
  <c r="AQ97" i="51"/>
  <c r="AP97" i="51"/>
  <c r="AO97" i="51"/>
  <c r="AN97" i="51"/>
  <c r="AM97" i="51"/>
  <c r="AL97" i="51"/>
  <c r="AK97" i="51"/>
  <c r="AJ97" i="51"/>
  <c r="AI97" i="51"/>
  <c r="AH97" i="51"/>
  <c r="AG97" i="51"/>
  <c r="AF97" i="51"/>
  <c r="AE97" i="51"/>
  <c r="AD97" i="51"/>
  <c r="AC97" i="51"/>
  <c r="AB97" i="51"/>
  <c r="AA97" i="51"/>
  <c r="Z97" i="51"/>
  <c r="Y97" i="51"/>
  <c r="X97" i="51"/>
  <c r="W97" i="51"/>
  <c r="V97" i="51"/>
  <c r="U97" i="51"/>
  <c r="T97" i="51"/>
  <c r="F97" i="51"/>
  <c r="E97" i="51"/>
  <c r="D97" i="51"/>
  <c r="BW96" i="51"/>
  <c r="BV96" i="51"/>
  <c r="BU96" i="51"/>
  <c r="BT96" i="51"/>
  <c r="BS96" i="51"/>
  <c r="BR96" i="51"/>
  <c r="BQ96" i="51"/>
  <c r="BP96" i="51"/>
  <c r="BO96" i="51"/>
  <c r="BN96" i="51"/>
  <c r="BM96" i="51"/>
  <c r="BL96" i="51"/>
  <c r="BK96" i="51"/>
  <c r="BJ96" i="51"/>
  <c r="BI96" i="51"/>
  <c r="BH96" i="51"/>
  <c r="BG96" i="51"/>
  <c r="BF96" i="51"/>
  <c r="BE96" i="51"/>
  <c r="BD96" i="51"/>
  <c r="BC96" i="51"/>
  <c r="BB96" i="51"/>
  <c r="BA96" i="51"/>
  <c r="AZ96" i="51"/>
  <c r="AY96" i="51"/>
  <c r="AX96" i="51"/>
  <c r="AW96" i="51"/>
  <c r="AV96" i="51"/>
  <c r="AU96" i="51"/>
  <c r="AT96" i="51"/>
  <c r="AS96" i="51"/>
  <c r="AR96" i="51"/>
  <c r="AQ96" i="51"/>
  <c r="AP96" i="51"/>
  <c r="AO96" i="51"/>
  <c r="AN96" i="51"/>
  <c r="AM96" i="51"/>
  <c r="AL96" i="51"/>
  <c r="AK96" i="51"/>
  <c r="AJ96" i="51"/>
  <c r="AI96" i="51"/>
  <c r="AH96" i="51"/>
  <c r="AG96" i="51"/>
  <c r="AF96" i="51"/>
  <c r="AE96" i="51"/>
  <c r="AD96" i="51"/>
  <c r="AC96" i="51"/>
  <c r="AB96" i="51"/>
  <c r="AA96" i="51"/>
  <c r="Z96" i="51"/>
  <c r="Y96" i="51"/>
  <c r="X96" i="51"/>
  <c r="W96" i="51"/>
  <c r="V96" i="51"/>
  <c r="U96" i="51"/>
  <c r="T96" i="51"/>
  <c r="F96" i="51"/>
  <c r="E96" i="51"/>
  <c r="D96" i="51"/>
  <c r="BW95" i="51"/>
  <c r="BV95" i="51"/>
  <c r="BU95" i="51"/>
  <c r="BT95" i="51"/>
  <c r="BS95" i="51"/>
  <c r="BR95" i="51"/>
  <c r="BQ95" i="51"/>
  <c r="BP95" i="51"/>
  <c r="BO95" i="51"/>
  <c r="BN95" i="51"/>
  <c r="BM95" i="51"/>
  <c r="BL95" i="51"/>
  <c r="BK95" i="51"/>
  <c r="BJ95" i="51"/>
  <c r="BI95" i="51"/>
  <c r="BH95" i="51"/>
  <c r="BG95" i="51"/>
  <c r="BF95" i="51"/>
  <c r="BE95" i="51"/>
  <c r="BD95" i="51"/>
  <c r="BC95" i="51"/>
  <c r="BB95" i="51"/>
  <c r="BA95" i="51"/>
  <c r="AZ95" i="51"/>
  <c r="AY95" i="51"/>
  <c r="AX95" i="51"/>
  <c r="AW95" i="51"/>
  <c r="AV95" i="51"/>
  <c r="AU95" i="51"/>
  <c r="AT95" i="51"/>
  <c r="AS95" i="51"/>
  <c r="AR95" i="51"/>
  <c r="AQ95" i="51"/>
  <c r="AP95" i="51"/>
  <c r="AO95" i="51"/>
  <c r="AN95" i="51"/>
  <c r="AM95" i="51"/>
  <c r="AL95" i="51"/>
  <c r="AK95" i="51"/>
  <c r="AJ95" i="51"/>
  <c r="AI95" i="51"/>
  <c r="AH95" i="51"/>
  <c r="AG95" i="51"/>
  <c r="AF95" i="51"/>
  <c r="AE95" i="51"/>
  <c r="AD95" i="51"/>
  <c r="AC95" i="51"/>
  <c r="AB95" i="51"/>
  <c r="AA95" i="51"/>
  <c r="Z95" i="51"/>
  <c r="Y95" i="51"/>
  <c r="X95" i="51"/>
  <c r="W95" i="51"/>
  <c r="V95" i="51"/>
  <c r="U95" i="51"/>
  <c r="T95" i="51"/>
  <c r="F95" i="51"/>
  <c r="E95" i="51"/>
  <c r="D95" i="51"/>
  <c r="BW94" i="51"/>
  <c r="BV94" i="51"/>
  <c r="BU94" i="51"/>
  <c r="BT94" i="51"/>
  <c r="BS94" i="51"/>
  <c r="BR94" i="51"/>
  <c r="BQ94" i="51"/>
  <c r="BP94" i="51"/>
  <c r="BO94" i="51"/>
  <c r="BN94" i="51"/>
  <c r="BM94" i="51"/>
  <c r="BL94" i="51"/>
  <c r="BK94" i="51"/>
  <c r="BJ94" i="51"/>
  <c r="BI94" i="51"/>
  <c r="BH94" i="51"/>
  <c r="BG94" i="51"/>
  <c r="BF94" i="51"/>
  <c r="BE94" i="51"/>
  <c r="BD94" i="51"/>
  <c r="BC94" i="51"/>
  <c r="BB94" i="51"/>
  <c r="BA94" i="51"/>
  <c r="AZ94" i="51"/>
  <c r="AY94" i="51"/>
  <c r="AX94" i="51"/>
  <c r="AW94" i="51"/>
  <c r="AV94" i="51"/>
  <c r="AU94" i="51"/>
  <c r="AT94" i="51"/>
  <c r="AS94" i="51"/>
  <c r="AR94" i="51"/>
  <c r="AQ94" i="51"/>
  <c r="AP94" i="51"/>
  <c r="AO94" i="51"/>
  <c r="AN94" i="51"/>
  <c r="AM94" i="51"/>
  <c r="AL94" i="51"/>
  <c r="AK94" i="51"/>
  <c r="AJ94" i="51"/>
  <c r="AI94" i="51"/>
  <c r="AH94" i="51"/>
  <c r="AG94" i="51"/>
  <c r="AF94" i="51"/>
  <c r="AE94" i="51"/>
  <c r="AD94" i="51"/>
  <c r="AC94" i="51"/>
  <c r="AB94" i="51"/>
  <c r="AA94" i="51"/>
  <c r="Z94" i="51"/>
  <c r="Y94" i="51"/>
  <c r="X94" i="51"/>
  <c r="W94" i="51"/>
  <c r="V94" i="51"/>
  <c r="U94" i="51"/>
  <c r="T94" i="51"/>
  <c r="F94" i="51"/>
  <c r="E94" i="51"/>
  <c r="D94" i="51"/>
  <c r="BW93" i="51"/>
  <c r="BV93" i="51"/>
  <c r="BU93" i="51"/>
  <c r="BT93" i="51"/>
  <c r="BS93" i="51"/>
  <c r="BR93" i="51"/>
  <c r="BQ93" i="51"/>
  <c r="BP93" i="51"/>
  <c r="BO93" i="51"/>
  <c r="BN93" i="51"/>
  <c r="BM93" i="51"/>
  <c r="BL93" i="51"/>
  <c r="BK93" i="51"/>
  <c r="BJ93" i="51"/>
  <c r="BI93" i="51"/>
  <c r="BH93" i="51"/>
  <c r="BG93" i="51"/>
  <c r="BF93" i="51"/>
  <c r="BE93" i="51"/>
  <c r="BD93" i="51"/>
  <c r="BC93" i="51"/>
  <c r="BB93" i="51"/>
  <c r="BA93" i="51"/>
  <c r="AZ93" i="51"/>
  <c r="AY93" i="51"/>
  <c r="AX93" i="51"/>
  <c r="AW93" i="51"/>
  <c r="AV93" i="51"/>
  <c r="AU93" i="51"/>
  <c r="AT93" i="51"/>
  <c r="AS93" i="51"/>
  <c r="AR93" i="51"/>
  <c r="AQ93" i="51"/>
  <c r="AP93" i="51"/>
  <c r="AO93" i="51"/>
  <c r="AN93" i="51"/>
  <c r="AM93" i="51"/>
  <c r="AL93" i="51"/>
  <c r="AK93" i="51"/>
  <c r="AJ93" i="51"/>
  <c r="AI93" i="51"/>
  <c r="AH93" i="51"/>
  <c r="AG93" i="51"/>
  <c r="AF93" i="51"/>
  <c r="AE93" i="51"/>
  <c r="AD93" i="51"/>
  <c r="AC93" i="51"/>
  <c r="AB93" i="51"/>
  <c r="AA93" i="51"/>
  <c r="Z93" i="51"/>
  <c r="Y93" i="51"/>
  <c r="X93" i="51"/>
  <c r="W93" i="51"/>
  <c r="V93" i="51"/>
  <c r="U93" i="51"/>
  <c r="T93" i="51"/>
  <c r="F93" i="51"/>
  <c r="E93" i="51"/>
  <c r="D93" i="51"/>
  <c r="BW92" i="51"/>
  <c r="BV92" i="51"/>
  <c r="BU92" i="51"/>
  <c r="BT92" i="51"/>
  <c r="BS92" i="51"/>
  <c r="BR92" i="51"/>
  <c r="BQ92" i="51"/>
  <c r="BP92" i="51"/>
  <c r="BO92" i="51"/>
  <c r="BN92" i="51"/>
  <c r="BM92" i="51"/>
  <c r="BL92" i="51"/>
  <c r="BK92" i="51"/>
  <c r="BJ92" i="51"/>
  <c r="BI92" i="51"/>
  <c r="BH92" i="51"/>
  <c r="BG92" i="51"/>
  <c r="BF92" i="51"/>
  <c r="BE92" i="51"/>
  <c r="BD92" i="51"/>
  <c r="BC92" i="51"/>
  <c r="BB92" i="51"/>
  <c r="BA92" i="51"/>
  <c r="AZ92" i="51"/>
  <c r="AY92" i="51"/>
  <c r="AX92" i="51"/>
  <c r="AW92" i="51"/>
  <c r="AV92" i="51"/>
  <c r="AU92" i="51"/>
  <c r="AT92" i="51"/>
  <c r="AS92" i="51"/>
  <c r="AR92" i="51"/>
  <c r="AQ92" i="51"/>
  <c r="AP92" i="51"/>
  <c r="AO92" i="51"/>
  <c r="AN92" i="51"/>
  <c r="AM92" i="51"/>
  <c r="AL92" i="51"/>
  <c r="AK92" i="51"/>
  <c r="AJ92" i="51"/>
  <c r="AI92" i="51"/>
  <c r="AH92" i="51"/>
  <c r="AG92" i="51"/>
  <c r="AF92" i="51"/>
  <c r="AE92" i="51"/>
  <c r="AD92" i="51"/>
  <c r="AC92" i="51"/>
  <c r="AB92" i="51"/>
  <c r="AA92" i="51"/>
  <c r="Z92" i="51"/>
  <c r="Y92" i="51"/>
  <c r="X92" i="51"/>
  <c r="W92" i="51"/>
  <c r="V92" i="51"/>
  <c r="U92" i="51"/>
  <c r="T92" i="51"/>
  <c r="F92" i="51"/>
  <c r="E92" i="51"/>
  <c r="D92" i="51"/>
  <c r="BW91" i="51"/>
  <c r="BV91" i="51"/>
  <c r="BU91" i="51"/>
  <c r="BT91" i="51"/>
  <c r="BS91" i="51"/>
  <c r="BR91" i="51"/>
  <c r="BQ91" i="51"/>
  <c r="BP91" i="51"/>
  <c r="BO91" i="51"/>
  <c r="BN91" i="51"/>
  <c r="BM91" i="51"/>
  <c r="BL91" i="51"/>
  <c r="BK91" i="51"/>
  <c r="BJ91" i="51"/>
  <c r="BI91" i="51"/>
  <c r="BH91" i="51"/>
  <c r="BG91" i="51"/>
  <c r="BF91" i="51"/>
  <c r="BE91" i="51"/>
  <c r="BD91" i="51"/>
  <c r="BC91" i="51"/>
  <c r="BB91" i="51"/>
  <c r="BA91" i="51"/>
  <c r="AZ91" i="51"/>
  <c r="AY91" i="51"/>
  <c r="AX91" i="51"/>
  <c r="AW91" i="51"/>
  <c r="AV91" i="51"/>
  <c r="AU91" i="51"/>
  <c r="AT91" i="51"/>
  <c r="AS91" i="51"/>
  <c r="AR91" i="51"/>
  <c r="AQ91" i="51"/>
  <c r="AP91" i="51"/>
  <c r="AO91" i="51"/>
  <c r="AN91" i="51"/>
  <c r="AM91" i="51"/>
  <c r="AL91" i="51"/>
  <c r="AK91" i="51"/>
  <c r="AJ91" i="51"/>
  <c r="AI91" i="51"/>
  <c r="AH91" i="51"/>
  <c r="AG91" i="51"/>
  <c r="AF91" i="51"/>
  <c r="AE91" i="51"/>
  <c r="AD91" i="51"/>
  <c r="AC91" i="51"/>
  <c r="AB91" i="51"/>
  <c r="AA91" i="51"/>
  <c r="Z91" i="51"/>
  <c r="Y91" i="51"/>
  <c r="X91" i="51"/>
  <c r="W91" i="51"/>
  <c r="V91" i="51"/>
  <c r="U91" i="51"/>
  <c r="T91" i="51"/>
  <c r="F91" i="51"/>
  <c r="E91" i="51"/>
  <c r="D91" i="51"/>
  <c r="BW90" i="51"/>
  <c r="BV90" i="51"/>
  <c r="BU90" i="51"/>
  <c r="BT90" i="51"/>
  <c r="BS90" i="51"/>
  <c r="BR90" i="51"/>
  <c r="BQ90" i="51"/>
  <c r="BP90" i="51"/>
  <c r="BO90" i="51"/>
  <c r="BN90" i="51"/>
  <c r="BM90" i="51"/>
  <c r="BL90" i="51"/>
  <c r="BK90" i="51"/>
  <c r="BJ90" i="51"/>
  <c r="BI90" i="51"/>
  <c r="BH90" i="51"/>
  <c r="BG90" i="51"/>
  <c r="BF90" i="51"/>
  <c r="BE90" i="51"/>
  <c r="BD90" i="51"/>
  <c r="BC90" i="51"/>
  <c r="BB90" i="51"/>
  <c r="BA90" i="51"/>
  <c r="AZ90" i="51"/>
  <c r="AY90" i="51"/>
  <c r="AX90" i="51"/>
  <c r="AW90" i="51"/>
  <c r="AV90" i="51"/>
  <c r="AU90" i="51"/>
  <c r="AT90" i="51"/>
  <c r="AS90" i="51"/>
  <c r="AR90" i="51"/>
  <c r="AQ90" i="51"/>
  <c r="AP90" i="51"/>
  <c r="AO90" i="51"/>
  <c r="AN90" i="51"/>
  <c r="AM90" i="51"/>
  <c r="AL90" i="51"/>
  <c r="AK90" i="51"/>
  <c r="AJ90" i="51"/>
  <c r="AI90" i="51"/>
  <c r="AH90" i="51"/>
  <c r="AG90" i="51"/>
  <c r="AF90" i="51"/>
  <c r="AE90" i="51"/>
  <c r="AD90" i="51"/>
  <c r="AC90" i="51"/>
  <c r="AB90" i="51"/>
  <c r="AA90" i="51"/>
  <c r="Z90" i="51"/>
  <c r="Y90" i="51"/>
  <c r="X90" i="51"/>
  <c r="W90" i="51"/>
  <c r="V90" i="51"/>
  <c r="U90" i="51"/>
  <c r="T90" i="51"/>
  <c r="F90" i="51"/>
  <c r="E90" i="51"/>
  <c r="D90" i="51"/>
  <c r="BW89" i="51"/>
  <c r="BV89" i="51"/>
  <c r="BU89" i="51"/>
  <c r="BT89" i="51"/>
  <c r="BS89" i="51"/>
  <c r="BR89" i="51"/>
  <c r="BQ89" i="51"/>
  <c r="BP89" i="51"/>
  <c r="BO89" i="51"/>
  <c r="BN89" i="51"/>
  <c r="BM89" i="51"/>
  <c r="BL89" i="51"/>
  <c r="BK89" i="51"/>
  <c r="BJ89" i="51"/>
  <c r="BI89" i="51"/>
  <c r="BH89" i="51"/>
  <c r="BG89" i="51"/>
  <c r="BF89" i="51"/>
  <c r="BE89" i="51"/>
  <c r="BD89" i="51"/>
  <c r="BC89" i="51"/>
  <c r="BB89" i="51"/>
  <c r="BA89" i="51"/>
  <c r="AZ89" i="51"/>
  <c r="AY89" i="51"/>
  <c r="AX89" i="51"/>
  <c r="AW89" i="51"/>
  <c r="AV89" i="51"/>
  <c r="AU89" i="51"/>
  <c r="AT89" i="51"/>
  <c r="AS89" i="51"/>
  <c r="AR89" i="51"/>
  <c r="AQ89" i="51"/>
  <c r="AP89" i="51"/>
  <c r="AO89" i="51"/>
  <c r="AN89" i="51"/>
  <c r="AM89" i="51"/>
  <c r="AL89" i="51"/>
  <c r="AK89" i="51"/>
  <c r="AJ89" i="51"/>
  <c r="AI89" i="51"/>
  <c r="AH89" i="51"/>
  <c r="AG89" i="51"/>
  <c r="AF89" i="51"/>
  <c r="AE89" i="51"/>
  <c r="AD89" i="51"/>
  <c r="AC89" i="51"/>
  <c r="AB89" i="51"/>
  <c r="AA89" i="51"/>
  <c r="Z89" i="51"/>
  <c r="Y89" i="51"/>
  <c r="X89" i="51"/>
  <c r="W89" i="51"/>
  <c r="V89" i="51"/>
  <c r="U89" i="51"/>
  <c r="T89" i="51"/>
  <c r="E89" i="51"/>
  <c r="D89" i="51"/>
  <c r="BW88" i="51"/>
  <c r="BV88" i="51"/>
  <c r="BU88" i="51"/>
  <c r="BT88" i="51"/>
  <c r="BS88" i="51"/>
  <c r="BR88" i="51"/>
  <c r="BQ88" i="51"/>
  <c r="BP88" i="51"/>
  <c r="BO88" i="51"/>
  <c r="BN88" i="51"/>
  <c r="BM88" i="51"/>
  <c r="BL88" i="51"/>
  <c r="BK88" i="51"/>
  <c r="BJ88" i="51"/>
  <c r="BI88" i="51"/>
  <c r="BH88" i="51"/>
  <c r="BG88" i="51"/>
  <c r="BF88" i="51"/>
  <c r="BE88" i="51"/>
  <c r="BD88" i="51"/>
  <c r="BC88" i="51"/>
  <c r="BB88" i="51"/>
  <c r="BA88" i="51"/>
  <c r="AZ88" i="51"/>
  <c r="AY88" i="51"/>
  <c r="AX88" i="51"/>
  <c r="AW88" i="51"/>
  <c r="AV88" i="51"/>
  <c r="AU88" i="51"/>
  <c r="AT88" i="51"/>
  <c r="AS88" i="51"/>
  <c r="AR88" i="51"/>
  <c r="AQ88" i="51"/>
  <c r="AP88" i="51"/>
  <c r="AO88" i="51"/>
  <c r="AN88" i="51"/>
  <c r="AM88" i="51"/>
  <c r="AL88" i="51"/>
  <c r="AK88" i="51"/>
  <c r="AJ88" i="51"/>
  <c r="AI88" i="51"/>
  <c r="AH88" i="51"/>
  <c r="AG88" i="51"/>
  <c r="AF88" i="51"/>
  <c r="AE88" i="51"/>
  <c r="AD88" i="51"/>
  <c r="AC88" i="51"/>
  <c r="AB88" i="51"/>
  <c r="AA88" i="51"/>
  <c r="Z88" i="51"/>
  <c r="Y88" i="51"/>
  <c r="X88" i="51"/>
  <c r="W88" i="51"/>
  <c r="V88" i="51"/>
  <c r="U88" i="51"/>
  <c r="T88" i="51"/>
  <c r="F88" i="51"/>
  <c r="E88" i="51"/>
  <c r="D88" i="51"/>
  <c r="BW87" i="51"/>
  <c r="BV87" i="51"/>
  <c r="BU87" i="51"/>
  <c r="BT87" i="51"/>
  <c r="BS87" i="51"/>
  <c r="BR87" i="51"/>
  <c r="BQ87" i="51"/>
  <c r="BP87" i="51"/>
  <c r="BO87" i="51"/>
  <c r="BN87" i="51"/>
  <c r="BM87" i="51"/>
  <c r="BL87" i="51"/>
  <c r="BK87" i="51"/>
  <c r="BJ87" i="51"/>
  <c r="BI87" i="51"/>
  <c r="BH87" i="51"/>
  <c r="BG87" i="51"/>
  <c r="BF87" i="51"/>
  <c r="BE87" i="51"/>
  <c r="BD87" i="51"/>
  <c r="BC87" i="51"/>
  <c r="BB87" i="51"/>
  <c r="BA87" i="51"/>
  <c r="AZ87" i="51"/>
  <c r="AY87" i="51"/>
  <c r="AX87" i="51"/>
  <c r="AW87" i="51"/>
  <c r="AV87" i="51"/>
  <c r="AU87" i="51"/>
  <c r="AT87" i="51"/>
  <c r="AS87" i="51"/>
  <c r="AR87" i="51"/>
  <c r="AQ87" i="51"/>
  <c r="AP87" i="51"/>
  <c r="AO87" i="51"/>
  <c r="AN87" i="51"/>
  <c r="AM87" i="51"/>
  <c r="AL87" i="51"/>
  <c r="AK87" i="51"/>
  <c r="AJ87" i="51"/>
  <c r="AI87" i="51"/>
  <c r="AH87" i="51"/>
  <c r="AG87" i="51"/>
  <c r="AF87" i="51"/>
  <c r="AE87" i="51"/>
  <c r="AD87" i="51"/>
  <c r="AC87" i="51"/>
  <c r="AB87" i="51"/>
  <c r="AA87" i="51"/>
  <c r="Z87" i="51"/>
  <c r="Y87" i="51"/>
  <c r="X87" i="51"/>
  <c r="W87" i="51"/>
  <c r="V87" i="51"/>
  <c r="U87" i="51"/>
  <c r="T87" i="51"/>
  <c r="F87" i="51"/>
  <c r="E87" i="51"/>
  <c r="D87" i="51"/>
  <c r="BW86" i="51"/>
  <c r="BV86" i="51"/>
  <c r="BU86" i="51"/>
  <c r="BT86" i="51"/>
  <c r="BS86" i="51"/>
  <c r="BR86" i="51"/>
  <c r="BQ86" i="51"/>
  <c r="BP86" i="51"/>
  <c r="BO86" i="51"/>
  <c r="BN86" i="51"/>
  <c r="BM86" i="51"/>
  <c r="BL86" i="51"/>
  <c r="BK86" i="51"/>
  <c r="BJ86" i="51"/>
  <c r="BI86" i="51"/>
  <c r="BH86" i="51"/>
  <c r="BG86" i="51"/>
  <c r="BF86" i="51"/>
  <c r="BE86" i="51"/>
  <c r="BD86" i="51"/>
  <c r="BC86" i="51"/>
  <c r="BB86" i="51"/>
  <c r="BA86" i="51"/>
  <c r="AZ86" i="51"/>
  <c r="AY86" i="51"/>
  <c r="AX86" i="51"/>
  <c r="AW86" i="51"/>
  <c r="AV86" i="51"/>
  <c r="AU86" i="51"/>
  <c r="AT86" i="51"/>
  <c r="AS86" i="51"/>
  <c r="AR86" i="51"/>
  <c r="AQ86" i="51"/>
  <c r="AP86" i="51"/>
  <c r="AO86" i="51"/>
  <c r="AN86" i="51"/>
  <c r="AM86" i="51"/>
  <c r="AL86" i="51"/>
  <c r="AK86" i="51"/>
  <c r="AJ86" i="51"/>
  <c r="AI86" i="51"/>
  <c r="AH86" i="51"/>
  <c r="AG86" i="51"/>
  <c r="AF86" i="51"/>
  <c r="AE86" i="51"/>
  <c r="AD86" i="51"/>
  <c r="AC86" i="51"/>
  <c r="AB86" i="51"/>
  <c r="AA86" i="51"/>
  <c r="Z86" i="51"/>
  <c r="Y86" i="51"/>
  <c r="X86" i="51"/>
  <c r="W86" i="51"/>
  <c r="V86" i="51"/>
  <c r="U86" i="51"/>
  <c r="T86" i="51"/>
  <c r="F86" i="51"/>
  <c r="E86" i="51"/>
  <c r="D86" i="51"/>
  <c r="BW85" i="51"/>
  <c r="BV85" i="51"/>
  <c r="BU85" i="51"/>
  <c r="BT85" i="51"/>
  <c r="BS85" i="51"/>
  <c r="BR85" i="51"/>
  <c r="BQ85" i="51"/>
  <c r="BP85" i="51"/>
  <c r="BO85" i="51"/>
  <c r="BN85" i="51"/>
  <c r="BM85" i="51"/>
  <c r="BL85" i="51"/>
  <c r="BK85" i="51"/>
  <c r="BJ85" i="51"/>
  <c r="BI85" i="51"/>
  <c r="BH85" i="51"/>
  <c r="BG85" i="51"/>
  <c r="BF85" i="51"/>
  <c r="BE85" i="51"/>
  <c r="BD85" i="51"/>
  <c r="BC85" i="51"/>
  <c r="BB85" i="51"/>
  <c r="BA85" i="51"/>
  <c r="AZ85" i="51"/>
  <c r="AY85" i="51"/>
  <c r="AX85" i="51"/>
  <c r="AW85" i="51"/>
  <c r="AV85" i="51"/>
  <c r="AU85" i="51"/>
  <c r="AT85" i="51"/>
  <c r="AS85" i="51"/>
  <c r="AR85" i="51"/>
  <c r="AQ85" i="51"/>
  <c r="AP85" i="51"/>
  <c r="AO85" i="51"/>
  <c r="AN85" i="51"/>
  <c r="AM85" i="51"/>
  <c r="AL85" i="51"/>
  <c r="AK85" i="51"/>
  <c r="AJ85" i="51"/>
  <c r="AI85" i="51"/>
  <c r="AH85" i="51"/>
  <c r="AG85" i="51"/>
  <c r="AF85" i="51"/>
  <c r="AE85" i="51"/>
  <c r="AD85" i="51"/>
  <c r="AC85" i="51"/>
  <c r="AB85" i="51"/>
  <c r="AA85" i="51"/>
  <c r="Z85" i="51"/>
  <c r="Y85" i="51"/>
  <c r="X85" i="51"/>
  <c r="W85" i="51"/>
  <c r="V85" i="51"/>
  <c r="U85" i="51"/>
  <c r="T85" i="51"/>
  <c r="F85" i="51"/>
  <c r="E85" i="51"/>
  <c r="D85" i="51"/>
  <c r="BW84" i="51"/>
  <c r="BV84" i="51"/>
  <c r="BU84" i="51"/>
  <c r="BT84" i="51"/>
  <c r="BS84" i="51"/>
  <c r="BR84" i="51"/>
  <c r="BQ84" i="51"/>
  <c r="BP84" i="51"/>
  <c r="BO84" i="51"/>
  <c r="BN84" i="51"/>
  <c r="BM84" i="51"/>
  <c r="BL84" i="51"/>
  <c r="BK84" i="51"/>
  <c r="BJ84" i="51"/>
  <c r="BI84" i="51"/>
  <c r="BH84" i="51"/>
  <c r="BG84" i="51"/>
  <c r="BF84" i="51"/>
  <c r="BE84" i="51"/>
  <c r="BD84" i="51"/>
  <c r="BC84" i="51"/>
  <c r="BB84" i="51"/>
  <c r="BA84" i="51"/>
  <c r="AZ84" i="51"/>
  <c r="AY84" i="51"/>
  <c r="AX84" i="51"/>
  <c r="AW84" i="51"/>
  <c r="AV84" i="51"/>
  <c r="AU84" i="51"/>
  <c r="AT84" i="51"/>
  <c r="AS84" i="51"/>
  <c r="AR84" i="51"/>
  <c r="AQ84" i="51"/>
  <c r="AP84" i="51"/>
  <c r="AO84" i="51"/>
  <c r="AN84" i="51"/>
  <c r="AM84" i="51"/>
  <c r="AL84" i="51"/>
  <c r="AK84" i="51"/>
  <c r="AJ84" i="51"/>
  <c r="AI84" i="51"/>
  <c r="AH84" i="51"/>
  <c r="AG84" i="51"/>
  <c r="AF84" i="51"/>
  <c r="AE84" i="51"/>
  <c r="AD84" i="51"/>
  <c r="AC84" i="51"/>
  <c r="AB84" i="51"/>
  <c r="AA84" i="51"/>
  <c r="Z84" i="51"/>
  <c r="Y84" i="51"/>
  <c r="X84" i="51"/>
  <c r="W84" i="51"/>
  <c r="V84" i="51"/>
  <c r="U84" i="51"/>
  <c r="T84" i="51"/>
  <c r="F84" i="51"/>
  <c r="E84" i="51"/>
  <c r="D84" i="51"/>
  <c r="BW83" i="51"/>
  <c r="BV83" i="51"/>
  <c r="BU83" i="51"/>
  <c r="BT83" i="51"/>
  <c r="BS83" i="51"/>
  <c r="BR83" i="51"/>
  <c r="BQ83" i="51"/>
  <c r="BP83" i="51"/>
  <c r="BO83" i="51"/>
  <c r="BN83" i="51"/>
  <c r="BM83" i="51"/>
  <c r="BL83" i="51"/>
  <c r="BK83" i="51"/>
  <c r="BJ83" i="51"/>
  <c r="BI83" i="51"/>
  <c r="BH83" i="51"/>
  <c r="BG83" i="51"/>
  <c r="BF83" i="51"/>
  <c r="BE83" i="51"/>
  <c r="BD83" i="51"/>
  <c r="BC83" i="51"/>
  <c r="BB83" i="51"/>
  <c r="BA83" i="51"/>
  <c r="AZ83" i="51"/>
  <c r="AY83" i="51"/>
  <c r="AX83" i="51"/>
  <c r="AW83" i="51"/>
  <c r="AV83" i="51"/>
  <c r="AU83" i="51"/>
  <c r="AT83" i="51"/>
  <c r="AS83" i="51"/>
  <c r="AR83" i="51"/>
  <c r="AQ83" i="51"/>
  <c r="AP83" i="51"/>
  <c r="AO83" i="51"/>
  <c r="AN83" i="51"/>
  <c r="AM83" i="51"/>
  <c r="AL83" i="51"/>
  <c r="AK83" i="51"/>
  <c r="AJ83" i="51"/>
  <c r="AI83" i="51"/>
  <c r="AH83" i="51"/>
  <c r="AG83" i="51"/>
  <c r="AF83" i="51"/>
  <c r="AE83" i="51"/>
  <c r="AD83" i="51"/>
  <c r="AC83" i="51"/>
  <c r="AB83" i="51"/>
  <c r="AA83" i="51"/>
  <c r="Z83" i="51"/>
  <c r="Y83" i="51"/>
  <c r="X83" i="51"/>
  <c r="W83" i="51"/>
  <c r="V83" i="51"/>
  <c r="U83" i="51"/>
  <c r="T83" i="51"/>
  <c r="F83" i="51"/>
  <c r="E83" i="51"/>
  <c r="D83" i="51"/>
  <c r="BW82" i="51"/>
  <c r="BV82" i="51"/>
  <c r="BU82" i="51"/>
  <c r="BT82" i="51"/>
  <c r="BS82" i="51"/>
  <c r="BR82" i="51"/>
  <c r="BQ82" i="51"/>
  <c r="BP82" i="51"/>
  <c r="BO82" i="51"/>
  <c r="BN82" i="51"/>
  <c r="BM82" i="51"/>
  <c r="BL82" i="51"/>
  <c r="BK82" i="51"/>
  <c r="BJ82" i="51"/>
  <c r="BI82" i="51"/>
  <c r="BH82" i="51"/>
  <c r="BG82" i="51"/>
  <c r="BF82" i="51"/>
  <c r="BE82" i="51"/>
  <c r="BD82" i="51"/>
  <c r="BC82" i="51"/>
  <c r="BB82" i="51"/>
  <c r="BA82" i="51"/>
  <c r="AZ82" i="51"/>
  <c r="AY82" i="51"/>
  <c r="AX82" i="51"/>
  <c r="AW82" i="51"/>
  <c r="AV82" i="51"/>
  <c r="AU82" i="51"/>
  <c r="AT82" i="51"/>
  <c r="AS82" i="51"/>
  <c r="AR82" i="51"/>
  <c r="AQ82" i="51"/>
  <c r="AP82" i="51"/>
  <c r="AO82" i="51"/>
  <c r="AN82" i="51"/>
  <c r="AM82" i="51"/>
  <c r="AL82" i="51"/>
  <c r="AK82" i="51"/>
  <c r="AJ82" i="51"/>
  <c r="AI82" i="51"/>
  <c r="AH82" i="51"/>
  <c r="AG82" i="51"/>
  <c r="AF82" i="51"/>
  <c r="AE82" i="51"/>
  <c r="AD82" i="51"/>
  <c r="AC82" i="51"/>
  <c r="AB82" i="51"/>
  <c r="AA82" i="51"/>
  <c r="Z82" i="51"/>
  <c r="Y82" i="51"/>
  <c r="X82" i="51"/>
  <c r="W82" i="51"/>
  <c r="V82" i="51"/>
  <c r="U82" i="51"/>
  <c r="T82" i="51"/>
  <c r="F82" i="51"/>
  <c r="E82" i="51"/>
  <c r="D82" i="51"/>
  <c r="BW81" i="51"/>
  <c r="BV81" i="51"/>
  <c r="BU81" i="51"/>
  <c r="BT81" i="51"/>
  <c r="BS81" i="51"/>
  <c r="BR81" i="51"/>
  <c r="BQ81" i="51"/>
  <c r="BP81" i="51"/>
  <c r="BO81" i="51"/>
  <c r="BN81" i="51"/>
  <c r="BM81" i="51"/>
  <c r="BL81" i="51"/>
  <c r="BK81" i="51"/>
  <c r="BJ81" i="51"/>
  <c r="BI81" i="51"/>
  <c r="BH81" i="51"/>
  <c r="BG81" i="51"/>
  <c r="BF81" i="51"/>
  <c r="BE81" i="51"/>
  <c r="BD81" i="51"/>
  <c r="BC81" i="51"/>
  <c r="BB81" i="51"/>
  <c r="BA81" i="51"/>
  <c r="AZ81" i="51"/>
  <c r="AY81" i="51"/>
  <c r="AX81" i="51"/>
  <c r="AW81" i="51"/>
  <c r="AV81" i="51"/>
  <c r="AU81" i="51"/>
  <c r="AT81" i="51"/>
  <c r="AS81" i="51"/>
  <c r="AR81" i="51"/>
  <c r="AQ81" i="51"/>
  <c r="AP81" i="51"/>
  <c r="AO81" i="51"/>
  <c r="AN81" i="51"/>
  <c r="AM81" i="51"/>
  <c r="AL81" i="51"/>
  <c r="AK81" i="51"/>
  <c r="AJ81" i="51"/>
  <c r="AI81" i="51"/>
  <c r="AH81" i="51"/>
  <c r="AG81" i="51"/>
  <c r="AF81" i="51"/>
  <c r="AE81" i="51"/>
  <c r="AD81" i="51"/>
  <c r="AC81" i="51"/>
  <c r="AB81" i="51"/>
  <c r="AA81" i="51"/>
  <c r="Z81" i="51"/>
  <c r="Y81" i="51"/>
  <c r="X81" i="51"/>
  <c r="W81" i="51"/>
  <c r="V81" i="51"/>
  <c r="U81" i="51"/>
  <c r="T81" i="51"/>
  <c r="F81" i="51"/>
  <c r="E81" i="51"/>
  <c r="D81" i="51"/>
  <c r="BW80" i="51"/>
  <c r="BV80" i="51"/>
  <c r="BU80" i="51"/>
  <c r="BT80" i="51"/>
  <c r="BS80" i="51"/>
  <c r="BR80" i="51"/>
  <c r="BQ80" i="51"/>
  <c r="BP80" i="51"/>
  <c r="BO80" i="51"/>
  <c r="BN80" i="51"/>
  <c r="BM80" i="51"/>
  <c r="BL80" i="51"/>
  <c r="BK80" i="51"/>
  <c r="BJ80" i="51"/>
  <c r="BI80" i="51"/>
  <c r="BH80" i="51"/>
  <c r="BG80" i="51"/>
  <c r="BF80" i="51"/>
  <c r="BE80" i="51"/>
  <c r="BD80" i="51"/>
  <c r="BC80" i="51"/>
  <c r="BB80" i="51"/>
  <c r="BA80" i="51"/>
  <c r="AZ80" i="51"/>
  <c r="AY80" i="51"/>
  <c r="AX80" i="51"/>
  <c r="AW80" i="51"/>
  <c r="AV80" i="51"/>
  <c r="AU80" i="51"/>
  <c r="AT80" i="51"/>
  <c r="AS80" i="51"/>
  <c r="AR80" i="51"/>
  <c r="AQ80" i="51"/>
  <c r="AP80" i="51"/>
  <c r="AO80" i="51"/>
  <c r="AN80" i="51"/>
  <c r="AM80" i="51"/>
  <c r="AL80" i="51"/>
  <c r="AK80" i="51"/>
  <c r="AJ80" i="51"/>
  <c r="AI80" i="51"/>
  <c r="AH80" i="51"/>
  <c r="AG80" i="51"/>
  <c r="AF80" i="51"/>
  <c r="AE80" i="51"/>
  <c r="AD80" i="51"/>
  <c r="AC80" i="51"/>
  <c r="AB80" i="51"/>
  <c r="AA80" i="51"/>
  <c r="Z80" i="51"/>
  <c r="Y80" i="51"/>
  <c r="X80" i="51"/>
  <c r="W80" i="51"/>
  <c r="V80" i="51"/>
  <c r="U80" i="51"/>
  <c r="T80" i="51"/>
  <c r="F80" i="51"/>
  <c r="E80" i="51"/>
  <c r="D80" i="51"/>
  <c r="BW79" i="51"/>
  <c r="BV79" i="51"/>
  <c r="BU79" i="51"/>
  <c r="BT79" i="51"/>
  <c r="BS79" i="51"/>
  <c r="BR79" i="51"/>
  <c r="BQ79" i="51"/>
  <c r="BP79" i="51"/>
  <c r="BO79" i="51"/>
  <c r="BN79" i="51"/>
  <c r="BM79" i="51"/>
  <c r="BL79" i="51"/>
  <c r="BK79" i="51"/>
  <c r="BJ79" i="51"/>
  <c r="BI79" i="51"/>
  <c r="BH79" i="51"/>
  <c r="BG79" i="51"/>
  <c r="BF79" i="51"/>
  <c r="BE79" i="51"/>
  <c r="BD79" i="51"/>
  <c r="BC79" i="51"/>
  <c r="BB79" i="51"/>
  <c r="BA79" i="51"/>
  <c r="AZ79" i="51"/>
  <c r="AY79" i="51"/>
  <c r="AX79" i="51"/>
  <c r="AW79" i="51"/>
  <c r="AV79" i="51"/>
  <c r="AU79" i="51"/>
  <c r="AT79" i="51"/>
  <c r="AS79" i="51"/>
  <c r="AR79" i="51"/>
  <c r="AQ79" i="51"/>
  <c r="AP79" i="51"/>
  <c r="AO79" i="51"/>
  <c r="AN79" i="51"/>
  <c r="AM79" i="51"/>
  <c r="AL79" i="51"/>
  <c r="AK79" i="51"/>
  <c r="AJ79" i="51"/>
  <c r="AI79" i="51"/>
  <c r="AH79" i="51"/>
  <c r="AG79" i="51"/>
  <c r="AF79" i="51"/>
  <c r="AE79" i="51"/>
  <c r="AD79" i="51"/>
  <c r="AC79" i="51"/>
  <c r="AB79" i="51"/>
  <c r="AA79" i="51"/>
  <c r="Z79" i="51"/>
  <c r="Y79" i="51"/>
  <c r="X79" i="51"/>
  <c r="W79" i="51"/>
  <c r="V79" i="51"/>
  <c r="U79" i="51"/>
  <c r="T79" i="51"/>
  <c r="F79" i="51"/>
  <c r="E79" i="51"/>
  <c r="D79" i="51"/>
  <c r="BW78" i="51"/>
  <c r="BV78" i="51"/>
  <c r="BU78" i="51"/>
  <c r="BT78" i="51"/>
  <c r="BS78" i="51"/>
  <c r="BR78" i="51"/>
  <c r="BQ78" i="51"/>
  <c r="BP78" i="51"/>
  <c r="BO78" i="51"/>
  <c r="BN78" i="51"/>
  <c r="BM78" i="51"/>
  <c r="BL78" i="51"/>
  <c r="BK78" i="51"/>
  <c r="BJ78" i="51"/>
  <c r="BI78" i="51"/>
  <c r="BH78" i="51"/>
  <c r="BG78" i="51"/>
  <c r="BF78" i="51"/>
  <c r="BE78" i="51"/>
  <c r="BD78" i="51"/>
  <c r="BC78" i="51"/>
  <c r="BB78" i="51"/>
  <c r="BA78" i="51"/>
  <c r="AZ78" i="51"/>
  <c r="AY78" i="51"/>
  <c r="AX78" i="51"/>
  <c r="AW78" i="51"/>
  <c r="AV78" i="51"/>
  <c r="AU78" i="51"/>
  <c r="AT78" i="51"/>
  <c r="AS78" i="51"/>
  <c r="AR78" i="51"/>
  <c r="AQ78" i="51"/>
  <c r="AP78" i="51"/>
  <c r="AO78" i="51"/>
  <c r="AN78" i="51"/>
  <c r="AM78" i="51"/>
  <c r="AL78" i="51"/>
  <c r="AK78" i="51"/>
  <c r="AJ78" i="51"/>
  <c r="AI78" i="51"/>
  <c r="AH78" i="51"/>
  <c r="AG78" i="51"/>
  <c r="AF78" i="51"/>
  <c r="AE78" i="51"/>
  <c r="AD78" i="51"/>
  <c r="AC78" i="51"/>
  <c r="AB78" i="51"/>
  <c r="AA78" i="51"/>
  <c r="Z78" i="51"/>
  <c r="Y78" i="51"/>
  <c r="X78" i="51"/>
  <c r="W78" i="51"/>
  <c r="V78" i="51"/>
  <c r="U78" i="51"/>
  <c r="T78" i="51"/>
  <c r="F78" i="51"/>
  <c r="E78" i="51"/>
  <c r="D78" i="51"/>
  <c r="BW77" i="51"/>
  <c r="BV77" i="51"/>
  <c r="BU77" i="51"/>
  <c r="BT77" i="51"/>
  <c r="BS77" i="51"/>
  <c r="BR77" i="51"/>
  <c r="BQ77" i="51"/>
  <c r="BP77" i="51"/>
  <c r="BO77" i="51"/>
  <c r="BN77" i="51"/>
  <c r="BM77" i="51"/>
  <c r="BL77" i="51"/>
  <c r="BK77" i="51"/>
  <c r="BJ77" i="51"/>
  <c r="BI77" i="51"/>
  <c r="BH77" i="51"/>
  <c r="BG77" i="51"/>
  <c r="BF77" i="51"/>
  <c r="BE77" i="51"/>
  <c r="BD77" i="51"/>
  <c r="BC77" i="51"/>
  <c r="BB77" i="51"/>
  <c r="BA77" i="51"/>
  <c r="AZ77" i="51"/>
  <c r="AY77" i="51"/>
  <c r="AX77" i="51"/>
  <c r="AW77" i="51"/>
  <c r="AV77" i="51"/>
  <c r="AU77" i="51"/>
  <c r="AT77" i="51"/>
  <c r="AS77" i="51"/>
  <c r="AR77" i="51"/>
  <c r="AQ77" i="51"/>
  <c r="AP77" i="51"/>
  <c r="AO77" i="51"/>
  <c r="AN77" i="51"/>
  <c r="AM77" i="51"/>
  <c r="AL77" i="51"/>
  <c r="AK77" i="51"/>
  <c r="AJ77" i="51"/>
  <c r="AI77" i="51"/>
  <c r="AH77" i="51"/>
  <c r="AG77" i="51"/>
  <c r="AF77" i="51"/>
  <c r="AE77" i="51"/>
  <c r="AD77" i="51"/>
  <c r="AC77" i="51"/>
  <c r="AB77" i="51"/>
  <c r="AA77" i="51"/>
  <c r="Z77" i="51"/>
  <c r="Y77" i="51"/>
  <c r="X77" i="51"/>
  <c r="W77" i="51"/>
  <c r="V77" i="51"/>
  <c r="U77" i="51"/>
  <c r="T77" i="51"/>
  <c r="F77" i="51"/>
  <c r="E77" i="51"/>
  <c r="D77" i="51"/>
  <c r="BW76" i="51"/>
  <c r="BV76" i="51"/>
  <c r="BU76" i="51"/>
  <c r="BT76" i="51"/>
  <c r="BS76" i="51"/>
  <c r="BR76" i="51"/>
  <c r="BQ76" i="51"/>
  <c r="BP76" i="51"/>
  <c r="BO76" i="51"/>
  <c r="BN76" i="51"/>
  <c r="BM76" i="51"/>
  <c r="BL76" i="51"/>
  <c r="BK76" i="51"/>
  <c r="BJ76" i="51"/>
  <c r="BI76" i="51"/>
  <c r="BH76" i="51"/>
  <c r="BG76" i="51"/>
  <c r="BF76" i="51"/>
  <c r="BE76" i="51"/>
  <c r="BD76" i="51"/>
  <c r="BC76" i="51"/>
  <c r="BB76" i="51"/>
  <c r="BA76" i="51"/>
  <c r="AZ76" i="51"/>
  <c r="AY76" i="51"/>
  <c r="AX76" i="51"/>
  <c r="AW76" i="51"/>
  <c r="AV76" i="51"/>
  <c r="AU76" i="51"/>
  <c r="AT76" i="51"/>
  <c r="AS76" i="51"/>
  <c r="AR76" i="51"/>
  <c r="AQ76" i="51"/>
  <c r="AP76" i="51"/>
  <c r="AO76" i="51"/>
  <c r="AN76" i="51"/>
  <c r="AM76" i="51"/>
  <c r="AL76" i="51"/>
  <c r="AK76" i="51"/>
  <c r="AJ76" i="51"/>
  <c r="AI76" i="51"/>
  <c r="AH76" i="51"/>
  <c r="AG76" i="51"/>
  <c r="AF76" i="51"/>
  <c r="AE76" i="51"/>
  <c r="AD76" i="51"/>
  <c r="AC76" i="51"/>
  <c r="AB76" i="51"/>
  <c r="AA76" i="51"/>
  <c r="Z76" i="51"/>
  <c r="Y76" i="51"/>
  <c r="X76" i="51"/>
  <c r="W76" i="51"/>
  <c r="V76" i="51"/>
  <c r="U76" i="51"/>
  <c r="T76" i="51"/>
  <c r="F76" i="51"/>
  <c r="E76" i="51"/>
  <c r="D76" i="51"/>
  <c r="BW75" i="51"/>
  <c r="BV75" i="51"/>
  <c r="BU75" i="51"/>
  <c r="BT75" i="51"/>
  <c r="BS75" i="51"/>
  <c r="BR75" i="51"/>
  <c r="BQ75" i="51"/>
  <c r="BP75" i="51"/>
  <c r="BO75" i="51"/>
  <c r="BN75" i="51"/>
  <c r="BM75" i="51"/>
  <c r="BL75" i="51"/>
  <c r="BK75" i="51"/>
  <c r="BJ75" i="51"/>
  <c r="BI75" i="51"/>
  <c r="BH75" i="51"/>
  <c r="BG75" i="51"/>
  <c r="BF75" i="51"/>
  <c r="BE75" i="51"/>
  <c r="BD75" i="51"/>
  <c r="BC75" i="51"/>
  <c r="BB75" i="51"/>
  <c r="BA75" i="51"/>
  <c r="AZ75" i="51"/>
  <c r="AY75" i="51"/>
  <c r="AX75" i="51"/>
  <c r="AW75" i="51"/>
  <c r="AV75" i="51"/>
  <c r="AU75" i="51"/>
  <c r="AT75" i="51"/>
  <c r="AS75" i="51"/>
  <c r="AR75" i="51"/>
  <c r="AQ75" i="51"/>
  <c r="AP75" i="51"/>
  <c r="AO75" i="51"/>
  <c r="AN75" i="51"/>
  <c r="AM75" i="51"/>
  <c r="AL75" i="51"/>
  <c r="AK75" i="51"/>
  <c r="AJ75" i="51"/>
  <c r="AI75" i="51"/>
  <c r="AH75" i="51"/>
  <c r="AG75" i="51"/>
  <c r="AF75" i="51"/>
  <c r="AE75" i="51"/>
  <c r="AD75" i="51"/>
  <c r="AC75" i="51"/>
  <c r="AB75" i="51"/>
  <c r="AA75" i="51"/>
  <c r="Z75" i="51"/>
  <c r="Y75" i="51"/>
  <c r="X75" i="51"/>
  <c r="W75" i="51"/>
  <c r="V75" i="51"/>
  <c r="U75" i="51"/>
  <c r="T75" i="51"/>
  <c r="F75" i="51"/>
  <c r="E75" i="51"/>
  <c r="D75" i="51"/>
  <c r="BW74" i="51"/>
  <c r="BV74" i="51"/>
  <c r="BU74" i="51"/>
  <c r="BT74" i="51"/>
  <c r="BS74" i="51"/>
  <c r="BR74" i="51"/>
  <c r="BQ74" i="51"/>
  <c r="BP74" i="51"/>
  <c r="BO74" i="51"/>
  <c r="BN74" i="51"/>
  <c r="BM74" i="51"/>
  <c r="BL74" i="51"/>
  <c r="BK74" i="51"/>
  <c r="BJ74" i="51"/>
  <c r="BI74" i="51"/>
  <c r="BH74" i="51"/>
  <c r="BG74" i="51"/>
  <c r="BF74" i="51"/>
  <c r="BE74" i="51"/>
  <c r="BD74" i="51"/>
  <c r="BC74" i="51"/>
  <c r="BB74" i="51"/>
  <c r="BA74" i="51"/>
  <c r="AZ74" i="51"/>
  <c r="AY74" i="51"/>
  <c r="AX74" i="51"/>
  <c r="AW74" i="51"/>
  <c r="AV74" i="51"/>
  <c r="AU74" i="51"/>
  <c r="AT74" i="51"/>
  <c r="AS74" i="51"/>
  <c r="AR74" i="51"/>
  <c r="AQ74" i="51"/>
  <c r="AP74" i="51"/>
  <c r="AO74" i="51"/>
  <c r="AN74" i="51"/>
  <c r="AM74" i="51"/>
  <c r="AL74" i="51"/>
  <c r="AK74" i="51"/>
  <c r="AJ74" i="51"/>
  <c r="AI74" i="51"/>
  <c r="AH74" i="51"/>
  <c r="AG74" i="51"/>
  <c r="AF74" i="51"/>
  <c r="AE74" i="51"/>
  <c r="AD74" i="51"/>
  <c r="AC74" i="51"/>
  <c r="AB74" i="51"/>
  <c r="AA74" i="51"/>
  <c r="Z74" i="51"/>
  <c r="Y74" i="51"/>
  <c r="X74" i="51"/>
  <c r="W74" i="51"/>
  <c r="V74" i="51"/>
  <c r="U74" i="51"/>
  <c r="T74" i="51"/>
  <c r="F74" i="51"/>
  <c r="E74" i="51"/>
  <c r="D74" i="51"/>
  <c r="BW73" i="51"/>
  <c r="BV73" i="51"/>
  <c r="BU73" i="51"/>
  <c r="BT73" i="51"/>
  <c r="BS73" i="51"/>
  <c r="BR73" i="51"/>
  <c r="BQ73" i="51"/>
  <c r="BP73" i="51"/>
  <c r="BO73" i="51"/>
  <c r="BN73" i="51"/>
  <c r="BM73" i="51"/>
  <c r="BL73" i="51"/>
  <c r="BK73" i="51"/>
  <c r="BJ73" i="51"/>
  <c r="BI73" i="51"/>
  <c r="BH73" i="51"/>
  <c r="BG73" i="51"/>
  <c r="BF73" i="51"/>
  <c r="BE73" i="51"/>
  <c r="BD73" i="51"/>
  <c r="BC73" i="51"/>
  <c r="BB73" i="51"/>
  <c r="BA73" i="51"/>
  <c r="AZ73" i="51"/>
  <c r="AY73" i="51"/>
  <c r="AX73" i="51"/>
  <c r="AW73" i="51"/>
  <c r="AV73" i="51"/>
  <c r="AU73" i="51"/>
  <c r="AT73" i="51"/>
  <c r="AS73" i="51"/>
  <c r="AR73" i="51"/>
  <c r="AQ73" i="51"/>
  <c r="AP73" i="51"/>
  <c r="AO73" i="51"/>
  <c r="AN73" i="51"/>
  <c r="AM73" i="51"/>
  <c r="AL73" i="51"/>
  <c r="AK73" i="51"/>
  <c r="AJ73" i="51"/>
  <c r="AI73" i="51"/>
  <c r="AH73" i="51"/>
  <c r="AG73" i="51"/>
  <c r="AF73" i="51"/>
  <c r="AE73" i="51"/>
  <c r="AD73" i="51"/>
  <c r="AC73" i="51"/>
  <c r="AB73" i="51"/>
  <c r="AA73" i="51"/>
  <c r="Z73" i="51"/>
  <c r="Y73" i="51"/>
  <c r="X73" i="51"/>
  <c r="W73" i="51"/>
  <c r="V73" i="51"/>
  <c r="U73" i="51"/>
  <c r="T73" i="51"/>
  <c r="F73" i="51"/>
  <c r="E73" i="51"/>
  <c r="D73" i="51"/>
  <c r="BW72" i="51"/>
  <c r="BV72" i="51"/>
  <c r="BU72" i="51"/>
  <c r="BT72" i="51"/>
  <c r="BS72" i="51"/>
  <c r="BR72" i="51"/>
  <c r="BQ72" i="51"/>
  <c r="BP72" i="51"/>
  <c r="BO72" i="51"/>
  <c r="BN72" i="51"/>
  <c r="BM72" i="51"/>
  <c r="BL72" i="51"/>
  <c r="BK72" i="51"/>
  <c r="BJ72" i="51"/>
  <c r="BI72" i="51"/>
  <c r="BH72" i="51"/>
  <c r="BG72" i="51"/>
  <c r="BF72" i="51"/>
  <c r="BE72" i="51"/>
  <c r="BD72" i="51"/>
  <c r="BC72" i="51"/>
  <c r="BB72" i="51"/>
  <c r="BA72" i="51"/>
  <c r="AZ72" i="51"/>
  <c r="AY72" i="51"/>
  <c r="AX72" i="51"/>
  <c r="AW72" i="51"/>
  <c r="AV72" i="51"/>
  <c r="AU72" i="51"/>
  <c r="AT72" i="51"/>
  <c r="AS72" i="51"/>
  <c r="AR72" i="51"/>
  <c r="AQ72" i="51"/>
  <c r="AP72" i="51"/>
  <c r="AO72" i="51"/>
  <c r="AN72" i="51"/>
  <c r="AM72" i="51"/>
  <c r="AL72" i="51"/>
  <c r="AK72" i="51"/>
  <c r="AJ72" i="51"/>
  <c r="AI72" i="51"/>
  <c r="AH72" i="51"/>
  <c r="AG72" i="51"/>
  <c r="AF72" i="51"/>
  <c r="AE72" i="51"/>
  <c r="AD72" i="51"/>
  <c r="AC72" i="51"/>
  <c r="AB72" i="51"/>
  <c r="AA72" i="51"/>
  <c r="Z72" i="51"/>
  <c r="Y72" i="51"/>
  <c r="X72" i="51"/>
  <c r="W72" i="51"/>
  <c r="V72" i="51"/>
  <c r="U72" i="51"/>
  <c r="T72" i="51"/>
  <c r="F72" i="51"/>
  <c r="E72" i="51"/>
  <c r="D72" i="51"/>
  <c r="BW71" i="51"/>
  <c r="BV71" i="51"/>
  <c r="BU71" i="51"/>
  <c r="BT71" i="51"/>
  <c r="BS71" i="51"/>
  <c r="BR71" i="51"/>
  <c r="BQ71" i="51"/>
  <c r="BP71" i="51"/>
  <c r="BO71" i="51"/>
  <c r="BN71" i="51"/>
  <c r="BM71" i="51"/>
  <c r="BL71" i="51"/>
  <c r="BK71" i="51"/>
  <c r="BJ71" i="51"/>
  <c r="BI71" i="51"/>
  <c r="BH71" i="51"/>
  <c r="BG71" i="51"/>
  <c r="BF71" i="51"/>
  <c r="BE71" i="51"/>
  <c r="BD71" i="51"/>
  <c r="BC71" i="51"/>
  <c r="BB71" i="51"/>
  <c r="BA71" i="51"/>
  <c r="AZ71" i="51"/>
  <c r="AY71" i="51"/>
  <c r="AX71" i="51"/>
  <c r="AW71" i="51"/>
  <c r="AV71" i="51"/>
  <c r="AU71" i="51"/>
  <c r="AT71" i="51"/>
  <c r="AS71" i="51"/>
  <c r="AR71" i="51"/>
  <c r="AQ71" i="51"/>
  <c r="AP71" i="51"/>
  <c r="AO71" i="51"/>
  <c r="AN71" i="51"/>
  <c r="AM71" i="51"/>
  <c r="AL71" i="51"/>
  <c r="AK71" i="51"/>
  <c r="AJ71" i="51"/>
  <c r="AI71" i="51"/>
  <c r="AH71" i="51"/>
  <c r="AG71" i="51"/>
  <c r="AF71" i="51"/>
  <c r="AE71" i="51"/>
  <c r="AD71" i="51"/>
  <c r="AC71" i="51"/>
  <c r="AB71" i="51"/>
  <c r="AA71" i="51"/>
  <c r="Z71" i="51"/>
  <c r="Y71" i="51"/>
  <c r="X71" i="51"/>
  <c r="W71" i="51"/>
  <c r="V71" i="51"/>
  <c r="U71" i="51"/>
  <c r="T71" i="51"/>
  <c r="F71" i="51"/>
  <c r="E71" i="51"/>
  <c r="D71" i="51"/>
  <c r="BW70" i="51"/>
  <c r="BV70" i="51"/>
  <c r="BU70" i="51"/>
  <c r="BT70" i="51"/>
  <c r="BS70" i="51"/>
  <c r="BR70" i="51"/>
  <c r="BQ70" i="51"/>
  <c r="BP70" i="51"/>
  <c r="BO70" i="51"/>
  <c r="BN70" i="51"/>
  <c r="BM70" i="51"/>
  <c r="BL70" i="51"/>
  <c r="BK70" i="51"/>
  <c r="BJ70" i="51"/>
  <c r="BI70" i="51"/>
  <c r="BH70" i="51"/>
  <c r="BG70" i="51"/>
  <c r="BF70" i="51"/>
  <c r="BE70" i="51"/>
  <c r="BD70" i="51"/>
  <c r="BC70" i="51"/>
  <c r="BB70" i="51"/>
  <c r="BA70" i="51"/>
  <c r="AZ70" i="51"/>
  <c r="AY70" i="51"/>
  <c r="AX70" i="51"/>
  <c r="AW70" i="51"/>
  <c r="AV70" i="51"/>
  <c r="AU70" i="51"/>
  <c r="AT70" i="51"/>
  <c r="AS70" i="51"/>
  <c r="AR70" i="51"/>
  <c r="AQ70" i="51"/>
  <c r="AP70" i="51"/>
  <c r="AO70" i="51"/>
  <c r="AN70" i="51"/>
  <c r="AM70" i="51"/>
  <c r="AL70" i="51"/>
  <c r="AK70" i="51"/>
  <c r="AJ70" i="51"/>
  <c r="AI70" i="51"/>
  <c r="AH70" i="51"/>
  <c r="AG70" i="51"/>
  <c r="AF70" i="51"/>
  <c r="AE70" i="51"/>
  <c r="AD70" i="51"/>
  <c r="AC70" i="51"/>
  <c r="AB70" i="51"/>
  <c r="AA70" i="51"/>
  <c r="Z70" i="51"/>
  <c r="Y70" i="51"/>
  <c r="X70" i="51"/>
  <c r="W70" i="51"/>
  <c r="V70" i="51"/>
  <c r="U70" i="51"/>
  <c r="T70" i="51"/>
  <c r="F70" i="51"/>
  <c r="E70" i="51"/>
  <c r="D70" i="51"/>
  <c r="BW69" i="51"/>
  <c r="BV69" i="51"/>
  <c r="BU69" i="51"/>
  <c r="BT69" i="51"/>
  <c r="BS69" i="51"/>
  <c r="BR69" i="51"/>
  <c r="BQ69" i="51"/>
  <c r="BP69" i="51"/>
  <c r="BO69" i="51"/>
  <c r="BN69" i="51"/>
  <c r="BM69" i="51"/>
  <c r="BL69" i="51"/>
  <c r="BK69" i="51"/>
  <c r="BJ69" i="51"/>
  <c r="BI69" i="51"/>
  <c r="BH69" i="51"/>
  <c r="BG69" i="51"/>
  <c r="BF69" i="51"/>
  <c r="BE69" i="51"/>
  <c r="BD69" i="51"/>
  <c r="BC69" i="51"/>
  <c r="BB69" i="51"/>
  <c r="BA69" i="51"/>
  <c r="AZ69" i="51"/>
  <c r="AY69" i="51"/>
  <c r="AX69" i="51"/>
  <c r="AW69" i="51"/>
  <c r="AV69" i="51"/>
  <c r="AU69" i="51"/>
  <c r="AT69" i="51"/>
  <c r="AS69" i="51"/>
  <c r="AR69" i="51"/>
  <c r="AQ69" i="51"/>
  <c r="AP69" i="51"/>
  <c r="AO69" i="51"/>
  <c r="AN69" i="51"/>
  <c r="AM69" i="51"/>
  <c r="AL69" i="51"/>
  <c r="AK69" i="51"/>
  <c r="AJ69" i="51"/>
  <c r="AI69" i="51"/>
  <c r="AH69" i="51"/>
  <c r="AG69" i="51"/>
  <c r="AF69" i="51"/>
  <c r="AE69" i="51"/>
  <c r="AD69" i="51"/>
  <c r="AC69" i="51"/>
  <c r="AB69" i="51"/>
  <c r="AA69" i="51"/>
  <c r="Z69" i="51"/>
  <c r="Y69" i="51"/>
  <c r="X69" i="51"/>
  <c r="W69" i="51"/>
  <c r="V69" i="51"/>
  <c r="U69" i="51"/>
  <c r="T69" i="51"/>
  <c r="F69" i="51"/>
  <c r="E69" i="51"/>
  <c r="D69" i="51"/>
  <c r="BW68" i="51"/>
  <c r="BV68" i="51"/>
  <c r="BU68" i="51"/>
  <c r="BT68" i="51"/>
  <c r="BS68" i="51"/>
  <c r="BR68" i="51"/>
  <c r="BQ68" i="51"/>
  <c r="BP68" i="51"/>
  <c r="BO68" i="51"/>
  <c r="BN68" i="51"/>
  <c r="BM68" i="51"/>
  <c r="BL68" i="51"/>
  <c r="BK68" i="51"/>
  <c r="BJ68" i="51"/>
  <c r="BI68" i="51"/>
  <c r="BH68" i="51"/>
  <c r="BG68" i="51"/>
  <c r="BF68" i="51"/>
  <c r="BE68" i="51"/>
  <c r="BD68" i="51"/>
  <c r="BC68" i="51"/>
  <c r="BB68" i="51"/>
  <c r="BA68" i="51"/>
  <c r="AZ68" i="51"/>
  <c r="AY68" i="51"/>
  <c r="AX68" i="51"/>
  <c r="AW68" i="51"/>
  <c r="AV68" i="51"/>
  <c r="AU68" i="51"/>
  <c r="AT68" i="51"/>
  <c r="AS68" i="51"/>
  <c r="AR68" i="51"/>
  <c r="AQ68" i="51"/>
  <c r="AP68" i="51"/>
  <c r="AO68" i="51"/>
  <c r="AN68" i="51"/>
  <c r="AM68" i="51"/>
  <c r="AL68" i="51"/>
  <c r="AK68" i="51"/>
  <c r="AJ68" i="51"/>
  <c r="AI68" i="51"/>
  <c r="AH68" i="51"/>
  <c r="AG68" i="51"/>
  <c r="AF68" i="51"/>
  <c r="AE68" i="51"/>
  <c r="AD68" i="51"/>
  <c r="AC68" i="51"/>
  <c r="AB68" i="51"/>
  <c r="AA68" i="51"/>
  <c r="Z68" i="51"/>
  <c r="Y68" i="51"/>
  <c r="X68" i="51"/>
  <c r="W68" i="51"/>
  <c r="V68" i="51"/>
  <c r="U68" i="51"/>
  <c r="T68" i="51"/>
  <c r="F68" i="51"/>
  <c r="E68" i="51"/>
  <c r="D68" i="51"/>
  <c r="BW67" i="51"/>
  <c r="BV67" i="51"/>
  <c r="BU67" i="51"/>
  <c r="BT67" i="51"/>
  <c r="BS67" i="51"/>
  <c r="BR67" i="51"/>
  <c r="BQ67" i="51"/>
  <c r="BP67" i="51"/>
  <c r="BO67" i="51"/>
  <c r="BN67" i="51"/>
  <c r="BM67" i="51"/>
  <c r="BL67" i="51"/>
  <c r="BK67" i="51"/>
  <c r="BJ67" i="51"/>
  <c r="BI67" i="51"/>
  <c r="BH67" i="51"/>
  <c r="BG67" i="51"/>
  <c r="BF67" i="51"/>
  <c r="BE67" i="51"/>
  <c r="BD67" i="51"/>
  <c r="BC67" i="51"/>
  <c r="BB67" i="51"/>
  <c r="BA67" i="51"/>
  <c r="AZ67" i="51"/>
  <c r="AY67" i="51"/>
  <c r="AX67" i="51"/>
  <c r="AW67" i="51"/>
  <c r="AV67" i="51"/>
  <c r="AU67" i="51"/>
  <c r="AT67" i="51"/>
  <c r="AS67" i="51"/>
  <c r="AR67" i="51"/>
  <c r="AQ67" i="51"/>
  <c r="AP67" i="51"/>
  <c r="AO67" i="51"/>
  <c r="AN67" i="51"/>
  <c r="AM67" i="51"/>
  <c r="AL67" i="51"/>
  <c r="AK67" i="51"/>
  <c r="AJ67" i="51"/>
  <c r="AI67" i="51"/>
  <c r="AH67" i="51"/>
  <c r="AG67" i="51"/>
  <c r="AF67" i="51"/>
  <c r="AE67" i="51"/>
  <c r="AD67" i="51"/>
  <c r="AC67" i="51"/>
  <c r="AB67" i="51"/>
  <c r="AA67" i="51"/>
  <c r="Z67" i="51"/>
  <c r="Y67" i="51"/>
  <c r="X67" i="51"/>
  <c r="W67" i="51"/>
  <c r="V67" i="51"/>
  <c r="U67" i="51"/>
  <c r="T67" i="51"/>
  <c r="F67" i="51"/>
  <c r="E67" i="51"/>
  <c r="D67" i="51"/>
  <c r="BW66" i="51"/>
  <c r="BV66" i="51"/>
  <c r="BU66" i="51"/>
  <c r="BT66" i="51"/>
  <c r="BS66" i="51"/>
  <c r="BR66" i="51"/>
  <c r="BQ66" i="51"/>
  <c r="BP66" i="51"/>
  <c r="BO66" i="51"/>
  <c r="BN66" i="51"/>
  <c r="BM66" i="51"/>
  <c r="BL66" i="51"/>
  <c r="BK66" i="51"/>
  <c r="BJ66" i="51"/>
  <c r="BI66" i="51"/>
  <c r="BH66" i="51"/>
  <c r="BG66" i="51"/>
  <c r="BF66" i="51"/>
  <c r="BE66" i="51"/>
  <c r="BD66" i="51"/>
  <c r="BC66" i="51"/>
  <c r="BB66" i="51"/>
  <c r="BA66" i="51"/>
  <c r="AZ66" i="51"/>
  <c r="AY66" i="51"/>
  <c r="AX66" i="51"/>
  <c r="AW66" i="51"/>
  <c r="AV66" i="51"/>
  <c r="AU66" i="51"/>
  <c r="AT66" i="51"/>
  <c r="AS66" i="51"/>
  <c r="AR66" i="51"/>
  <c r="AQ66" i="51"/>
  <c r="AP66" i="51"/>
  <c r="AO66" i="51"/>
  <c r="AN66" i="51"/>
  <c r="AM66" i="51"/>
  <c r="AL66" i="51"/>
  <c r="AK66" i="51"/>
  <c r="AJ66" i="51"/>
  <c r="AI66" i="51"/>
  <c r="AH66" i="51"/>
  <c r="AG66" i="51"/>
  <c r="AF66" i="51"/>
  <c r="AE66" i="51"/>
  <c r="AD66" i="51"/>
  <c r="AC66" i="51"/>
  <c r="AB66" i="51"/>
  <c r="AA66" i="51"/>
  <c r="Z66" i="51"/>
  <c r="Y66" i="51"/>
  <c r="X66" i="51"/>
  <c r="W66" i="51"/>
  <c r="V66" i="51"/>
  <c r="U66" i="51"/>
  <c r="T66" i="51"/>
  <c r="F66" i="51"/>
  <c r="E66" i="51"/>
  <c r="D66" i="51"/>
  <c r="BW65" i="51"/>
  <c r="BV65" i="51"/>
  <c r="BU65" i="51"/>
  <c r="BT65" i="51"/>
  <c r="BS65" i="51"/>
  <c r="BR65" i="51"/>
  <c r="BQ65" i="51"/>
  <c r="BP65" i="51"/>
  <c r="BO65" i="51"/>
  <c r="BN65" i="51"/>
  <c r="BM65" i="51"/>
  <c r="BL65" i="51"/>
  <c r="BK65" i="51"/>
  <c r="BJ65" i="51"/>
  <c r="BI65" i="51"/>
  <c r="BH65" i="51"/>
  <c r="BG65" i="51"/>
  <c r="BF65" i="51"/>
  <c r="BE65" i="51"/>
  <c r="BD65" i="51"/>
  <c r="BC65" i="51"/>
  <c r="BB65" i="51"/>
  <c r="BA65" i="51"/>
  <c r="AZ65" i="51"/>
  <c r="AY65" i="51"/>
  <c r="AX65" i="51"/>
  <c r="AW65" i="51"/>
  <c r="AV65" i="51"/>
  <c r="AU65" i="51"/>
  <c r="AT65" i="51"/>
  <c r="AS65" i="51"/>
  <c r="AR65" i="51"/>
  <c r="AQ65" i="51"/>
  <c r="AP65" i="51"/>
  <c r="AO65" i="51"/>
  <c r="AN65" i="51"/>
  <c r="AM65" i="51"/>
  <c r="AL65" i="51"/>
  <c r="AK65" i="51"/>
  <c r="AJ65" i="51"/>
  <c r="AI65" i="51"/>
  <c r="AH65" i="51"/>
  <c r="AG65" i="51"/>
  <c r="AF65" i="51"/>
  <c r="AE65" i="51"/>
  <c r="AD65" i="51"/>
  <c r="AC65" i="51"/>
  <c r="AB65" i="51"/>
  <c r="AA65" i="51"/>
  <c r="Z65" i="51"/>
  <c r="Y65" i="51"/>
  <c r="X65" i="51"/>
  <c r="W65" i="51"/>
  <c r="V65" i="51"/>
  <c r="U65" i="51"/>
  <c r="T65" i="51"/>
  <c r="F65" i="51"/>
  <c r="E65" i="51"/>
  <c r="D65" i="51"/>
  <c r="BW64" i="51"/>
  <c r="BV64" i="51"/>
  <c r="BU64" i="51"/>
  <c r="BT64" i="51"/>
  <c r="BS64" i="51"/>
  <c r="BR64" i="51"/>
  <c r="BQ64" i="51"/>
  <c r="BP64" i="51"/>
  <c r="BO64" i="51"/>
  <c r="BN64" i="51"/>
  <c r="BM64" i="51"/>
  <c r="BL64" i="51"/>
  <c r="BK64" i="51"/>
  <c r="BJ64" i="51"/>
  <c r="BI64" i="51"/>
  <c r="BH64" i="51"/>
  <c r="BG64" i="51"/>
  <c r="BF64" i="51"/>
  <c r="BE64" i="51"/>
  <c r="BD64" i="51"/>
  <c r="BC64" i="51"/>
  <c r="BB64" i="51"/>
  <c r="BA64" i="51"/>
  <c r="AZ64" i="51"/>
  <c r="AY64" i="51"/>
  <c r="AX64" i="51"/>
  <c r="AW64" i="51"/>
  <c r="AV64" i="51"/>
  <c r="AU64" i="51"/>
  <c r="AT64" i="51"/>
  <c r="AS64" i="51"/>
  <c r="AR64" i="51"/>
  <c r="AQ64" i="51"/>
  <c r="AP64" i="51"/>
  <c r="AO64" i="51"/>
  <c r="AN64" i="51"/>
  <c r="AM64" i="51"/>
  <c r="AL64" i="51"/>
  <c r="AK64" i="51"/>
  <c r="AJ64" i="51"/>
  <c r="AI64" i="51"/>
  <c r="AH64" i="51"/>
  <c r="AG64" i="51"/>
  <c r="AF64" i="51"/>
  <c r="AE64" i="51"/>
  <c r="AD64" i="51"/>
  <c r="AC64" i="51"/>
  <c r="AB64" i="51"/>
  <c r="AA64" i="51"/>
  <c r="Z64" i="51"/>
  <c r="Y64" i="51"/>
  <c r="X64" i="51"/>
  <c r="W64" i="51"/>
  <c r="V64" i="51"/>
  <c r="U64" i="51"/>
  <c r="T64" i="51"/>
  <c r="F64" i="51"/>
  <c r="E64" i="51"/>
  <c r="D64" i="51"/>
  <c r="BW63" i="51"/>
  <c r="BV63" i="51"/>
  <c r="BU63" i="51"/>
  <c r="BT63" i="51"/>
  <c r="BS63" i="51"/>
  <c r="BR63" i="51"/>
  <c r="BQ63" i="51"/>
  <c r="BP63" i="51"/>
  <c r="BO63" i="51"/>
  <c r="BN63" i="51"/>
  <c r="BM63" i="51"/>
  <c r="BL63" i="51"/>
  <c r="BK63" i="51"/>
  <c r="BJ63" i="51"/>
  <c r="BI63" i="51"/>
  <c r="BH63" i="51"/>
  <c r="BG63" i="51"/>
  <c r="BF63" i="51"/>
  <c r="BE63" i="51"/>
  <c r="BD63" i="51"/>
  <c r="BC63" i="51"/>
  <c r="BB63" i="51"/>
  <c r="BA63" i="51"/>
  <c r="AZ63" i="51"/>
  <c r="AY63" i="51"/>
  <c r="AX63" i="51"/>
  <c r="AW63" i="51"/>
  <c r="AV63" i="51"/>
  <c r="AU63" i="51"/>
  <c r="AT63" i="51"/>
  <c r="AS63" i="51"/>
  <c r="AR63" i="51"/>
  <c r="AQ63" i="51"/>
  <c r="AP63" i="51"/>
  <c r="AO63" i="51"/>
  <c r="AN63" i="51"/>
  <c r="AM63" i="51"/>
  <c r="AL63" i="51"/>
  <c r="AK63" i="51"/>
  <c r="AJ63" i="51"/>
  <c r="AI63" i="51"/>
  <c r="AH63" i="51"/>
  <c r="AG63" i="51"/>
  <c r="AF63" i="51"/>
  <c r="AE63" i="51"/>
  <c r="AD63" i="51"/>
  <c r="AC63" i="51"/>
  <c r="AB63" i="51"/>
  <c r="AA63" i="51"/>
  <c r="Z63" i="51"/>
  <c r="Y63" i="51"/>
  <c r="X63" i="51"/>
  <c r="W63" i="51"/>
  <c r="V63" i="51"/>
  <c r="U63" i="51"/>
  <c r="T63" i="51"/>
  <c r="F63" i="51"/>
  <c r="E63" i="51"/>
  <c r="D63" i="51"/>
  <c r="BW62" i="51"/>
  <c r="BV62" i="51"/>
  <c r="BU62" i="51"/>
  <c r="BT62" i="51"/>
  <c r="BS62" i="51"/>
  <c r="BR62" i="51"/>
  <c r="BQ62" i="51"/>
  <c r="BP62" i="51"/>
  <c r="BO62" i="51"/>
  <c r="BN62" i="51"/>
  <c r="BM62" i="51"/>
  <c r="BL62" i="51"/>
  <c r="BK62" i="51"/>
  <c r="BJ62" i="51"/>
  <c r="BI62" i="51"/>
  <c r="BH62" i="51"/>
  <c r="BG62" i="51"/>
  <c r="BF62" i="51"/>
  <c r="BE62" i="51"/>
  <c r="BD62" i="51"/>
  <c r="BC62" i="51"/>
  <c r="BB62" i="51"/>
  <c r="BA62" i="51"/>
  <c r="AZ62" i="51"/>
  <c r="AY62" i="51"/>
  <c r="AX62" i="51"/>
  <c r="AW62" i="51"/>
  <c r="AV62" i="51"/>
  <c r="AU62" i="51"/>
  <c r="AT62" i="51"/>
  <c r="AS62" i="51"/>
  <c r="AR62" i="51"/>
  <c r="AQ62" i="51"/>
  <c r="AP62" i="51"/>
  <c r="AO62" i="51"/>
  <c r="AN62" i="51"/>
  <c r="AM62" i="51"/>
  <c r="AL62" i="51"/>
  <c r="AK62" i="51"/>
  <c r="AJ62" i="51"/>
  <c r="AI62" i="51"/>
  <c r="AH62" i="51"/>
  <c r="AG62" i="51"/>
  <c r="AF62" i="51"/>
  <c r="AE62" i="51"/>
  <c r="AD62" i="51"/>
  <c r="AC62" i="51"/>
  <c r="AB62" i="51"/>
  <c r="AA62" i="51"/>
  <c r="Z62" i="51"/>
  <c r="Y62" i="51"/>
  <c r="X62" i="51"/>
  <c r="W62" i="51"/>
  <c r="V62" i="51"/>
  <c r="U62" i="51"/>
  <c r="T62" i="51"/>
  <c r="F62" i="51"/>
  <c r="E62" i="51"/>
  <c r="D62" i="51"/>
  <c r="BW61" i="51"/>
  <c r="BV61" i="51"/>
  <c r="BU61" i="51"/>
  <c r="BT61" i="51"/>
  <c r="BS61" i="51"/>
  <c r="BR61" i="51"/>
  <c r="BQ61" i="51"/>
  <c r="BP61" i="51"/>
  <c r="BO61" i="51"/>
  <c r="BN61" i="51"/>
  <c r="BM61" i="51"/>
  <c r="BL61" i="51"/>
  <c r="BK61" i="51"/>
  <c r="BJ61" i="51"/>
  <c r="BI61" i="51"/>
  <c r="BH61" i="51"/>
  <c r="BG61" i="51"/>
  <c r="BF61" i="51"/>
  <c r="BE61" i="51"/>
  <c r="BD61" i="51"/>
  <c r="BC61" i="51"/>
  <c r="BB61" i="51"/>
  <c r="BA61" i="51"/>
  <c r="AZ61" i="51"/>
  <c r="AY61" i="51"/>
  <c r="AX61" i="51"/>
  <c r="AW61" i="51"/>
  <c r="AV61" i="51"/>
  <c r="AU61" i="51"/>
  <c r="AT61" i="51"/>
  <c r="AS61" i="51"/>
  <c r="AR61" i="51"/>
  <c r="AQ61" i="51"/>
  <c r="AP61" i="51"/>
  <c r="AO61" i="51"/>
  <c r="AN61" i="51"/>
  <c r="AM61" i="51"/>
  <c r="AL61" i="51"/>
  <c r="AK61" i="51"/>
  <c r="AJ61" i="51"/>
  <c r="AI61" i="51"/>
  <c r="AH61" i="51"/>
  <c r="AG61" i="51"/>
  <c r="AF61" i="51"/>
  <c r="AE61" i="51"/>
  <c r="AD61" i="51"/>
  <c r="AC61" i="51"/>
  <c r="AB61" i="51"/>
  <c r="AA61" i="51"/>
  <c r="Z61" i="51"/>
  <c r="Y61" i="51"/>
  <c r="X61" i="51"/>
  <c r="W61" i="51"/>
  <c r="V61" i="51"/>
  <c r="U61" i="51"/>
  <c r="T61" i="51"/>
  <c r="F61" i="51"/>
  <c r="E61" i="51"/>
  <c r="D61" i="51"/>
  <c r="BW60" i="51"/>
  <c r="BV60" i="51"/>
  <c r="BU60" i="51"/>
  <c r="BT60" i="51"/>
  <c r="BS60" i="51"/>
  <c r="BR60" i="51"/>
  <c r="BQ60" i="51"/>
  <c r="BP60" i="51"/>
  <c r="BO60" i="51"/>
  <c r="BN60" i="51"/>
  <c r="BM60" i="51"/>
  <c r="BL60" i="51"/>
  <c r="BK60" i="51"/>
  <c r="BJ60" i="51"/>
  <c r="BI60" i="51"/>
  <c r="BH60" i="51"/>
  <c r="BG60" i="51"/>
  <c r="BF60" i="51"/>
  <c r="BE60" i="51"/>
  <c r="BD60" i="51"/>
  <c r="BC60" i="51"/>
  <c r="BB60" i="51"/>
  <c r="BA60" i="51"/>
  <c r="AZ60" i="51"/>
  <c r="AY60" i="51"/>
  <c r="AX60" i="51"/>
  <c r="AW60" i="51"/>
  <c r="AV60" i="51"/>
  <c r="AU60" i="51"/>
  <c r="AT60" i="51"/>
  <c r="AS60" i="51"/>
  <c r="AR60" i="51"/>
  <c r="AQ60" i="51"/>
  <c r="AP60" i="51"/>
  <c r="AO60" i="51"/>
  <c r="AN60" i="51"/>
  <c r="AM60" i="51"/>
  <c r="AL60" i="51"/>
  <c r="AK60" i="51"/>
  <c r="AJ60" i="51"/>
  <c r="AI60" i="51"/>
  <c r="AH60" i="51"/>
  <c r="AG60" i="51"/>
  <c r="AF60" i="51"/>
  <c r="AE60" i="51"/>
  <c r="AD60" i="51"/>
  <c r="AC60" i="51"/>
  <c r="AB60" i="51"/>
  <c r="AA60" i="51"/>
  <c r="Z60" i="51"/>
  <c r="Y60" i="51"/>
  <c r="X60" i="51"/>
  <c r="W60" i="51"/>
  <c r="V60" i="51"/>
  <c r="U60" i="51"/>
  <c r="T60" i="51"/>
  <c r="F60" i="51"/>
  <c r="E60" i="51"/>
  <c r="D60" i="51"/>
  <c r="BW59" i="51"/>
  <c r="BV59" i="51"/>
  <c r="BU59" i="51"/>
  <c r="BT59" i="51"/>
  <c r="BS59" i="51"/>
  <c r="BR59" i="51"/>
  <c r="BQ59" i="51"/>
  <c r="BP59" i="51"/>
  <c r="BO59" i="51"/>
  <c r="BN59" i="51"/>
  <c r="BM59" i="51"/>
  <c r="BL59" i="51"/>
  <c r="BK59" i="51"/>
  <c r="BJ59" i="51"/>
  <c r="BI59" i="51"/>
  <c r="BH59" i="51"/>
  <c r="BG59" i="51"/>
  <c r="BF59" i="51"/>
  <c r="BE59" i="51"/>
  <c r="BD59" i="51"/>
  <c r="BC59" i="51"/>
  <c r="BB59" i="51"/>
  <c r="BA59" i="51"/>
  <c r="AZ59" i="51"/>
  <c r="AY59" i="51"/>
  <c r="AX59" i="51"/>
  <c r="AW59" i="51"/>
  <c r="AV59" i="51"/>
  <c r="AU59" i="51"/>
  <c r="AT59" i="51"/>
  <c r="AS59" i="51"/>
  <c r="AR59" i="51"/>
  <c r="AQ59" i="51"/>
  <c r="AP59" i="51"/>
  <c r="AO59" i="51"/>
  <c r="AN59" i="51"/>
  <c r="AM59" i="51"/>
  <c r="AL59" i="51"/>
  <c r="AK59" i="51"/>
  <c r="AJ59" i="51"/>
  <c r="AI59" i="51"/>
  <c r="AH59" i="51"/>
  <c r="AG59" i="51"/>
  <c r="AF59" i="51"/>
  <c r="AE59" i="51"/>
  <c r="AD59" i="51"/>
  <c r="AC59" i="51"/>
  <c r="AB59" i="51"/>
  <c r="AA59" i="51"/>
  <c r="Z59" i="51"/>
  <c r="Y59" i="51"/>
  <c r="X59" i="51"/>
  <c r="W59" i="51"/>
  <c r="V59" i="51"/>
  <c r="U59" i="51"/>
  <c r="T59" i="51"/>
  <c r="F59" i="51"/>
  <c r="E59" i="51"/>
  <c r="D59" i="51"/>
  <c r="BW58" i="51"/>
  <c r="BV58" i="51"/>
  <c r="BU58" i="51"/>
  <c r="BT58" i="51"/>
  <c r="BS58" i="51"/>
  <c r="BR58" i="51"/>
  <c r="BQ58" i="51"/>
  <c r="BP58" i="51"/>
  <c r="BO58" i="51"/>
  <c r="BN58" i="51"/>
  <c r="BM58" i="51"/>
  <c r="BL58" i="51"/>
  <c r="BK58" i="51"/>
  <c r="BJ58" i="51"/>
  <c r="BI58" i="51"/>
  <c r="BH58" i="51"/>
  <c r="BG58" i="51"/>
  <c r="BF58" i="51"/>
  <c r="BE58" i="51"/>
  <c r="BD58" i="51"/>
  <c r="BC58" i="51"/>
  <c r="BB58" i="51"/>
  <c r="BA58" i="51"/>
  <c r="AZ58" i="51"/>
  <c r="AY58" i="51"/>
  <c r="AX58" i="51"/>
  <c r="AW58" i="51"/>
  <c r="AV58" i="51"/>
  <c r="AU58" i="51"/>
  <c r="AT58" i="51"/>
  <c r="AS58" i="51"/>
  <c r="AR58" i="51"/>
  <c r="AQ58" i="51"/>
  <c r="AP58" i="51"/>
  <c r="AO58" i="51"/>
  <c r="AN58" i="51"/>
  <c r="AM58" i="51"/>
  <c r="AL58" i="51"/>
  <c r="AK58" i="51"/>
  <c r="AJ58" i="51"/>
  <c r="AI58" i="51"/>
  <c r="AH58" i="51"/>
  <c r="AG58" i="51"/>
  <c r="AF58" i="51"/>
  <c r="AE58" i="51"/>
  <c r="AD58" i="51"/>
  <c r="AC58" i="51"/>
  <c r="AB58" i="51"/>
  <c r="AA58" i="51"/>
  <c r="Z58" i="51"/>
  <c r="Y58" i="51"/>
  <c r="X58" i="51"/>
  <c r="W58" i="51"/>
  <c r="V58" i="51"/>
  <c r="U58" i="51"/>
  <c r="T58" i="51"/>
  <c r="F58" i="51"/>
  <c r="E58" i="51"/>
  <c r="D58" i="51"/>
  <c r="BW57" i="51"/>
  <c r="BV57" i="51"/>
  <c r="BU57" i="51"/>
  <c r="BT57" i="51"/>
  <c r="BS57" i="51"/>
  <c r="BR57" i="51"/>
  <c r="BQ57" i="51"/>
  <c r="BP57" i="51"/>
  <c r="BO57" i="51"/>
  <c r="BN57" i="51"/>
  <c r="BM57" i="51"/>
  <c r="BL57" i="51"/>
  <c r="BK57" i="51"/>
  <c r="BJ57" i="51"/>
  <c r="BI57" i="51"/>
  <c r="BH57" i="51"/>
  <c r="BG57" i="51"/>
  <c r="BF57" i="51"/>
  <c r="BE57" i="51"/>
  <c r="BD57" i="51"/>
  <c r="BC57" i="51"/>
  <c r="BB57" i="51"/>
  <c r="BA57" i="51"/>
  <c r="AZ57" i="51"/>
  <c r="AY57" i="51"/>
  <c r="AX57" i="51"/>
  <c r="AW57" i="51"/>
  <c r="AV57" i="51"/>
  <c r="AU57" i="51"/>
  <c r="AT57" i="51"/>
  <c r="AS57" i="51"/>
  <c r="AR57" i="51"/>
  <c r="AQ57" i="51"/>
  <c r="AP57" i="51"/>
  <c r="AO57" i="51"/>
  <c r="AN57" i="51"/>
  <c r="AM57" i="51"/>
  <c r="AL57" i="51"/>
  <c r="AK57" i="51"/>
  <c r="AJ57" i="51"/>
  <c r="AI57" i="51"/>
  <c r="AH57" i="51"/>
  <c r="AG57" i="51"/>
  <c r="AF57" i="51"/>
  <c r="AE57" i="51"/>
  <c r="AD57" i="51"/>
  <c r="AC57" i="51"/>
  <c r="AB57" i="51"/>
  <c r="AA57" i="51"/>
  <c r="Z57" i="51"/>
  <c r="Y57" i="51"/>
  <c r="X57" i="51"/>
  <c r="W57" i="51"/>
  <c r="V57" i="51"/>
  <c r="U57" i="51"/>
  <c r="T57" i="51"/>
  <c r="F57" i="51"/>
  <c r="E57" i="51"/>
  <c r="D57" i="51"/>
  <c r="BW56" i="51"/>
  <c r="BV56" i="51"/>
  <c r="BU56" i="51"/>
  <c r="BT56" i="51"/>
  <c r="BS56" i="51"/>
  <c r="BR56" i="51"/>
  <c r="BQ56" i="51"/>
  <c r="BP56" i="51"/>
  <c r="BO56" i="51"/>
  <c r="BN56" i="51"/>
  <c r="BM56" i="51"/>
  <c r="BL56" i="51"/>
  <c r="BK56" i="51"/>
  <c r="BJ56" i="51"/>
  <c r="BI56" i="51"/>
  <c r="BH56" i="51"/>
  <c r="BG56" i="51"/>
  <c r="BF56" i="51"/>
  <c r="BE56" i="51"/>
  <c r="BD56" i="51"/>
  <c r="BC56" i="51"/>
  <c r="BB56" i="51"/>
  <c r="BA56" i="51"/>
  <c r="AZ56" i="51"/>
  <c r="AY56" i="51"/>
  <c r="AX56" i="51"/>
  <c r="AW56" i="51"/>
  <c r="AV56" i="51"/>
  <c r="AU56" i="51"/>
  <c r="AT56" i="51"/>
  <c r="AS56" i="51"/>
  <c r="AR56" i="51"/>
  <c r="AQ56" i="51"/>
  <c r="AP56" i="51"/>
  <c r="AO56" i="51"/>
  <c r="AN56" i="51"/>
  <c r="AM56" i="51"/>
  <c r="AL56" i="51"/>
  <c r="AK56" i="51"/>
  <c r="AJ56" i="51"/>
  <c r="AI56" i="51"/>
  <c r="AH56" i="51"/>
  <c r="AG56" i="51"/>
  <c r="AF56" i="51"/>
  <c r="AE56" i="51"/>
  <c r="AD56" i="51"/>
  <c r="AC56" i="51"/>
  <c r="AB56" i="51"/>
  <c r="AA56" i="51"/>
  <c r="Z56" i="51"/>
  <c r="Y56" i="51"/>
  <c r="X56" i="51"/>
  <c r="W56" i="51"/>
  <c r="V56" i="51"/>
  <c r="U56" i="51"/>
  <c r="T56" i="51"/>
  <c r="F56" i="51"/>
  <c r="E56" i="51"/>
  <c r="D56" i="51"/>
  <c r="BW55" i="51"/>
  <c r="BV55" i="51"/>
  <c r="BU55" i="51"/>
  <c r="BT55" i="51"/>
  <c r="BS55" i="51"/>
  <c r="BR55" i="51"/>
  <c r="BQ55" i="51"/>
  <c r="BP55" i="51"/>
  <c r="BO55" i="51"/>
  <c r="BN55" i="51"/>
  <c r="BM55" i="51"/>
  <c r="BL55" i="51"/>
  <c r="BK55" i="51"/>
  <c r="BJ55" i="51"/>
  <c r="BI55" i="51"/>
  <c r="BH55" i="51"/>
  <c r="BG55" i="51"/>
  <c r="BF55" i="51"/>
  <c r="BE55" i="51"/>
  <c r="BD55" i="51"/>
  <c r="BC55" i="51"/>
  <c r="BB55" i="51"/>
  <c r="BA55" i="51"/>
  <c r="AZ55" i="51"/>
  <c r="AY55" i="51"/>
  <c r="AX55" i="51"/>
  <c r="AW55" i="51"/>
  <c r="AV55" i="51"/>
  <c r="AU55" i="51"/>
  <c r="AT55" i="51"/>
  <c r="AS55" i="51"/>
  <c r="AR55" i="51"/>
  <c r="AQ55" i="51"/>
  <c r="AP55" i="51"/>
  <c r="AO55" i="51"/>
  <c r="AN55" i="51"/>
  <c r="AM55" i="51"/>
  <c r="AL55" i="51"/>
  <c r="AK55" i="51"/>
  <c r="AJ55" i="51"/>
  <c r="AI55" i="51"/>
  <c r="AH55" i="51"/>
  <c r="AG55" i="51"/>
  <c r="AF55" i="51"/>
  <c r="AE55" i="51"/>
  <c r="AD55" i="51"/>
  <c r="AC55" i="51"/>
  <c r="AB55" i="51"/>
  <c r="AA55" i="51"/>
  <c r="Z55" i="51"/>
  <c r="Y55" i="51"/>
  <c r="X55" i="51"/>
  <c r="W55" i="51"/>
  <c r="V55" i="51"/>
  <c r="U55" i="51"/>
  <c r="T55" i="51"/>
  <c r="F55" i="51"/>
  <c r="E55" i="51"/>
  <c r="D55" i="51"/>
  <c r="BW54" i="51"/>
  <c r="BV54" i="51"/>
  <c r="BU54" i="51"/>
  <c r="BT54" i="51"/>
  <c r="BS54" i="51"/>
  <c r="BR54" i="51"/>
  <c r="BQ54" i="51"/>
  <c r="BP54" i="51"/>
  <c r="BO54" i="51"/>
  <c r="BN54" i="51"/>
  <c r="BM54" i="51"/>
  <c r="BL54" i="51"/>
  <c r="BK54" i="51"/>
  <c r="BJ54" i="51"/>
  <c r="BI54" i="51"/>
  <c r="BH54" i="51"/>
  <c r="BG54" i="51"/>
  <c r="BF54" i="51"/>
  <c r="BE54" i="51"/>
  <c r="BD54" i="51"/>
  <c r="BC54" i="51"/>
  <c r="BB54" i="51"/>
  <c r="BA54" i="51"/>
  <c r="AZ54" i="51"/>
  <c r="AY54" i="51"/>
  <c r="AX54" i="51"/>
  <c r="AW54" i="51"/>
  <c r="AV54" i="51"/>
  <c r="AU54" i="51"/>
  <c r="AT54" i="51"/>
  <c r="AS54" i="51"/>
  <c r="AR54" i="51"/>
  <c r="AQ54" i="51"/>
  <c r="AP54" i="51"/>
  <c r="AO54" i="51"/>
  <c r="AN54" i="51"/>
  <c r="AM54" i="51"/>
  <c r="AL54" i="51"/>
  <c r="AK54" i="51"/>
  <c r="AJ54" i="51"/>
  <c r="AI54" i="51"/>
  <c r="AH54" i="51"/>
  <c r="AG54" i="51"/>
  <c r="AF54" i="51"/>
  <c r="AE54" i="51"/>
  <c r="AD54" i="51"/>
  <c r="AC54" i="51"/>
  <c r="AB54" i="51"/>
  <c r="AA54" i="51"/>
  <c r="Z54" i="51"/>
  <c r="Y54" i="51"/>
  <c r="X54" i="51"/>
  <c r="W54" i="51"/>
  <c r="V54" i="51"/>
  <c r="U54" i="51"/>
  <c r="T54" i="51"/>
  <c r="F54" i="51"/>
  <c r="E54" i="51"/>
  <c r="D54" i="51"/>
  <c r="BW53" i="51"/>
  <c r="BV53" i="51"/>
  <c r="BU53" i="51"/>
  <c r="BT53" i="51"/>
  <c r="BS53" i="51"/>
  <c r="BR53" i="51"/>
  <c r="BQ53" i="51"/>
  <c r="BP53" i="51"/>
  <c r="BO53" i="51"/>
  <c r="BN53" i="51"/>
  <c r="BM53" i="51"/>
  <c r="BL53" i="51"/>
  <c r="BK53" i="51"/>
  <c r="BJ53" i="51"/>
  <c r="BI53" i="51"/>
  <c r="BH53" i="51"/>
  <c r="BG53" i="51"/>
  <c r="BF53" i="51"/>
  <c r="BE53" i="51"/>
  <c r="BD53" i="51"/>
  <c r="BC53" i="51"/>
  <c r="BB53" i="51"/>
  <c r="BA53" i="51"/>
  <c r="AZ53" i="51"/>
  <c r="AY53" i="51"/>
  <c r="AX53" i="51"/>
  <c r="AW53" i="51"/>
  <c r="AV53" i="51"/>
  <c r="AU53" i="51"/>
  <c r="AT53" i="51"/>
  <c r="AS53" i="51"/>
  <c r="AR53" i="51"/>
  <c r="AQ53" i="51"/>
  <c r="AP53" i="51"/>
  <c r="AO53" i="51"/>
  <c r="AN53" i="51"/>
  <c r="AM53" i="51"/>
  <c r="AL53" i="51"/>
  <c r="AK53" i="51"/>
  <c r="AJ53" i="51"/>
  <c r="AI53" i="51"/>
  <c r="AH53" i="51"/>
  <c r="AG53" i="51"/>
  <c r="AF53" i="51"/>
  <c r="AE53" i="51"/>
  <c r="AD53" i="51"/>
  <c r="AC53" i="51"/>
  <c r="AB53" i="51"/>
  <c r="AA53" i="51"/>
  <c r="Z53" i="51"/>
  <c r="Y53" i="51"/>
  <c r="X53" i="51"/>
  <c r="W53" i="51"/>
  <c r="V53" i="51"/>
  <c r="U53" i="51"/>
  <c r="T53" i="51"/>
  <c r="F53" i="51"/>
  <c r="E53" i="51"/>
  <c r="D53" i="51"/>
  <c r="BW52" i="51"/>
  <c r="BV52" i="51"/>
  <c r="BU52" i="51"/>
  <c r="BT52" i="51"/>
  <c r="BS52" i="51"/>
  <c r="BR52" i="51"/>
  <c r="BQ52" i="51"/>
  <c r="BP52" i="51"/>
  <c r="BO52" i="51"/>
  <c r="BN52" i="51"/>
  <c r="BM52" i="51"/>
  <c r="BL52" i="51"/>
  <c r="BK52" i="51"/>
  <c r="BJ52" i="51"/>
  <c r="BI52" i="51"/>
  <c r="BH52" i="51"/>
  <c r="BG52" i="51"/>
  <c r="BF52" i="51"/>
  <c r="BE52" i="51"/>
  <c r="BD52" i="51"/>
  <c r="BC52" i="51"/>
  <c r="BB52" i="51"/>
  <c r="BA52" i="51"/>
  <c r="AZ52" i="51"/>
  <c r="AY52" i="51"/>
  <c r="AX52" i="51"/>
  <c r="AW52" i="51"/>
  <c r="AV52" i="51"/>
  <c r="AU52" i="51"/>
  <c r="AT52" i="51"/>
  <c r="AS52" i="51"/>
  <c r="AR52" i="51"/>
  <c r="AQ52" i="51"/>
  <c r="AP52" i="51"/>
  <c r="AO52" i="51"/>
  <c r="AN52" i="51"/>
  <c r="AM52" i="51"/>
  <c r="AL52" i="51"/>
  <c r="AK52" i="51"/>
  <c r="AJ52" i="51"/>
  <c r="AI52" i="51"/>
  <c r="AH52" i="51"/>
  <c r="AG52" i="51"/>
  <c r="AF52" i="51"/>
  <c r="AE52" i="51"/>
  <c r="AD52" i="51"/>
  <c r="AC52" i="51"/>
  <c r="AB52" i="51"/>
  <c r="AA52" i="51"/>
  <c r="Z52" i="51"/>
  <c r="Y52" i="51"/>
  <c r="X52" i="51"/>
  <c r="W52" i="51"/>
  <c r="V52" i="51"/>
  <c r="U52" i="51"/>
  <c r="T52" i="51"/>
  <c r="F52" i="51"/>
  <c r="E52" i="51"/>
  <c r="D52" i="51"/>
  <c r="BW51" i="51"/>
  <c r="BV51" i="51"/>
  <c r="BU51" i="51"/>
  <c r="BT51" i="51"/>
  <c r="BS51" i="51"/>
  <c r="BR51" i="51"/>
  <c r="BQ51" i="51"/>
  <c r="BP51" i="51"/>
  <c r="BO51" i="51"/>
  <c r="BN51" i="51"/>
  <c r="BM51" i="51"/>
  <c r="BL51" i="51"/>
  <c r="BK51" i="51"/>
  <c r="BJ51" i="51"/>
  <c r="BI51" i="51"/>
  <c r="BH51" i="51"/>
  <c r="BG51" i="51"/>
  <c r="BF51" i="51"/>
  <c r="BE51" i="51"/>
  <c r="BD51" i="51"/>
  <c r="BC51" i="51"/>
  <c r="BB51" i="51"/>
  <c r="BA51" i="51"/>
  <c r="AZ51" i="51"/>
  <c r="AY51" i="51"/>
  <c r="AX51" i="51"/>
  <c r="AW51" i="51"/>
  <c r="AV51" i="51"/>
  <c r="AU51" i="51"/>
  <c r="AT51" i="51"/>
  <c r="AS51" i="51"/>
  <c r="AR51" i="51"/>
  <c r="AQ51" i="51"/>
  <c r="AP51" i="51"/>
  <c r="AO51" i="51"/>
  <c r="AN51" i="51"/>
  <c r="AM51" i="51"/>
  <c r="AL51" i="51"/>
  <c r="AK51" i="51"/>
  <c r="AJ51" i="51"/>
  <c r="AI51" i="51"/>
  <c r="AH51" i="51"/>
  <c r="AG51" i="51"/>
  <c r="AF51" i="51"/>
  <c r="AE51" i="51"/>
  <c r="AD51" i="51"/>
  <c r="AC51" i="51"/>
  <c r="AB51" i="51"/>
  <c r="AA51" i="51"/>
  <c r="Z51" i="51"/>
  <c r="Y51" i="51"/>
  <c r="X51" i="51"/>
  <c r="W51" i="51"/>
  <c r="V51" i="51"/>
  <c r="U51" i="51"/>
  <c r="T51" i="51"/>
  <c r="F51" i="51"/>
  <c r="E51" i="51"/>
  <c r="D51" i="51"/>
  <c r="BW50" i="51"/>
  <c r="BV50" i="51"/>
  <c r="BU50" i="51"/>
  <c r="BT50" i="51"/>
  <c r="BS50" i="51"/>
  <c r="BR50" i="51"/>
  <c r="BQ50" i="51"/>
  <c r="BP50" i="51"/>
  <c r="BO50" i="51"/>
  <c r="BN50" i="51"/>
  <c r="BM50" i="51"/>
  <c r="BL50" i="51"/>
  <c r="BK50" i="51"/>
  <c r="BJ50" i="51"/>
  <c r="BI50" i="51"/>
  <c r="BH50" i="51"/>
  <c r="BG50" i="51"/>
  <c r="BF50" i="51"/>
  <c r="BE50" i="51"/>
  <c r="BD50" i="51"/>
  <c r="BC50" i="51"/>
  <c r="BB50" i="51"/>
  <c r="BA50" i="51"/>
  <c r="AZ50" i="51"/>
  <c r="AY50" i="51"/>
  <c r="AX50" i="51"/>
  <c r="AW50" i="51"/>
  <c r="AV50" i="51"/>
  <c r="AU50" i="51"/>
  <c r="AT50" i="51"/>
  <c r="AS50" i="51"/>
  <c r="AR50" i="51"/>
  <c r="AQ50" i="51"/>
  <c r="AP50" i="51"/>
  <c r="AO50" i="51"/>
  <c r="AN50" i="51"/>
  <c r="AM50" i="51"/>
  <c r="AL50" i="51"/>
  <c r="AK50" i="51"/>
  <c r="AJ50" i="51"/>
  <c r="AI50" i="51"/>
  <c r="AH50" i="51"/>
  <c r="AG50" i="51"/>
  <c r="AF50" i="51"/>
  <c r="AE50" i="51"/>
  <c r="AD50" i="51"/>
  <c r="AC50" i="51"/>
  <c r="AB50" i="51"/>
  <c r="AA50" i="51"/>
  <c r="Z50" i="51"/>
  <c r="Y50" i="51"/>
  <c r="X50" i="51"/>
  <c r="W50" i="51"/>
  <c r="V50" i="51"/>
  <c r="U50" i="51"/>
  <c r="T50" i="51"/>
  <c r="F50" i="51"/>
  <c r="E50" i="51"/>
  <c r="D50" i="51"/>
  <c r="BW49" i="51"/>
  <c r="BV49" i="51"/>
  <c r="BU49" i="51"/>
  <c r="BT49" i="51"/>
  <c r="BS49" i="51"/>
  <c r="BR49" i="51"/>
  <c r="BQ49" i="51"/>
  <c r="BP49" i="51"/>
  <c r="BO49" i="51"/>
  <c r="BN49" i="51"/>
  <c r="BM49" i="51"/>
  <c r="BL49" i="51"/>
  <c r="BK49" i="51"/>
  <c r="BJ49" i="51"/>
  <c r="BI49" i="51"/>
  <c r="BH49" i="51"/>
  <c r="BG49" i="51"/>
  <c r="BF49" i="51"/>
  <c r="BE49" i="51"/>
  <c r="BD49" i="51"/>
  <c r="BC49" i="51"/>
  <c r="BB49" i="51"/>
  <c r="BA49" i="51"/>
  <c r="AZ49" i="51"/>
  <c r="AY49" i="51"/>
  <c r="AX49" i="51"/>
  <c r="AW49" i="51"/>
  <c r="AV49" i="51"/>
  <c r="AU49" i="51"/>
  <c r="AT49" i="51"/>
  <c r="AS49" i="51"/>
  <c r="AR49" i="51"/>
  <c r="AQ49" i="51"/>
  <c r="AP49" i="51"/>
  <c r="AO49" i="51"/>
  <c r="AN49" i="51"/>
  <c r="AM49" i="51"/>
  <c r="AL49" i="51"/>
  <c r="AK49" i="51"/>
  <c r="AJ49" i="51"/>
  <c r="AI49" i="51"/>
  <c r="AH49" i="51"/>
  <c r="AG49" i="51"/>
  <c r="AF49" i="51"/>
  <c r="AE49" i="51"/>
  <c r="AD49" i="51"/>
  <c r="AC49" i="51"/>
  <c r="AB49" i="51"/>
  <c r="AA49" i="51"/>
  <c r="Z49" i="51"/>
  <c r="Y49" i="51"/>
  <c r="X49" i="51"/>
  <c r="W49" i="51"/>
  <c r="V49" i="51"/>
  <c r="U49" i="51"/>
  <c r="T49" i="51"/>
  <c r="E49" i="51"/>
  <c r="D49" i="51"/>
  <c r="BW48" i="51"/>
  <c r="BV48" i="51"/>
  <c r="BU48" i="51"/>
  <c r="BT48" i="51"/>
  <c r="BS48" i="51"/>
  <c r="BR48" i="51"/>
  <c r="BQ48" i="51"/>
  <c r="BP48" i="51"/>
  <c r="BO48" i="51"/>
  <c r="BN48" i="51"/>
  <c r="BM48" i="51"/>
  <c r="BL48" i="51"/>
  <c r="BK48" i="51"/>
  <c r="BJ48" i="51"/>
  <c r="BI48" i="51"/>
  <c r="BH48" i="51"/>
  <c r="BG48" i="51"/>
  <c r="BF48" i="51"/>
  <c r="BE48" i="51"/>
  <c r="BD48" i="51"/>
  <c r="BC48" i="51"/>
  <c r="BB48" i="51"/>
  <c r="BA48" i="51"/>
  <c r="AZ48" i="51"/>
  <c r="AY48" i="51"/>
  <c r="AX48" i="51"/>
  <c r="AW48" i="51"/>
  <c r="AV48" i="51"/>
  <c r="AU48" i="51"/>
  <c r="AT48" i="51"/>
  <c r="AS48" i="51"/>
  <c r="AR48" i="51"/>
  <c r="AQ48" i="51"/>
  <c r="AP48" i="51"/>
  <c r="AO48" i="51"/>
  <c r="AN48" i="51"/>
  <c r="AM48" i="51"/>
  <c r="AL48" i="51"/>
  <c r="AK48" i="51"/>
  <c r="AJ48" i="51"/>
  <c r="AI48" i="51"/>
  <c r="AH48" i="51"/>
  <c r="AG48" i="51"/>
  <c r="AF48" i="51"/>
  <c r="AE48" i="51"/>
  <c r="AD48" i="51"/>
  <c r="AC48" i="51"/>
  <c r="AB48" i="51"/>
  <c r="AA48" i="51"/>
  <c r="Z48" i="51"/>
  <c r="Y48" i="51"/>
  <c r="X48" i="51"/>
  <c r="W48" i="51"/>
  <c r="V48" i="51"/>
  <c r="U48" i="51"/>
  <c r="T48" i="51"/>
  <c r="F48" i="51"/>
  <c r="E48" i="51"/>
  <c r="D48" i="51"/>
  <c r="BW47" i="51"/>
  <c r="BV47" i="51"/>
  <c r="BU47" i="51"/>
  <c r="BT47" i="51"/>
  <c r="BS47" i="51"/>
  <c r="BR47" i="51"/>
  <c r="BQ47" i="51"/>
  <c r="BP47" i="51"/>
  <c r="BO47" i="51"/>
  <c r="BN47" i="51"/>
  <c r="BM47" i="51"/>
  <c r="BL47" i="51"/>
  <c r="BK47" i="51"/>
  <c r="BJ47" i="51"/>
  <c r="BI47" i="51"/>
  <c r="BH47" i="51"/>
  <c r="BG47" i="51"/>
  <c r="BF47" i="51"/>
  <c r="BE47" i="51"/>
  <c r="BD47" i="51"/>
  <c r="BC47" i="51"/>
  <c r="BB47" i="51"/>
  <c r="BA47" i="51"/>
  <c r="AZ47" i="51"/>
  <c r="AY47" i="51"/>
  <c r="AX47" i="51"/>
  <c r="AW47" i="51"/>
  <c r="AV47" i="51"/>
  <c r="AU47" i="51"/>
  <c r="AT47" i="51"/>
  <c r="AS47" i="51"/>
  <c r="AR47" i="51"/>
  <c r="AQ47" i="51"/>
  <c r="AP47" i="51"/>
  <c r="AO47" i="51"/>
  <c r="AN47" i="51"/>
  <c r="AM47" i="51"/>
  <c r="AL47" i="51"/>
  <c r="AK47" i="51"/>
  <c r="AJ47" i="51"/>
  <c r="AI47" i="51"/>
  <c r="AH47" i="51"/>
  <c r="AG47" i="51"/>
  <c r="AF47" i="51"/>
  <c r="AE47" i="51"/>
  <c r="AD47" i="51"/>
  <c r="AC47" i="51"/>
  <c r="AB47" i="51"/>
  <c r="AA47" i="51"/>
  <c r="Z47" i="51"/>
  <c r="Y47" i="51"/>
  <c r="X47" i="51"/>
  <c r="W47" i="51"/>
  <c r="V47" i="51"/>
  <c r="U47" i="51"/>
  <c r="T47" i="51"/>
  <c r="F47" i="51"/>
  <c r="E47" i="51"/>
  <c r="D47" i="51"/>
  <c r="BW46" i="51"/>
  <c r="BV46" i="51"/>
  <c r="BU46" i="51"/>
  <c r="BT46" i="51"/>
  <c r="BS46" i="51"/>
  <c r="BR46" i="51"/>
  <c r="BQ46" i="51"/>
  <c r="BP46" i="51"/>
  <c r="BO46" i="51"/>
  <c r="BN46" i="51"/>
  <c r="BM46" i="51"/>
  <c r="BL46" i="51"/>
  <c r="BK46" i="51"/>
  <c r="BJ46" i="51"/>
  <c r="BI46" i="51"/>
  <c r="BH46" i="51"/>
  <c r="BG46" i="51"/>
  <c r="BF46" i="51"/>
  <c r="BE46" i="51"/>
  <c r="BD46" i="51"/>
  <c r="BC46" i="51"/>
  <c r="BB46" i="51"/>
  <c r="BA46" i="51"/>
  <c r="AZ46" i="51"/>
  <c r="AY46" i="51"/>
  <c r="AX46" i="51"/>
  <c r="AW46" i="51"/>
  <c r="AV46" i="51"/>
  <c r="AU46" i="51"/>
  <c r="AT46" i="51"/>
  <c r="AS46" i="51"/>
  <c r="AR46" i="51"/>
  <c r="AQ46" i="51"/>
  <c r="AP46" i="51"/>
  <c r="AO46" i="51"/>
  <c r="AN46" i="51"/>
  <c r="AM46" i="51"/>
  <c r="AL46" i="51"/>
  <c r="AK46" i="51"/>
  <c r="AJ46" i="51"/>
  <c r="AI46" i="51"/>
  <c r="AH46" i="51"/>
  <c r="AG46" i="51"/>
  <c r="AF46" i="51"/>
  <c r="AE46" i="51"/>
  <c r="AD46" i="51"/>
  <c r="AC46" i="51"/>
  <c r="AB46" i="51"/>
  <c r="AA46" i="51"/>
  <c r="Z46" i="51"/>
  <c r="Y46" i="51"/>
  <c r="X46" i="51"/>
  <c r="W46" i="51"/>
  <c r="V46" i="51"/>
  <c r="U46" i="51"/>
  <c r="T46" i="51"/>
  <c r="F46" i="51"/>
  <c r="E46" i="51"/>
  <c r="D46" i="51"/>
  <c r="BW45" i="51"/>
  <c r="BV45" i="51"/>
  <c r="BU45" i="51"/>
  <c r="BT45" i="51"/>
  <c r="BS45" i="51"/>
  <c r="BR45" i="51"/>
  <c r="BQ45" i="51"/>
  <c r="BP45" i="51"/>
  <c r="BO45" i="51"/>
  <c r="BN45" i="51"/>
  <c r="BM45" i="51"/>
  <c r="BL45" i="51"/>
  <c r="BK45" i="51"/>
  <c r="BJ45" i="51"/>
  <c r="BI45" i="51"/>
  <c r="BH45" i="51"/>
  <c r="BG45" i="51"/>
  <c r="BF45" i="51"/>
  <c r="BE45" i="51"/>
  <c r="BD45" i="51"/>
  <c r="BC45" i="51"/>
  <c r="BB45" i="51"/>
  <c r="BA45" i="51"/>
  <c r="AZ45" i="51"/>
  <c r="AY45" i="51"/>
  <c r="AX45" i="51"/>
  <c r="AW45" i="51"/>
  <c r="AV45" i="51"/>
  <c r="AU45" i="51"/>
  <c r="AT45" i="51"/>
  <c r="AS45" i="51"/>
  <c r="AR45" i="51"/>
  <c r="AQ45" i="51"/>
  <c r="AP45" i="51"/>
  <c r="AO45" i="51"/>
  <c r="AN45" i="51"/>
  <c r="AM45" i="51"/>
  <c r="AL45" i="51"/>
  <c r="AK45" i="51"/>
  <c r="AJ45" i="51"/>
  <c r="AI45" i="51"/>
  <c r="AH45" i="51"/>
  <c r="AG45" i="51"/>
  <c r="AF45" i="51"/>
  <c r="AE45" i="51"/>
  <c r="AD45" i="51"/>
  <c r="AC45" i="51"/>
  <c r="AB45" i="51"/>
  <c r="AA45" i="51"/>
  <c r="Z45" i="51"/>
  <c r="Y45" i="51"/>
  <c r="X45" i="51"/>
  <c r="W45" i="51"/>
  <c r="V45" i="51"/>
  <c r="U45" i="51"/>
  <c r="T45" i="51"/>
  <c r="F45" i="51"/>
  <c r="E45" i="51"/>
  <c r="D45" i="51"/>
  <c r="BW44" i="51"/>
  <c r="BV44" i="51"/>
  <c r="BU44" i="51"/>
  <c r="BT44" i="51"/>
  <c r="BS44" i="51"/>
  <c r="BR44" i="51"/>
  <c r="BQ44" i="51"/>
  <c r="BP44" i="51"/>
  <c r="BO44" i="51"/>
  <c r="BN44" i="51"/>
  <c r="BM44" i="51"/>
  <c r="BL44" i="51"/>
  <c r="BK44" i="51"/>
  <c r="BJ44" i="51"/>
  <c r="BI44" i="51"/>
  <c r="BH44" i="51"/>
  <c r="BG44" i="51"/>
  <c r="BF44" i="51"/>
  <c r="BE44" i="51"/>
  <c r="BD44" i="51"/>
  <c r="BC44" i="51"/>
  <c r="BB44" i="51"/>
  <c r="BA44" i="51"/>
  <c r="AZ44" i="51"/>
  <c r="AY44" i="51"/>
  <c r="AX44" i="51"/>
  <c r="AW44" i="51"/>
  <c r="AV44" i="51"/>
  <c r="AU44" i="51"/>
  <c r="AT44" i="51"/>
  <c r="AS44" i="51"/>
  <c r="AR44" i="51"/>
  <c r="AQ44" i="51"/>
  <c r="AP44" i="51"/>
  <c r="AO44" i="51"/>
  <c r="AN44" i="51"/>
  <c r="AM44" i="51"/>
  <c r="AL44" i="51"/>
  <c r="AK44" i="51"/>
  <c r="AJ44" i="51"/>
  <c r="AI44" i="51"/>
  <c r="AH44" i="51"/>
  <c r="AG44" i="51"/>
  <c r="AF44" i="51"/>
  <c r="AE44" i="51"/>
  <c r="AD44" i="51"/>
  <c r="AC44" i="51"/>
  <c r="AB44" i="51"/>
  <c r="AA44" i="51"/>
  <c r="Z44" i="51"/>
  <c r="Y44" i="51"/>
  <c r="X44" i="51"/>
  <c r="W44" i="51"/>
  <c r="V44" i="51"/>
  <c r="U44" i="51"/>
  <c r="T44" i="51"/>
  <c r="F44" i="51"/>
  <c r="E44" i="51"/>
  <c r="D44" i="51"/>
  <c r="BW43" i="51"/>
  <c r="BV43" i="51"/>
  <c r="BU43" i="51"/>
  <c r="BT43" i="51"/>
  <c r="BS43" i="51"/>
  <c r="BR43" i="51"/>
  <c r="BQ43" i="51"/>
  <c r="BP43" i="51"/>
  <c r="BO43" i="51"/>
  <c r="BN43" i="51"/>
  <c r="BM43" i="51"/>
  <c r="BL43" i="51"/>
  <c r="BK43" i="51"/>
  <c r="BJ43" i="51"/>
  <c r="BI43" i="51"/>
  <c r="BH43" i="51"/>
  <c r="BG43" i="51"/>
  <c r="BF43" i="51"/>
  <c r="BE43" i="51"/>
  <c r="BD43" i="51"/>
  <c r="BC43" i="51"/>
  <c r="BB43" i="51"/>
  <c r="BA43" i="51"/>
  <c r="AZ43" i="51"/>
  <c r="AY43" i="51"/>
  <c r="AX43" i="51"/>
  <c r="AW43" i="51"/>
  <c r="AV43" i="51"/>
  <c r="AU43" i="51"/>
  <c r="AT43" i="51"/>
  <c r="AS43" i="51"/>
  <c r="AR43" i="51"/>
  <c r="AQ43" i="51"/>
  <c r="AP43" i="51"/>
  <c r="AO43" i="51"/>
  <c r="AN43" i="51"/>
  <c r="AM43" i="51"/>
  <c r="AL43" i="51"/>
  <c r="AK43" i="51"/>
  <c r="AJ43" i="51"/>
  <c r="AI43" i="51"/>
  <c r="AH43" i="51"/>
  <c r="AG43" i="51"/>
  <c r="AF43" i="51"/>
  <c r="AE43" i="51"/>
  <c r="AD43" i="51"/>
  <c r="AC43" i="51"/>
  <c r="AB43" i="51"/>
  <c r="AA43" i="51"/>
  <c r="Z43" i="51"/>
  <c r="Y43" i="51"/>
  <c r="X43" i="51"/>
  <c r="W43" i="51"/>
  <c r="V43" i="51"/>
  <c r="U43" i="51"/>
  <c r="T43" i="51"/>
  <c r="F43" i="51"/>
  <c r="E43" i="51"/>
  <c r="D43" i="51"/>
  <c r="BW42" i="51"/>
  <c r="BV42" i="51"/>
  <c r="BU42" i="51"/>
  <c r="BT42" i="51"/>
  <c r="BS42" i="51"/>
  <c r="BR42" i="51"/>
  <c r="BQ42" i="51"/>
  <c r="BP42" i="51"/>
  <c r="BO42" i="51"/>
  <c r="BN42" i="51"/>
  <c r="BM42" i="51"/>
  <c r="BL42" i="51"/>
  <c r="BK42" i="51"/>
  <c r="BJ42" i="51"/>
  <c r="BI42" i="51"/>
  <c r="BH42" i="51"/>
  <c r="BG42" i="51"/>
  <c r="BF42" i="51"/>
  <c r="BE42" i="51"/>
  <c r="BD42" i="51"/>
  <c r="BC42" i="51"/>
  <c r="BB42" i="51"/>
  <c r="BA42" i="51"/>
  <c r="AZ42" i="51"/>
  <c r="AY42" i="51"/>
  <c r="AX42" i="51"/>
  <c r="AW42" i="51"/>
  <c r="AV42" i="51"/>
  <c r="AU42" i="51"/>
  <c r="AT42" i="51"/>
  <c r="AS42" i="51"/>
  <c r="AR42" i="51"/>
  <c r="AQ42" i="51"/>
  <c r="AP42" i="51"/>
  <c r="AO42" i="51"/>
  <c r="AN42" i="51"/>
  <c r="AM42" i="51"/>
  <c r="AL42" i="51"/>
  <c r="AK42" i="51"/>
  <c r="AJ42" i="51"/>
  <c r="AI42" i="51"/>
  <c r="AH42" i="51"/>
  <c r="AG42" i="51"/>
  <c r="AF42" i="51"/>
  <c r="AE42" i="51"/>
  <c r="AD42" i="51"/>
  <c r="AC42" i="51"/>
  <c r="AB42" i="51"/>
  <c r="AA42" i="51"/>
  <c r="Z42" i="51"/>
  <c r="Y42" i="51"/>
  <c r="X42" i="51"/>
  <c r="W42" i="51"/>
  <c r="V42" i="51"/>
  <c r="U42" i="51"/>
  <c r="T42" i="51"/>
  <c r="F42" i="51"/>
  <c r="E42" i="51"/>
  <c r="D42" i="51"/>
  <c r="BW41" i="51"/>
  <c r="BV41" i="51"/>
  <c r="BU41" i="51"/>
  <c r="BT41" i="51"/>
  <c r="BS41" i="51"/>
  <c r="BR41" i="51"/>
  <c r="BQ41" i="51"/>
  <c r="BP41" i="51"/>
  <c r="BO41" i="51"/>
  <c r="BN41" i="51"/>
  <c r="BM41" i="51"/>
  <c r="BL41" i="51"/>
  <c r="BK41" i="51"/>
  <c r="BJ41" i="51"/>
  <c r="BI41" i="51"/>
  <c r="BH41" i="51"/>
  <c r="BG41" i="51"/>
  <c r="BF41" i="51"/>
  <c r="BE41" i="51"/>
  <c r="BD41" i="51"/>
  <c r="BC41" i="51"/>
  <c r="BB41" i="51"/>
  <c r="BA41" i="51"/>
  <c r="AZ41" i="51"/>
  <c r="AY41" i="51"/>
  <c r="AX41" i="51"/>
  <c r="AW41" i="51"/>
  <c r="AV41" i="51"/>
  <c r="AU41" i="51"/>
  <c r="AT41" i="51"/>
  <c r="AS41" i="51"/>
  <c r="AR41" i="51"/>
  <c r="AQ41" i="51"/>
  <c r="AP41" i="51"/>
  <c r="AO41" i="51"/>
  <c r="AN41" i="51"/>
  <c r="AM41" i="51"/>
  <c r="AL41" i="51"/>
  <c r="AK41" i="51"/>
  <c r="AJ41" i="51"/>
  <c r="AI41" i="51"/>
  <c r="AH41" i="51"/>
  <c r="AG41" i="51"/>
  <c r="AF41" i="51"/>
  <c r="AE41" i="51"/>
  <c r="AD41" i="51"/>
  <c r="AC41" i="51"/>
  <c r="AB41" i="51"/>
  <c r="AA41" i="51"/>
  <c r="Z41" i="51"/>
  <c r="Y41" i="51"/>
  <c r="X41" i="51"/>
  <c r="W41" i="51"/>
  <c r="V41" i="51"/>
  <c r="U41" i="51"/>
  <c r="T41" i="51"/>
  <c r="F41" i="51"/>
  <c r="E41" i="51"/>
  <c r="D41" i="51"/>
  <c r="BW40" i="51"/>
  <c r="BV40" i="51"/>
  <c r="BU40" i="51"/>
  <c r="BT40" i="51"/>
  <c r="BS40" i="51"/>
  <c r="BR40" i="51"/>
  <c r="BQ40" i="51"/>
  <c r="BP40" i="51"/>
  <c r="BO40" i="51"/>
  <c r="BN40" i="51"/>
  <c r="BM40" i="51"/>
  <c r="BL40" i="51"/>
  <c r="BK40" i="51"/>
  <c r="BJ40" i="51"/>
  <c r="BI40" i="51"/>
  <c r="BH40" i="51"/>
  <c r="BG40" i="51"/>
  <c r="BF40" i="51"/>
  <c r="BE40" i="51"/>
  <c r="BD40" i="51"/>
  <c r="BC40" i="51"/>
  <c r="BB40" i="51"/>
  <c r="BA40" i="51"/>
  <c r="AZ40" i="51"/>
  <c r="AY40" i="51"/>
  <c r="AX40" i="51"/>
  <c r="AW40" i="51"/>
  <c r="AV40" i="51"/>
  <c r="AU40" i="51"/>
  <c r="AT40" i="51"/>
  <c r="AS40" i="51"/>
  <c r="AR40" i="51"/>
  <c r="AQ40" i="51"/>
  <c r="AP40" i="51"/>
  <c r="AO40" i="51"/>
  <c r="AN40" i="51"/>
  <c r="AM40" i="51"/>
  <c r="AL40" i="51"/>
  <c r="AK40" i="51"/>
  <c r="AJ40" i="51"/>
  <c r="AI40" i="51"/>
  <c r="AH40" i="51"/>
  <c r="AG40" i="51"/>
  <c r="AF40" i="51"/>
  <c r="AE40" i="51"/>
  <c r="AD40" i="51"/>
  <c r="AC40" i="51"/>
  <c r="AB40" i="51"/>
  <c r="AA40" i="51"/>
  <c r="Z40" i="51"/>
  <c r="Y40" i="51"/>
  <c r="X40" i="51"/>
  <c r="W40" i="51"/>
  <c r="V40" i="51"/>
  <c r="U40" i="51"/>
  <c r="T40" i="51"/>
  <c r="F40" i="51"/>
  <c r="E40" i="51"/>
  <c r="D40" i="51"/>
  <c r="BW39" i="51"/>
  <c r="BV39" i="51"/>
  <c r="BU39" i="51"/>
  <c r="BT39" i="51"/>
  <c r="BS39" i="51"/>
  <c r="BR39" i="51"/>
  <c r="BQ39" i="51"/>
  <c r="BP39" i="51"/>
  <c r="BO39" i="51"/>
  <c r="BN39" i="51"/>
  <c r="BM39" i="51"/>
  <c r="BL39" i="51"/>
  <c r="BK39" i="51"/>
  <c r="BJ39" i="51"/>
  <c r="BI39" i="51"/>
  <c r="BH39" i="51"/>
  <c r="BG39" i="51"/>
  <c r="BF39" i="51"/>
  <c r="BE39" i="51"/>
  <c r="BD39" i="51"/>
  <c r="BC39" i="51"/>
  <c r="BB39" i="51"/>
  <c r="BA39" i="51"/>
  <c r="AZ39" i="51"/>
  <c r="AY39" i="51"/>
  <c r="AX39" i="51"/>
  <c r="AW39" i="51"/>
  <c r="AV39" i="51"/>
  <c r="AU39" i="51"/>
  <c r="AT39" i="51"/>
  <c r="AS39" i="51"/>
  <c r="AR39" i="51"/>
  <c r="AQ39" i="51"/>
  <c r="AP39" i="51"/>
  <c r="AO39" i="51"/>
  <c r="AN39" i="51"/>
  <c r="AM39" i="51"/>
  <c r="AL39" i="51"/>
  <c r="AK39" i="51"/>
  <c r="AJ39" i="51"/>
  <c r="AI39" i="51"/>
  <c r="AH39" i="51"/>
  <c r="AG39" i="51"/>
  <c r="AF39" i="51"/>
  <c r="AE39" i="51"/>
  <c r="AD39" i="51"/>
  <c r="AC39" i="51"/>
  <c r="AB39" i="51"/>
  <c r="AA39" i="51"/>
  <c r="Z39" i="51"/>
  <c r="Y39" i="51"/>
  <c r="X39" i="51"/>
  <c r="W39" i="51"/>
  <c r="V39" i="51"/>
  <c r="U39" i="51"/>
  <c r="T39" i="51"/>
  <c r="F39" i="51"/>
  <c r="E39" i="51"/>
  <c r="D39" i="51"/>
  <c r="BW38" i="51"/>
  <c r="BV38" i="51"/>
  <c r="BU38" i="51"/>
  <c r="BT38" i="51"/>
  <c r="BS38" i="51"/>
  <c r="BR38" i="51"/>
  <c r="BQ38" i="51"/>
  <c r="BP38" i="51"/>
  <c r="BO38" i="51"/>
  <c r="BN38" i="51"/>
  <c r="BM38" i="51"/>
  <c r="BL38" i="51"/>
  <c r="BK38" i="51"/>
  <c r="BJ38" i="51"/>
  <c r="BI38" i="51"/>
  <c r="BH38" i="51"/>
  <c r="BG38" i="51"/>
  <c r="BF38" i="51"/>
  <c r="BE38" i="51"/>
  <c r="BD38" i="51"/>
  <c r="BC38" i="51"/>
  <c r="BB38" i="51"/>
  <c r="BA38" i="51"/>
  <c r="AZ38" i="51"/>
  <c r="AY38" i="51"/>
  <c r="AX38" i="51"/>
  <c r="AW38" i="51"/>
  <c r="AV38" i="51"/>
  <c r="AU38" i="51"/>
  <c r="AT38" i="51"/>
  <c r="AS38" i="51"/>
  <c r="AR38" i="51"/>
  <c r="AQ38" i="51"/>
  <c r="AP38" i="51"/>
  <c r="AO38" i="51"/>
  <c r="AN38" i="51"/>
  <c r="AM38" i="51"/>
  <c r="AL38" i="51"/>
  <c r="AK38" i="51"/>
  <c r="AJ38" i="51"/>
  <c r="AI38" i="51"/>
  <c r="AH38" i="51"/>
  <c r="AG38" i="51"/>
  <c r="AF38" i="51"/>
  <c r="AE38" i="51"/>
  <c r="AD38" i="51"/>
  <c r="AC38" i="51"/>
  <c r="AB38" i="51"/>
  <c r="AA38" i="51"/>
  <c r="Z38" i="51"/>
  <c r="Y38" i="51"/>
  <c r="X38" i="51"/>
  <c r="W38" i="51"/>
  <c r="V38" i="51"/>
  <c r="U38" i="51"/>
  <c r="T38" i="51"/>
  <c r="F38" i="51"/>
  <c r="E38" i="51"/>
  <c r="D38" i="51"/>
  <c r="BW37" i="51"/>
  <c r="BV37" i="51"/>
  <c r="BU37" i="51"/>
  <c r="BT37" i="51"/>
  <c r="BS37" i="51"/>
  <c r="BR37" i="51"/>
  <c r="BQ37" i="51"/>
  <c r="BP37" i="51"/>
  <c r="BO37" i="51"/>
  <c r="BN37" i="51"/>
  <c r="BM37" i="51"/>
  <c r="BL37" i="51"/>
  <c r="BK37" i="51"/>
  <c r="BJ37" i="51"/>
  <c r="BI37" i="51"/>
  <c r="BH37" i="51"/>
  <c r="BG37" i="51"/>
  <c r="BF37" i="51"/>
  <c r="BE37" i="51"/>
  <c r="BD37" i="51"/>
  <c r="BC37" i="51"/>
  <c r="BB37" i="51"/>
  <c r="BA37" i="51"/>
  <c r="AZ37" i="51"/>
  <c r="AY37" i="51"/>
  <c r="AX37" i="51"/>
  <c r="AW37" i="51"/>
  <c r="AV37" i="51"/>
  <c r="AU37" i="51"/>
  <c r="AT37" i="51"/>
  <c r="AS37" i="51"/>
  <c r="AR37" i="51"/>
  <c r="AQ37" i="51"/>
  <c r="AP37" i="51"/>
  <c r="AO37" i="51"/>
  <c r="AN37" i="51"/>
  <c r="AM37" i="51"/>
  <c r="AL37" i="51"/>
  <c r="AK37" i="51"/>
  <c r="AJ37" i="51"/>
  <c r="AI37" i="51"/>
  <c r="AH37" i="51"/>
  <c r="AG37" i="51"/>
  <c r="AF37" i="51"/>
  <c r="AE37" i="51"/>
  <c r="AD37" i="51"/>
  <c r="AC37" i="51"/>
  <c r="AB37" i="51"/>
  <c r="AA37" i="51"/>
  <c r="Z37" i="51"/>
  <c r="Y37" i="51"/>
  <c r="X37" i="51"/>
  <c r="W37" i="51"/>
  <c r="V37" i="51"/>
  <c r="U37" i="51"/>
  <c r="T37" i="51"/>
  <c r="F37" i="51"/>
  <c r="E37" i="51"/>
  <c r="D37" i="51"/>
  <c r="BW36" i="51"/>
  <c r="BV36" i="51"/>
  <c r="BU36" i="51"/>
  <c r="BT36" i="51"/>
  <c r="BS36" i="51"/>
  <c r="BR36" i="51"/>
  <c r="BQ36" i="51"/>
  <c r="BP36" i="51"/>
  <c r="BO36" i="51"/>
  <c r="BN36" i="51"/>
  <c r="BM36" i="51"/>
  <c r="BL36" i="51"/>
  <c r="BK36" i="51"/>
  <c r="BJ36" i="51"/>
  <c r="BI36" i="51"/>
  <c r="BH36" i="51"/>
  <c r="BG36" i="51"/>
  <c r="BF36" i="51"/>
  <c r="BE36" i="51"/>
  <c r="BD36" i="51"/>
  <c r="BC36" i="51"/>
  <c r="BB36" i="51"/>
  <c r="BA36" i="51"/>
  <c r="AZ36" i="51"/>
  <c r="AY36" i="51"/>
  <c r="AX36" i="51"/>
  <c r="AW36" i="51"/>
  <c r="AV36" i="51"/>
  <c r="AU36" i="51"/>
  <c r="AT36" i="51"/>
  <c r="AS36" i="51"/>
  <c r="AR36" i="51"/>
  <c r="AQ36" i="51"/>
  <c r="AP36" i="51"/>
  <c r="AO36" i="51"/>
  <c r="AN36" i="51"/>
  <c r="AM36" i="51"/>
  <c r="AL36" i="51"/>
  <c r="AK36" i="51"/>
  <c r="AJ36" i="51"/>
  <c r="AI36" i="51"/>
  <c r="AH36" i="51"/>
  <c r="AG36" i="51"/>
  <c r="AF36" i="51"/>
  <c r="AE36" i="51"/>
  <c r="AD36" i="51"/>
  <c r="AC36" i="51"/>
  <c r="AB36" i="51"/>
  <c r="AA36" i="51"/>
  <c r="Z36" i="51"/>
  <c r="Y36" i="51"/>
  <c r="X36" i="51"/>
  <c r="W36" i="51"/>
  <c r="V36" i="51"/>
  <c r="U36" i="51"/>
  <c r="T36" i="51"/>
  <c r="F36" i="51"/>
  <c r="E36" i="51"/>
  <c r="D36" i="51"/>
  <c r="BW35" i="51"/>
  <c r="BV35" i="51"/>
  <c r="BU35" i="51"/>
  <c r="BT35" i="51"/>
  <c r="BS35" i="51"/>
  <c r="BR35" i="51"/>
  <c r="BQ35" i="51"/>
  <c r="BP35" i="51"/>
  <c r="BO35" i="51"/>
  <c r="BN35" i="51"/>
  <c r="BM35" i="51"/>
  <c r="BL35" i="51"/>
  <c r="BK35" i="51"/>
  <c r="BJ35" i="51"/>
  <c r="BI35" i="51"/>
  <c r="BH35" i="51"/>
  <c r="BG35" i="51"/>
  <c r="BF35" i="51"/>
  <c r="BE35" i="51"/>
  <c r="BD35" i="51"/>
  <c r="BC35" i="51"/>
  <c r="BB35" i="51"/>
  <c r="BA35" i="51"/>
  <c r="AZ35" i="51"/>
  <c r="AY35" i="51"/>
  <c r="AX35" i="51"/>
  <c r="AW35" i="51"/>
  <c r="AV35" i="51"/>
  <c r="AU35" i="51"/>
  <c r="AT35" i="51"/>
  <c r="AS35" i="51"/>
  <c r="AR35" i="51"/>
  <c r="AQ35" i="51"/>
  <c r="AP35" i="51"/>
  <c r="AO35" i="51"/>
  <c r="AN35" i="51"/>
  <c r="AM35" i="51"/>
  <c r="AL35" i="51"/>
  <c r="AK35" i="51"/>
  <c r="AJ35" i="51"/>
  <c r="AI35" i="51"/>
  <c r="AH35" i="51"/>
  <c r="AG35" i="51"/>
  <c r="AF35" i="51"/>
  <c r="AE35" i="51"/>
  <c r="AD35" i="51"/>
  <c r="AC35" i="51"/>
  <c r="AB35" i="51"/>
  <c r="AA35" i="51"/>
  <c r="Z35" i="51"/>
  <c r="Y35" i="51"/>
  <c r="X35" i="51"/>
  <c r="W35" i="51"/>
  <c r="V35" i="51"/>
  <c r="U35" i="51"/>
  <c r="T35" i="51"/>
  <c r="F35" i="51"/>
  <c r="E35" i="51"/>
  <c r="D35" i="51"/>
  <c r="BW34" i="51"/>
  <c r="BV34" i="51"/>
  <c r="BU34" i="51"/>
  <c r="BT34" i="51"/>
  <c r="BS34" i="51"/>
  <c r="BR34" i="51"/>
  <c r="BQ34" i="51"/>
  <c r="BP34" i="51"/>
  <c r="BO34" i="51"/>
  <c r="BN34" i="51"/>
  <c r="BM34" i="51"/>
  <c r="BL34" i="51"/>
  <c r="BK34" i="51"/>
  <c r="BJ34" i="51"/>
  <c r="BI34" i="51"/>
  <c r="BH34" i="51"/>
  <c r="BG34" i="51"/>
  <c r="BF34" i="51"/>
  <c r="BE34" i="51"/>
  <c r="BD34" i="51"/>
  <c r="BC34" i="51"/>
  <c r="BB34" i="51"/>
  <c r="BA34" i="51"/>
  <c r="AZ34" i="51"/>
  <c r="AY34" i="51"/>
  <c r="AX34" i="51"/>
  <c r="AW34" i="51"/>
  <c r="AV34" i="51"/>
  <c r="AU34" i="51"/>
  <c r="AT34" i="51"/>
  <c r="AS34" i="51"/>
  <c r="AR34" i="51"/>
  <c r="AQ34" i="51"/>
  <c r="AP34" i="51"/>
  <c r="AO34" i="51"/>
  <c r="AN34" i="51"/>
  <c r="AM34" i="51"/>
  <c r="AL34" i="51"/>
  <c r="AK34" i="51"/>
  <c r="AJ34" i="51"/>
  <c r="AI34" i="51"/>
  <c r="AH34" i="51"/>
  <c r="AG34" i="51"/>
  <c r="AF34" i="51"/>
  <c r="AE34" i="51"/>
  <c r="AD34" i="51"/>
  <c r="AC34" i="51"/>
  <c r="AB34" i="51"/>
  <c r="AA34" i="51"/>
  <c r="Z34" i="51"/>
  <c r="Y34" i="51"/>
  <c r="X34" i="51"/>
  <c r="W34" i="51"/>
  <c r="V34" i="51"/>
  <c r="U34" i="51"/>
  <c r="T34" i="51"/>
  <c r="F34" i="51"/>
  <c r="E34" i="51"/>
  <c r="D34" i="51"/>
  <c r="BW33" i="51"/>
  <c r="BV33" i="51"/>
  <c r="BU33" i="51"/>
  <c r="BT33" i="51"/>
  <c r="BS33" i="51"/>
  <c r="BR33" i="51"/>
  <c r="BQ33" i="51"/>
  <c r="BP33" i="51"/>
  <c r="BO33" i="51"/>
  <c r="BN33" i="51"/>
  <c r="BM33" i="51"/>
  <c r="BL33" i="51"/>
  <c r="BK33" i="51"/>
  <c r="BJ33" i="51"/>
  <c r="BI33" i="51"/>
  <c r="BH33" i="51"/>
  <c r="BG33" i="51"/>
  <c r="BF33" i="51"/>
  <c r="BE33" i="51"/>
  <c r="BD33" i="51"/>
  <c r="BC33" i="51"/>
  <c r="BB33" i="51"/>
  <c r="BA33" i="51"/>
  <c r="AZ33" i="51"/>
  <c r="AY33" i="51"/>
  <c r="AX33" i="51"/>
  <c r="AW33" i="51"/>
  <c r="AV33" i="51"/>
  <c r="AU33" i="51"/>
  <c r="AT33" i="51"/>
  <c r="AS33" i="51"/>
  <c r="AR33" i="51"/>
  <c r="AQ33" i="51"/>
  <c r="AP33" i="51"/>
  <c r="AO33" i="51"/>
  <c r="AN33" i="51"/>
  <c r="AM33" i="51"/>
  <c r="AL33" i="51"/>
  <c r="AK33" i="51"/>
  <c r="AJ33" i="51"/>
  <c r="AI33" i="51"/>
  <c r="AH33" i="51"/>
  <c r="AG33" i="51"/>
  <c r="AF33" i="51"/>
  <c r="AE33" i="51"/>
  <c r="AD33" i="51"/>
  <c r="AC33" i="51"/>
  <c r="AB33" i="51"/>
  <c r="AA33" i="51"/>
  <c r="Z33" i="51"/>
  <c r="Y33" i="51"/>
  <c r="X33" i="51"/>
  <c r="W33" i="51"/>
  <c r="V33" i="51"/>
  <c r="U33" i="51"/>
  <c r="T33" i="51"/>
  <c r="F33" i="51"/>
  <c r="E33" i="51"/>
  <c r="D33" i="51"/>
  <c r="BW32" i="51"/>
  <c r="BV32" i="51"/>
  <c r="BU32" i="51"/>
  <c r="BT32" i="51"/>
  <c r="BS32" i="51"/>
  <c r="BR32" i="51"/>
  <c r="BQ32" i="51"/>
  <c r="BP32" i="51"/>
  <c r="BO32" i="51"/>
  <c r="BN32" i="51"/>
  <c r="BM32" i="51"/>
  <c r="BL32" i="51"/>
  <c r="BK32" i="51"/>
  <c r="BJ32" i="51"/>
  <c r="BI32" i="51"/>
  <c r="BH32" i="51"/>
  <c r="BG32" i="51"/>
  <c r="BF32" i="51"/>
  <c r="BE32" i="51"/>
  <c r="BD32" i="51"/>
  <c r="BC32" i="51"/>
  <c r="BB32" i="51"/>
  <c r="BA32" i="51"/>
  <c r="AZ32" i="51"/>
  <c r="AY32" i="51"/>
  <c r="AX32" i="51"/>
  <c r="AW32" i="51"/>
  <c r="AV32" i="51"/>
  <c r="AU32" i="51"/>
  <c r="AT32" i="51"/>
  <c r="AS32" i="51"/>
  <c r="AR32" i="51"/>
  <c r="AQ32" i="51"/>
  <c r="AP32" i="51"/>
  <c r="AO32" i="51"/>
  <c r="AN32" i="51"/>
  <c r="AM32" i="51"/>
  <c r="AL32" i="51"/>
  <c r="AK32" i="51"/>
  <c r="AJ32" i="51"/>
  <c r="AI32" i="51"/>
  <c r="AH32" i="51"/>
  <c r="AG32" i="51"/>
  <c r="AF32" i="51"/>
  <c r="AE32" i="51"/>
  <c r="AD32" i="51"/>
  <c r="AC32" i="51"/>
  <c r="AB32" i="51"/>
  <c r="AA32" i="51"/>
  <c r="Z32" i="51"/>
  <c r="Y32" i="51"/>
  <c r="X32" i="51"/>
  <c r="W32" i="51"/>
  <c r="V32" i="51"/>
  <c r="U32" i="51"/>
  <c r="T32" i="51"/>
  <c r="F32" i="51"/>
  <c r="E32" i="51"/>
  <c r="D32" i="51"/>
  <c r="BW31" i="51"/>
  <c r="BV31" i="51"/>
  <c r="BU31" i="51"/>
  <c r="BT31" i="51"/>
  <c r="BS31" i="51"/>
  <c r="BR31" i="51"/>
  <c r="BQ31" i="51"/>
  <c r="BP31" i="51"/>
  <c r="BO31" i="51"/>
  <c r="BN31" i="51"/>
  <c r="BM31" i="51"/>
  <c r="BL31" i="51"/>
  <c r="BK31" i="51"/>
  <c r="BJ31" i="51"/>
  <c r="BI31" i="51"/>
  <c r="BH31" i="51"/>
  <c r="BG31" i="51"/>
  <c r="BF31" i="51"/>
  <c r="BE31" i="51"/>
  <c r="BD31" i="51"/>
  <c r="BC31" i="51"/>
  <c r="BB31" i="51"/>
  <c r="BA31" i="51"/>
  <c r="AZ31" i="51"/>
  <c r="AY31" i="51"/>
  <c r="AX31" i="51"/>
  <c r="AW31" i="51"/>
  <c r="AV31" i="51"/>
  <c r="AU31" i="51"/>
  <c r="AT31" i="51"/>
  <c r="AS31" i="51"/>
  <c r="AR31" i="51"/>
  <c r="AQ31" i="51"/>
  <c r="AP31" i="51"/>
  <c r="AO31" i="51"/>
  <c r="AN31" i="51"/>
  <c r="AM31" i="51"/>
  <c r="AL31" i="51"/>
  <c r="AK31" i="51"/>
  <c r="AJ31" i="51"/>
  <c r="AI31" i="51"/>
  <c r="AH31" i="51"/>
  <c r="AG31" i="51"/>
  <c r="AF31" i="51"/>
  <c r="AE31" i="51"/>
  <c r="AD31" i="51"/>
  <c r="AC31" i="51"/>
  <c r="AB31" i="51"/>
  <c r="AA31" i="51"/>
  <c r="Z31" i="51"/>
  <c r="Y31" i="51"/>
  <c r="X31" i="51"/>
  <c r="W31" i="51"/>
  <c r="V31" i="51"/>
  <c r="U31" i="51"/>
  <c r="T31" i="51"/>
  <c r="F31" i="51"/>
  <c r="E31" i="51"/>
  <c r="D31" i="51"/>
  <c r="BW30" i="51"/>
  <c r="BV30" i="51"/>
  <c r="BU30" i="51"/>
  <c r="BT30" i="51"/>
  <c r="BS30" i="51"/>
  <c r="BR30" i="51"/>
  <c r="BQ30" i="51"/>
  <c r="BP30" i="51"/>
  <c r="BO30" i="51"/>
  <c r="BN30" i="51"/>
  <c r="BM30" i="51"/>
  <c r="BL30" i="51"/>
  <c r="BK30" i="51"/>
  <c r="BJ30" i="51"/>
  <c r="BI30" i="51"/>
  <c r="BH30" i="51"/>
  <c r="BG30" i="51"/>
  <c r="BF30" i="51"/>
  <c r="BE30" i="51"/>
  <c r="BD30" i="51"/>
  <c r="BC30" i="51"/>
  <c r="BB30" i="51"/>
  <c r="BA30" i="51"/>
  <c r="AZ30" i="51"/>
  <c r="AY30" i="51"/>
  <c r="AX30" i="51"/>
  <c r="AW30" i="51"/>
  <c r="AV30" i="51"/>
  <c r="AU30" i="51"/>
  <c r="AT30" i="51"/>
  <c r="AS30" i="51"/>
  <c r="AR30" i="51"/>
  <c r="AQ30" i="51"/>
  <c r="AP30" i="51"/>
  <c r="AO30" i="51"/>
  <c r="AN30" i="51"/>
  <c r="AM30" i="51"/>
  <c r="AL30" i="51"/>
  <c r="AK30" i="51"/>
  <c r="AJ30" i="51"/>
  <c r="AI30" i="51"/>
  <c r="AH30" i="51"/>
  <c r="AG30" i="51"/>
  <c r="AF30" i="51"/>
  <c r="AE30" i="51"/>
  <c r="AD30" i="51"/>
  <c r="AC30" i="51"/>
  <c r="AB30" i="51"/>
  <c r="AA30" i="51"/>
  <c r="Z30" i="51"/>
  <c r="Y30" i="51"/>
  <c r="X30" i="51"/>
  <c r="W30" i="51"/>
  <c r="V30" i="51"/>
  <c r="U30" i="51"/>
  <c r="T30" i="51"/>
  <c r="F30" i="51"/>
  <c r="E30" i="51"/>
  <c r="D30" i="51"/>
  <c r="BW29" i="51"/>
  <c r="BV29" i="51"/>
  <c r="BU29" i="51"/>
  <c r="BT29" i="51"/>
  <c r="BS29" i="51"/>
  <c r="BR29" i="51"/>
  <c r="BQ29" i="51"/>
  <c r="BP29" i="51"/>
  <c r="BO29" i="51"/>
  <c r="BN29" i="51"/>
  <c r="BM29" i="51"/>
  <c r="BL29" i="51"/>
  <c r="BK29" i="51"/>
  <c r="BJ29" i="51"/>
  <c r="BI29" i="51"/>
  <c r="BH29" i="51"/>
  <c r="BG29" i="51"/>
  <c r="BF29" i="51"/>
  <c r="BE29" i="51"/>
  <c r="BD29" i="51"/>
  <c r="BC29" i="51"/>
  <c r="BB29" i="51"/>
  <c r="BA29" i="51"/>
  <c r="AZ29" i="51"/>
  <c r="AY29" i="51"/>
  <c r="AX29" i="51"/>
  <c r="AW29" i="51"/>
  <c r="AV29" i="51"/>
  <c r="AU29" i="51"/>
  <c r="AT29" i="51"/>
  <c r="AS29" i="51"/>
  <c r="AR29" i="51"/>
  <c r="AQ29" i="51"/>
  <c r="AP29" i="51"/>
  <c r="AO29" i="51"/>
  <c r="AN29" i="51"/>
  <c r="AM29" i="51"/>
  <c r="AL29" i="51"/>
  <c r="AK29" i="51"/>
  <c r="AJ29" i="51"/>
  <c r="AI29" i="51"/>
  <c r="AH29" i="51"/>
  <c r="AG29" i="51"/>
  <c r="AF29" i="51"/>
  <c r="AE29" i="51"/>
  <c r="AD29" i="51"/>
  <c r="AC29" i="51"/>
  <c r="AB29" i="51"/>
  <c r="AA29" i="51"/>
  <c r="Z29" i="51"/>
  <c r="Y29" i="51"/>
  <c r="X29" i="51"/>
  <c r="W29" i="51"/>
  <c r="V29" i="51"/>
  <c r="U29" i="51"/>
  <c r="T29" i="51"/>
  <c r="F29" i="51"/>
  <c r="E29" i="51"/>
  <c r="D29" i="51"/>
  <c r="BW28" i="51"/>
  <c r="BV28" i="51"/>
  <c r="BU28" i="51"/>
  <c r="BT28" i="51"/>
  <c r="BS28" i="51"/>
  <c r="BR28" i="51"/>
  <c r="BQ28" i="51"/>
  <c r="BP28" i="51"/>
  <c r="BO28" i="51"/>
  <c r="BN28" i="51"/>
  <c r="BM28" i="51"/>
  <c r="BL28" i="51"/>
  <c r="BK28" i="51"/>
  <c r="BJ28" i="51"/>
  <c r="BI28" i="51"/>
  <c r="BH28" i="51"/>
  <c r="BG28" i="51"/>
  <c r="BF28" i="51"/>
  <c r="BE28" i="51"/>
  <c r="BD28" i="51"/>
  <c r="BC28" i="51"/>
  <c r="BB28" i="51"/>
  <c r="BA28" i="51"/>
  <c r="AZ28" i="51"/>
  <c r="AY28" i="51"/>
  <c r="AX28" i="51"/>
  <c r="AW28" i="51"/>
  <c r="AV28" i="51"/>
  <c r="AU28" i="51"/>
  <c r="AT28" i="51"/>
  <c r="AS28" i="51"/>
  <c r="AR28" i="51"/>
  <c r="AQ28" i="51"/>
  <c r="AP28" i="51"/>
  <c r="AO28" i="51"/>
  <c r="AN28" i="51"/>
  <c r="AM28" i="51"/>
  <c r="AL28" i="51"/>
  <c r="AK28" i="51"/>
  <c r="AJ28" i="51"/>
  <c r="AI28" i="51"/>
  <c r="AH28" i="51"/>
  <c r="AG28" i="51"/>
  <c r="AF28" i="51"/>
  <c r="AE28" i="51"/>
  <c r="AD28" i="51"/>
  <c r="AC28" i="51"/>
  <c r="AB28" i="51"/>
  <c r="AA28" i="51"/>
  <c r="Z28" i="51"/>
  <c r="Y28" i="51"/>
  <c r="X28" i="51"/>
  <c r="W28" i="51"/>
  <c r="V28" i="51"/>
  <c r="U28" i="51"/>
  <c r="T28" i="51"/>
  <c r="F28" i="51"/>
  <c r="E28" i="51"/>
  <c r="D28" i="51"/>
  <c r="BW27" i="51"/>
  <c r="BV27" i="51"/>
  <c r="BU27" i="51"/>
  <c r="BT27" i="51"/>
  <c r="BS27" i="51"/>
  <c r="BR27" i="51"/>
  <c r="BQ27" i="51"/>
  <c r="BP27" i="51"/>
  <c r="BO27" i="51"/>
  <c r="BN27" i="51"/>
  <c r="BM27" i="51"/>
  <c r="BL27" i="51"/>
  <c r="BK27" i="51"/>
  <c r="BJ27" i="51"/>
  <c r="BI27" i="51"/>
  <c r="BH27" i="51"/>
  <c r="BG27" i="51"/>
  <c r="BF27" i="51"/>
  <c r="BE27" i="51"/>
  <c r="BD27" i="51"/>
  <c r="BC27" i="51"/>
  <c r="BB27" i="51"/>
  <c r="BA27" i="51"/>
  <c r="AZ27" i="51"/>
  <c r="AY27" i="51"/>
  <c r="AX27" i="51"/>
  <c r="AW27" i="51"/>
  <c r="AV27" i="51"/>
  <c r="AU27" i="51"/>
  <c r="AT27" i="51"/>
  <c r="AS27" i="51"/>
  <c r="AR27" i="51"/>
  <c r="AQ27" i="51"/>
  <c r="AP27" i="51"/>
  <c r="AO27" i="51"/>
  <c r="AN27" i="51"/>
  <c r="AM27" i="51"/>
  <c r="AL27" i="51"/>
  <c r="AK27" i="51"/>
  <c r="AJ27" i="51"/>
  <c r="AI27" i="51"/>
  <c r="AH27" i="51"/>
  <c r="AG27" i="51"/>
  <c r="AF27" i="51"/>
  <c r="AE27" i="51"/>
  <c r="AD27" i="51"/>
  <c r="AC27" i="51"/>
  <c r="AB27" i="51"/>
  <c r="AA27" i="51"/>
  <c r="Z27" i="51"/>
  <c r="Y27" i="51"/>
  <c r="X27" i="51"/>
  <c r="W27" i="51"/>
  <c r="V27" i="51"/>
  <c r="U27" i="51"/>
  <c r="T27" i="51"/>
  <c r="F27" i="51"/>
  <c r="E27" i="51"/>
  <c r="D27" i="51"/>
  <c r="BW26" i="51"/>
  <c r="BV26" i="51"/>
  <c r="BU26" i="51"/>
  <c r="BT26" i="51"/>
  <c r="BS26" i="51"/>
  <c r="BR26" i="51"/>
  <c r="BQ26" i="51"/>
  <c r="BP26" i="51"/>
  <c r="BO26" i="51"/>
  <c r="BN26" i="51"/>
  <c r="BM26" i="51"/>
  <c r="BL26" i="51"/>
  <c r="BK26" i="51"/>
  <c r="BJ26" i="51"/>
  <c r="BI26" i="51"/>
  <c r="BH26" i="51"/>
  <c r="BG26" i="51"/>
  <c r="BF26" i="51"/>
  <c r="BE26" i="51"/>
  <c r="BD26" i="51"/>
  <c r="BC26" i="51"/>
  <c r="BB26" i="51"/>
  <c r="BA26" i="51"/>
  <c r="AZ26" i="51"/>
  <c r="AY26" i="51"/>
  <c r="AX26" i="51"/>
  <c r="AW26" i="51"/>
  <c r="AV26" i="51"/>
  <c r="AU26" i="51"/>
  <c r="AT26" i="51"/>
  <c r="AS26" i="51"/>
  <c r="AR26" i="51"/>
  <c r="AQ26" i="51"/>
  <c r="AP26" i="51"/>
  <c r="AO26" i="51"/>
  <c r="AN26" i="51"/>
  <c r="AM26" i="51"/>
  <c r="AL26" i="51"/>
  <c r="AK26" i="51"/>
  <c r="AJ26" i="51"/>
  <c r="AI26" i="51"/>
  <c r="AH26" i="51"/>
  <c r="AG26" i="51"/>
  <c r="AF26" i="51"/>
  <c r="AE26" i="51"/>
  <c r="AD26" i="51"/>
  <c r="AC26" i="51"/>
  <c r="AB26" i="51"/>
  <c r="AA26" i="51"/>
  <c r="Z26" i="51"/>
  <c r="Y26" i="51"/>
  <c r="X26" i="51"/>
  <c r="W26" i="51"/>
  <c r="V26" i="51"/>
  <c r="U26" i="51"/>
  <c r="T26" i="51"/>
  <c r="F26" i="51"/>
  <c r="E26" i="51"/>
  <c r="D26" i="51"/>
  <c r="BW25" i="51"/>
  <c r="BV25" i="51"/>
  <c r="BU25" i="51"/>
  <c r="BT25" i="51"/>
  <c r="BS25" i="51"/>
  <c r="BR25" i="51"/>
  <c r="BQ25" i="51"/>
  <c r="BP25" i="51"/>
  <c r="BO25" i="51"/>
  <c r="BN25" i="51"/>
  <c r="BM25" i="51"/>
  <c r="BL25" i="51"/>
  <c r="BK25" i="51"/>
  <c r="BJ25" i="51"/>
  <c r="BI25" i="51"/>
  <c r="BH25" i="51"/>
  <c r="BG25" i="51"/>
  <c r="BF25" i="51"/>
  <c r="BE25" i="51"/>
  <c r="BD25" i="51"/>
  <c r="BC25" i="51"/>
  <c r="BB25" i="51"/>
  <c r="BA25" i="51"/>
  <c r="AZ25" i="51"/>
  <c r="AY25" i="51"/>
  <c r="AX25" i="51"/>
  <c r="AW25" i="51"/>
  <c r="AV25" i="51"/>
  <c r="AU25" i="51"/>
  <c r="AT25" i="51"/>
  <c r="AS25" i="51"/>
  <c r="AR25" i="51"/>
  <c r="AQ25" i="51"/>
  <c r="AP25" i="51"/>
  <c r="AO25" i="51"/>
  <c r="AN25" i="51"/>
  <c r="AM25" i="51"/>
  <c r="AL25" i="51"/>
  <c r="AK25" i="51"/>
  <c r="AJ25" i="51"/>
  <c r="AI25" i="51"/>
  <c r="AH25" i="51"/>
  <c r="AG25" i="51"/>
  <c r="AF25" i="51"/>
  <c r="AE25" i="51"/>
  <c r="AD25" i="51"/>
  <c r="AC25" i="51"/>
  <c r="AB25" i="51"/>
  <c r="AA25" i="51"/>
  <c r="Z25" i="51"/>
  <c r="Y25" i="51"/>
  <c r="X25" i="51"/>
  <c r="W25" i="51"/>
  <c r="V25" i="51"/>
  <c r="U25" i="51"/>
  <c r="T25" i="51"/>
  <c r="F25" i="51"/>
  <c r="E25" i="51"/>
  <c r="D25" i="51"/>
  <c r="BW24" i="51"/>
  <c r="BV24" i="51"/>
  <c r="BU24" i="51"/>
  <c r="BT24" i="51"/>
  <c r="BS24" i="51"/>
  <c r="BR24" i="51"/>
  <c r="BQ24" i="51"/>
  <c r="BP24" i="51"/>
  <c r="BO24" i="51"/>
  <c r="BN24" i="51"/>
  <c r="BM24" i="51"/>
  <c r="BL24" i="51"/>
  <c r="BK24" i="51"/>
  <c r="BJ24" i="51"/>
  <c r="BI24" i="51"/>
  <c r="BH24" i="51"/>
  <c r="BG24" i="51"/>
  <c r="BF24" i="51"/>
  <c r="BE24" i="51"/>
  <c r="BD24" i="51"/>
  <c r="BC24" i="51"/>
  <c r="BB24" i="51"/>
  <c r="BA24" i="51"/>
  <c r="AZ24" i="51"/>
  <c r="AY24" i="51"/>
  <c r="AX24" i="51"/>
  <c r="AW24" i="51"/>
  <c r="AV24" i="51"/>
  <c r="AU24" i="51"/>
  <c r="AT24" i="51"/>
  <c r="AS24" i="51"/>
  <c r="AR24" i="51"/>
  <c r="AQ24" i="51"/>
  <c r="AP24" i="51"/>
  <c r="AO24" i="51"/>
  <c r="AN24" i="51"/>
  <c r="AM24" i="51"/>
  <c r="AL24" i="51"/>
  <c r="AK24" i="51"/>
  <c r="AJ24" i="51"/>
  <c r="AI24" i="51"/>
  <c r="AH24" i="51"/>
  <c r="AG24" i="51"/>
  <c r="AF24" i="51"/>
  <c r="AE24" i="51"/>
  <c r="AD24" i="51"/>
  <c r="AC24" i="51"/>
  <c r="AB24" i="51"/>
  <c r="AA24" i="51"/>
  <c r="Z24" i="51"/>
  <c r="Y24" i="51"/>
  <c r="X24" i="51"/>
  <c r="W24" i="51"/>
  <c r="V24" i="51"/>
  <c r="U24" i="51"/>
  <c r="T24" i="51"/>
  <c r="F24" i="51"/>
  <c r="E24" i="51"/>
  <c r="D24" i="51"/>
  <c r="BW23" i="51"/>
  <c r="BV23" i="51"/>
  <c r="BU23" i="51"/>
  <c r="BT23" i="51"/>
  <c r="BS23" i="51"/>
  <c r="BR23" i="51"/>
  <c r="BQ23" i="51"/>
  <c r="BP23" i="51"/>
  <c r="BO23" i="51"/>
  <c r="BN23" i="51"/>
  <c r="BM23" i="51"/>
  <c r="BL23" i="51"/>
  <c r="BK23" i="51"/>
  <c r="BJ23" i="51"/>
  <c r="BI23" i="51"/>
  <c r="BH23" i="51"/>
  <c r="BG23" i="51"/>
  <c r="BF23" i="51"/>
  <c r="BE23" i="51"/>
  <c r="BD23" i="51"/>
  <c r="BC23" i="51"/>
  <c r="BB23" i="51"/>
  <c r="BA23" i="51"/>
  <c r="AZ23" i="51"/>
  <c r="AY23" i="51"/>
  <c r="AX23" i="51"/>
  <c r="AW23" i="51"/>
  <c r="AV23" i="51"/>
  <c r="AU23" i="51"/>
  <c r="AT23" i="51"/>
  <c r="AS23" i="51"/>
  <c r="AR23" i="51"/>
  <c r="AQ23" i="51"/>
  <c r="AP23" i="51"/>
  <c r="AO23" i="51"/>
  <c r="AN23" i="51"/>
  <c r="AM23" i="51"/>
  <c r="AL23" i="51"/>
  <c r="AK23" i="51"/>
  <c r="AJ23" i="51"/>
  <c r="AI23" i="51"/>
  <c r="AH23" i="51"/>
  <c r="AG23" i="51"/>
  <c r="AF23" i="51"/>
  <c r="AE23" i="51"/>
  <c r="AD23" i="51"/>
  <c r="AC23" i="51"/>
  <c r="AB23" i="51"/>
  <c r="AA23" i="51"/>
  <c r="Z23" i="51"/>
  <c r="Y23" i="51"/>
  <c r="X23" i="51"/>
  <c r="W23" i="51"/>
  <c r="V23" i="51"/>
  <c r="U23" i="51"/>
  <c r="T23" i="51"/>
  <c r="F23" i="51"/>
  <c r="E23" i="51"/>
  <c r="D23" i="51"/>
  <c r="BW22" i="51"/>
  <c r="BV22" i="51"/>
  <c r="BU22" i="51"/>
  <c r="BT22" i="51"/>
  <c r="BS22" i="51"/>
  <c r="BR22" i="51"/>
  <c r="BQ22" i="51"/>
  <c r="BP22" i="51"/>
  <c r="BO22" i="51"/>
  <c r="BN22" i="51"/>
  <c r="BM22" i="51"/>
  <c r="BL22" i="51"/>
  <c r="BK22" i="51"/>
  <c r="BJ22" i="51"/>
  <c r="BI22" i="51"/>
  <c r="BH22" i="51"/>
  <c r="BG22" i="51"/>
  <c r="BF22" i="51"/>
  <c r="BE22" i="51"/>
  <c r="BD22" i="51"/>
  <c r="BC22" i="51"/>
  <c r="BB22" i="51"/>
  <c r="BA22" i="51"/>
  <c r="AZ22" i="51"/>
  <c r="AY22" i="51"/>
  <c r="AX22" i="51"/>
  <c r="AW22" i="51"/>
  <c r="AV22" i="51"/>
  <c r="AU22" i="51"/>
  <c r="AT22" i="51"/>
  <c r="AS22" i="51"/>
  <c r="AR22" i="51"/>
  <c r="AQ22" i="51"/>
  <c r="AP22" i="51"/>
  <c r="AO22" i="51"/>
  <c r="AN22" i="51"/>
  <c r="AM22" i="51"/>
  <c r="AL22" i="51"/>
  <c r="AK22" i="51"/>
  <c r="AJ22" i="51"/>
  <c r="AI22" i="51"/>
  <c r="AH22" i="51"/>
  <c r="AG22" i="51"/>
  <c r="AF22" i="51"/>
  <c r="AE22" i="51"/>
  <c r="AD22" i="51"/>
  <c r="AC22" i="51"/>
  <c r="AB22" i="51"/>
  <c r="AA22" i="51"/>
  <c r="Z22" i="51"/>
  <c r="Y22" i="51"/>
  <c r="X22" i="51"/>
  <c r="W22" i="51"/>
  <c r="V22" i="51"/>
  <c r="U22" i="51"/>
  <c r="T22" i="51"/>
  <c r="F22" i="51"/>
  <c r="E22" i="51"/>
  <c r="D22" i="51"/>
  <c r="BW21" i="51"/>
  <c r="BV21" i="51"/>
  <c r="BU21" i="51"/>
  <c r="BT21" i="51"/>
  <c r="BS21" i="51"/>
  <c r="BR21" i="51"/>
  <c r="BQ21" i="51"/>
  <c r="BP21" i="51"/>
  <c r="BO21" i="51"/>
  <c r="BN21" i="51"/>
  <c r="BM21" i="51"/>
  <c r="BL21" i="51"/>
  <c r="BK21" i="51"/>
  <c r="BJ21" i="51"/>
  <c r="BI21" i="51"/>
  <c r="BH21" i="51"/>
  <c r="BG21" i="51"/>
  <c r="BF21" i="51"/>
  <c r="BE21" i="51"/>
  <c r="BD21" i="51"/>
  <c r="BC21" i="51"/>
  <c r="BB21" i="51"/>
  <c r="BA21" i="51"/>
  <c r="AZ21" i="51"/>
  <c r="AY21" i="51"/>
  <c r="AX21" i="51"/>
  <c r="AW21" i="51"/>
  <c r="AV21" i="51"/>
  <c r="AU21" i="51"/>
  <c r="AT21" i="51"/>
  <c r="AS21" i="51"/>
  <c r="AR21" i="51"/>
  <c r="AQ21" i="51"/>
  <c r="AP21" i="51"/>
  <c r="AO21" i="51"/>
  <c r="AN21" i="51"/>
  <c r="AM21" i="51"/>
  <c r="AL21" i="51"/>
  <c r="AK21" i="51"/>
  <c r="AJ21" i="51"/>
  <c r="AI21" i="51"/>
  <c r="AH21" i="51"/>
  <c r="AG21" i="51"/>
  <c r="AF21" i="51"/>
  <c r="AE21" i="51"/>
  <c r="AD21" i="51"/>
  <c r="AC21" i="51"/>
  <c r="AB21" i="51"/>
  <c r="AA21" i="51"/>
  <c r="Z21" i="51"/>
  <c r="Y21" i="51"/>
  <c r="X21" i="51"/>
  <c r="W21" i="51"/>
  <c r="V21" i="51"/>
  <c r="U21" i="51"/>
  <c r="T21" i="51"/>
  <c r="F21" i="51"/>
  <c r="E21" i="51"/>
  <c r="D21" i="51"/>
  <c r="BW20" i="51"/>
  <c r="BV20" i="51"/>
  <c r="BU20" i="51"/>
  <c r="BT20" i="51"/>
  <c r="BS20" i="51"/>
  <c r="BR20" i="51"/>
  <c r="BQ20" i="51"/>
  <c r="BP20" i="51"/>
  <c r="BO20" i="51"/>
  <c r="BN20" i="51"/>
  <c r="BM20" i="51"/>
  <c r="BL20" i="51"/>
  <c r="BK20" i="51"/>
  <c r="BJ20" i="51"/>
  <c r="BI20" i="51"/>
  <c r="BH20" i="51"/>
  <c r="BG20" i="51"/>
  <c r="BF20" i="51"/>
  <c r="BE20" i="51"/>
  <c r="BD20" i="51"/>
  <c r="BC20" i="51"/>
  <c r="BB20" i="51"/>
  <c r="BA20" i="51"/>
  <c r="AZ20" i="51"/>
  <c r="AY20" i="51"/>
  <c r="AX20" i="51"/>
  <c r="AW20" i="51"/>
  <c r="AV20" i="51"/>
  <c r="AU20" i="51"/>
  <c r="AT20" i="51"/>
  <c r="AS20" i="51"/>
  <c r="AR20" i="51"/>
  <c r="AQ20" i="51"/>
  <c r="AP20" i="51"/>
  <c r="AO20" i="51"/>
  <c r="AN20" i="51"/>
  <c r="AM20" i="51"/>
  <c r="AL20" i="51"/>
  <c r="AK20" i="51"/>
  <c r="AJ20" i="51"/>
  <c r="AI20" i="51"/>
  <c r="AH20" i="51"/>
  <c r="AG20" i="51"/>
  <c r="AF20" i="51"/>
  <c r="AE20" i="51"/>
  <c r="AD20" i="51"/>
  <c r="AC20" i="51"/>
  <c r="AB20" i="51"/>
  <c r="AA20" i="51"/>
  <c r="Z20" i="51"/>
  <c r="Y20" i="51"/>
  <c r="X20" i="51"/>
  <c r="W20" i="51"/>
  <c r="V20" i="51"/>
  <c r="U20" i="51"/>
  <c r="T20" i="51"/>
  <c r="F20" i="51"/>
  <c r="E20" i="51"/>
  <c r="D20" i="51"/>
  <c r="BW19" i="51"/>
  <c r="BV19" i="51"/>
  <c r="BU19" i="51"/>
  <c r="BT19" i="51"/>
  <c r="BS19" i="51"/>
  <c r="BR19" i="51"/>
  <c r="BQ19" i="51"/>
  <c r="BP19" i="51"/>
  <c r="BO19" i="51"/>
  <c r="BN19" i="51"/>
  <c r="BM19" i="51"/>
  <c r="BL19" i="51"/>
  <c r="BK19" i="51"/>
  <c r="BJ19" i="51"/>
  <c r="BI19" i="51"/>
  <c r="BH19" i="51"/>
  <c r="BG19" i="51"/>
  <c r="BF19" i="51"/>
  <c r="BE19" i="51"/>
  <c r="BD19" i="51"/>
  <c r="BC19" i="51"/>
  <c r="BB19" i="51"/>
  <c r="BA19" i="51"/>
  <c r="AZ19" i="51"/>
  <c r="AY19" i="51"/>
  <c r="AX19" i="51"/>
  <c r="AW19" i="51"/>
  <c r="AV19" i="51"/>
  <c r="AU19" i="51"/>
  <c r="AT19" i="51"/>
  <c r="AS19" i="51"/>
  <c r="AR19" i="51"/>
  <c r="AQ19" i="51"/>
  <c r="AP19" i="51"/>
  <c r="AO19" i="51"/>
  <c r="AN19" i="51"/>
  <c r="AM19" i="51"/>
  <c r="AL19" i="51"/>
  <c r="AK19" i="51"/>
  <c r="AJ19" i="51"/>
  <c r="AI19" i="51"/>
  <c r="AH19" i="51"/>
  <c r="AG19" i="51"/>
  <c r="AF19" i="51"/>
  <c r="AE19" i="51"/>
  <c r="AD19" i="51"/>
  <c r="AC19" i="51"/>
  <c r="AB19" i="51"/>
  <c r="AA19" i="51"/>
  <c r="Z19" i="51"/>
  <c r="Y19" i="51"/>
  <c r="X19" i="51"/>
  <c r="W19" i="51"/>
  <c r="V19" i="51"/>
  <c r="U19" i="51"/>
  <c r="T19" i="51"/>
  <c r="BV11" i="51"/>
  <c r="BT11" i="51"/>
  <c r="BR11" i="51"/>
  <c r="BP11" i="51"/>
  <c r="BN11" i="51"/>
  <c r="BL11" i="51"/>
  <c r="BJ11" i="51"/>
  <c r="BH11" i="51"/>
  <c r="BF11" i="51"/>
  <c r="BD11" i="51"/>
  <c r="BB11" i="51"/>
  <c r="AZ11" i="51"/>
  <c r="AX11" i="51"/>
  <c r="AV11" i="51"/>
  <c r="AT11" i="51"/>
  <c r="AR11" i="51"/>
  <c r="AP11" i="51"/>
  <c r="AN11" i="51"/>
  <c r="AL11" i="51"/>
  <c r="AJ11" i="51"/>
  <c r="AH11" i="51"/>
  <c r="AF11" i="51"/>
  <c r="AD11" i="51"/>
  <c r="AB11" i="51"/>
  <c r="Z11" i="51"/>
  <c r="X11" i="51"/>
  <c r="V11" i="51"/>
  <c r="T11" i="51"/>
  <c r="H2" i="51"/>
  <c r="F108" i="48"/>
  <c r="E108" i="48"/>
  <c r="D108" i="48"/>
  <c r="F107" i="48"/>
  <c r="E107" i="48"/>
  <c r="D107" i="48"/>
  <c r="F106" i="48"/>
  <c r="E106" i="48"/>
  <c r="D106" i="48"/>
  <c r="F105" i="48"/>
  <c r="E105" i="48"/>
  <c r="D105" i="48"/>
  <c r="F104" i="48"/>
  <c r="E104" i="48"/>
  <c r="D104" i="48"/>
  <c r="F103" i="48"/>
  <c r="E103" i="48"/>
  <c r="D103" i="48"/>
  <c r="F102" i="48"/>
  <c r="E102" i="48"/>
  <c r="D102" i="48"/>
  <c r="F101" i="48"/>
  <c r="E101" i="48"/>
  <c r="D101" i="48"/>
  <c r="F100" i="48"/>
  <c r="E100" i="48"/>
  <c r="D100" i="48"/>
  <c r="F99" i="48"/>
  <c r="E99" i="48"/>
  <c r="D99" i="48"/>
  <c r="F98" i="48"/>
  <c r="E98" i="48"/>
  <c r="D98" i="48"/>
  <c r="F97" i="48"/>
  <c r="E97" i="48"/>
  <c r="D97" i="48"/>
  <c r="F96" i="48"/>
  <c r="E96" i="48"/>
  <c r="D96" i="48"/>
  <c r="F95" i="48"/>
  <c r="E95" i="48"/>
  <c r="D95" i="48"/>
  <c r="F94" i="48"/>
  <c r="E94" i="48"/>
  <c r="D94" i="48"/>
  <c r="F93" i="48"/>
  <c r="E93" i="48"/>
  <c r="D93" i="48"/>
  <c r="F92" i="48"/>
  <c r="E92" i="48"/>
  <c r="D92" i="48"/>
  <c r="F91" i="48"/>
  <c r="E91" i="48"/>
  <c r="D91" i="48"/>
  <c r="F90" i="48"/>
  <c r="E90" i="48"/>
  <c r="D90" i="48"/>
  <c r="F89" i="48"/>
  <c r="E89" i="48"/>
  <c r="D89" i="48"/>
  <c r="F88" i="48"/>
  <c r="E88" i="48"/>
  <c r="D88" i="48"/>
  <c r="F87" i="48"/>
  <c r="E87" i="48"/>
  <c r="D87" i="48"/>
  <c r="F86" i="48"/>
  <c r="E86" i="48"/>
  <c r="D86" i="48"/>
  <c r="F85" i="48"/>
  <c r="E85" i="48"/>
  <c r="D85" i="48"/>
  <c r="F84" i="48"/>
  <c r="E84" i="48"/>
  <c r="D84" i="48"/>
  <c r="F83" i="48"/>
  <c r="E83" i="48"/>
  <c r="D83" i="48"/>
  <c r="F82" i="48"/>
  <c r="E82" i="48"/>
  <c r="D82" i="48"/>
  <c r="F81" i="48"/>
  <c r="E81" i="48"/>
  <c r="D81" i="48"/>
  <c r="F80" i="48"/>
  <c r="E80" i="48"/>
  <c r="D80" i="48"/>
  <c r="F79" i="48"/>
  <c r="E79" i="48"/>
  <c r="D79" i="48"/>
  <c r="F78" i="48"/>
  <c r="E78" i="48"/>
  <c r="D78" i="48"/>
  <c r="F77" i="48"/>
  <c r="E77" i="48"/>
  <c r="D77" i="48"/>
  <c r="F76" i="48"/>
  <c r="E76" i="48"/>
  <c r="D76" i="48"/>
  <c r="F75" i="48"/>
  <c r="E75" i="48"/>
  <c r="D75" i="48"/>
  <c r="F74" i="48"/>
  <c r="E74" i="48"/>
  <c r="D74" i="48"/>
  <c r="F73" i="48"/>
  <c r="E73" i="48"/>
  <c r="D73" i="48"/>
  <c r="F72" i="48"/>
  <c r="E72" i="48"/>
  <c r="D72" i="48"/>
  <c r="F71" i="48"/>
  <c r="E71" i="48"/>
  <c r="D71" i="48"/>
  <c r="F70" i="48"/>
  <c r="E70" i="48"/>
  <c r="D70" i="48"/>
  <c r="F69" i="48"/>
  <c r="E69" i="48"/>
  <c r="D69" i="48"/>
  <c r="E68" i="48"/>
  <c r="D68" i="48"/>
  <c r="E67" i="48"/>
  <c r="D67" i="48"/>
  <c r="E66" i="48"/>
  <c r="D66" i="48"/>
  <c r="E65" i="48"/>
  <c r="D65" i="48"/>
  <c r="E64" i="48"/>
  <c r="D64" i="48"/>
  <c r="E63" i="48"/>
  <c r="D63" i="48"/>
  <c r="E62" i="48"/>
  <c r="D62" i="48"/>
  <c r="E61" i="48"/>
  <c r="D61" i="48"/>
  <c r="E60" i="48"/>
  <c r="D60" i="48"/>
  <c r="E59" i="48"/>
  <c r="D59" i="48"/>
  <c r="E58" i="48"/>
  <c r="D58" i="48"/>
  <c r="E57" i="48"/>
  <c r="D57" i="48"/>
  <c r="E56" i="48"/>
  <c r="D56" i="48"/>
  <c r="E55" i="48"/>
  <c r="D55" i="48"/>
  <c r="E54" i="48"/>
  <c r="D54" i="48"/>
  <c r="E53" i="48"/>
  <c r="D53" i="48"/>
  <c r="E52" i="48"/>
  <c r="D52" i="48"/>
  <c r="E51" i="48"/>
  <c r="D51" i="48"/>
  <c r="E50" i="48"/>
  <c r="D50" i="48"/>
  <c r="E49" i="48"/>
  <c r="D49" i="48"/>
  <c r="E48" i="48"/>
  <c r="D48" i="48"/>
  <c r="E47" i="48"/>
  <c r="D47" i="48"/>
  <c r="E46" i="48"/>
  <c r="D46" i="48"/>
  <c r="E45" i="48"/>
  <c r="D45" i="48"/>
  <c r="E44" i="48"/>
  <c r="D44" i="48"/>
  <c r="E43" i="48"/>
  <c r="D43" i="48"/>
  <c r="E42" i="48"/>
  <c r="D42" i="48"/>
  <c r="E41" i="48"/>
  <c r="D41" i="48"/>
  <c r="E40" i="48"/>
  <c r="D40" i="48"/>
  <c r="E39" i="48"/>
  <c r="D39" i="48"/>
  <c r="E38" i="48"/>
  <c r="D38" i="48"/>
  <c r="E37" i="48"/>
  <c r="D37" i="48"/>
  <c r="E36" i="48"/>
  <c r="D36" i="48"/>
  <c r="E35" i="48"/>
  <c r="D35" i="48"/>
  <c r="E34" i="48"/>
  <c r="D34" i="48"/>
  <c r="E33" i="48"/>
  <c r="D33" i="48"/>
  <c r="E32" i="48"/>
  <c r="D32" i="48"/>
  <c r="E31" i="48"/>
  <c r="D31" i="48"/>
  <c r="E30" i="48"/>
  <c r="D30" i="48"/>
  <c r="E29" i="48"/>
  <c r="D29" i="48"/>
  <c r="E28" i="48"/>
  <c r="D28" i="48"/>
  <c r="E27" i="48"/>
  <c r="D27" i="48"/>
  <c r="E26" i="48"/>
  <c r="D26" i="48"/>
  <c r="E25" i="48"/>
  <c r="D25" i="48"/>
  <c r="E24" i="48"/>
  <c r="D24" i="48"/>
  <c r="E23" i="48"/>
  <c r="D23" i="48"/>
  <c r="E22" i="48"/>
  <c r="D22" i="48"/>
  <c r="E21" i="48"/>
  <c r="D21" i="48"/>
  <c r="E20" i="48"/>
  <c r="D20" i="48"/>
  <c r="E19" i="48"/>
  <c r="BW107" i="50"/>
  <c r="BV107" i="50"/>
  <c r="BU107" i="50"/>
  <c r="BT107" i="50"/>
  <c r="BS107" i="50"/>
  <c r="BR107" i="50"/>
  <c r="BQ107" i="50"/>
  <c r="BP107" i="50"/>
  <c r="BO107" i="50"/>
  <c r="BN107" i="50"/>
  <c r="BM107" i="50"/>
  <c r="BL107" i="50"/>
  <c r="BK107" i="50"/>
  <c r="BJ107" i="50"/>
  <c r="BI107" i="50"/>
  <c r="BH107" i="50"/>
  <c r="BG107" i="50"/>
  <c r="BF107" i="50"/>
  <c r="BE107" i="50"/>
  <c r="BD107" i="50"/>
  <c r="BC107" i="50"/>
  <c r="BB107" i="50"/>
  <c r="BA107" i="50"/>
  <c r="AZ107" i="50"/>
  <c r="AY107" i="50"/>
  <c r="AX107" i="50"/>
  <c r="AW107" i="50"/>
  <c r="AV107" i="50"/>
  <c r="AU107" i="50"/>
  <c r="AT107" i="50"/>
  <c r="AS107" i="50"/>
  <c r="AR107" i="50"/>
  <c r="AQ107" i="50"/>
  <c r="AP107" i="50"/>
  <c r="AO107" i="50"/>
  <c r="AN107" i="50"/>
  <c r="AM107" i="50"/>
  <c r="AL107" i="50"/>
  <c r="AK107" i="50"/>
  <c r="AJ107" i="50"/>
  <c r="AI107" i="50"/>
  <c r="AH107" i="50"/>
  <c r="AG107" i="50"/>
  <c r="AF107" i="50"/>
  <c r="AE107" i="50"/>
  <c r="AD107" i="50"/>
  <c r="AC107" i="50"/>
  <c r="AB107" i="50"/>
  <c r="AA107" i="50"/>
  <c r="Z107" i="50"/>
  <c r="Y107" i="50"/>
  <c r="X107" i="50"/>
  <c r="W107" i="50"/>
  <c r="V107" i="50"/>
  <c r="U107" i="50"/>
  <c r="T107" i="50"/>
  <c r="BW106" i="50"/>
  <c r="BV106" i="50"/>
  <c r="BU106" i="50"/>
  <c r="BT106" i="50"/>
  <c r="BS106" i="50"/>
  <c r="BR106" i="50"/>
  <c r="BQ106" i="50"/>
  <c r="BP106" i="50"/>
  <c r="BO106" i="50"/>
  <c r="BN106" i="50"/>
  <c r="BM106" i="50"/>
  <c r="BL106" i="50"/>
  <c r="BK106" i="50"/>
  <c r="BJ106" i="50"/>
  <c r="BI106" i="50"/>
  <c r="BH106" i="50"/>
  <c r="BG106" i="50"/>
  <c r="BF106" i="50"/>
  <c r="BE106" i="50"/>
  <c r="BD106" i="50"/>
  <c r="BC106" i="50"/>
  <c r="BB106" i="50"/>
  <c r="BA106" i="50"/>
  <c r="AZ106" i="50"/>
  <c r="AY106" i="50"/>
  <c r="AX106" i="50"/>
  <c r="AW106" i="50"/>
  <c r="AV106" i="50"/>
  <c r="AU106" i="50"/>
  <c r="AT106" i="50"/>
  <c r="AS106" i="50"/>
  <c r="AR106" i="50"/>
  <c r="AQ106" i="50"/>
  <c r="AP106" i="50"/>
  <c r="AO106" i="50"/>
  <c r="AN106" i="50"/>
  <c r="AM106" i="50"/>
  <c r="AL106" i="50"/>
  <c r="AK106" i="50"/>
  <c r="AJ106" i="50"/>
  <c r="AI106" i="50"/>
  <c r="AH106" i="50"/>
  <c r="AG106" i="50"/>
  <c r="AF106" i="50"/>
  <c r="AE106" i="50"/>
  <c r="AD106" i="50"/>
  <c r="AC106" i="50"/>
  <c r="AB106" i="50"/>
  <c r="AA106" i="50"/>
  <c r="Z106" i="50"/>
  <c r="Y106" i="50"/>
  <c r="X106" i="50"/>
  <c r="W106" i="50"/>
  <c r="V106" i="50"/>
  <c r="U106" i="50"/>
  <c r="T106" i="50"/>
  <c r="BW105" i="50"/>
  <c r="BV105" i="50"/>
  <c r="BU105" i="50"/>
  <c r="BT105" i="50"/>
  <c r="BS105" i="50"/>
  <c r="BR105" i="50"/>
  <c r="BQ105" i="50"/>
  <c r="BP105" i="50"/>
  <c r="BO105" i="50"/>
  <c r="BN105" i="50"/>
  <c r="BM105" i="50"/>
  <c r="BL105" i="50"/>
  <c r="BK105" i="50"/>
  <c r="BJ105" i="50"/>
  <c r="BI105" i="50"/>
  <c r="BH105" i="50"/>
  <c r="BG105" i="50"/>
  <c r="BF105" i="50"/>
  <c r="BE105" i="50"/>
  <c r="BD105" i="50"/>
  <c r="BC105" i="50"/>
  <c r="BB105" i="50"/>
  <c r="BA105" i="50"/>
  <c r="AZ105" i="50"/>
  <c r="AY105" i="50"/>
  <c r="AX105" i="50"/>
  <c r="AW105" i="50"/>
  <c r="AV105" i="50"/>
  <c r="AU105" i="50"/>
  <c r="AT105" i="50"/>
  <c r="AS105" i="50"/>
  <c r="AR105" i="50"/>
  <c r="AQ105" i="50"/>
  <c r="AP105" i="50"/>
  <c r="AO105" i="50"/>
  <c r="AN105" i="50"/>
  <c r="AM105" i="50"/>
  <c r="AL105" i="50"/>
  <c r="AK105" i="50"/>
  <c r="AJ105" i="50"/>
  <c r="AI105" i="50"/>
  <c r="AH105" i="50"/>
  <c r="AG105" i="50"/>
  <c r="AF105" i="50"/>
  <c r="AE105" i="50"/>
  <c r="AD105" i="50"/>
  <c r="AC105" i="50"/>
  <c r="AB105" i="50"/>
  <c r="AA105" i="50"/>
  <c r="Z105" i="50"/>
  <c r="Y105" i="50"/>
  <c r="X105" i="50"/>
  <c r="W105" i="50"/>
  <c r="V105" i="50"/>
  <c r="U105" i="50"/>
  <c r="T105" i="50"/>
  <c r="BW104" i="50"/>
  <c r="BV104" i="50"/>
  <c r="BU104" i="50"/>
  <c r="BT104" i="50"/>
  <c r="BS104" i="50"/>
  <c r="BR104" i="50"/>
  <c r="BQ104" i="50"/>
  <c r="BP104" i="50"/>
  <c r="BO104" i="50"/>
  <c r="BN104" i="50"/>
  <c r="BM104" i="50"/>
  <c r="BL104" i="50"/>
  <c r="BK104" i="50"/>
  <c r="BJ104" i="50"/>
  <c r="BI104" i="50"/>
  <c r="BH104" i="50"/>
  <c r="BG104" i="50"/>
  <c r="BF104" i="50"/>
  <c r="BE104" i="50"/>
  <c r="BD104" i="50"/>
  <c r="BC104" i="50"/>
  <c r="BB104" i="50"/>
  <c r="BA104" i="50"/>
  <c r="AZ104" i="50"/>
  <c r="AY104" i="50"/>
  <c r="AX104" i="50"/>
  <c r="AW104" i="50"/>
  <c r="AV104" i="50"/>
  <c r="AU104" i="50"/>
  <c r="AT104" i="50"/>
  <c r="AS104" i="50"/>
  <c r="AR104" i="50"/>
  <c r="AQ104" i="50"/>
  <c r="AP104" i="50"/>
  <c r="AO104" i="50"/>
  <c r="AN104" i="50"/>
  <c r="AM104" i="50"/>
  <c r="AL104" i="50"/>
  <c r="AK104" i="50"/>
  <c r="AJ104" i="50"/>
  <c r="AI104" i="50"/>
  <c r="AH104" i="50"/>
  <c r="AG104" i="50"/>
  <c r="AF104" i="50"/>
  <c r="AE104" i="50"/>
  <c r="AD104" i="50"/>
  <c r="AC104" i="50"/>
  <c r="AB104" i="50"/>
  <c r="AA104" i="50"/>
  <c r="Z104" i="50"/>
  <c r="Y104" i="50"/>
  <c r="X104" i="50"/>
  <c r="W104" i="50"/>
  <c r="V104" i="50"/>
  <c r="U104" i="50"/>
  <c r="T104" i="50"/>
  <c r="BW103" i="50"/>
  <c r="BV103" i="50"/>
  <c r="BU103" i="50"/>
  <c r="BT103" i="50"/>
  <c r="BS103" i="50"/>
  <c r="BR103" i="50"/>
  <c r="BQ103" i="50"/>
  <c r="BP103" i="50"/>
  <c r="BO103" i="50"/>
  <c r="BN103" i="50"/>
  <c r="BM103" i="50"/>
  <c r="BL103" i="50"/>
  <c r="BK103" i="50"/>
  <c r="BJ103" i="50"/>
  <c r="BI103" i="50"/>
  <c r="BH103" i="50"/>
  <c r="BG103" i="50"/>
  <c r="BF103" i="50"/>
  <c r="BE103" i="50"/>
  <c r="BD103" i="50"/>
  <c r="BC103" i="50"/>
  <c r="BB103" i="50"/>
  <c r="BA103" i="50"/>
  <c r="AZ103" i="50"/>
  <c r="AY103" i="50"/>
  <c r="AX103" i="50"/>
  <c r="AW103" i="50"/>
  <c r="AV103" i="50"/>
  <c r="AU103" i="50"/>
  <c r="AT103" i="50"/>
  <c r="AS103" i="50"/>
  <c r="AR103" i="50"/>
  <c r="AQ103" i="50"/>
  <c r="AP103" i="50"/>
  <c r="AO103" i="50"/>
  <c r="AN103" i="50"/>
  <c r="AM103" i="50"/>
  <c r="AL103" i="50"/>
  <c r="AK103" i="50"/>
  <c r="AJ103" i="50"/>
  <c r="AI103" i="50"/>
  <c r="AH103" i="50"/>
  <c r="AG103" i="50"/>
  <c r="AF103" i="50"/>
  <c r="AE103" i="50"/>
  <c r="AD103" i="50"/>
  <c r="AC103" i="50"/>
  <c r="AB103" i="50"/>
  <c r="AA103" i="50"/>
  <c r="Z103" i="50"/>
  <c r="Y103" i="50"/>
  <c r="X103" i="50"/>
  <c r="W103" i="50"/>
  <c r="V103" i="50"/>
  <c r="U103" i="50"/>
  <c r="T103" i="50"/>
  <c r="BW102" i="50"/>
  <c r="BV102" i="50"/>
  <c r="BU102" i="50"/>
  <c r="BT102" i="50"/>
  <c r="BS102" i="50"/>
  <c r="BR102" i="50"/>
  <c r="BQ102" i="50"/>
  <c r="BP102" i="50"/>
  <c r="BO102" i="50"/>
  <c r="BN102" i="50"/>
  <c r="BM102" i="50"/>
  <c r="BL102" i="50"/>
  <c r="BK102" i="50"/>
  <c r="BJ102" i="50"/>
  <c r="BI102" i="50"/>
  <c r="BH102" i="50"/>
  <c r="BG102" i="50"/>
  <c r="BF102" i="50"/>
  <c r="BE102" i="50"/>
  <c r="BD102" i="50"/>
  <c r="BC102" i="50"/>
  <c r="BB102" i="50"/>
  <c r="BA102" i="50"/>
  <c r="AZ102" i="50"/>
  <c r="AY102" i="50"/>
  <c r="AX102" i="50"/>
  <c r="AW102" i="50"/>
  <c r="AV102" i="50"/>
  <c r="AU102" i="50"/>
  <c r="AT102" i="50"/>
  <c r="AS102" i="50"/>
  <c r="AR102" i="50"/>
  <c r="AQ102" i="50"/>
  <c r="AP102" i="50"/>
  <c r="AO102" i="50"/>
  <c r="AN102" i="50"/>
  <c r="AM102" i="50"/>
  <c r="AL102" i="50"/>
  <c r="AK102" i="50"/>
  <c r="AJ102" i="50"/>
  <c r="AI102" i="50"/>
  <c r="AH102" i="50"/>
  <c r="AG102" i="50"/>
  <c r="AF102" i="50"/>
  <c r="AE102" i="50"/>
  <c r="AD102" i="50"/>
  <c r="AC102" i="50"/>
  <c r="AB102" i="50"/>
  <c r="AA102" i="50"/>
  <c r="Z102" i="50"/>
  <c r="Y102" i="50"/>
  <c r="X102" i="50"/>
  <c r="W102" i="50"/>
  <c r="V102" i="50"/>
  <c r="U102" i="50"/>
  <c r="T102" i="50"/>
  <c r="BW101" i="50"/>
  <c r="BV101" i="50"/>
  <c r="BU101" i="50"/>
  <c r="BT101" i="50"/>
  <c r="BS101" i="50"/>
  <c r="BR101" i="50"/>
  <c r="BQ101" i="50"/>
  <c r="BP101" i="50"/>
  <c r="BO101" i="50"/>
  <c r="BN101" i="50"/>
  <c r="BM101" i="50"/>
  <c r="BL101" i="50"/>
  <c r="BK101" i="50"/>
  <c r="BJ101" i="50"/>
  <c r="BI101" i="50"/>
  <c r="BH101" i="50"/>
  <c r="BG101" i="50"/>
  <c r="BF101" i="50"/>
  <c r="BE101" i="50"/>
  <c r="BD101" i="50"/>
  <c r="BC101" i="50"/>
  <c r="BB101" i="50"/>
  <c r="BA101" i="50"/>
  <c r="AZ101" i="50"/>
  <c r="AY101" i="50"/>
  <c r="AX101" i="50"/>
  <c r="AW101" i="50"/>
  <c r="AV101" i="50"/>
  <c r="AU101" i="50"/>
  <c r="AT101" i="50"/>
  <c r="AS101" i="50"/>
  <c r="AR101" i="50"/>
  <c r="AQ101" i="50"/>
  <c r="AP101" i="50"/>
  <c r="AO101" i="50"/>
  <c r="AN101" i="50"/>
  <c r="AM101" i="50"/>
  <c r="AL101" i="50"/>
  <c r="AK101" i="50"/>
  <c r="AJ101" i="50"/>
  <c r="AI101" i="50"/>
  <c r="AH101" i="50"/>
  <c r="AG101" i="50"/>
  <c r="AF101" i="50"/>
  <c r="AE101" i="50"/>
  <c r="AD101" i="50"/>
  <c r="AC101" i="50"/>
  <c r="AB101" i="50"/>
  <c r="AA101" i="50"/>
  <c r="Z101" i="50"/>
  <c r="Y101" i="50"/>
  <c r="X101" i="50"/>
  <c r="W101" i="50"/>
  <c r="V101" i="50"/>
  <c r="U101" i="50"/>
  <c r="T101" i="50"/>
  <c r="BW100" i="50"/>
  <c r="BV100" i="50"/>
  <c r="BU100" i="50"/>
  <c r="BT100" i="50"/>
  <c r="BS100" i="50"/>
  <c r="BR100" i="50"/>
  <c r="BQ100" i="50"/>
  <c r="BP100" i="50"/>
  <c r="BO100" i="50"/>
  <c r="BN100" i="50"/>
  <c r="BM100" i="50"/>
  <c r="BL100" i="50"/>
  <c r="BK100" i="50"/>
  <c r="BJ100" i="50"/>
  <c r="BI100" i="50"/>
  <c r="BH100" i="50"/>
  <c r="BG100" i="50"/>
  <c r="BF100" i="50"/>
  <c r="BE100" i="50"/>
  <c r="BD100" i="50"/>
  <c r="BC100" i="50"/>
  <c r="BB100" i="50"/>
  <c r="BA100" i="50"/>
  <c r="AZ100" i="50"/>
  <c r="AY100" i="50"/>
  <c r="AX100" i="50"/>
  <c r="AW100" i="50"/>
  <c r="AV100" i="50"/>
  <c r="AU100" i="50"/>
  <c r="AT100" i="50"/>
  <c r="AS100" i="50"/>
  <c r="AR100" i="50"/>
  <c r="AQ100" i="50"/>
  <c r="AP100" i="50"/>
  <c r="AO100" i="50"/>
  <c r="AN100" i="50"/>
  <c r="AM100" i="50"/>
  <c r="AL100" i="50"/>
  <c r="AK100" i="50"/>
  <c r="AJ100" i="50"/>
  <c r="AI100" i="50"/>
  <c r="AH100" i="50"/>
  <c r="AG100" i="50"/>
  <c r="AF100" i="50"/>
  <c r="AE100" i="50"/>
  <c r="AD100" i="50"/>
  <c r="AC100" i="50"/>
  <c r="AB100" i="50"/>
  <c r="AA100" i="50"/>
  <c r="Z100" i="50"/>
  <c r="Y100" i="50"/>
  <c r="X100" i="50"/>
  <c r="W100" i="50"/>
  <c r="V100" i="50"/>
  <c r="U100" i="50"/>
  <c r="T100" i="50"/>
  <c r="BW99" i="50"/>
  <c r="BV99" i="50"/>
  <c r="BU99" i="50"/>
  <c r="BT99" i="50"/>
  <c r="BS99" i="50"/>
  <c r="BR99" i="50"/>
  <c r="BQ99" i="50"/>
  <c r="BP99" i="50"/>
  <c r="BO99" i="50"/>
  <c r="BN99" i="50"/>
  <c r="BM99" i="50"/>
  <c r="BL99" i="50"/>
  <c r="BK99" i="50"/>
  <c r="BJ99" i="50"/>
  <c r="BI99" i="50"/>
  <c r="BH99" i="50"/>
  <c r="BG99" i="50"/>
  <c r="BF99" i="50"/>
  <c r="BE99" i="50"/>
  <c r="BD99" i="50"/>
  <c r="BC99" i="50"/>
  <c r="BB99" i="50"/>
  <c r="BA99" i="50"/>
  <c r="AZ99" i="50"/>
  <c r="AY99" i="50"/>
  <c r="AX99" i="50"/>
  <c r="AW99" i="50"/>
  <c r="AV99" i="50"/>
  <c r="AU99" i="50"/>
  <c r="AT99" i="50"/>
  <c r="AS99" i="50"/>
  <c r="AR99" i="50"/>
  <c r="AQ99" i="50"/>
  <c r="AP99" i="50"/>
  <c r="AO99" i="50"/>
  <c r="AN99" i="50"/>
  <c r="AM99" i="50"/>
  <c r="AL99" i="50"/>
  <c r="AK99" i="50"/>
  <c r="AJ99" i="50"/>
  <c r="AI99" i="50"/>
  <c r="AH99" i="50"/>
  <c r="AG99" i="50"/>
  <c r="AF99" i="50"/>
  <c r="AE99" i="50"/>
  <c r="AD99" i="50"/>
  <c r="AC99" i="50"/>
  <c r="AB99" i="50"/>
  <c r="AA99" i="50"/>
  <c r="Z99" i="50"/>
  <c r="Y99" i="50"/>
  <c r="X99" i="50"/>
  <c r="W99" i="50"/>
  <c r="V99" i="50"/>
  <c r="U99" i="50"/>
  <c r="T99" i="50"/>
  <c r="BW98" i="50"/>
  <c r="BV98" i="50"/>
  <c r="BU98" i="50"/>
  <c r="BT98" i="50"/>
  <c r="BS98" i="50"/>
  <c r="BR98" i="50"/>
  <c r="BQ98" i="50"/>
  <c r="BP98" i="50"/>
  <c r="BO98" i="50"/>
  <c r="BN98" i="50"/>
  <c r="BM98" i="50"/>
  <c r="BL98" i="50"/>
  <c r="BK98" i="50"/>
  <c r="BJ98" i="50"/>
  <c r="BI98" i="50"/>
  <c r="BH98" i="50"/>
  <c r="BG98" i="50"/>
  <c r="BF98" i="50"/>
  <c r="BE98" i="50"/>
  <c r="BD98" i="50"/>
  <c r="BC98" i="50"/>
  <c r="BB98" i="50"/>
  <c r="BA98" i="50"/>
  <c r="AZ98" i="50"/>
  <c r="AY98" i="50"/>
  <c r="AX98" i="50"/>
  <c r="AW98" i="50"/>
  <c r="AV98" i="50"/>
  <c r="AU98" i="50"/>
  <c r="AT98" i="50"/>
  <c r="AS98" i="50"/>
  <c r="AR98" i="50"/>
  <c r="AQ98" i="50"/>
  <c r="AP98" i="50"/>
  <c r="AO98" i="50"/>
  <c r="AN98" i="50"/>
  <c r="AM98" i="50"/>
  <c r="AL98" i="50"/>
  <c r="AK98" i="50"/>
  <c r="AJ98" i="50"/>
  <c r="AI98" i="50"/>
  <c r="AH98" i="50"/>
  <c r="AG98" i="50"/>
  <c r="AF98" i="50"/>
  <c r="AE98" i="50"/>
  <c r="AD98" i="50"/>
  <c r="AC98" i="50"/>
  <c r="AB98" i="50"/>
  <c r="AA98" i="50"/>
  <c r="Z98" i="50"/>
  <c r="Y98" i="50"/>
  <c r="X98" i="50"/>
  <c r="W98" i="50"/>
  <c r="V98" i="50"/>
  <c r="U98" i="50"/>
  <c r="T98" i="50"/>
  <c r="BW97" i="50"/>
  <c r="BV97" i="50"/>
  <c r="BU97" i="50"/>
  <c r="BT97" i="50"/>
  <c r="BS97" i="50"/>
  <c r="BR97" i="50"/>
  <c r="BQ97" i="50"/>
  <c r="BP97" i="50"/>
  <c r="BO97" i="50"/>
  <c r="BN97" i="50"/>
  <c r="BM97" i="50"/>
  <c r="BL97" i="50"/>
  <c r="BK97" i="50"/>
  <c r="BJ97" i="50"/>
  <c r="BI97" i="50"/>
  <c r="BH97" i="50"/>
  <c r="BG97" i="50"/>
  <c r="BF97" i="50"/>
  <c r="BE97" i="50"/>
  <c r="BD97" i="50"/>
  <c r="BC97" i="50"/>
  <c r="BB97" i="50"/>
  <c r="BA97" i="50"/>
  <c r="AZ97" i="50"/>
  <c r="AY97" i="50"/>
  <c r="AX97" i="50"/>
  <c r="AW97" i="50"/>
  <c r="AV97" i="50"/>
  <c r="AU97" i="50"/>
  <c r="AT97" i="50"/>
  <c r="AS97" i="50"/>
  <c r="AR97" i="50"/>
  <c r="AQ97" i="50"/>
  <c r="AP97" i="50"/>
  <c r="AO97" i="50"/>
  <c r="AN97" i="50"/>
  <c r="AM97" i="50"/>
  <c r="AL97" i="50"/>
  <c r="AK97" i="50"/>
  <c r="AJ97" i="50"/>
  <c r="AI97" i="50"/>
  <c r="AH97" i="50"/>
  <c r="AG97" i="50"/>
  <c r="AF97" i="50"/>
  <c r="AE97" i="50"/>
  <c r="AD97" i="50"/>
  <c r="AC97" i="50"/>
  <c r="AB97" i="50"/>
  <c r="AA97" i="50"/>
  <c r="Z97" i="50"/>
  <c r="Y97" i="50"/>
  <c r="X97" i="50"/>
  <c r="W97" i="50"/>
  <c r="V97" i="50"/>
  <c r="U97" i="50"/>
  <c r="T97" i="50"/>
  <c r="BW96" i="50"/>
  <c r="BV96" i="50"/>
  <c r="BU96" i="50"/>
  <c r="BT96" i="50"/>
  <c r="BS96" i="50"/>
  <c r="BR96" i="50"/>
  <c r="BQ96" i="50"/>
  <c r="BP96" i="50"/>
  <c r="BO96" i="50"/>
  <c r="BN96" i="50"/>
  <c r="BM96" i="50"/>
  <c r="BL96" i="50"/>
  <c r="BK96" i="50"/>
  <c r="BJ96" i="50"/>
  <c r="BI96" i="50"/>
  <c r="BH96" i="50"/>
  <c r="BG96" i="50"/>
  <c r="BF96" i="50"/>
  <c r="BE96" i="50"/>
  <c r="BD96" i="50"/>
  <c r="BC96" i="50"/>
  <c r="BB96" i="50"/>
  <c r="BA96" i="50"/>
  <c r="AZ96" i="50"/>
  <c r="AY96" i="50"/>
  <c r="AX96" i="50"/>
  <c r="AW96" i="50"/>
  <c r="AV96" i="50"/>
  <c r="AU96" i="50"/>
  <c r="AT96" i="50"/>
  <c r="AS96" i="50"/>
  <c r="AR96" i="50"/>
  <c r="AQ96" i="50"/>
  <c r="AP96" i="50"/>
  <c r="AO96" i="50"/>
  <c r="AN96" i="50"/>
  <c r="AM96" i="50"/>
  <c r="AL96" i="50"/>
  <c r="AK96" i="50"/>
  <c r="AJ96" i="50"/>
  <c r="AI96" i="50"/>
  <c r="AH96" i="50"/>
  <c r="AG96" i="50"/>
  <c r="AF96" i="50"/>
  <c r="AE96" i="50"/>
  <c r="AD96" i="50"/>
  <c r="AC96" i="50"/>
  <c r="AB96" i="50"/>
  <c r="AA96" i="50"/>
  <c r="Z96" i="50"/>
  <c r="Y96" i="50"/>
  <c r="X96" i="50"/>
  <c r="W96" i="50"/>
  <c r="V96" i="50"/>
  <c r="U96" i="50"/>
  <c r="T96" i="50"/>
  <c r="BW95" i="50"/>
  <c r="BV95" i="50"/>
  <c r="BU95" i="50"/>
  <c r="BT95" i="50"/>
  <c r="BS95" i="50"/>
  <c r="BR95" i="50"/>
  <c r="BQ95" i="50"/>
  <c r="BP95" i="50"/>
  <c r="BO95" i="50"/>
  <c r="BN95" i="50"/>
  <c r="BM95" i="50"/>
  <c r="BL95" i="50"/>
  <c r="BK95" i="50"/>
  <c r="BJ95" i="50"/>
  <c r="BI95" i="50"/>
  <c r="BH95" i="50"/>
  <c r="BG95" i="50"/>
  <c r="BF95" i="50"/>
  <c r="BE95" i="50"/>
  <c r="BD95" i="50"/>
  <c r="BC95" i="50"/>
  <c r="BB95" i="50"/>
  <c r="BA95" i="50"/>
  <c r="AZ95" i="50"/>
  <c r="AY95" i="50"/>
  <c r="AX95" i="50"/>
  <c r="AW95" i="50"/>
  <c r="AV95" i="50"/>
  <c r="AU95" i="50"/>
  <c r="AT95" i="50"/>
  <c r="AS95" i="50"/>
  <c r="AR95" i="50"/>
  <c r="AQ95" i="50"/>
  <c r="AP95" i="50"/>
  <c r="AO95" i="50"/>
  <c r="AN95" i="50"/>
  <c r="AM95" i="50"/>
  <c r="AL95" i="50"/>
  <c r="AK95" i="50"/>
  <c r="AJ95" i="50"/>
  <c r="AI95" i="50"/>
  <c r="AH95" i="50"/>
  <c r="AG95" i="50"/>
  <c r="AF95" i="50"/>
  <c r="AE95" i="50"/>
  <c r="AD95" i="50"/>
  <c r="AC95" i="50"/>
  <c r="AB95" i="50"/>
  <c r="AA95" i="50"/>
  <c r="Z95" i="50"/>
  <c r="Y95" i="50"/>
  <c r="X95" i="50"/>
  <c r="W95" i="50"/>
  <c r="V95" i="50"/>
  <c r="U95" i="50"/>
  <c r="T95" i="50"/>
  <c r="BW94" i="50"/>
  <c r="BV94" i="50"/>
  <c r="BU94" i="50"/>
  <c r="BT94" i="50"/>
  <c r="BS94" i="50"/>
  <c r="BR94" i="50"/>
  <c r="BQ94" i="50"/>
  <c r="BP94" i="50"/>
  <c r="BO94" i="50"/>
  <c r="BN94" i="50"/>
  <c r="BM94" i="50"/>
  <c r="BL94" i="50"/>
  <c r="BK94" i="50"/>
  <c r="BJ94" i="50"/>
  <c r="BI94" i="50"/>
  <c r="BH94" i="50"/>
  <c r="BG94" i="50"/>
  <c r="BF94" i="50"/>
  <c r="BE94" i="50"/>
  <c r="BD94" i="50"/>
  <c r="BC94" i="50"/>
  <c r="BB94" i="50"/>
  <c r="BA94" i="50"/>
  <c r="AZ94" i="50"/>
  <c r="AY94" i="50"/>
  <c r="AX94" i="50"/>
  <c r="AW94" i="50"/>
  <c r="AV94" i="50"/>
  <c r="AU94" i="50"/>
  <c r="AT94" i="50"/>
  <c r="AS94" i="50"/>
  <c r="AR94" i="50"/>
  <c r="AQ94" i="50"/>
  <c r="AP94" i="50"/>
  <c r="AO94" i="50"/>
  <c r="AN94" i="50"/>
  <c r="AM94" i="50"/>
  <c r="AL94" i="50"/>
  <c r="AK94" i="50"/>
  <c r="AJ94" i="50"/>
  <c r="AI94" i="50"/>
  <c r="AH94" i="50"/>
  <c r="AG94" i="50"/>
  <c r="AF94" i="50"/>
  <c r="AE94" i="50"/>
  <c r="AD94" i="50"/>
  <c r="AC94" i="50"/>
  <c r="AB94" i="50"/>
  <c r="AA94" i="50"/>
  <c r="Z94" i="50"/>
  <c r="Y94" i="50"/>
  <c r="X94" i="50"/>
  <c r="W94" i="50"/>
  <c r="V94" i="50"/>
  <c r="U94" i="50"/>
  <c r="T94" i="50"/>
  <c r="BW93" i="50"/>
  <c r="BV93" i="50"/>
  <c r="BU93" i="50"/>
  <c r="BT93" i="50"/>
  <c r="BS93" i="50"/>
  <c r="BR93" i="50"/>
  <c r="BQ93" i="50"/>
  <c r="BP93" i="50"/>
  <c r="BO93" i="50"/>
  <c r="BN93" i="50"/>
  <c r="BM93" i="50"/>
  <c r="BL93" i="50"/>
  <c r="BK93" i="50"/>
  <c r="BJ93" i="50"/>
  <c r="BI93" i="50"/>
  <c r="BH93" i="50"/>
  <c r="BG93" i="50"/>
  <c r="BF93" i="50"/>
  <c r="BE93" i="50"/>
  <c r="BD93" i="50"/>
  <c r="BC93" i="50"/>
  <c r="BB93" i="50"/>
  <c r="BA93" i="50"/>
  <c r="AZ93" i="50"/>
  <c r="AY93" i="50"/>
  <c r="AX93" i="50"/>
  <c r="AW93" i="50"/>
  <c r="AV93" i="50"/>
  <c r="AU93" i="50"/>
  <c r="AT93" i="50"/>
  <c r="AS93" i="50"/>
  <c r="AR93" i="50"/>
  <c r="AQ93" i="50"/>
  <c r="AP93" i="50"/>
  <c r="AO93" i="50"/>
  <c r="AN93" i="50"/>
  <c r="AM93" i="50"/>
  <c r="AL93" i="50"/>
  <c r="AK93" i="50"/>
  <c r="AJ93" i="50"/>
  <c r="AI93" i="50"/>
  <c r="AH93" i="50"/>
  <c r="AG93" i="50"/>
  <c r="AF93" i="50"/>
  <c r="AE93" i="50"/>
  <c r="AD93" i="50"/>
  <c r="AC93" i="50"/>
  <c r="AB93" i="50"/>
  <c r="AA93" i="50"/>
  <c r="Z93" i="50"/>
  <c r="Y93" i="50"/>
  <c r="X93" i="50"/>
  <c r="W93" i="50"/>
  <c r="V93" i="50"/>
  <c r="U93" i="50"/>
  <c r="T93" i="50"/>
  <c r="BW92" i="50"/>
  <c r="BV92" i="50"/>
  <c r="BU92" i="50"/>
  <c r="BT92" i="50"/>
  <c r="BS92" i="50"/>
  <c r="BR92" i="50"/>
  <c r="BQ92" i="50"/>
  <c r="BP92" i="50"/>
  <c r="BO92" i="50"/>
  <c r="BN92" i="50"/>
  <c r="BM92" i="50"/>
  <c r="BL92" i="50"/>
  <c r="BK92" i="50"/>
  <c r="BJ92" i="50"/>
  <c r="BI92" i="50"/>
  <c r="BH92" i="50"/>
  <c r="BG92" i="50"/>
  <c r="BF92" i="50"/>
  <c r="BE92" i="50"/>
  <c r="BD92" i="50"/>
  <c r="BC92" i="50"/>
  <c r="BB92" i="50"/>
  <c r="BA92" i="50"/>
  <c r="AZ92" i="50"/>
  <c r="AY92" i="50"/>
  <c r="AX92" i="50"/>
  <c r="AW92" i="50"/>
  <c r="AV92" i="50"/>
  <c r="AU92" i="50"/>
  <c r="AT92" i="50"/>
  <c r="AS92" i="50"/>
  <c r="AR92" i="50"/>
  <c r="AQ92" i="50"/>
  <c r="AP92" i="50"/>
  <c r="AO92" i="50"/>
  <c r="AN92" i="50"/>
  <c r="AM92" i="50"/>
  <c r="AL92" i="50"/>
  <c r="AK92" i="50"/>
  <c r="AJ92" i="50"/>
  <c r="AI92" i="50"/>
  <c r="AH92" i="50"/>
  <c r="AG92" i="50"/>
  <c r="AF92" i="50"/>
  <c r="AE92" i="50"/>
  <c r="AD92" i="50"/>
  <c r="AC92" i="50"/>
  <c r="AB92" i="50"/>
  <c r="AA92" i="50"/>
  <c r="Z92" i="50"/>
  <c r="Y92" i="50"/>
  <c r="X92" i="50"/>
  <c r="W92" i="50"/>
  <c r="V92" i="50"/>
  <c r="U92" i="50"/>
  <c r="T92" i="50"/>
  <c r="BW91" i="50"/>
  <c r="BV91" i="50"/>
  <c r="BU91" i="50"/>
  <c r="BT91" i="50"/>
  <c r="BS91" i="50"/>
  <c r="BR91" i="50"/>
  <c r="BQ91" i="50"/>
  <c r="BP91" i="50"/>
  <c r="BO91" i="50"/>
  <c r="BN91" i="50"/>
  <c r="BM91" i="50"/>
  <c r="BL91" i="50"/>
  <c r="BK91" i="50"/>
  <c r="BJ91" i="50"/>
  <c r="BI91" i="50"/>
  <c r="BH91" i="50"/>
  <c r="BG91" i="50"/>
  <c r="BF91" i="50"/>
  <c r="BE91" i="50"/>
  <c r="BD91" i="50"/>
  <c r="BC91" i="50"/>
  <c r="BB91" i="50"/>
  <c r="BA91" i="50"/>
  <c r="AZ91" i="50"/>
  <c r="AY91" i="50"/>
  <c r="AX91" i="50"/>
  <c r="AW91" i="50"/>
  <c r="AV91" i="50"/>
  <c r="AU91" i="50"/>
  <c r="AT91" i="50"/>
  <c r="AS91" i="50"/>
  <c r="AR91" i="50"/>
  <c r="AQ91" i="50"/>
  <c r="AP91" i="50"/>
  <c r="AO91" i="50"/>
  <c r="AN91" i="50"/>
  <c r="AM91" i="50"/>
  <c r="AL91" i="50"/>
  <c r="AK91" i="50"/>
  <c r="AJ91" i="50"/>
  <c r="AI91" i="50"/>
  <c r="AH91" i="50"/>
  <c r="AG91" i="50"/>
  <c r="AF91" i="50"/>
  <c r="AE91" i="50"/>
  <c r="AD91" i="50"/>
  <c r="AC91" i="50"/>
  <c r="AB91" i="50"/>
  <c r="AA91" i="50"/>
  <c r="Z91" i="50"/>
  <c r="Y91" i="50"/>
  <c r="X91" i="50"/>
  <c r="W91" i="50"/>
  <c r="V91" i="50"/>
  <c r="U91" i="50"/>
  <c r="T91" i="50"/>
  <c r="BW90" i="50"/>
  <c r="BV90" i="50"/>
  <c r="BU90" i="50"/>
  <c r="BT90" i="50"/>
  <c r="BS90" i="50"/>
  <c r="BR90" i="50"/>
  <c r="BQ90" i="50"/>
  <c r="BP90" i="50"/>
  <c r="BO90" i="50"/>
  <c r="BN90" i="50"/>
  <c r="BM90" i="50"/>
  <c r="BL90" i="50"/>
  <c r="BK90" i="50"/>
  <c r="BJ90" i="50"/>
  <c r="BI90" i="50"/>
  <c r="BH90" i="50"/>
  <c r="BG90" i="50"/>
  <c r="BF90" i="50"/>
  <c r="BE90" i="50"/>
  <c r="BD90" i="50"/>
  <c r="BC90" i="50"/>
  <c r="BB90" i="50"/>
  <c r="BA90" i="50"/>
  <c r="AZ90" i="50"/>
  <c r="AY90" i="50"/>
  <c r="AX90" i="50"/>
  <c r="AW90" i="50"/>
  <c r="AV90" i="50"/>
  <c r="AU90" i="50"/>
  <c r="AT90" i="50"/>
  <c r="AS90" i="50"/>
  <c r="AR90" i="50"/>
  <c r="AQ90" i="50"/>
  <c r="AP90" i="50"/>
  <c r="AO90" i="50"/>
  <c r="AN90" i="50"/>
  <c r="AM90" i="50"/>
  <c r="AL90" i="50"/>
  <c r="AK90" i="50"/>
  <c r="AJ90" i="50"/>
  <c r="AI90" i="50"/>
  <c r="AH90" i="50"/>
  <c r="AG90" i="50"/>
  <c r="AF90" i="50"/>
  <c r="AE90" i="50"/>
  <c r="AD90" i="50"/>
  <c r="AC90" i="50"/>
  <c r="AB90" i="50"/>
  <c r="AA90" i="50"/>
  <c r="Z90" i="50"/>
  <c r="Y90" i="50"/>
  <c r="X90" i="50"/>
  <c r="W90" i="50"/>
  <c r="V90" i="50"/>
  <c r="U90" i="50"/>
  <c r="T90" i="50"/>
  <c r="BW89" i="50"/>
  <c r="BV89" i="50"/>
  <c r="BU89" i="50"/>
  <c r="BT89" i="50"/>
  <c r="BS89" i="50"/>
  <c r="BR89" i="50"/>
  <c r="BQ89" i="50"/>
  <c r="BP89" i="50"/>
  <c r="BO89" i="50"/>
  <c r="BN89" i="50"/>
  <c r="BM89" i="50"/>
  <c r="BL89" i="50"/>
  <c r="BK89" i="50"/>
  <c r="BJ89" i="50"/>
  <c r="BI89" i="50"/>
  <c r="BH89" i="50"/>
  <c r="BG89" i="50"/>
  <c r="BF89" i="50"/>
  <c r="BE89" i="50"/>
  <c r="BD89" i="50"/>
  <c r="BC89" i="50"/>
  <c r="BB89" i="50"/>
  <c r="BA89" i="50"/>
  <c r="AZ89" i="50"/>
  <c r="AY89" i="50"/>
  <c r="AX89" i="50"/>
  <c r="AW89" i="50"/>
  <c r="AV89" i="50"/>
  <c r="AU89" i="50"/>
  <c r="AT89" i="50"/>
  <c r="AS89" i="50"/>
  <c r="AR89" i="50"/>
  <c r="AQ89" i="50"/>
  <c r="AP89" i="50"/>
  <c r="AO89" i="50"/>
  <c r="AN89" i="50"/>
  <c r="AM89" i="50"/>
  <c r="AL89" i="50"/>
  <c r="AK89" i="50"/>
  <c r="AJ89" i="50"/>
  <c r="AI89" i="50"/>
  <c r="AH89" i="50"/>
  <c r="AG89" i="50"/>
  <c r="AF89" i="50"/>
  <c r="AE89" i="50"/>
  <c r="AD89" i="50"/>
  <c r="AC89" i="50"/>
  <c r="AB89" i="50"/>
  <c r="AA89" i="50"/>
  <c r="Z89" i="50"/>
  <c r="Y89" i="50"/>
  <c r="X89" i="50"/>
  <c r="W89" i="50"/>
  <c r="V89" i="50"/>
  <c r="U89" i="50"/>
  <c r="T89" i="50"/>
  <c r="BW88" i="50"/>
  <c r="BV88" i="50"/>
  <c r="BU88" i="50"/>
  <c r="BT88" i="50"/>
  <c r="BS88" i="50"/>
  <c r="BR88" i="50"/>
  <c r="BQ88" i="50"/>
  <c r="BP88" i="50"/>
  <c r="BO88" i="50"/>
  <c r="BN88" i="50"/>
  <c r="BM88" i="50"/>
  <c r="BL88" i="50"/>
  <c r="BK88" i="50"/>
  <c r="BJ88" i="50"/>
  <c r="BI88" i="50"/>
  <c r="BH88" i="50"/>
  <c r="BG88" i="50"/>
  <c r="BF88" i="50"/>
  <c r="BE88" i="50"/>
  <c r="BD88" i="50"/>
  <c r="BC88" i="50"/>
  <c r="BB88" i="50"/>
  <c r="BA88" i="50"/>
  <c r="AZ88" i="50"/>
  <c r="AY88" i="50"/>
  <c r="AX88" i="50"/>
  <c r="AW88" i="50"/>
  <c r="AV88" i="50"/>
  <c r="AU88" i="50"/>
  <c r="AT88" i="50"/>
  <c r="AS88" i="50"/>
  <c r="AR88" i="50"/>
  <c r="AQ88" i="50"/>
  <c r="AP88" i="50"/>
  <c r="AO88" i="50"/>
  <c r="AN88" i="50"/>
  <c r="AM88" i="50"/>
  <c r="AL88" i="50"/>
  <c r="AK88" i="50"/>
  <c r="AJ88" i="50"/>
  <c r="AI88" i="50"/>
  <c r="AH88" i="50"/>
  <c r="AG88" i="50"/>
  <c r="AF88" i="50"/>
  <c r="AE88" i="50"/>
  <c r="AD88" i="50"/>
  <c r="AC88" i="50"/>
  <c r="AB88" i="50"/>
  <c r="AA88" i="50"/>
  <c r="Z88" i="50"/>
  <c r="Y88" i="50"/>
  <c r="X88" i="50"/>
  <c r="W88" i="50"/>
  <c r="V88" i="50"/>
  <c r="U88" i="50"/>
  <c r="T88" i="50"/>
  <c r="BW87" i="50"/>
  <c r="BV87" i="50"/>
  <c r="BU87" i="50"/>
  <c r="BT87" i="50"/>
  <c r="BS87" i="50"/>
  <c r="BR87" i="50"/>
  <c r="BQ87" i="50"/>
  <c r="BP87" i="50"/>
  <c r="BO87" i="50"/>
  <c r="BN87" i="50"/>
  <c r="BM87" i="50"/>
  <c r="BL87" i="50"/>
  <c r="BK87" i="50"/>
  <c r="BJ87" i="50"/>
  <c r="BI87" i="50"/>
  <c r="BH87" i="50"/>
  <c r="BG87" i="50"/>
  <c r="BF87" i="50"/>
  <c r="BE87" i="50"/>
  <c r="BD87" i="50"/>
  <c r="BC87" i="50"/>
  <c r="BB87" i="50"/>
  <c r="BA87" i="50"/>
  <c r="AZ87" i="50"/>
  <c r="AY87" i="50"/>
  <c r="AX87" i="50"/>
  <c r="AW87" i="50"/>
  <c r="AV87" i="50"/>
  <c r="AU87" i="50"/>
  <c r="AT87" i="50"/>
  <c r="AS87" i="50"/>
  <c r="AR87" i="50"/>
  <c r="AQ87" i="50"/>
  <c r="AP87" i="50"/>
  <c r="AO87" i="50"/>
  <c r="AN87" i="50"/>
  <c r="AM87" i="50"/>
  <c r="AL87" i="50"/>
  <c r="AK87" i="50"/>
  <c r="AJ87" i="50"/>
  <c r="AI87" i="50"/>
  <c r="AH87" i="50"/>
  <c r="AG87" i="50"/>
  <c r="AF87" i="50"/>
  <c r="AE87" i="50"/>
  <c r="AD87" i="50"/>
  <c r="AC87" i="50"/>
  <c r="AB87" i="50"/>
  <c r="AA87" i="50"/>
  <c r="Z87" i="50"/>
  <c r="Y87" i="50"/>
  <c r="X87" i="50"/>
  <c r="W87" i="50"/>
  <c r="V87" i="50"/>
  <c r="U87" i="50"/>
  <c r="T87" i="50"/>
  <c r="BW86" i="50"/>
  <c r="BV86" i="50"/>
  <c r="BU86" i="50"/>
  <c r="BT86" i="50"/>
  <c r="BS86" i="50"/>
  <c r="BR86" i="50"/>
  <c r="BQ86" i="50"/>
  <c r="BP86" i="50"/>
  <c r="BO86" i="50"/>
  <c r="BN86" i="50"/>
  <c r="BM86" i="50"/>
  <c r="BL86" i="50"/>
  <c r="BK86" i="50"/>
  <c r="BJ86" i="50"/>
  <c r="BI86" i="50"/>
  <c r="BH86" i="50"/>
  <c r="BG86" i="50"/>
  <c r="BF86" i="50"/>
  <c r="BE86" i="50"/>
  <c r="BD86" i="50"/>
  <c r="BC86" i="50"/>
  <c r="BB86" i="50"/>
  <c r="BA86" i="50"/>
  <c r="AZ86" i="50"/>
  <c r="AY86" i="50"/>
  <c r="AX86" i="50"/>
  <c r="AW86" i="50"/>
  <c r="AV86" i="50"/>
  <c r="AU86" i="50"/>
  <c r="AT86" i="50"/>
  <c r="AS86" i="50"/>
  <c r="AR86" i="50"/>
  <c r="AQ86" i="50"/>
  <c r="AP86" i="50"/>
  <c r="AO86" i="50"/>
  <c r="AN86" i="50"/>
  <c r="AM86" i="50"/>
  <c r="AL86" i="50"/>
  <c r="AK86" i="50"/>
  <c r="AJ86" i="50"/>
  <c r="AI86" i="50"/>
  <c r="AH86" i="50"/>
  <c r="AG86" i="50"/>
  <c r="AF86" i="50"/>
  <c r="AE86" i="50"/>
  <c r="AD86" i="50"/>
  <c r="AC86" i="50"/>
  <c r="AB86" i="50"/>
  <c r="AA86" i="50"/>
  <c r="Z86" i="50"/>
  <c r="Y86" i="50"/>
  <c r="X86" i="50"/>
  <c r="W86" i="50"/>
  <c r="V86" i="50"/>
  <c r="U86" i="50"/>
  <c r="T86" i="50"/>
  <c r="BW85" i="50"/>
  <c r="BV85" i="50"/>
  <c r="BU85" i="50"/>
  <c r="BT85" i="50"/>
  <c r="BS85" i="50"/>
  <c r="BR85" i="50"/>
  <c r="BQ85" i="50"/>
  <c r="BP85" i="50"/>
  <c r="BO85" i="50"/>
  <c r="BN85" i="50"/>
  <c r="BM85" i="50"/>
  <c r="BL85" i="50"/>
  <c r="BK85" i="50"/>
  <c r="BJ85" i="50"/>
  <c r="BI85" i="50"/>
  <c r="BH85" i="50"/>
  <c r="BG85" i="50"/>
  <c r="BF85" i="50"/>
  <c r="BE85" i="50"/>
  <c r="BD85" i="50"/>
  <c r="BC85" i="50"/>
  <c r="BB85" i="50"/>
  <c r="BA85" i="50"/>
  <c r="AZ85" i="50"/>
  <c r="AY85" i="50"/>
  <c r="AX85" i="50"/>
  <c r="AW85" i="50"/>
  <c r="AV85" i="50"/>
  <c r="AU85" i="50"/>
  <c r="AT85" i="50"/>
  <c r="AS85" i="50"/>
  <c r="AR85" i="50"/>
  <c r="AQ85" i="50"/>
  <c r="AP85" i="50"/>
  <c r="AO85" i="50"/>
  <c r="AN85" i="50"/>
  <c r="AM85" i="50"/>
  <c r="AL85" i="50"/>
  <c r="AK85" i="50"/>
  <c r="AJ85" i="50"/>
  <c r="AI85" i="50"/>
  <c r="AH85" i="50"/>
  <c r="AG85" i="50"/>
  <c r="AF85" i="50"/>
  <c r="AE85" i="50"/>
  <c r="AD85" i="50"/>
  <c r="AC85" i="50"/>
  <c r="AB85" i="50"/>
  <c r="AA85" i="50"/>
  <c r="Z85" i="50"/>
  <c r="Y85" i="50"/>
  <c r="X85" i="50"/>
  <c r="W85" i="50"/>
  <c r="V85" i="50"/>
  <c r="U85" i="50"/>
  <c r="T85" i="50"/>
  <c r="BW84" i="50"/>
  <c r="BV84" i="50"/>
  <c r="BU84" i="50"/>
  <c r="BT84" i="50"/>
  <c r="BS84" i="50"/>
  <c r="BR84" i="50"/>
  <c r="BQ84" i="50"/>
  <c r="BP84" i="50"/>
  <c r="BO84" i="50"/>
  <c r="BN84" i="50"/>
  <c r="BM84" i="50"/>
  <c r="BL84" i="50"/>
  <c r="BK84" i="50"/>
  <c r="BJ84" i="50"/>
  <c r="BI84" i="50"/>
  <c r="BH84" i="50"/>
  <c r="BG84" i="50"/>
  <c r="BF84" i="50"/>
  <c r="BE84" i="50"/>
  <c r="BD84" i="50"/>
  <c r="BC84" i="50"/>
  <c r="BB84" i="50"/>
  <c r="BA84" i="50"/>
  <c r="AZ84" i="50"/>
  <c r="AY84" i="50"/>
  <c r="AX84" i="50"/>
  <c r="AW84" i="50"/>
  <c r="AV84" i="50"/>
  <c r="AU84" i="50"/>
  <c r="AT84" i="50"/>
  <c r="AS84" i="50"/>
  <c r="AR84" i="50"/>
  <c r="AQ84" i="50"/>
  <c r="AP84" i="50"/>
  <c r="AO84" i="50"/>
  <c r="AN84" i="50"/>
  <c r="AM84" i="50"/>
  <c r="AL84" i="50"/>
  <c r="AK84" i="50"/>
  <c r="AJ84" i="50"/>
  <c r="AI84" i="50"/>
  <c r="AH84" i="50"/>
  <c r="AG84" i="50"/>
  <c r="AF84" i="50"/>
  <c r="AE84" i="50"/>
  <c r="AD84" i="50"/>
  <c r="AC84" i="50"/>
  <c r="AB84" i="50"/>
  <c r="AA84" i="50"/>
  <c r="Z84" i="50"/>
  <c r="Y84" i="50"/>
  <c r="X84" i="50"/>
  <c r="W84" i="50"/>
  <c r="V84" i="50"/>
  <c r="U84" i="50"/>
  <c r="T84" i="50"/>
  <c r="BW83" i="50"/>
  <c r="BV83" i="50"/>
  <c r="BU83" i="50"/>
  <c r="BT83" i="50"/>
  <c r="BS83" i="50"/>
  <c r="BR83" i="50"/>
  <c r="BQ83" i="50"/>
  <c r="BP83" i="50"/>
  <c r="BO83" i="50"/>
  <c r="BN83" i="50"/>
  <c r="BM83" i="50"/>
  <c r="BL83" i="50"/>
  <c r="BK83" i="50"/>
  <c r="BJ83" i="50"/>
  <c r="BI83" i="50"/>
  <c r="BH83" i="50"/>
  <c r="BG83" i="50"/>
  <c r="BF83" i="50"/>
  <c r="BE83" i="50"/>
  <c r="BD83" i="50"/>
  <c r="BC83" i="50"/>
  <c r="BB83" i="50"/>
  <c r="BA83" i="50"/>
  <c r="AZ83" i="50"/>
  <c r="AY83" i="50"/>
  <c r="AX83" i="50"/>
  <c r="AW83" i="50"/>
  <c r="AV83" i="50"/>
  <c r="AU83" i="50"/>
  <c r="AT83" i="50"/>
  <c r="AS83" i="50"/>
  <c r="AR83" i="50"/>
  <c r="AQ83" i="50"/>
  <c r="AP83" i="50"/>
  <c r="AO83" i="50"/>
  <c r="AN83" i="50"/>
  <c r="AM83" i="50"/>
  <c r="AL83" i="50"/>
  <c r="AK83" i="50"/>
  <c r="AJ83" i="50"/>
  <c r="AI83" i="50"/>
  <c r="AH83" i="50"/>
  <c r="AG83" i="50"/>
  <c r="AF83" i="50"/>
  <c r="AE83" i="50"/>
  <c r="AD83" i="50"/>
  <c r="AC83" i="50"/>
  <c r="AB83" i="50"/>
  <c r="AA83" i="50"/>
  <c r="Z83" i="50"/>
  <c r="Y83" i="50"/>
  <c r="X83" i="50"/>
  <c r="W83" i="50"/>
  <c r="V83" i="50"/>
  <c r="U83" i="50"/>
  <c r="T83" i="50"/>
  <c r="BW82" i="50"/>
  <c r="BV82" i="50"/>
  <c r="BU82" i="50"/>
  <c r="BT82" i="50"/>
  <c r="BS82" i="50"/>
  <c r="BR82" i="50"/>
  <c r="BQ82" i="50"/>
  <c r="BP82" i="50"/>
  <c r="BO82" i="50"/>
  <c r="BN82" i="50"/>
  <c r="BM82" i="50"/>
  <c r="BL82" i="50"/>
  <c r="BK82" i="50"/>
  <c r="BJ82" i="50"/>
  <c r="BI82" i="50"/>
  <c r="BH82" i="50"/>
  <c r="BG82" i="50"/>
  <c r="BF82" i="50"/>
  <c r="BE82" i="50"/>
  <c r="BD82" i="50"/>
  <c r="BC82" i="50"/>
  <c r="BB82" i="50"/>
  <c r="BA82" i="50"/>
  <c r="AZ82" i="50"/>
  <c r="AY82" i="50"/>
  <c r="AX82" i="50"/>
  <c r="AW82" i="50"/>
  <c r="AV82" i="50"/>
  <c r="AU82" i="50"/>
  <c r="AT82" i="50"/>
  <c r="AS82" i="50"/>
  <c r="AR82" i="50"/>
  <c r="AQ82" i="50"/>
  <c r="AP82" i="50"/>
  <c r="AO82" i="50"/>
  <c r="AN82" i="50"/>
  <c r="AM82" i="50"/>
  <c r="AL82" i="50"/>
  <c r="AK82" i="50"/>
  <c r="AJ82" i="50"/>
  <c r="AI82" i="50"/>
  <c r="AH82" i="50"/>
  <c r="AG82" i="50"/>
  <c r="AF82" i="50"/>
  <c r="AE82" i="50"/>
  <c r="AD82" i="50"/>
  <c r="AC82" i="50"/>
  <c r="AB82" i="50"/>
  <c r="AA82" i="50"/>
  <c r="Z82" i="50"/>
  <c r="Y82" i="50"/>
  <c r="X82" i="50"/>
  <c r="W82" i="50"/>
  <c r="V82" i="50"/>
  <c r="U82" i="50"/>
  <c r="T82" i="50"/>
  <c r="BW81" i="50"/>
  <c r="BV81" i="50"/>
  <c r="BU81" i="50"/>
  <c r="BT81" i="50"/>
  <c r="BS81" i="50"/>
  <c r="BR81" i="50"/>
  <c r="BQ81" i="50"/>
  <c r="BP81" i="50"/>
  <c r="BO81" i="50"/>
  <c r="BN81" i="50"/>
  <c r="BM81" i="50"/>
  <c r="BL81" i="50"/>
  <c r="BK81" i="50"/>
  <c r="BJ81" i="50"/>
  <c r="BI81" i="50"/>
  <c r="BH81" i="50"/>
  <c r="BG81" i="50"/>
  <c r="BF81" i="50"/>
  <c r="BE81" i="50"/>
  <c r="BD81" i="50"/>
  <c r="BC81" i="50"/>
  <c r="BB81" i="50"/>
  <c r="BA81" i="50"/>
  <c r="AZ81" i="50"/>
  <c r="AY81" i="50"/>
  <c r="AX81" i="50"/>
  <c r="AW81" i="50"/>
  <c r="AV81" i="50"/>
  <c r="AU81" i="50"/>
  <c r="AT81" i="50"/>
  <c r="AS81" i="50"/>
  <c r="AR81" i="50"/>
  <c r="AQ81" i="50"/>
  <c r="AP81" i="50"/>
  <c r="AO81" i="50"/>
  <c r="AN81" i="50"/>
  <c r="AM81" i="50"/>
  <c r="AL81" i="50"/>
  <c r="AK81" i="50"/>
  <c r="AJ81" i="50"/>
  <c r="AI81" i="50"/>
  <c r="AH81" i="50"/>
  <c r="AG81" i="50"/>
  <c r="AF81" i="50"/>
  <c r="AE81" i="50"/>
  <c r="AD81" i="50"/>
  <c r="AC81" i="50"/>
  <c r="AB81" i="50"/>
  <c r="AA81" i="50"/>
  <c r="Z81" i="50"/>
  <c r="Y81" i="50"/>
  <c r="X81" i="50"/>
  <c r="W81" i="50"/>
  <c r="V81" i="50"/>
  <c r="U81" i="50"/>
  <c r="T81" i="50"/>
  <c r="BW80" i="50"/>
  <c r="BV80" i="50"/>
  <c r="BU80" i="50"/>
  <c r="BT80" i="50"/>
  <c r="BS80" i="50"/>
  <c r="BR80" i="50"/>
  <c r="BQ80" i="50"/>
  <c r="BP80" i="50"/>
  <c r="BO80" i="50"/>
  <c r="BN80" i="50"/>
  <c r="BM80" i="50"/>
  <c r="BL80" i="50"/>
  <c r="BK80" i="50"/>
  <c r="BJ80" i="50"/>
  <c r="BI80" i="50"/>
  <c r="BH80" i="50"/>
  <c r="BG80" i="50"/>
  <c r="BF80" i="50"/>
  <c r="BE80" i="50"/>
  <c r="BD80" i="50"/>
  <c r="BC80" i="50"/>
  <c r="BB80" i="50"/>
  <c r="BA80" i="50"/>
  <c r="AZ80" i="50"/>
  <c r="AY80" i="50"/>
  <c r="AX80" i="50"/>
  <c r="AW80" i="50"/>
  <c r="AV80" i="50"/>
  <c r="AU80" i="50"/>
  <c r="AT80" i="50"/>
  <c r="AS80" i="50"/>
  <c r="AR80" i="50"/>
  <c r="AQ80" i="50"/>
  <c r="AP80" i="50"/>
  <c r="AO80" i="50"/>
  <c r="AN80" i="50"/>
  <c r="AM80" i="50"/>
  <c r="AL80" i="50"/>
  <c r="AK80" i="50"/>
  <c r="AJ80" i="50"/>
  <c r="AI80" i="50"/>
  <c r="AH80" i="50"/>
  <c r="AG80" i="50"/>
  <c r="AF80" i="50"/>
  <c r="AE80" i="50"/>
  <c r="AD80" i="50"/>
  <c r="AC80" i="50"/>
  <c r="AB80" i="50"/>
  <c r="AA80" i="50"/>
  <c r="Z80" i="50"/>
  <c r="Y80" i="50"/>
  <c r="X80" i="50"/>
  <c r="W80" i="50"/>
  <c r="V80" i="50"/>
  <c r="U80" i="50"/>
  <c r="T80" i="50"/>
  <c r="BW79" i="50"/>
  <c r="BV79" i="50"/>
  <c r="BU79" i="50"/>
  <c r="BT79" i="50"/>
  <c r="BS79" i="50"/>
  <c r="BR79" i="50"/>
  <c r="BQ79" i="50"/>
  <c r="BP79" i="50"/>
  <c r="BO79" i="50"/>
  <c r="BN79" i="50"/>
  <c r="BM79" i="50"/>
  <c r="BL79" i="50"/>
  <c r="BK79" i="50"/>
  <c r="BJ79" i="50"/>
  <c r="BI79" i="50"/>
  <c r="BH79" i="50"/>
  <c r="BG79" i="50"/>
  <c r="BF79" i="50"/>
  <c r="BE79" i="50"/>
  <c r="BD79" i="50"/>
  <c r="BC79" i="50"/>
  <c r="BB79" i="50"/>
  <c r="BA79" i="50"/>
  <c r="AZ79" i="50"/>
  <c r="AY79" i="50"/>
  <c r="AX79" i="50"/>
  <c r="AW79" i="50"/>
  <c r="AV79" i="50"/>
  <c r="AU79" i="50"/>
  <c r="AT79" i="50"/>
  <c r="AS79" i="50"/>
  <c r="AR79" i="50"/>
  <c r="AQ79" i="50"/>
  <c r="AP79" i="50"/>
  <c r="AO79" i="50"/>
  <c r="AN79" i="50"/>
  <c r="AM79" i="50"/>
  <c r="AL79" i="50"/>
  <c r="AK79" i="50"/>
  <c r="AJ79" i="50"/>
  <c r="AI79" i="50"/>
  <c r="AH79" i="50"/>
  <c r="AG79" i="50"/>
  <c r="AF79" i="50"/>
  <c r="AE79" i="50"/>
  <c r="AD79" i="50"/>
  <c r="AC79" i="50"/>
  <c r="AB79" i="50"/>
  <c r="AA79" i="50"/>
  <c r="Z79" i="50"/>
  <c r="Y79" i="50"/>
  <c r="X79" i="50"/>
  <c r="W79" i="50"/>
  <c r="V79" i="50"/>
  <c r="U79" i="50"/>
  <c r="T79" i="50"/>
  <c r="BW78" i="50"/>
  <c r="BV78" i="50"/>
  <c r="BU78" i="50"/>
  <c r="BT78" i="50"/>
  <c r="BS78" i="50"/>
  <c r="BR78" i="50"/>
  <c r="BQ78" i="50"/>
  <c r="BP78" i="50"/>
  <c r="BO78" i="50"/>
  <c r="BN78" i="50"/>
  <c r="BM78" i="50"/>
  <c r="BL78" i="50"/>
  <c r="BK78" i="50"/>
  <c r="BJ78" i="50"/>
  <c r="BI78" i="50"/>
  <c r="BH78" i="50"/>
  <c r="BG78" i="50"/>
  <c r="BF78" i="50"/>
  <c r="BE78" i="50"/>
  <c r="BD78" i="50"/>
  <c r="BC78" i="50"/>
  <c r="BB78" i="50"/>
  <c r="BA78" i="50"/>
  <c r="AZ78" i="50"/>
  <c r="AY78" i="50"/>
  <c r="AX78" i="50"/>
  <c r="AW78" i="50"/>
  <c r="AV78" i="50"/>
  <c r="AU78" i="50"/>
  <c r="AT78" i="50"/>
  <c r="AS78" i="50"/>
  <c r="AR78" i="50"/>
  <c r="AQ78" i="50"/>
  <c r="AP78" i="50"/>
  <c r="AO78" i="50"/>
  <c r="AN78" i="50"/>
  <c r="AM78" i="50"/>
  <c r="AL78" i="50"/>
  <c r="AK78" i="50"/>
  <c r="AJ78" i="50"/>
  <c r="AI78" i="50"/>
  <c r="AH78" i="50"/>
  <c r="AG78" i="50"/>
  <c r="AF78" i="50"/>
  <c r="AE78" i="50"/>
  <c r="AD78" i="50"/>
  <c r="AC78" i="50"/>
  <c r="AB78" i="50"/>
  <c r="AA78" i="50"/>
  <c r="Z78" i="50"/>
  <c r="Y78" i="50"/>
  <c r="X78" i="50"/>
  <c r="W78" i="50"/>
  <c r="V78" i="50"/>
  <c r="U78" i="50"/>
  <c r="T78" i="50"/>
  <c r="BW77" i="50"/>
  <c r="BV77" i="50"/>
  <c r="BU77" i="50"/>
  <c r="BT77" i="50"/>
  <c r="BS77" i="50"/>
  <c r="BR77" i="50"/>
  <c r="BQ77" i="50"/>
  <c r="BP77" i="50"/>
  <c r="BO77" i="50"/>
  <c r="BN77" i="50"/>
  <c r="BM77" i="50"/>
  <c r="BL77" i="50"/>
  <c r="BK77" i="50"/>
  <c r="BJ77" i="50"/>
  <c r="BI77" i="50"/>
  <c r="BH77" i="50"/>
  <c r="BG77" i="50"/>
  <c r="BF77" i="50"/>
  <c r="BE77" i="50"/>
  <c r="BD77" i="50"/>
  <c r="BC77" i="50"/>
  <c r="BB77" i="50"/>
  <c r="BA77" i="50"/>
  <c r="AZ77" i="50"/>
  <c r="AY77" i="50"/>
  <c r="AX77" i="50"/>
  <c r="AW77" i="50"/>
  <c r="AV77" i="50"/>
  <c r="AU77" i="50"/>
  <c r="AT77" i="50"/>
  <c r="AS77" i="50"/>
  <c r="AR77" i="50"/>
  <c r="AQ77" i="50"/>
  <c r="AP77" i="50"/>
  <c r="AO77" i="50"/>
  <c r="AN77" i="50"/>
  <c r="AM77" i="50"/>
  <c r="AL77" i="50"/>
  <c r="AK77" i="50"/>
  <c r="AJ77" i="50"/>
  <c r="AI77" i="50"/>
  <c r="AH77" i="50"/>
  <c r="AG77" i="50"/>
  <c r="AF77" i="50"/>
  <c r="AE77" i="50"/>
  <c r="AD77" i="50"/>
  <c r="AC77" i="50"/>
  <c r="AB77" i="50"/>
  <c r="AA77" i="50"/>
  <c r="Z77" i="50"/>
  <c r="Y77" i="50"/>
  <c r="X77" i="50"/>
  <c r="W77" i="50"/>
  <c r="V77" i="50"/>
  <c r="U77" i="50"/>
  <c r="T77" i="50"/>
  <c r="BW76" i="50"/>
  <c r="BV76" i="50"/>
  <c r="BU76" i="50"/>
  <c r="BT76" i="50"/>
  <c r="BS76" i="50"/>
  <c r="BR76" i="50"/>
  <c r="BQ76" i="50"/>
  <c r="BP76" i="50"/>
  <c r="BO76" i="50"/>
  <c r="BN76" i="50"/>
  <c r="BM76" i="50"/>
  <c r="BL76" i="50"/>
  <c r="BK76" i="50"/>
  <c r="BJ76" i="50"/>
  <c r="BI76" i="50"/>
  <c r="BH76" i="50"/>
  <c r="BG76" i="50"/>
  <c r="BF76" i="50"/>
  <c r="BE76" i="50"/>
  <c r="BD76" i="50"/>
  <c r="BC76" i="50"/>
  <c r="BB76" i="50"/>
  <c r="BA76" i="50"/>
  <c r="AZ76" i="50"/>
  <c r="AY76" i="50"/>
  <c r="AX76" i="50"/>
  <c r="AW76" i="50"/>
  <c r="AV76" i="50"/>
  <c r="AU76" i="50"/>
  <c r="AT76" i="50"/>
  <c r="AS76" i="50"/>
  <c r="AR76" i="50"/>
  <c r="AQ76" i="50"/>
  <c r="AP76" i="50"/>
  <c r="AO76" i="50"/>
  <c r="AN76" i="50"/>
  <c r="AM76" i="50"/>
  <c r="AL76" i="50"/>
  <c r="AK76" i="50"/>
  <c r="AJ76" i="50"/>
  <c r="AI76" i="50"/>
  <c r="AH76" i="50"/>
  <c r="AG76" i="50"/>
  <c r="AF76" i="50"/>
  <c r="AE76" i="50"/>
  <c r="AD76" i="50"/>
  <c r="AC76" i="50"/>
  <c r="AB76" i="50"/>
  <c r="AA76" i="50"/>
  <c r="Z76" i="50"/>
  <c r="Y76" i="50"/>
  <c r="X76" i="50"/>
  <c r="W76" i="50"/>
  <c r="V76" i="50"/>
  <c r="U76" i="50"/>
  <c r="T76" i="50"/>
  <c r="BW75" i="50"/>
  <c r="BV75" i="50"/>
  <c r="BU75" i="50"/>
  <c r="BT75" i="50"/>
  <c r="BS75" i="50"/>
  <c r="BR75" i="50"/>
  <c r="BQ75" i="50"/>
  <c r="BP75" i="50"/>
  <c r="BO75" i="50"/>
  <c r="BN75" i="50"/>
  <c r="BM75" i="50"/>
  <c r="BL75" i="50"/>
  <c r="BK75" i="50"/>
  <c r="BJ75" i="50"/>
  <c r="BI75" i="50"/>
  <c r="BH75" i="50"/>
  <c r="BG75" i="50"/>
  <c r="BF75" i="50"/>
  <c r="BE75" i="50"/>
  <c r="BD75" i="50"/>
  <c r="BC75" i="50"/>
  <c r="BB75" i="50"/>
  <c r="BA75" i="50"/>
  <c r="AZ75" i="50"/>
  <c r="AY75" i="50"/>
  <c r="AX75" i="50"/>
  <c r="AW75" i="50"/>
  <c r="AV75" i="50"/>
  <c r="AU75" i="50"/>
  <c r="AT75" i="50"/>
  <c r="AS75" i="50"/>
  <c r="AR75" i="50"/>
  <c r="AQ75" i="50"/>
  <c r="AP75" i="50"/>
  <c r="AO75" i="50"/>
  <c r="AN75" i="50"/>
  <c r="AM75" i="50"/>
  <c r="AL75" i="50"/>
  <c r="AK75" i="50"/>
  <c r="AJ75" i="50"/>
  <c r="AI75" i="50"/>
  <c r="AH75" i="50"/>
  <c r="AG75" i="50"/>
  <c r="AF75" i="50"/>
  <c r="AE75" i="50"/>
  <c r="AD75" i="50"/>
  <c r="AC75" i="50"/>
  <c r="AB75" i="50"/>
  <c r="AA75" i="50"/>
  <c r="Z75" i="50"/>
  <c r="Y75" i="50"/>
  <c r="X75" i="50"/>
  <c r="W75" i="50"/>
  <c r="V75" i="50"/>
  <c r="U75" i="50"/>
  <c r="T75" i="50"/>
  <c r="BW74" i="50"/>
  <c r="BV74" i="50"/>
  <c r="BU74" i="50"/>
  <c r="BT74" i="50"/>
  <c r="BS74" i="50"/>
  <c r="BR74" i="50"/>
  <c r="BQ74" i="50"/>
  <c r="BP74" i="50"/>
  <c r="BO74" i="50"/>
  <c r="BN74" i="50"/>
  <c r="BM74" i="50"/>
  <c r="BL74" i="50"/>
  <c r="BK74" i="50"/>
  <c r="BJ74" i="50"/>
  <c r="BI74" i="50"/>
  <c r="BH74" i="50"/>
  <c r="BG74" i="50"/>
  <c r="BF74" i="50"/>
  <c r="BE74" i="50"/>
  <c r="BD74" i="50"/>
  <c r="BC74" i="50"/>
  <c r="BB74" i="50"/>
  <c r="BA74" i="50"/>
  <c r="AZ74" i="50"/>
  <c r="AY74" i="50"/>
  <c r="AX74" i="50"/>
  <c r="AW74" i="50"/>
  <c r="AV74" i="50"/>
  <c r="AU74" i="50"/>
  <c r="AT74" i="50"/>
  <c r="AS74" i="50"/>
  <c r="AR74" i="50"/>
  <c r="AQ74" i="50"/>
  <c r="AP74" i="50"/>
  <c r="AO74" i="50"/>
  <c r="AN74" i="50"/>
  <c r="AM74" i="50"/>
  <c r="AL74" i="50"/>
  <c r="AK74" i="50"/>
  <c r="AJ74" i="50"/>
  <c r="AI74" i="50"/>
  <c r="AH74" i="50"/>
  <c r="AG74" i="50"/>
  <c r="AF74" i="50"/>
  <c r="AE74" i="50"/>
  <c r="AD74" i="50"/>
  <c r="AC74" i="50"/>
  <c r="AB74" i="50"/>
  <c r="AA74" i="50"/>
  <c r="Z74" i="50"/>
  <c r="Y74" i="50"/>
  <c r="X74" i="50"/>
  <c r="W74" i="50"/>
  <c r="V74" i="50"/>
  <c r="U74" i="50"/>
  <c r="T74" i="50"/>
  <c r="BW73" i="50"/>
  <c r="BV73" i="50"/>
  <c r="BU73" i="50"/>
  <c r="BT73" i="50"/>
  <c r="BS73" i="50"/>
  <c r="BR73" i="50"/>
  <c r="BQ73" i="50"/>
  <c r="BP73" i="50"/>
  <c r="BO73" i="50"/>
  <c r="BN73" i="50"/>
  <c r="BM73" i="50"/>
  <c r="BL73" i="50"/>
  <c r="BK73" i="50"/>
  <c r="BJ73" i="50"/>
  <c r="BI73" i="50"/>
  <c r="BH73" i="50"/>
  <c r="BG73" i="50"/>
  <c r="BF73" i="50"/>
  <c r="BE73" i="50"/>
  <c r="BD73" i="50"/>
  <c r="BC73" i="50"/>
  <c r="BB73" i="50"/>
  <c r="BA73" i="50"/>
  <c r="AZ73" i="50"/>
  <c r="AY73" i="50"/>
  <c r="AX73" i="50"/>
  <c r="AW73" i="50"/>
  <c r="AV73" i="50"/>
  <c r="AU73" i="50"/>
  <c r="AT73" i="50"/>
  <c r="AS73" i="50"/>
  <c r="AR73" i="50"/>
  <c r="AQ73" i="50"/>
  <c r="AP73" i="50"/>
  <c r="AO73" i="50"/>
  <c r="AN73" i="50"/>
  <c r="AM73" i="50"/>
  <c r="AL73" i="50"/>
  <c r="AK73" i="50"/>
  <c r="AJ73" i="50"/>
  <c r="AI73" i="50"/>
  <c r="AH73" i="50"/>
  <c r="AG73" i="50"/>
  <c r="AF73" i="50"/>
  <c r="AE73" i="50"/>
  <c r="AD73" i="50"/>
  <c r="AC73" i="50"/>
  <c r="AB73" i="50"/>
  <c r="AA73" i="50"/>
  <c r="Z73" i="50"/>
  <c r="Y73" i="50"/>
  <c r="X73" i="50"/>
  <c r="W73" i="50"/>
  <c r="V73" i="50"/>
  <c r="U73" i="50"/>
  <c r="T73" i="50"/>
  <c r="BW72" i="50"/>
  <c r="BV72" i="50"/>
  <c r="BU72" i="50"/>
  <c r="BT72" i="50"/>
  <c r="BS72" i="50"/>
  <c r="BR72" i="50"/>
  <c r="BQ72" i="50"/>
  <c r="BP72" i="50"/>
  <c r="BO72" i="50"/>
  <c r="BN72" i="50"/>
  <c r="BM72" i="50"/>
  <c r="BL72" i="50"/>
  <c r="BK72" i="50"/>
  <c r="BJ72" i="50"/>
  <c r="BI72" i="50"/>
  <c r="BH72" i="50"/>
  <c r="BG72" i="50"/>
  <c r="BF72" i="50"/>
  <c r="BE72" i="50"/>
  <c r="BD72" i="50"/>
  <c r="BC72" i="50"/>
  <c r="BB72" i="50"/>
  <c r="BA72" i="50"/>
  <c r="AZ72" i="50"/>
  <c r="AY72" i="50"/>
  <c r="AX72" i="50"/>
  <c r="AW72" i="50"/>
  <c r="AV72" i="50"/>
  <c r="AU72" i="50"/>
  <c r="AT72" i="50"/>
  <c r="AS72" i="50"/>
  <c r="AR72" i="50"/>
  <c r="AQ72" i="50"/>
  <c r="AP72" i="50"/>
  <c r="AO72" i="50"/>
  <c r="AN72" i="50"/>
  <c r="AM72" i="50"/>
  <c r="AL72" i="50"/>
  <c r="AK72" i="50"/>
  <c r="AJ72" i="50"/>
  <c r="AI72" i="50"/>
  <c r="AH72" i="50"/>
  <c r="AG72" i="50"/>
  <c r="AF72" i="50"/>
  <c r="AE72" i="50"/>
  <c r="AD72" i="50"/>
  <c r="AC72" i="50"/>
  <c r="AB72" i="50"/>
  <c r="AA72" i="50"/>
  <c r="Z72" i="50"/>
  <c r="Y72" i="50"/>
  <c r="X72" i="50"/>
  <c r="W72" i="50"/>
  <c r="V72" i="50"/>
  <c r="U72" i="50"/>
  <c r="T72" i="50"/>
  <c r="BW71" i="50"/>
  <c r="BV71" i="50"/>
  <c r="BU71" i="50"/>
  <c r="BT71" i="50"/>
  <c r="BS71" i="50"/>
  <c r="BR71" i="50"/>
  <c r="BQ71" i="50"/>
  <c r="BP71" i="50"/>
  <c r="BO71" i="50"/>
  <c r="BN71" i="50"/>
  <c r="BM71" i="50"/>
  <c r="BL71" i="50"/>
  <c r="BK71" i="50"/>
  <c r="BJ71" i="50"/>
  <c r="BI71" i="50"/>
  <c r="BH71" i="50"/>
  <c r="BG71" i="50"/>
  <c r="BF71" i="50"/>
  <c r="BE71" i="50"/>
  <c r="BD71" i="50"/>
  <c r="BC71" i="50"/>
  <c r="BB71" i="50"/>
  <c r="BA71" i="50"/>
  <c r="AZ71" i="50"/>
  <c r="AY71" i="50"/>
  <c r="AX71" i="50"/>
  <c r="AW71" i="50"/>
  <c r="AV71" i="50"/>
  <c r="AU71" i="50"/>
  <c r="AT71" i="50"/>
  <c r="AS71" i="50"/>
  <c r="AR71" i="50"/>
  <c r="AQ71" i="50"/>
  <c r="AP71" i="50"/>
  <c r="AO71" i="50"/>
  <c r="AN71" i="50"/>
  <c r="AM71" i="50"/>
  <c r="AL71" i="50"/>
  <c r="AK71" i="50"/>
  <c r="AJ71" i="50"/>
  <c r="AI71" i="50"/>
  <c r="AH71" i="50"/>
  <c r="AG71" i="50"/>
  <c r="AF71" i="50"/>
  <c r="AE71" i="50"/>
  <c r="AD71" i="50"/>
  <c r="AC71" i="50"/>
  <c r="AB71" i="50"/>
  <c r="AA71" i="50"/>
  <c r="Z71" i="50"/>
  <c r="Y71" i="50"/>
  <c r="X71" i="50"/>
  <c r="W71" i="50"/>
  <c r="V71" i="50"/>
  <c r="U71" i="50"/>
  <c r="T71" i="50"/>
  <c r="BW70" i="50"/>
  <c r="BV70" i="50"/>
  <c r="BU70" i="50"/>
  <c r="BT70" i="50"/>
  <c r="BS70" i="50"/>
  <c r="BR70" i="50"/>
  <c r="BQ70" i="50"/>
  <c r="BP70" i="50"/>
  <c r="BO70" i="50"/>
  <c r="BN70" i="50"/>
  <c r="BM70" i="50"/>
  <c r="BL70" i="50"/>
  <c r="BK70" i="50"/>
  <c r="BJ70" i="50"/>
  <c r="BI70" i="50"/>
  <c r="BH70" i="50"/>
  <c r="BG70" i="50"/>
  <c r="BF70" i="50"/>
  <c r="BE70" i="50"/>
  <c r="BD70" i="50"/>
  <c r="BC70" i="50"/>
  <c r="BB70" i="50"/>
  <c r="BA70" i="50"/>
  <c r="AZ70" i="50"/>
  <c r="AY70" i="50"/>
  <c r="AX70" i="50"/>
  <c r="AW70" i="50"/>
  <c r="AV70" i="50"/>
  <c r="AU70" i="50"/>
  <c r="AT70" i="50"/>
  <c r="AS70" i="50"/>
  <c r="AR70" i="50"/>
  <c r="AQ70" i="50"/>
  <c r="AP70" i="50"/>
  <c r="AO70" i="50"/>
  <c r="AN70" i="50"/>
  <c r="AM70" i="50"/>
  <c r="AL70" i="50"/>
  <c r="AK70" i="50"/>
  <c r="AJ70" i="50"/>
  <c r="AI70" i="50"/>
  <c r="AH70" i="50"/>
  <c r="AG70" i="50"/>
  <c r="AF70" i="50"/>
  <c r="AE70" i="50"/>
  <c r="AD70" i="50"/>
  <c r="AC70" i="50"/>
  <c r="AB70" i="50"/>
  <c r="AA70" i="50"/>
  <c r="Z70" i="50"/>
  <c r="Y70" i="50"/>
  <c r="X70" i="50"/>
  <c r="W70" i="50"/>
  <c r="V70" i="50"/>
  <c r="U70" i="50"/>
  <c r="T70" i="50"/>
  <c r="BW69" i="50"/>
  <c r="BV69" i="50"/>
  <c r="BU69" i="50"/>
  <c r="BT69" i="50"/>
  <c r="BS69" i="50"/>
  <c r="BR69" i="50"/>
  <c r="BQ69" i="50"/>
  <c r="BP69" i="50"/>
  <c r="BO69" i="50"/>
  <c r="BN69" i="50"/>
  <c r="BM69" i="50"/>
  <c r="BL69" i="50"/>
  <c r="BK69" i="50"/>
  <c r="BJ69" i="50"/>
  <c r="BI69" i="50"/>
  <c r="BH69" i="50"/>
  <c r="BG69" i="50"/>
  <c r="BF69" i="50"/>
  <c r="BE69" i="50"/>
  <c r="BD69" i="50"/>
  <c r="BC69" i="50"/>
  <c r="BB69" i="50"/>
  <c r="BA69" i="50"/>
  <c r="AZ69" i="50"/>
  <c r="AY69" i="50"/>
  <c r="AX69" i="50"/>
  <c r="AW69" i="50"/>
  <c r="AV69" i="50"/>
  <c r="AU69" i="50"/>
  <c r="AT69" i="50"/>
  <c r="AS69" i="50"/>
  <c r="AR69" i="50"/>
  <c r="AQ69" i="50"/>
  <c r="AP69" i="50"/>
  <c r="AO69" i="50"/>
  <c r="AN69" i="50"/>
  <c r="AM69" i="50"/>
  <c r="AL69" i="50"/>
  <c r="AK69" i="50"/>
  <c r="AJ69" i="50"/>
  <c r="AI69" i="50"/>
  <c r="AH69" i="50"/>
  <c r="AG69" i="50"/>
  <c r="AF69" i="50"/>
  <c r="AE69" i="50"/>
  <c r="AD69" i="50"/>
  <c r="AC69" i="50"/>
  <c r="AB69" i="50"/>
  <c r="AA69" i="50"/>
  <c r="Z69" i="50"/>
  <c r="Y69" i="50"/>
  <c r="X69" i="50"/>
  <c r="W69" i="50"/>
  <c r="V69" i="50"/>
  <c r="U69" i="50"/>
  <c r="T69" i="50"/>
  <c r="BW68" i="50"/>
  <c r="BV68" i="50"/>
  <c r="BU68" i="50"/>
  <c r="BT68" i="50"/>
  <c r="BS68" i="50"/>
  <c r="BR68" i="50"/>
  <c r="BQ68" i="50"/>
  <c r="BP68" i="50"/>
  <c r="BO68" i="50"/>
  <c r="BN68" i="50"/>
  <c r="BM68" i="50"/>
  <c r="BL68" i="50"/>
  <c r="BK68" i="50"/>
  <c r="BJ68" i="50"/>
  <c r="BI68" i="50"/>
  <c r="BH68" i="50"/>
  <c r="BG68" i="50"/>
  <c r="BF68" i="50"/>
  <c r="BE68" i="50"/>
  <c r="BD68" i="50"/>
  <c r="BC68" i="50"/>
  <c r="BB68" i="50"/>
  <c r="BA68" i="50"/>
  <c r="AZ68" i="50"/>
  <c r="AY68" i="50"/>
  <c r="AX68" i="50"/>
  <c r="AW68" i="50"/>
  <c r="AV68" i="50"/>
  <c r="AU68" i="50"/>
  <c r="AT68" i="50"/>
  <c r="AS68" i="50"/>
  <c r="AR68" i="50"/>
  <c r="AQ68" i="50"/>
  <c r="AP68" i="50"/>
  <c r="AO68" i="50"/>
  <c r="AN68" i="50"/>
  <c r="AM68" i="50"/>
  <c r="AL68" i="50"/>
  <c r="AK68" i="50"/>
  <c r="AJ68" i="50"/>
  <c r="AI68" i="50"/>
  <c r="AH68" i="50"/>
  <c r="AG68" i="50"/>
  <c r="AF68" i="50"/>
  <c r="AE68" i="50"/>
  <c r="AD68" i="50"/>
  <c r="AC68" i="50"/>
  <c r="AB68" i="50"/>
  <c r="AA68" i="50"/>
  <c r="Z68" i="50"/>
  <c r="Y68" i="50"/>
  <c r="X68" i="50"/>
  <c r="W68" i="50"/>
  <c r="V68" i="50"/>
  <c r="U68" i="50"/>
  <c r="T68" i="50"/>
  <c r="BW67" i="50"/>
  <c r="BV67" i="50"/>
  <c r="BU67" i="50"/>
  <c r="BT67" i="50"/>
  <c r="BS67" i="50"/>
  <c r="BR67" i="50"/>
  <c r="BQ67" i="50"/>
  <c r="BP67" i="50"/>
  <c r="BO67" i="50"/>
  <c r="BN67" i="50"/>
  <c r="BM67" i="50"/>
  <c r="BL67" i="50"/>
  <c r="BK67" i="50"/>
  <c r="BJ67" i="50"/>
  <c r="BI67" i="50"/>
  <c r="BH67" i="50"/>
  <c r="BG67" i="50"/>
  <c r="BF67" i="50"/>
  <c r="BE67" i="50"/>
  <c r="BD67" i="50"/>
  <c r="BC67" i="50"/>
  <c r="BB67" i="50"/>
  <c r="BA67" i="50"/>
  <c r="AZ67" i="50"/>
  <c r="AY67" i="50"/>
  <c r="AX67" i="50"/>
  <c r="AW67" i="50"/>
  <c r="AV67" i="50"/>
  <c r="AU67" i="50"/>
  <c r="AT67" i="50"/>
  <c r="AS67" i="50"/>
  <c r="AR67" i="50"/>
  <c r="AQ67" i="50"/>
  <c r="AP67" i="50"/>
  <c r="AO67" i="50"/>
  <c r="AN67" i="50"/>
  <c r="AM67" i="50"/>
  <c r="AL67" i="50"/>
  <c r="AK67" i="50"/>
  <c r="AJ67" i="50"/>
  <c r="AI67" i="50"/>
  <c r="AH67" i="50"/>
  <c r="AG67" i="50"/>
  <c r="AF67" i="50"/>
  <c r="AE67" i="50"/>
  <c r="AD67" i="50"/>
  <c r="AC67" i="50"/>
  <c r="AB67" i="50"/>
  <c r="AA67" i="50"/>
  <c r="Z67" i="50"/>
  <c r="Y67" i="50"/>
  <c r="X67" i="50"/>
  <c r="W67" i="50"/>
  <c r="V67" i="50"/>
  <c r="U67" i="50"/>
  <c r="T67" i="50"/>
  <c r="BW66" i="50"/>
  <c r="BV66" i="50"/>
  <c r="BU66" i="50"/>
  <c r="BT66" i="50"/>
  <c r="BS66" i="50"/>
  <c r="BR66" i="50"/>
  <c r="BQ66" i="50"/>
  <c r="BP66" i="50"/>
  <c r="BO66" i="50"/>
  <c r="BN66" i="50"/>
  <c r="BM66" i="50"/>
  <c r="BL66" i="50"/>
  <c r="BK66" i="50"/>
  <c r="BJ66" i="50"/>
  <c r="BI66" i="50"/>
  <c r="BH66" i="50"/>
  <c r="BG66" i="50"/>
  <c r="BF66" i="50"/>
  <c r="BE66" i="50"/>
  <c r="BD66" i="50"/>
  <c r="BC66" i="50"/>
  <c r="BB66" i="50"/>
  <c r="BA66" i="50"/>
  <c r="AZ66" i="50"/>
  <c r="AY66" i="50"/>
  <c r="AX66" i="50"/>
  <c r="AW66" i="50"/>
  <c r="AV66" i="50"/>
  <c r="AU66" i="50"/>
  <c r="AT66" i="50"/>
  <c r="AS66" i="50"/>
  <c r="AR66" i="50"/>
  <c r="AQ66" i="50"/>
  <c r="AP66" i="50"/>
  <c r="AO66" i="50"/>
  <c r="AN66" i="50"/>
  <c r="AM66" i="50"/>
  <c r="AL66" i="50"/>
  <c r="AK66" i="50"/>
  <c r="AJ66" i="50"/>
  <c r="AI66" i="50"/>
  <c r="AH66" i="50"/>
  <c r="AG66" i="50"/>
  <c r="AF66" i="50"/>
  <c r="AE66" i="50"/>
  <c r="AD66" i="50"/>
  <c r="AC66" i="50"/>
  <c r="AB66" i="50"/>
  <c r="AA66" i="50"/>
  <c r="Z66" i="50"/>
  <c r="Y66" i="50"/>
  <c r="X66" i="50"/>
  <c r="W66" i="50"/>
  <c r="V66" i="50"/>
  <c r="U66" i="50"/>
  <c r="T66" i="50"/>
  <c r="BW65" i="50"/>
  <c r="BV65" i="50"/>
  <c r="BU65" i="50"/>
  <c r="BT65" i="50"/>
  <c r="BS65" i="50"/>
  <c r="BR65" i="50"/>
  <c r="BQ65" i="50"/>
  <c r="BP65" i="50"/>
  <c r="BO65" i="50"/>
  <c r="BN65" i="50"/>
  <c r="BM65" i="50"/>
  <c r="BL65" i="50"/>
  <c r="BK65" i="50"/>
  <c r="BJ65" i="50"/>
  <c r="BI65" i="50"/>
  <c r="BH65" i="50"/>
  <c r="BG65" i="50"/>
  <c r="BF65" i="50"/>
  <c r="BE65" i="50"/>
  <c r="BD65" i="50"/>
  <c r="BC65" i="50"/>
  <c r="BB65" i="50"/>
  <c r="BA65" i="50"/>
  <c r="AZ65" i="50"/>
  <c r="AY65" i="50"/>
  <c r="AX65" i="50"/>
  <c r="AW65" i="50"/>
  <c r="AV65" i="50"/>
  <c r="AU65" i="50"/>
  <c r="AT65" i="50"/>
  <c r="AS65" i="50"/>
  <c r="AR65" i="50"/>
  <c r="AQ65" i="50"/>
  <c r="AP65" i="50"/>
  <c r="AO65" i="50"/>
  <c r="AN65" i="50"/>
  <c r="AM65" i="50"/>
  <c r="AL65" i="50"/>
  <c r="AK65" i="50"/>
  <c r="AJ65" i="50"/>
  <c r="AI65" i="50"/>
  <c r="AH65" i="50"/>
  <c r="AG65" i="50"/>
  <c r="AF65" i="50"/>
  <c r="AE65" i="50"/>
  <c r="AD65" i="50"/>
  <c r="AC65" i="50"/>
  <c r="AB65" i="50"/>
  <c r="AA65" i="50"/>
  <c r="Z65" i="50"/>
  <c r="Y65" i="50"/>
  <c r="X65" i="50"/>
  <c r="W65" i="50"/>
  <c r="V65" i="50"/>
  <c r="U65" i="50"/>
  <c r="T65" i="50"/>
  <c r="BW64" i="50"/>
  <c r="BV64" i="50"/>
  <c r="BU64" i="50"/>
  <c r="BT64" i="50"/>
  <c r="BS64" i="50"/>
  <c r="BR64" i="50"/>
  <c r="BQ64" i="50"/>
  <c r="BP64" i="50"/>
  <c r="BO64" i="50"/>
  <c r="BN64" i="50"/>
  <c r="BM64" i="50"/>
  <c r="BL64" i="50"/>
  <c r="BK64" i="50"/>
  <c r="BJ64" i="50"/>
  <c r="BI64" i="50"/>
  <c r="BH64" i="50"/>
  <c r="BG64" i="50"/>
  <c r="BF64" i="50"/>
  <c r="BE64" i="50"/>
  <c r="BD64" i="50"/>
  <c r="BC64" i="50"/>
  <c r="BB64" i="50"/>
  <c r="BA64" i="50"/>
  <c r="AZ64" i="50"/>
  <c r="AY64" i="50"/>
  <c r="AX64" i="50"/>
  <c r="AW64" i="50"/>
  <c r="AV64" i="50"/>
  <c r="AU64" i="50"/>
  <c r="AT64" i="50"/>
  <c r="AS64" i="50"/>
  <c r="AR64" i="50"/>
  <c r="AQ64" i="50"/>
  <c r="AP64" i="50"/>
  <c r="AO64" i="50"/>
  <c r="AN64" i="50"/>
  <c r="AM64" i="50"/>
  <c r="AL64" i="50"/>
  <c r="AK64" i="50"/>
  <c r="AJ64" i="50"/>
  <c r="AI64" i="50"/>
  <c r="AH64" i="50"/>
  <c r="AG64" i="50"/>
  <c r="AF64" i="50"/>
  <c r="AE64" i="50"/>
  <c r="AD64" i="50"/>
  <c r="AC64" i="50"/>
  <c r="AB64" i="50"/>
  <c r="AA64" i="50"/>
  <c r="Z64" i="50"/>
  <c r="Y64" i="50"/>
  <c r="X64" i="50"/>
  <c r="W64" i="50"/>
  <c r="V64" i="50"/>
  <c r="U64" i="50"/>
  <c r="T64" i="50"/>
  <c r="BW63" i="50"/>
  <c r="BV63" i="50"/>
  <c r="BU63" i="50"/>
  <c r="BT63" i="50"/>
  <c r="BS63" i="50"/>
  <c r="BR63" i="50"/>
  <c r="BQ63" i="50"/>
  <c r="BP63" i="50"/>
  <c r="BO63" i="50"/>
  <c r="BN63" i="50"/>
  <c r="BM63" i="50"/>
  <c r="BL63" i="50"/>
  <c r="BK63" i="50"/>
  <c r="BJ63" i="50"/>
  <c r="BI63" i="50"/>
  <c r="BH63" i="50"/>
  <c r="BG63" i="50"/>
  <c r="BF63" i="50"/>
  <c r="BE63" i="50"/>
  <c r="BD63" i="50"/>
  <c r="BC63" i="50"/>
  <c r="BB63" i="50"/>
  <c r="BA63" i="50"/>
  <c r="AZ63" i="50"/>
  <c r="AY63" i="50"/>
  <c r="AX63" i="50"/>
  <c r="AW63" i="50"/>
  <c r="AV63" i="50"/>
  <c r="AU63" i="50"/>
  <c r="AT63" i="50"/>
  <c r="AS63" i="50"/>
  <c r="AR63" i="50"/>
  <c r="AQ63" i="50"/>
  <c r="AP63" i="50"/>
  <c r="AO63" i="50"/>
  <c r="AN63" i="50"/>
  <c r="AM63" i="50"/>
  <c r="AL63" i="50"/>
  <c r="AK63" i="50"/>
  <c r="AJ63" i="50"/>
  <c r="AI63" i="50"/>
  <c r="AH63" i="50"/>
  <c r="AG63" i="50"/>
  <c r="AF63" i="50"/>
  <c r="AE63" i="50"/>
  <c r="AD63" i="50"/>
  <c r="AC63" i="50"/>
  <c r="AB63" i="50"/>
  <c r="AA63" i="50"/>
  <c r="Z63" i="50"/>
  <c r="Y63" i="50"/>
  <c r="X63" i="50"/>
  <c r="W63" i="50"/>
  <c r="V63" i="50"/>
  <c r="U63" i="50"/>
  <c r="T63" i="50"/>
  <c r="BW62" i="50"/>
  <c r="BV62" i="50"/>
  <c r="BU62" i="50"/>
  <c r="BT62" i="50"/>
  <c r="BS62" i="50"/>
  <c r="BR62" i="50"/>
  <c r="BQ62" i="50"/>
  <c r="BP62" i="50"/>
  <c r="BO62" i="50"/>
  <c r="BN62" i="50"/>
  <c r="BM62" i="50"/>
  <c r="BL62" i="50"/>
  <c r="BK62" i="50"/>
  <c r="BJ62" i="50"/>
  <c r="BI62" i="50"/>
  <c r="BH62" i="50"/>
  <c r="BG62" i="50"/>
  <c r="BF62" i="50"/>
  <c r="BE62" i="50"/>
  <c r="BD62" i="50"/>
  <c r="BC62" i="50"/>
  <c r="BB62" i="50"/>
  <c r="BA62" i="50"/>
  <c r="AZ62" i="50"/>
  <c r="AY62" i="50"/>
  <c r="AX62" i="50"/>
  <c r="AW62" i="50"/>
  <c r="AV62" i="50"/>
  <c r="AU62" i="50"/>
  <c r="AT62" i="50"/>
  <c r="AS62" i="50"/>
  <c r="AR62" i="50"/>
  <c r="AQ62" i="50"/>
  <c r="AP62" i="50"/>
  <c r="AO62" i="50"/>
  <c r="AN62" i="50"/>
  <c r="AM62" i="50"/>
  <c r="AL62" i="50"/>
  <c r="AK62" i="50"/>
  <c r="AJ62" i="50"/>
  <c r="AI62" i="50"/>
  <c r="AH62" i="50"/>
  <c r="AG62" i="50"/>
  <c r="AF62" i="50"/>
  <c r="AE62" i="50"/>
  <c r="AD62" i="50"/>
  <c r="AC62" i="50"/>
  <c r="AB62" i="50"/>
  <c r="AA62" i="50"/>
  <c r="Z62" i="50"/>
  <c r="Y62" i="50"/>
  <c r="X62" i="50"/>
  <c r="W62" i="50"/>
  <c r="V62" i="50"/>
  <c r="U62" i="50"/>
  <c r="T62" i="50"/>
  <c r="BW61" i="50"/>
  <c r="BV61" i="50"/>
  <c r="BU61" i="50"/>
  <c r="BT61" i="50"/>
  <c r="BS61" i="50"/>
  <c r="BR61" i="50"/>
  <c r="BQ61" i="50"/>
  <c r="BP61" i="50"/>
  <c r="BO61" i="50"/>
  <c r="BN61" i="50"/>
  <c r="BM61" i="50"/>
  <c r="BL61" i="50"/>
  <c r="BK61" i="50"/>
  <c r="BJ61" i="50"/>
  <c r="BI61" i="50"/>
  <c r="BH61" i="50"/>
  <c r="BG61" i="50"/>
  <c r="BF61" i="50"/>
  <c r="BE61" i="50"/>
  <c r="BD61" i="50"/>
  <c r="BC61" i="50"/>
  <c r="BB61" i="50"/>
  <c r="BA61" i="50"/>
  <c r="AZ61" i="50"/>
  <c r="AY61" i="50"/>
  <c r="AX61" i="50"/>
  <c r="AW61" i="50"/>
  <c r="AV61" i="50"/>
  <c r="AU61" i="50"/>
  <c r="AT61" i="50"/>
  <c r="AS61" i="50"/>
  <c r="AR61" i="50"/>
  <c r="AQ61" i="50"/>
  <c r="AP61" i="50"/>
  <c r="AO61" i="50"/>
  <c r="AN61" i="50"/>
  <c r="AM61" i="50"/>
  <c r="AL61" i="50"/>
  <c r="AK61" i="50"/>
  <c r="AJ61" i="50"/>
  <c r="AI61" i="50"/>
  <c r="AH61" i="50"/>
  <c r="AG61" i="50"/>
  <c r="AF61" i="50"/>
  <c r="AE61" i="50"/>
  <c r="AD61" i="50"/>
  <c r="AC61" i="50"/>
  <c r="AB61" i="50"/>
  <c r="AA61" i="50"/>
  <c r="Z61" i="50"/>
  <c r="Y61" i="50"/>
  <c r="X61" i="50"/>
  <c r="W61" i="50"/>
  <c r="V61" i="50"/>
  <c r="U61" i="50"/>
  <c r="T61" i="50"/>
  <c r="BW60" i="50"/>
  <c r="BV60" i="50"/>
  <c r="BU60" i="50"/>
  <c r="BT60" i="50"/>
  <c r="BS60" i="50"/>
  <c r="BR60" i="50"/>
  <c r="BQ60" i="50"/>
  <c r="BP60" i="50"/>
  <c r="BO60" i="50"/>
  <c r="BN60" i="50"/>
  <c r="BM60" i="50"/>
  <c r="BL60" i="50"/>
  <c r="BK60" i="50"/>
  <c r="BJ60" i="50"/>
  <c r="BI60" i="50"/>
  <c r="BH60" i="50"/>
  <c r="BG60" i="50"/>
  <c r="BF60" i="50"/>
  <c r="BE60" i="50"/>
  <c r="BD60" i="50"/>
  <c r="BC60" i="50"/>
  <c r="BB60" i="50"/>
  <c r="BA60" i="50"/>
  <c r="AZ60" i="50"/>
  <c r="AY60" i="50"/>
  <c r="AX60" i="50"/>
  <c r="AW60" i="50"/>
  <c r="AV60" i="50"/>
  <c r="AU60" i="50"/>
  <c r="AT60" i="50"/>
  <c r="AS60" i="50"/>
  <c r="AR60" i="50"/>
  <c r="AQ60" i="50"/>
  <c r="AP60" i="50"/>
  <c r="AO60" i="50"/>
  <c r="AN60" i="50"/>
  <c r="AM60" i="50"/>
  <c r="AL60" i="50"/>
  <c r="AK60" i="50"/>
  <c r="AJ60" i="50"/>
  <c r="AI60" i="50"/>
  <c r="AH60" i="50"/>
  <c r="AG60" i="50"/>
  <c r="AF60" i="50"/>
  <c r="AE60" i="50"/>
  <c r="AD60" i="50"/>
  <c r="AC60" i="50"/>
  <c r="AB60" i="50"/>
  <c r="AA60" i="50"/>
  <c r="Z60" i="50"/>
  <c r="Y60" i="50"/>
  <c r="X60" i="50"/>
  <c r="W60" i="50"/>
  <c r="V60" i="50"/>
  <c r="U60" i="50"/>
  <c r="T60" i="50"/>
  <c r="BW59" i="50"/>
  <c r="BV59" i="50"/>
  <c r="BU59" i="50"/>
  <c r="BT59" i="50"/>
  <c r="BS59" i="50"/>
  <c r="BR59" i="50"/>
  <c r="BQ59" i="50"/>
  <c r="BP59" i="50"/>
  <c r="BO59" i="50"/>
  <c r="BN59" i="50"/>
  <c r="BM59" i="50"/>
  <c r="BL59" i="50"/>
  <c r="BK59" i="50"/>
  <c r="BJ59" i="50"/>
  <c r="BI59" i="50"/>
  <c r="BH59" i="50"/>
  <c r="BG59" i="50"/>
  <c r="BF59" i="50"/>
  <c r="BE59" i="50"/>
  <c r="BD59" i="50"/>
  <c r="BC59" i="50"/>
  <c r="BB59" i="50"/>
  <c r="BA59" i="50"/>
  <c r="AZ59" i="50"/>
  <c r="AY59" i="50"/>
  <c r="AX59" i="50"/>
  <c r="AW59" i="50"/>
  <c r="AV59" i="50"/>
  <c r="AU59" i="50"/>
  <c r="AT59" i="50"/>
  <c r="AS59" i="50"/>
  <c r="AR59" i="50"/>
  <c r="AQ59" i="50"/>
  <c r="AP59" i="50"/>
  <c r="AO59" i="50"/>
  <c r="AN59" i="50"/>
  <c r="AM59" i="50"/>
  <c r="AL59" i="50"/>
  <c r="AK59" i="50"/>
  <c r="AJ59" i="50"/>
  <c r="AI59" i="50"/>
  <c r="AH59" i="50"/>
  <c r="AG59" i="50"/>
  <c r="AF59" i="50"/>
  <c r="AE59" i="50"/>
  <c r="AD59" i="50"/>
  <c r="AC59" i="50"/>
  <c r="AB59" i="50"/>
  <c r="AA59" i="50"/>
  <c r="Z59" i="50"/>
  <c r="Y59" i="50"/>
  <c r="X59" i="50"/>
  <c r="W59" i="50"/>
  <c r="V59" i="50"/>
  <c r="U59" i="50"/>
  <c r="T59" i="50"/>
  <c r="BW58" i="50"/>
  <c r="BV58" i="50"/>
  <c r="BU58" i="50"/>
  <c r="BT58" i="50"/>
  <c r="BS58" i="50"/>
  <c r="BR58" i="50"/>
  <c r="BQ58" i="50"/>
  <c r="BP58" i="50"/>
  <c r="BO58" i="50"/>
  <c r="BN58" i="50"/>
  <c r="BM58" i="50"/>
  <c r="BL58" i="50"/>
  <c r="BK58" i="50"/>
  <c r="BJ58" i="50"/>
  <c r="BI58" i="50"/>
  <c r="BH58" i="50"/>
  <c r="BG58" i="50"/>
  <c r="BF58" i="50"/>
  <c r="BE58" i="50"/>
  <c r="BD58" i="50"/>
  <c r="BC58" i="50"/>
  <c r="BB58" i="50"/>
  <c r="BA58" i="50"/>
  <c r="AZ58" i="50"/>
  <c r="AY58" i="50"/>
  <c r="AX58" i="50"/>
  <c r="AW58" i="50"/>
  <c r="AV58" i="50"/>
  <c r="AU58" i="50"/>
  <c r="AT58" i="50"/>
  <c r="AS58" i="50"/>
  <c r="AR58" i="50"/>
  <c r="AQ58" i="50"/>
  <c r="AP58" i="50"/>
  <c r="AO58" i="50"/>
  <c r="AN58" i="50"/>
  <c r="AM58" i="50"/>
  <c r="AL58" i="50"/>
  <c r="AK58" i="50"/>
  <c r="AJ58" i="50"/>
  <c r="AI58" i="50"/>
  <c r="AH58" i="50"/>
  <c r="AG58" i="50"/>
  <c r="AF58" i="50"/>
  <c r="AE58" i="50"/>
  <c r="AD58" i="50"/>
  <c r="AC58" i="50"/>
  <c r="AB58" i="50"/>
  <c r="AA58" i="50"/>
  <c r="Z58" i="50"/>
  <c r="Y58" i="50"/>
  <c r="X58" i="50"/>
  <c r="W58" i="50"/>
  <c r="V58" i="50"/>
  <c r="U58" i="50"/>
  <c r="T58" i="50"/>
  <c r="BW57" i="50"/>
  <c r="BV57" i="50"/>
  <c r="BU57" i="50"/>
  <c r="BT57" i="50"/>
  <c r="BS57" i="50"/>
  <c r="BR57" i="50"/>
  <c r="BQ57" i="50"/>
  <c r="BP57" i="50"/>
  <c r="BO57" i="50"/>
  <c r="BN57" i="50"/>
  <c r="BM57" i="50"/>
  <c r="BL57" i="50"/>
  <c r="BK57" i="50"/>
  <c r="BJ57" i="50"/>
  <c r="BI57" i="50"/>
  <c r="BH57" i="50"/>
  <c r="BG57" i="50"/>
  <c r="BF57" i="50"/>
  <c r="BE57" i="50"/>
  <c r="BD57" i="50"/>
  <c r="BC57" i="50"/>
  <c r="BB57" i="50"/>
  <c r="BA57" i="50"/>
  <c r="AZ57" i="50"/>
  <c r="AY57" i="50"/>
  <c r="AX57" i="50"/>
  <c r="AW57" i="50"/>
  <c r="AV57" i="50"/>
  <c r="AU57" i="50"/>
  <c r="AT57" i="50"/>
  <c r="AS57" i="50"/>
  <c r="AR57" i="50"/>
  <c r="AQ57" i="50"/>
  <c r="AP57" i="50"/>
  <c r="AO57" i="50"/>
  <c r="AN57" i="50"/>
  <c r="AM57" i="50"/>
  <c r="AL57" i="50"/>
  <c r="AK57" i="50"/>
  <c r="AJ57" i="50"/>
  <c r="AI57" i="50"/>
  <c r="AH57" i="50"/>
  <c r="AG57" i="50"/>
  <c r="AF57" i="50"/>
  <c r="AE57" i="50"/>
  <c r="AD57" i="50"/>
  <c r="AC57" i="50"/>
  <c r="AB57" i="50"/>
  <c r="AA57" i="50"/>
  <c r="Z57" i="50"/>
  <c r="Y57" i="50"/>
  <c r="X57" i="50"/>
  <c r="W57" i="50"/>
  <c r="V57" i="50"/>
  <c r="U57" i="50"/>
  <c r="T57" i="50"/>
  <c r="BW56" i="50"/>
  <c r="BV56" i="50"/>
  <c r="BU56" i="50"/>
  <c r="BT56" i="50"/>
  <c r="BS56" i="50"/>
  <c r="BR56" i="50"/>
  <c r="BQ56" i="50"/>
  <c r="BP56" i="50"/>
  <c r="BO56" i="50"/>
  <c r="BN56" i="50"/>
  <c r="BM56" i="50"/>
  <c r="BL56" i="50"/>
  <c r="BK56" i="50"/>
  <c r="BJ56" i="50"/>
  <c r="BI56" i="50"/>
  <c r="BH56" i="50"/>
  <c r="BG56" i="50"/>
  <c r="BF56" i="50"/>
  <c r="BE56" i="50"/>
  <c r="BD56" i="50"/>
  <c r="BC56" i="50"/>
  <c r="BB56" i="50"/>
  <c r="BA56" i="50"/>
  <c r="AZ56" i="50"/>
  <c r="AY56" i="50"/>
  <c r="AX56" i="50"/>
  <c r="AW56" i="50"/>
  <c r="AV56" i="50"/>
  <c r="AU56" i="50"/>
  <c r="AT56" i="50"/>
  <c r="AS56" i="50"/>
  <c r="AR56" i="50"/>
  <c r="AQ56" i="50"/>
  <c r="AP56" i="50"/>
  <c r="AO56" i="50"/>
  <c r="AN56" i="50"/>
  <c r="AM56" i="50"/>
  <c r="AL56" i="50"/>
  <c r="AK56" i="50"/>
  <c r="AJ56" i="50"/>
  <c r="AI56" i="50"/>
  <c r="AH56" i="50"/>
  <c r="AG56" i="50"/>
  <c r="AF56" i="50"/>
  <c r="AE56" i="50"/>
  <c r="AD56" i="50"/>
  <c r="AC56" i="50"/>
  <c r="AB56" i="50"/>
  <c r="AA56" i="50"/>
  <c r="Z56" i="50"/>
  <c r="Y56" i="50"/>
  <c r="X56" i="50"/>
  <c r="W56" i="50"/>
  <c r="V56" i="50"/>
  <c r="U56" i="50"/>
  <c r="T56" i="50"/>
  <c r="BW55" i="50"/>
  <c r="BV55" i="50"/>
  <c r="BU55" i="50"/>
  <c r="BT55" i="50"/>
  <c r="BS55" i="50"/>
  <c r="BR55" i="50"/>
  <c r="BQ55" i="50"/>
  <c r="BP55" i="50"/>
  <c r="BO55" i="50"/>
  <c r="BN55" i="50"/>
  <c r="BM55" i="50"/>
  <c r="BL55" i="50"/>
  <c r="BK55" i="50"/>
  <c r="BJ55" i="50"/>
  <c r="BI55" i="50"/>
  <c r="BH55" i="50"/>
  <c r="BG55" i="50"/>
  <c r="BF55" i="50"/>
  <c r="BE55" i="50"/>
  <c r="BD55" i="50"/>
  <c r="BC55" i="50"/>
  <c r="BB55" i="50"/>
  <c r="BA55" i="50"/>
  <c r="AZ55" i="50"/>
  <c r="AY55" i="50"/>
  <c r="AX55" i="50"/>
  <c r="AW55" i="50"/>
  <c r="AV55" i="50"/>
  <c r="AU55" i="50"/>
  <c r="AT55" i="50"/>
  <c r="AS55" i="50"/>
  <c r="AR55" i="50"/>
  <c r="AQ55" i="50"/>
  <c r="AP55" i="50"/>
  <c r="AO55" i="50"/>
  <c r="AN55" i="50"/>
  <c r="AM55" i="50"/>
  <c r="AL55" i="50"/>
  <c r="AK55" i="50"/>
  <c r="AJ55" i="50"/>
  <c r="AI55" i="50"/>
  <c r="AH55" i="50"/>
  <c r="AG55" i="50"/>
  <c r="AF55" i="50"/>
  <c r="AE55" i="50"/>
  <c r="AD55" i="50"/>
  <c r="AC55" i="50"/>
  <c r="AB55" i="50"/>
  <c r="AA55" i="50"/>
  <c r="Z55" i="50"/>
  <c r="Y55" i="50"/>
  <c r="X55" i="50"/>
  <c r="W55" i="50"/>
  <c r="V55" i="50"/>
  <c r="U55" i="50"/>
  <c r="T55" i="50"/>
  <c r="BW54" i="50"/>
  <c r="BV54" i="50"/>
  <c r="BU54" i="50"/>
  <c r="BT54" i="50"/>
  <c r="BS54" i="50"/>
  <c r="BR54" i="50"/>
  <c r="BQ54" i="50"/>
  <c r="BP54" i="50"/>
  <c r="BO54" i="50"/>
  <c r="BN54" i="50"/>
  <c r="BM54" i="50"/>
  <c r="BL54" i="50"/>
  <c r="BK54" i="50"/>
  <c r="BJ54" i="50"/>
  <c r="BI54" i="50"/>
  <c r="BH54" i="50"/>
  <c r="BG54" i="50"/>
  <c r="BF54" i="50"/>
  <c r="BE54" i="50"/>
  <c r="BD54" i="50"/>
  <c r="BC54" i="50"/>
  <c r="BB54" i="50"/>
  <c r="BA54" i="50"/>
  <c r="AZ54" i="50"/>
  <c r="AY54" i="50"/>
  <c r="AX54" i="50"/>
  <c r="AW54" i="50"/>
  <c r="AV54" i="50"/>
  <c r="AU54" i="50"/>
  <c r="AT54" i="50"/>
  <c r="AS54" i="50"/>
  <c r="AR54" i="50"/>
  <c r="AQ54" i="50"/>
  <c r="AP54" i="50"/>
  <c r="AO54" i="50"/>
  <c r="AN54" i="50"/>
  <c r="AM54" i="50"/>
  <c r="AL54" i="50"/>
  <c r="AK54" i="50"/>
  <c r="AJ54" i="50"/>
  <c r="AI54" i="50"/>
  <c r="AH54" i="50"/>
  <c r="AG54" i="50"/>
  <c r="AF54" i="50"/>
  <c r="AE54" i="50"/>
  <c r="AD54" i="50"/>
  <c r="AC54" i="50"/>
  <c r="AB54" i="50"/>
  <c r="AA54" i="50"/>
  <c r="Z54" i="50"/>
  <c r="Y54" i="50"/>
  <c r="X54" i="50"/>
  <c r="W54" i="50"/>
  <c r="V54" i="50"/>
  <c r="U54" i="50"/>
  <c r="T54" i="50"/>
  <c r="BW53" i="50"/>
  <c r="BV53" i="50"/>
  <c r="BU53" i="50"/>
  <c r="BT53" i="50"/>
  <c r="BS53" i="50"/>
  <c r="BR53" i="50"/>
  <c r="BQ53" i="50"/>
  <c r="BP53" i="50"/>
  <c r="BO53" i="50"/>
  <c r="BN53" i="50"/>
  <c r="BM53" i="50"/>
  <c r="BL53" i="50"/>
  <c r="BK53" i="50"/>
  <c r="BJ53" i="50"/>
  <c r="BI53" i="50"/>
  <c r="BH53" i="50"/>
  <c r="BG53" i="50"/>
  <c r="BF53" i="50"/>
  <c r="BE53" i="50"/>
  <c r="BD53" i="50"/>
  <c r="BC53" i="50"/>
  <c r="BB53" i="50"/>
  <c r="BA53" i="50"/>
  <c r="AZ53" i="50"/>
  <c r="AY53" i="50"/>
  <c r="AX53" i="50"/>
  <c r="AW53" i="50"/>
  <c r="AV53" i="50"/>
  <c r="AU53" i="50"/>
  <c r="AT53" i="50"/>
  <c r="AS53" i="50"/>
  <c r="AR53" i="50"/>
  <c r="AQ53" i="50"/>
  <c r="AP53" i="50"/>
  <c r="AO53" i="50"/>
  <c r="AN53" i="50"/>
  <c r="AM53" i="50"/>
  <c r="AL53" i="50"/>
  <c r="AK53" i="50"/>
  <c r="AJ53" i="50"/>
  <c r="AI53" i="50"/>
  <c r="AH53" i="50"/>
  <c r="AG53" i="50"/>
  <c r="AF53" i="50"/>
  <c r="AE53" i="50"/>
  <c r="AD53" i="50"/>
  <c r="AC53" i="50"/>
  <c r="AB53" i="50"/>
  <c r="AA53" i="50"/>
  <c r="Z53" i="50"/>
  <c r="Y53" i="50"/>
  <c r="X53" i="50"/>
  <c r="W53" i="50"/>
  <c r="V53" i="50"/>
  <c r="U53" i="50"/>
  <c r="T53" i="50"/>
  <c r="BW52" i="50"/>
  <c r="BV52" i="50"/>
  <c r="BU52" i="50"/>
  <c r="BT52" i="50"/>
  <c r="BS52" i="50"/>
  <c r="BR52" i="50"/>
  <c r="BQ52" i="50"/>
  <c r="BP52" i="50"/>
  <c r="BO52" i="50"/>
  <c r="BN52" i="50"/>
  <c r="BM52" i="50"/>
  <c r="BL52" i="50"/>
  <c r="BK52" i="50"/>
  <c r="BJ52" i="50"/>
  <c r="BI52" i="50"/>
  <c r="BH52" i="50"/>
  <c r="BG52" i="50"/>
  <c r="BF52" i="50"/>
  <c r="BE52" i="50"/>
  <c r="BD52" i="50"/>
  <c r="BC52" i="50"/>
  <c r="BB52" i="50"/>
  <c r="BA52" i="50"/>
  <c r="AZ52" i="50"/>
  <c r="AY52" i="50"/>
  <c r="AX52" i="50"/>
  <c r="AW52" i="50"/>
  <c r="AV52" i="50"/>
  <c r="AU52" i="50"/>
  <c r="AT52" i="50"/>
  <c r="AS52" i="50"/>
  <c r="AR52" i="50"/>
  <c r="AQ52" i="50"/>
  <c r="AP52" i="50"/>
  <c r="AO52" i="50"/>
  <c r="AN52" i="50"/>
  <c r="AM52" i="50"/>
  <c r="AL52" i="50"/>
  <c r="AK52" i="50"/>
  <c r="AJ52" i="50"/>
  <c r="AI52" i="50"/>
  <c r="AH52" i="50"/>
  <c r="AG52" i="50"/>
  <c r="AF52" i="50"/>
  <c r="AE52" i="50"/>
  <c r="AD52" i="50"/>
  <c r="AC52" i="50"/>
  <c r="AB52" i="50"/>
  <c r="AA52" i="50"/>
  <c r="Z52" i="50"/>
  <c r="Y52" i="50"/>
  <c r="X52" i="50"/>
  <c r="W52" i="50"/>
  <c r="V52" i="50"/>
  <c r="U52" i="50"/>
  <c r="T52" i="50"/>
  <c r="BW51" i="50"/>
  <c r="BV51" i="50"/>
  <c r="BU51" i="50"/>
  <c r="BT51" i="50"/>
  <c r="BS51" i="50"/>
  <c r="BR51" i="50"/>
  <c r="BQ51" i="50"/>
  <c r="BP51" i="50"/>
  <c r="BO51" i="50"/>
  <c r="BN51" i="50"/>
  <c r="BM51" i="50"/>
  <c r="BL51" i="50"/>
  <c r="BK51" i="50"/>
  <c r="BJ51" i="50"/>
  <c r="BI51" i="50"/>
  <c r="BH51" i="50"/>
  <c r="BG51" i="50"/>
  <c r="BF51" i="50"/>
  <c r="BE51" i="50"/>
  <c r="BD51" i="50"/>
  <c r="BC51" i="50"/>
  <c r="BB51" i="50"/>
  <c r="BA51" i="50"/>
  <c r="AZ51" i="50"/>
  <c r="AY51" i="50"/>
  <c r="AX51" i="50"/>
  <c r="AW51" i="50"/>
  <c r="AV51" i="50"/>
  <c r="AU51" i="50"/>
  <c r="AT51" i="50"/>
  <c r="AS51" i="50"/>
  <c r="AR51" i="50"/>
  <c r="AQ51" i="50"/>
  <c r="AP51" i="50"/>
  <c r="AO51" i="50"/>
  <c r="AN51" i="50"/>
  <c r="AM51" i="50"/>
  <c r="AL51" i="50"/>
  <c r="AK51" i="50"/>
  <c r="AJ51" i="50"/>
  <c r="AI51" i="50"/>
  <c r="AH51" i="50"/>
  <c r="AG51" i="50"/>
  <c r="AF51" i="50"/>
  <c r="AE51" i="50"/>
  <c r="AD51" i="50"/>
  <c r="AC51" i="50"/>
  <c r="AB51" i="50"/>
  <c r="AA51" i="50"/>
  <c r="Z51" i="50"/>
  <c r="Y51" i="50"/>
  <c r="X51" i="50"/>
  <c r="W51" i="50"/>
  <c r="V51" i="50"/>
  <c r="U51" i="50"/>
  <c r="T51" i="50"/>
  <c r="BW50" i="50"/>
  <c r="BV50" i="50"/>
  <c r="BU50" i="50"/>
  <c r="BT50" i="50"/>
  <c r="BS50" i="50"/>
  <c r="BR50" i="50"/>
  <c r="BQ50" i="50"/>
  <c r="BP50" i="50"/>
  <c r="BO50" i="50"/>
  <c r="BN50" i="50"/>
  <c r="BM50" i="50"/>
  <c r="BL50" i="50"/>
  <c r="BK50" i="50"/>
  <c r="BJ50" i="50"/>
  <c r="BI50" i="50"/>
  <c r="BH50" i="50"/>
  <c r="BG50" i="50"/>
  <c r="BF50" i="50"/>
  <c r="BE50" i="50"/>
  <c r="BD50" i="50"/>
  <c r="BC50" i="50"/>
  <c r="BB50" i="50"/>
  <c r="BA50" i="50"/>
  <c r="AZ50" i="50"/>
  <c r="AY50" i="50"/>
  <c r="AX50" i="50"/>
  <c r="AW50" i="50"/>
  <c r="AV50" i="50"/>
  <c r="AU50" i="50"/>
  <c r="AT50" i="50"/>
  <c r="AS50" i="50"/>
  <c r="AR50" i="50"/>
  <c r="AQ50" i="50"/>
  <c r="AP50" i="50"/>
  <c r="AO50" i="50"/>
  <c r="AN50" i="50"/>
  <c r="AM50" i="50"/>
  <c r="AL50" i="50"/>
  <c r="AK50" i="50"/>
  <c r="AJ50" i="50"/>
  <c r="AI50" i="50"/>
  <c r="AH50" i="50"/>
  <c r="AG50" i="50"/>
  <c r="AF50" i="50"/>
  <c r="AE50" i="50"/>
  <c r="AD50" i="50"/>
  <c r="AC50" i="50"/>
  <c r="AB50" i="50"/>
  <c r="AA50" i="50"/>
  <c r="Z50" i="50"/>
  <c r="Y50" i="50"/>
  <c r="X50" i="50"/>
  <c r="W50" i="50"/>
  <c r="V50" i="50"/>
  <c r="U50" i="50"/>
  <c r="T50" i="50"/>
  <c r="BW49" i="50"/>
  <c r="BV49" i="50"/>
  <c r="BU49" i="50"/>
  <c r="BT49" i="50"/>
  <c r="BS49" i="50"/>
  <c r="BR49" i="50"/>
  <c r="BQ49" i="50"/>
  <c r="BP49" i="50"/>
  <c r="BO49" i="50"/>
  <c r="BN49" i="50"/>
  <c r="BM49" i="50"/>
  <c r="BL49" i="50"/>
  <c r="BK49" i="50"/>
  <c r="BJ49" i="50"/>
  <c r="BI49" i="50"/>
  <c r="BH49" i="50"/>
  <c r="BG49" i="50"/>
  <c r="BF49" i="50"/>
  <c r="BE49" i="50"/>
  <c r="BD49" i="50"/>
  <c r="BC49" i="50"/>
  <c r="BB49" i="50"/>
  <c r="BA49" i="50"/>
  <c r="AZ49" i="50"/>
  <c r="AY49" i="50"/>
  <c r="AX49" i="50"/>
  <c r="AW49" i="50"/>
  <c r="AV49" i="50"/>
  <c r="AU49" i="50"/>
  <c r="AT49" i="50"/>
  <c r="AS49" i="50"/>
  <c r="AR49" i="50"/>
  <c r="AQ49" i="50"/>
  <c r="AP49" i="50"/>
  <c r="AO49" i="50"/>
  <c r="AN49" i="50"/>
  <c r="AM49" i="50"/>
  <c r="AL49" i="50"/>
  <c r="AK49" i="50"/>
  <c r="AJ49" i="50"/>
  <c r="AI49" i="50"/>
  <c r="AH49" i="50"/>
  <c r="AG49" i="50"/>
  <c r="AF49" i="50"/>
  <c r="AE49" i="50"/>
  <c r="AD49" i="50"/>
  <c r="AC49" i="50"/>
  <c r="AB49" i="50"/>
  <c r="AA49" i="50"/>
  <c r="Z49" i="50"/>
  <c r="Y49" i="50"/>
  <c r="X49" i="50"/>
  <c r="W49" i="50"/>
  <c r="V49" i="50"/>
  <c r="U49" i="50"/>
  <c r="T49" i="50"/>
  <c r="BW48" i="50"/>
  <c r="BV48" i="50"/>
  <c r="BU48" i="50"/>
  <c r="BT48" i="50"/>
  <c r="BS48" i="50"/>
  <c r="BR48" i="50"/>
  <c r="BQ48" i="50"/>
  <c r="BP48" i="50"/>
  <c r="BO48" i="50"/>
  <c r="BN48" i="50"/>
  <c r="BM48" i="50"/>
  <c r="BL48" i="50"/>
  <c r="BK48" i="50"/>
  <c r="BJ48" i="50"/>
  <c r="BI48" i="50"/>
  <c r="BH48" i="50"/>
  <c r="BG48" i="50"/>
  <c r="BF48" i="50"/>
  <c r="BE48" i="50"/>
  <c r="BD48" i="50"/>
  <c r="BC48" i="50"/>
  <c r="BB48" i="50"/>
  <c r="BA48" i="50"/>
  <c r="AZ48" i="50"/>
  <c r="AY48" i="50"/>
  <c r="AX48" i="50"/>
  <c r="AW48" i="50"/>
  <c r="AV48" i="50"/>
  <c r="AU48" i="50"/>
  <c r="AT48" i="50"/>
  <c r="AS48" i="50"/>
  <c r="AR48" i="50"/>
  <c r="AQ48" i="50"/>
  <c r="AP48" i="50"/>
  <c r="AO48" i="50"/>
  <c r="AN48" i="50"/>
  <c r="AM48" i="50"/>
  <c r="AL48" i="50"/>
  <c r="AK48" i="50"/>
  <c r="AJ48" i="50"/>
  <c r="AI48" i="50"/>
  <c r="AH48" i="50"/>
  <c r="AG48" i="50"/>
  <c r="AF48" i="50"/>
  <c r="AE48" i="50"/>
  <c r="AD48" i="50"/>
  <c r="AC48" i="50"/>
  <c r="AB48" i="50"/>
  <c r="AA48" i="50"/>
  <c r="Z48" i="50"/>
  <c r="Y48" i="50"/>
  <c r="X48" i="50"/>
  <c r="W48" i="50"/>
  <c r="V48" i="50"/>
  <c r="U48" i="50"/>
  <c r="T48" i="50"/>
  <c r="BW47" i="50"/>
  <c r="BV47" i="50"/>
  <c r="BU47" i="50"/>
  <c r="BT47" i="50"/>
  <c r="BS47" i="50"/>
  <c r="BR47" i="50"/>
  <c r="BQ47" i="50"/>
  <c r="BP47" i="50"/>
  <c r="BO47" i="50"/>
  <c r="BN47" i="50"/>
  <c r="BM47" i="50"/>
  <c r="BL47" i="50"/>
  <c r="BK47" i="50"/>
  <c r="BJ47" i="50"/>
  <c r="BI47" i="50"/>
  <c r="BH47" i="50"/>
  <c r="BG47" i="50"/>
  <c r="BF47" i="50"/>
  <c r="BE47" i="50"/>
  <c r="BD47" i="50"/>
  <c r="BC47" i="50"/>
  <c r="BB47" i="50"/>
  <c r="BA47" i="50"/>
  <c r="AZ47" i="50"/>
  <c r="AY47" i="50"/>
  <c r="AX47" i="50"/>
  <c r="AW47" i="50"/>
  <c r="AV47" i="50"/>
  <c r="AU47" i="50"/>
  <c r="AT47" i="50"/>
  <c r="AS47" i="50"/>
  <c r="AR47" i="50"/>
  <c r="AQ47" i="50"/>
  <c r="AP47" i="50"/>
  <c r="AO47" i="50"/>
  <c r="AN47" i="50"/>
  <c r="AM47" i="50"/>
  <c r="AL47" i="50"/>
  <c r="AK47" i="50"/>
  <c r="AJ47" i="50"/>
  <c r="AI47" i="50"/>
  <c r="AH47" i="50"/>
  <c r="AG47" i="50"/>
  <c r="AF47" i="50"/>
  <c r="AE47" i="50"/>
  <c r="AD47" i="50"/>
  <c r="AC47" i="50"/>
  <c r="AB47" i="50"/>
  <c r="AA47" i="50"/>
  <c r="Z47" i="50"/>
  <c r="Y47" i="50"/>
  <c r="X47" i="50"/>
  <c r="W47" i="50"/>
  <c r="V47" i="50"/>
  <c r="U47" i="50"/>
  <c r="T47" i="50"/>
  <c r="BW46" i="50"/>
  <c r="BV46" i="50"/>
  <c r="BU46" i="50"/>
  <c r="BT46" i="50"/>
  <c r="BS46" i="50"/>
  <c r="BR46" i="50"/>
  <c r="BQ46" i="50"/>
  <c r="BP46" i="50"/>
  <c r="BO46" i="50"/>
  <c r="BN46" i="50"/>
  <c r="BM46" i="50"/>
  <c r="BL46" i="50"/>
  <c r="BK46" i="50"/>
  <c r="BJ46" i="50"/>
  <c r="BI46" i="50"/>
  <c r="BH46" i="50"/>
  <c r="BG46" i="50"/>
  <c r="BF46" i="50"/>
  <c r="BE46" i="50"/>
  <c r="BD46" i="50"/>
  <c r="BC46" i="50"/>
  <c r="BB46" i="50"/>
  <c r="BA46" i="50"/>
  <c r="AZ46" i="50"/>
  <c r="AY46" i="50"/>
  <c r="AX46" i="50"/>
  <c r="AW46" i="50"/>
  <c r="AV46" i="50"/>
  <c r="AU46" i="50"/>
  <c r="AT46" i="50"/>
  <c r="AS46" i="50"/>
  <c r="AR46" i="50"/>
  <c r="AQ46" i="50"/>
  <c r="AP46" i="50"/>
  <c r="AO46" i="50"/>
  <c r="AN46" i="50"/>
  <c r="AM46" i="50"/>
  <c r="AL46" i="50"/>
  <c r="AK46" i="50"/>
  <c r="AJ46" i="50"/>
  <c r="AI46" i="50"/>
  <c r="AH46" i="50"/>
  <c r="AG46" i="50"/>
  <c r="AF46" i="50"/>
  <c r="AE46" i="50"/>
  <c r="AD46" i="50"/>
  <c r="AC46" i="50"/>
  <c r="AB46" i="50"/>
  <c r="AA46" i="50"/>
  <c r="Z46" i="50"/>
  <c r="Y46" i="50"/>
  <c r="X46" i="50"/>
  <c r="W46" i="50"/>
  <c r="V46" i="50"/>
  <c r="U46" i="50"/>
  <c r="T46" i="50"/>
  <c r="BW45" i="50"/>
  <c r="BV45" i="50"/>
  <c r="BU45" i="50"/>
  <c r="BT45" i="50"/>
  <c r="BS45" i="50"/>
  <c r="BR45" i="50"/>
  <c r="BQ45" i="50"/>
  <c r="BP45" i="50"/>
  <c r="BO45" i="50"/>
  <c r="BN45" i="50"/>
  <c r="BM45" i="50"/>
  <c r="BL45" i="50"/>
  <c r="BK45" i="50"/>
  <c r="BJ45" i="50"/>
  <c r="BI45" i="50"/>
  <c r="BH45" i="50"/>
  <c r="BG45" i="50"/>
  <c r="BF45" i="50"/>
  <c r="BE45" i="50"/>
  <c r="BD45" i="50"/>
  <c r="BC45" i="50"/>
  <c r="BB45" i="50"/>
  <c r="BA45" i="50"/>
  <c r="AZ45" i="50"/>
  <c r="AY45" i="50"/>
  <c r="AX45" i="50"/>
  <c r="AW45" i="50"/>
  <c r="AV45" i="50"/>
  <c r="AU45" i="50"/>
  <c r="AT45" i="50"/>
  <c r="AS45" i="50"/>
  <c r="AR45" i="50"/>
  <c r="AQ45" i="50"/>
  <c r="AP45" i="50"/>
  <c r="AO45" i="50"/>
  <c r="AN45" i="50"/>
  <c r="AM45" i="50"/>
  <c r="AL45" i="50"/>
  <c r="AK45" i="50"/>
  <c r="AJ45" i="50"/>
  <c r="AI45" i="50"/>
  <c r="AH45" i="50"/>
  <c r="AG45" i="50"/>
  <c r="AF45" i="50"/>
  <c r="AE45" i="50"/>
  <c r="AD45" i="50"/>
  <c r="AC45" i="50"/>
  <c r="AB45" i="50"/>
  <c r="AA45" i="50"/>
  <c r="Z45" i="50"/>
  <c r="Y45" i="50"/>
  <c r="X45" i="50"/>
  <c r="W45" i="50"/>
  <c r="V45" i="50"/>
  <c r="U45" i="50"/>
  <c r="T45" i="50"/>
  <c r="BW44" i="50"/>
  <c r="BV44" i="50"/>
  <c r="BU44" i="50"/>
  <c r="BT44" i="50"/>
  <c r="BS44" i="50"/>
  <c r="BR44" i="50"/>
  <c r="BQ44" i="50"/>
  <c r="BP44" i="50"/>
  <c r="BO44" i="50"/>
  <c r="BN44" i="50"/>
  <c r="BM44" i="50"/>
  <c r="BL44" i="50"/>
  <c r="BK44" i="50"/>
  <c r="BJ44" i="50"/>
  <c r="BI44" i="50"/>
  <c r="BH44" i="50"/>
  <c r="BG44" i="50"/>
  <c r="BF44" i="50"/>
  <c r="BE44" i="50"/>
  <c r="BD44" i="50"/>
  <c r="BC44" i="50"/>
  <c r="BB44" i="50"/>
  <c r="BA44" i="50"/>
  <c r="AZ44" i="50"/>
  <c r="AY44" i="50"/>
  <c r="AX44" i="50"/>
  <c r="AW44" i="50"/>
  <c r="AV44" i="50"/>
  <c r="AU44" i="50"/>
  <c r="AT44" i="50"/>
  <c r="AS44" i="50"/>
  <c r="AR44" i="50"/>
  <c r="AQ44" i="50"/>
  <c r="AP44" i="50"/>
  <c r="AO44" i="50"/>
  <c r="AN44" i="50"/>
  <c r="AM44" i="50"/>
  <c r="AL44" i="50"/>
  <c r="AK44" i="50"/>
  <c r="AJ44" i="50"/>
  <c r="AI44" i="50"/>
  <c r="AH44" i="50"/>
  <c r="AG44" i="50"/>
  <c r="AF44" i="50"/>
  <c r="AE44" i="50"/>
  <c r="AD44" i="50"/>
  <c r="AC44" i="50"/>
  <c r="AB44" i="50"/>
  <c r="AA44" i="50"/>
  <c r="Z44" i="50"/>
  <c r="Y44" i="50"/>
  <c r="X44" i="50"/>
  <c r="W44" i="50"/>
  <c r="V44" i="50"/>
  <c r="U44" i="50"/>
  <c r="T44" i="50"/>
  <c r="BW43" i="50"/>
  <c r="BV43" i="50"/>
  <c r="BU43" i="50"/>
  <c r="BT43" i="50"/>
  <c r="BS43" i="50"/>
  <c r="BR43" i="50"/>
  <c r="BQ43" i="50"/>
  <c r="BP43" i="50"/>
  <c r="BO43" i="50"/>
  <c r="BN43" i="50"/>
  <c r="BM43" i="50"/>
  <c r="BL43" i="50"/>
  <c r="BK43" i="50"/>
  <c r="BJ43" i="50"/>
  <c r="BI43" i="50"/>
  <c r="BH43" i="50"/>
  <c r="BG43" i="50"/>
  <c r="BF43" i="50"/>
  <c r="BE43" i="50"/>
  <c r="BD43" i="50"/>
  <c r="BC43" i="50"/>
  <c r="BB43" i="50"/>
  <c r="BA43" i="50"/>
  <c r="AZ43" i="50"/>
  <c r="AY43" i="50"/>
  <c r="AX43" i="50"/>
  <c r="AW43" i="50"/>
  <c r="AV43" i="50"/>
  <c r="AU43" i="50"/>
  <c r="AT43" i="50"/>
  <c r="AS43" i="50"/>
  <c r="AR43" i="50"/>
  <c r="AQ43" i="50"/>
  <c r="AP43" i="50"/>
  <c r="AO43" i="50"/>
  <c r="AN43" i="50"/>
  <c r="AM43" i="50"/>
  <c r="AL43" i="50"/>
  <c r="AK43" i="50"/>
  <c r="AJ43" i="50"/>
  <c r="AI43" i="50"/>
  <c r="AH43" i="50"/>
  <c r="AG43" i="50"/>
  <c r="AF43" i="50"/>
  <c r="AE43" i="50"/>
  <c r="AD43" i="50"/>
  <c r="AC43" i="50"/>
  <c r="AB43" i="50"/>
  <c r="AA43" i="50"/>
  <c r="Z43" i="50"/>
  <c r="Y43" i="50"/>
  <c r="X43" i="50"/>
  <c r="W43" i="50"/>
  <c r="V43" i="50"/>
  <c r="U43" i="50"/>
  <c r="T43" i="50"/>
  <c r="BW42" i="50"/>
  <c r="BV42" i="50"/>
  <c r="BU42" i="50"/>
  <c r="BT42" i="50"/>
  <c r="BS42" i="50"/>
  <c r="BR42" i="50"/>
  <c r="BQ42" i="50"/>
  <c r="BP42" i="50"/>
  <c r="BO42" i="50"/>
  <c r="BN42" i="50"/>
  <c r="BM42" i="50"/>
  <c r="BL42" i="50"/>
  <c r="BK42" i="50"/>
  <c r="BJ42" i="50"/>
  <c r="BI42" i="50"/>
  <c r="BH42" i="50"/>
  <c r="BG42" i="50"/>
  <c r="BF42" i="50"/>
  <c r="BE42" i="50"/>
  <c r="BD42" i="50"/>
  <c r="BC42" i="50"/>
  <c r="BB42" i="50"/>
  <c r="BA42" i="50"/>
  <c r="AZ42" i="50"/>
  <c r="AY42" i="50"/>
  <c r="AX42" i="50"/>
  <c r="AW42" i="50"/>
  <c r="AV42" i="50"/>
  <c r="AU42" i="50"/>
  <c r="AT42" i="50"/>
  <c r="AS42" i="50"/>
  <c r="AR42" i="50"/>
  <c r="AQ42" i="50"/>
  <c r="AP42" i="50"/>
  <c r="AO42" i="50"/>
  <c r="AN42" i="50"/>
  <c r="AM42" i="50"/>
  <c r="AL42" i="50"/>
  <c r="AK42" i="50"/>
  <c r="AJ42" i="50"/>
  <c r="AI42" i="50"/>
  <c r="AH42" i="50"/>
  <c r="AG42" i="50"/>
  <c r="AF42" i="50"/>
  <c r="AE42" i="50"/>
  <c r="AD42" i="50"/>
  <c r="AC42" i="50"/>
  <c r="AB42" i="50"/>
  <c r="AA42" i="50"/>
  <c r="Z42" i="50"/>
  <c r="Y42" i="50"/>
  <c r="X42" i="50"/>
  <c r="W42" i="50"/>
  <c r="V42" i="50"/>
  <c r="U42" i="50"/>
  <c r="T42" i="50"/>
  <c r="BW41" i="50"/>
  <c r="BV41" i="50"/>
  <c r="BU41" i="50"/>
  <c r="BT41" i="50"/>
  <c r="BS41" i="50"/>
  <c r="BR41" i="50"/>
  <c r="BQ41" i="50"/>
  <c r="BP41" i="50"/>
  <c r="BO41" i="50"/>
  <c r="BN41" i="50"/>
  <c r="BM41" i="50"/>
  <c r="BL41" i="50"/>
  <c r="BK41" i="50"/>
  <c r="BJ41" i="50"/>
  <c r="BI41" i="50"/>
  <c r="BH41" i="50"/>
  <c r="BG41" i="50"/>
  <c r="BF41" i="50"/>
  <c r="BE41" i="50"/>
  <c r="BD41" i="50"/>
  <c r="BC41" i="50"/>
  <c r="BB41" i="50"/>
  <c r="BA41" i="50"/>
  <c r="AZ41" i="50"/>
  <c r="AY41" i="50"/>
  <c r="AX41" i="50"/>
  <c r="AW41" i="50"/>
  <c r="AV41" i="50"/>
  <c r="AU41" i="50"/>
  <c r="AT41" i="50"/>
  <c r="AS41" i="50"/>
  <c r="AR41" i="50"/>
  <c r="AQ41" i="50"/>
  <c r="AP41" i="50"/>
  <c r="AO41" i="50"/>
  <c r="AN41" i="50"/>
  <c r="AM41" i="50"/>
  <c r="AL41" i="50"/>
  <c r="AK41" i="50"/>
  <c r="AJ41" i="50"/>
  <c r="AI41" i="50"/>
  <c r="AH41" i="50"/>
  <c r="AG41" i="50"/>
  <c r="AF41" i="50"/>
  <c r="AE41" i="50"/>
  <c r="AD41" i="50"/>
  <c r="AC41" i="50"/>
  <c r="AB41" i="50"/>
  <c r="AA41" i="50"/>
  <c r="Z41" i="50"/>
  <c r="Y41" i="50"/>
  <c r="X41" i="50"/>
  <c r="W41" i="50"/>
  <c r="V41" i="50"/>
  <c r="U41" i="50"/>
  <c r="T41" i="50"/>
  <c r="BW40" i="50"/>
  <c r="BV40" i="50"/>
  <c r="BU40" i="50"/>
  <c r="BT40" i="50"/>
  <c r="BS40" i="50"/>
  <c r="BR40" i="50"/>
  <c r="BQ40" i="50"/>
  <c r="BP40" i="50"/>
  <c r="BO40" i="50"/>
  <c r="BN40" i="50"/>
  <c r="BM40" i="50"/>
  <c r="BL40" i="50"/>
  <c r="BK40" i="50"/>
  <c r="BJ40" i="50"/>
  <c r="BI40" i="50"/>
  <c r="BH40" i="50"/>
  <c r="BG40" i="50"/>
  <c r="BF40" i="50"/>
  <c r="BE40" i="50"/>
  <c r="BD40" i="50"/>
  <c r="BC40" i="50"/>
  <c r="BB40" i="50"/>
  <c r="BA40" i="50"/>
  <c r="AZ40" i="50"/>
  <c r="AY40" i="50"/>
  <c r="AX40" i="50"/>
  <c r="AW40" i="50"/>
  <c r="AV40" i="50"/>
  <c r="AU40" i="50"/>
  <c r="AT40" i="50"/>
  <c r="AS40" i="50"/>
  <c r="AR40" i="50"/>
  <c r="AQ40" i="50"/>
  <c r="AP40" i="50"/>
  <c r="AO40" i="50"/>
  <c r="AN40" i="50"/>
  <c r="AM40" i="50"/>
  <c r="AL40" i="50"/>
  <c r="AK40" i="50"/>
  <c r="AJ40" i="50"/>
  <c r="AI40" i="50"/>
  <c r="AH40" i="50"/>
  <c r="AG40" i="50"/>
  <c r="AF40" i="50"/>
  <c r="AE40" i="50"/>
  <c r="AD40" i="50"/>
  <c r="AC40" i="50"/>
  <c r="AB40" i="50"/>
  <c r="AA40" i="50"/>
  <c r="Z40" i="50"/>
  <c r="Y40" i="50"/>
  <c r="X40" i="50"/>
  <c r="W40" i="50"/>
  <c r="V40" i="50"/>
  <c r="U40" i="50"/>
  <c r="T40" i="50"/>
  <c r="BW39" i="50"/>
  <c r="BV39" i="50"/>
  <c r="BU39" i="50"/>
  <c r="BT39" i="50"/>
  <c r="BS39" i="50"/>
  <c r="BR39" i="50"/>
  <c r="BQ39" i="50"/>
  <c r="BP39" i="50"/>
  <c r="BO39" i="50"/>
  <c r="BN39" i="50"/>
  <c r="BM39" i="50"/>
  <c r="BL39" i="50"/>
  <c r="BK39" i="50"/>
  <c r="BJ39" i="50"/>
  <c r="BI39" i="50"/>
  <c r="BH39" i="50"/>
  <c r="BG39" i="50"/>
  <c r="BF39" i="50"/>
  <c r="BE39" i="50"/>
  <c r="BD39" i="50"/>
  <c r="BC39" i="50"/>
  <c r="BB39" i="50"/>
  <c r="BA39" i="50"/>
  <c r="AZ39" i="50"/>
  <c r="AY39" i="50"/>
  <c r="AX39" i="50"/>
  <c r="AW39" i="50"/>
  <c r="AV39" i="50"/>
  <c r="AU39" i="50"/>
  <c r="AT39" i="50"/>
  <c r="AS39" i="50"/>
  <c r="AR39" i="50"/>
  <c r="AQ39" i="50"/>
  <c r="AP39" i="50"/>
  <c r="AO39" i="50"/>
  <c r="AN39" i="50"/>
  <c r="AM39" i="50"/>
  <c r="AL39" i="50"/>
  <c r="AK39" i="50"/>
  <c r="AJ39" i="50"/>
  <c r="AI39" i="50"/>
  <c r="AH39" i="50"/>
  <c r="AG39" i="50"/>
  <c r="AF39" i="50"/>
  <c r="AE39" i="50"/>
  <c r="AD39" i="50"/>
  <c r="AC39" i="50"/>
  <c r="AB39" i="50"/>
  <c r="AA39" i="50"/>
  <c r="Z39" i="50"/>
  <c r="Y39" i="50"/>
  <c r="X39" i="50"/>
  <c r="W39" i="50"/>
  <c r="V39" i="50"/>
  <c r="U39" i="50"/>
  <c r="T39" i="50"/>
  <c r="BW38" i="50"/>
  <c r="BV38" i="50"/>
  <c r="BU38" i="50"/>
  <c r="BT38" i="50"/>
  <c r="BS38" i="50"/>
  <c r="BR38" i="50"/>
  <c r="BQ38" i="50"/>
  <c r="BP38" i="50"/>
  <c r="BO38" i="50"/>
  <c r="BN38" i="50"/>
  <c r="BM38" i="50"/>
  <c r="BL38" i="50"/>
  <c r="BK38" i="50"/>
  <c r="BJ38" i="50"/>
  <c r="BI38" i="50"/>
  <c r="BH38" i="50"/>
  <c r="BG38" i="50"/>
  <c r="BF38" i="50"/>
  <c r="BE38" i="50"/>
  <c r="BD38" i="50"/>
  <c r="BC38" i="50"/>
  <c r="BB38" i="50"/>
  <c r="BA38" i="50"/>
  <c r="AZ38" i="50"/>
  <c r="AY38" i="50"/>
  <c r="AX38" i="50"/>
  <c r="AW38" i="50"/>
  <c r="AV38" i="50"/>
  <c r="AU38" i="50"/>
  <c r="AT38" i="50"/>
  <c r="AS38" i="50"/>
  <c r="AR38" i="50"/>
  <c r="AQ38" i="50"/>
  <c r="AP38" i="50"/>
  <c r="AO38" i="50"/>
  <c r="AN38" i="50"/>
  <c r="AM38" i="50"/>
  <c r="AL38" i="50"/>
  <c r="AK38" i="50"/>
  <c r="AJ38" i="50"/>
  <c r="AI38" i="50"/>
  <c r="AH38" i="50"/>
  <c r="AG38" i="50"/>
  <c r="AF38" i="50"/>
  <c r="AE38" i="50"/>
  <c r="AD38" i="50"/>
  <c r="AC38" i="50"/>
  <c r="AB38" i="50"/>
  <c r="AA38" i="50"/>
  <c r="Z38" i="50"/>
  <c r="Y38" i="50"/>
  <c r="X38" i="50"/>
  <c r="W38" i="50"/>
  <c r="V38" i="50"/>
  <c r="U38" i="50"/>
  <c r="T38" i="50"/>
  <c r="BW37" i="50"/>
  <c r="BV37" i="50"/>
  <c r="BU37" i="50"/>
  <c r="BT37" i="50"/>
  <c r="BS37" i="50"/>
  <c r="BR37" i="50"/>
  <c r="BQ37" i="50"/>
  <c r="BP37" i="50"/>
  <c r="BO37" i="50"/>
  <c r="BN37" i="50"/>
  <c r="BM37" i="50"/>
  <c r="BL37" i="50"/>
  <c r="BK37" i="50"/>
  <c r="BJ37" i="50"/>
  <c r="BI37" i="50"/>
  <c r="BH37" i="50"/>
  <c r="BG37" i="50"/>
  <c r="BF37" i="50"/>
  <c r="BE37" i="50"/>
  <c r="BD37" i="50"/>
  <c r="BC37" i="50"/>
  <c r="BB37" i="50"/>
  <c r="BA37" i="50"/>
  <c r="AZ37" i="50"/>
  <c r="AY37" i="50"/>
  <c r="AX37" i="50"/>
  <c r="AW37" i="50"/>
  <c r="AV37" i="50"/>
  <c r="AU37" i="50"/>
  <c r="AT37" i="50"/>
  <c r="AS37" i="50"/>
  <c r="AR37" i="50"/>
  <c r="AQ37" i="50"/>
  <c r="AP37" i="50"/>
  <c r="AO37" i="50"/>
  <c r="AN37" i="50"/>
  <c r="AM37" i="50"/>
  <c r="AL37" i="50"/>
  <c r="AK37" i="50"/>
  <c r="AJ37" i="50"/>
  <c r="AI37" i="50"/>
  <c r="AH37" i="50"/>
  <c r="AG37" i="50"/>
  <c r="AF37" i="50"/>
  <c r="AE37" i="50"/>
  <c r="AD37" i="50"/>
  <c r="AC37" i="50"/>
  <c r="AB37" i="50"/>
  <c r="AA37" i="50"/>
  <c r="Z37" i="50"/>
  <c r="Y37" i="50"/>
  <c r="X37" i="50"/>
  <c r="W37" i="50"/>
  <c r="V37" i="50"/>
  <c r="U37" i="50"/>
  <c r="T37" i="50"/>
  <c r="BW36" i="50"/>
  <c r="BV36" i="50"/>
  <c r="BU36" i="50"/>
  <c r="BT36" i="50"/>
  <c r="BS36" i="50"/>
  <c r="BR36" i="50"/>
  <c r="BQ36" i="50"/>
  <c r="BP36" i="50"/>
  <c r="BO36" i="50"/>
  <c r="BN36" i="50"/>
  <c r="BM36" i="50"/>
  <c r="BL36" i="50"/>
  <c r="BK36" i="50"/>
  <c r="BJ36" i="50"/>
  <c r="BI36" i="50"/>
  <c r="BH36" i="50"/>
  <c r="BG36" i="50"/>
  <c r="BF36" i="50"/>
  <c r="BE36" i="50"/>
  <c r="BD36" i="50"/>
  <c r="BC36" i="50"/>
  <c r="BB36" i="50"/>
  <c r="BA36" i="50"/>
  <c r="AZ36" i="50"/>
  <c r="AY36" i="50"/>
  <c r="AX36" i="50"/>
  <c r="AW36" i="50"/>
  <c r="AV36" i="50"/>
  <c r="AU36" i="50"/>
  <c r="AT36" i="50"/>
  <c r="AS36" i="50"/>
  <c r="AR36" i="50"/>
  <c r="AQ36" i="50"/>
  <c r="AP36" i="50"/>
  <c r="AO36" i="50"/>
  <c r="AN36" i="50"/>
  <c r="AM36" i="50"/>
  <c r="AL36" i="50"/>
  <c r="AK36" i="50"/>
  <c r="AJ36" i="50"/>
  <c r="AI36" i="50"/>
  <c r="AH36" i="50"/>
  <c r="AG36" i="50"/>
  <c r="AF36" i="50"/>
  <c r="AE36" i="50"/>
  <c r="AD36" i="50"/>
  <c r="AC36" i="50"/>
  <c r="AB36" i="50"/>
  <c r="AA36" i="50"/>
  <c r="Z36" i="50"/>
  <c r="Y36" i="50"/>
  <c r="X36" i="50"/>
  <c r="W36" i="50"/>
  <c r="V36" i="50"/>
  <c r="U36" i="50"/>
  <c r="T36" i="50"/>
  <c r="BW35" i="50"/>
  <c r="BV35" i="50"/>
  <c r="BU35" i="50"/>
  <c r="BT35" i="50"/>
  <c r="BS35" i="50"/>
  <c r="BR35" i="50"/>
  <c r="BQ35" i="50"/>
  <c r="BP35" i="50"/>
  <c r="BO35" i="50"/>
  <c r="BN35" i="50"/>
  <c r="BM35" i="50"/>
  <c r="BL35" i="50"/>
  <c r="BK35" i="50"/>
  <c r="BJ35" i="50"/>
  <c r="BI35" i="50"/>
  <c r="BH35" i="50"/>
  <c r="BG35" i="50"/>
  <c r="BF35" i="50"/>
  <c r="BE35" i="50"/>
  <c r="BD35" i="50"/>
  <c r="BC35" i="50"/>
  <c r="BB35" i="50"/>
  <c r="BA35" i="50"/>
  <c r="AZ35" i="50"/>
  <c r="AY35" i="50"/>
  <c r="AX35" i="50"/>
  <c r="AW35" i="50"/>
  <c r="AV35" i="50"/>
  <c r="AU35" i="50"/>
  <c r="AT35" i="50"/>
  <c r="AS35" i="50"/>
  <c r="AR35" i="50"/>
  <c r="AQ35" i="50"/>
  <c r="AP35" i="50"/>
  <c r="AO35" i="50"/>
  <c r="AN35" i="50"/>
  <c r="AM35" i="50"/>
  <c r="AL35" i="50"/>
  <c r="AK35" i="50"/>
  <c r="AJ35" i="50"/>
  <c r="AI35" i="50"/>
  <c r="AH35" i="50"/>
  <c r="AG35" i="50"/>
  <c r="AF35" i="50"/>
  <c r="AE35" i="50"/>
  <c r="AD35" i="50"/>
  <c r="AC35" i="50"/>
  <c r="AB35" i="50"/>
  <c r="AA35" i="50"/>
  <c r="Z35" i="50"/>
  <c r="Y35" i="50"/>
  <c r="X35" i="50"/>
  <c r="W35" i="50"/>
  <c r="V35" i="50"/>
  <c r="U35" i="50"/>
  <c r="T35" i="50"/>
  <c r="BW34" i="50"/>
  <c r="BV34" i="50"/>
  <c r="BU34" i="50"/>
  <c r="BT34" i="50"/>
  <c r="BS34" i="50"/>
  <c r="BR34" i="50"/>
  <c r="BQ34" i="50"/>
  <c r="BP34" i="50"/>
  <c r="BO34" i="50"/>
  <c r="BN34" i="50"/>
  <c r="BM34" i="50"/>
  <c r="BL34" i="50"/>
  <c r="BK34" i="50"/>
  <c r="BJ34" i="50"/>
  <c r="BI34" i="50"/>
  <c r="BH34" i="50"/>
  <c r="BG34" i="50"/>
  <c r="BF34" i="50"/>
  <c r="BE34" i="50"/>
  <c r="BD34" i="50"/>
  <c r="BC34" i="50"/>
  <c r="BB34" i="50"/>
  <c r="BA34" i="50"/>
  <c r="AZ34" i="50"/>
  <c r="AY34" i="50"/>
  <c r="AX34" i="50"/>
  <c r="AW34" i="50"/>
  <c r="AV34" i="50"/>
  <c r="AU34" i="50"/>
  <c r="AT34" i="50"/>
  <c r="AS34" i="50"/>
  <c r="AR34" i="50"/>
  <c r="AQ34" i="50"/>
  <c r="AP34" i="50"/>
  <c r="AO34" i="50"/>
  <c r="AN34" i="50"/>
  <c r="AM34" i="50"/>
  <c r="AL34" i="50"/>
  <c r="AK34" i="50"/>
  <c r="AJ34" i="50"/>
  <c r="AI34" i="50"/>
  <c r="AH34" i="50"/>
  <c r="AG34" i="50"/>
  <c r="AF34" i="50"/>
  <c r="AE34" i="50"/>
  <c r="AD34" i="50"/>
  <c r="AC34" i="50"/>
  <c r="AB34" i="50"/>
  <c r="AA34" i="50"/>
  <c r="Z34" i="50"/>
  <c r="Y34" i="50"/>
  <c r="X34" i="50"/>
  <c r="W34" i="50"/>
  <c r="V34" i="50"/>
  <c r="U34" i="50"/>
  <c r="T34" i="50"/>
  <c r="BW33" i="50"/>
  <c r="BV33" i="50"/>
  <c r="BU33" i="50"/>
  <c r="BT33" i="50"/>
  <c r="BS33" i="50"/>
  <c r="BR33" i="50"/>
  <c r="BQ33" i="50"/>
  <c r="BP33" i="50"/>
  <c r="BO33" i="50"/>
  <c r="BN33" i="50"/>
  <c r="BM33" i="50"/>
  <c r="BL33" i="50"/>
  <c r="BK33" i="50"/>
  <c r="BJ33" i="50"/>
  <c r="BI33" i="50"/>
  <c r="BH33" i="50"/>
  <c r="BG33" i="50"/>
  <c r="BF33" i="50"/>
  <c r="BE33" i="50"/>
  <c r="BD33" i="50"/>
  <c r="BC33" i="50"/>
  <c r="BB33" i="50"/>
  <c r="BA33" i="50"/>
  <c r="AZ33" i="50"/>
  <c r="AY33" i="50"/>
  <c r="AX33" i="50"/>
  <c r="AW33" i="50"/>
  <c r="AV33" i="50"/>
  <c r="AU33" i="50"/>
  <c r="AT33" i="50"/>
  <c r="AS33" i="50"/>
  <c r="AR33" i="50"/>
  <c r="AQ33" i="50"/>
  <c r="AP33" i="50"/>
  <c r="AO33" i="50"/>
  <c r="AN33" i="50"/>
  <c r="AM33" i="50"/>
  <c r="AL33" i="50"/>
  <c r="AK33" i="50"/>
  <c r="AJ33" i="50"/>
  <c r="AI33" i="50"/>
  <c r="AH33" i="50"/>
  <c r="AG33" i="50"/>
  <c r="AF33" i="50"/>
  <c r="AE33" i="50"/>
  <c r="AD33" i="50"/>
  <c r="AC33" i="50"/>
  <c r="AB33" i="50"/>
  <c r="AA33" i="50"/>
  <c r="Z33" i="50"/>
  <c r="Y33" i="50"/>
  <c r="X33" i="50"/>
  <c r="W33" i="50"/>
  <c r="V33" i="50"/>
  <c r="U33" i="50"/>
  <c r="T33" i="50"/>
  <c r="BW32" i="50"/>
  <c r="BV32" i="50"/>
  <c r="BU32" i="50"/>
  <c r="BT32" i="50"/>
  <c r="BS32" i="50"/>
  <c r="BR32" i="50"/>
  <c r="BQ32" i="50"/>
  <c r="BP32" i="50"/>
  <c r="BO32" i="50"/>
  <c r="BN32" i="50"/>
  <c r="BM32" i="50"/>
  <c r="BL32" i="50"/>
  <c r="BK32" i="50"/>
  <c r="BJ32" i="50"/>
  <c r="BI32" i="50"/>
  <c r="BH32" i="50"/>
  <c r="BG32" i="50"/>
  <c r="BF32" i="50"/>
  <c r="BE32" i="50"/>
  <c r="BD32" i="50"/>
  <c r="BC32" i="50"/>
  <c r="BB32" i="50"/>
  <c r="BA32" i="50"/>
  <c r="AZ32" i="50"/>
  <c r="AY32" i="50"/>
  <c r="AX32" i="50"/>
  <c r="AW32" i="50"/>
  <c r="AV32" i="50"/>
  <c r="AU32" i="50"/>
  <c r="AT32" i="50"/>
  <c r="AS32" i="50"/>
  <c r="AR32" i="50"/>
  <c r="AQ32" i="50"/>
  <c r="AP32" i="50"/>
  <c r="AO32" i="50"/>
  <c r="AN32" i="50"/>
  <c r="AM32" i="50"/>
  <c r="AL32" i="50"/>
  <c r="AK32" i="50"/>
  <c r="AJ32" i="50"/>
  <c r="AI32" i="50"/>
  <c r="AH32" i="50"/>
  <c r="AG32" i="50"/>
  <c r="AF32" i="50"/>
  <c r="AE32" i="50"/>
  <c r="AD32" i="50"/>
  <c r="AC32" i="50"/>
  <c r="AB32" i="50"/>
  <c r="AA32" i="50"/>
  <c r="Z32" i="50"/>
  <c r="Y32" i="50"/>
  <c r="X32" i="50"/>
  <c r="W32" i="50"/>
  <c r="V32" i="50"/>
  <c r="U32" i="50"/>
  <c r="T32" i="50"/>
  <c r="BW31" i="50"/>
  <c r="BV31" i="50"/>
  <c r="BU31" i="50"/>
  <c r="BT31" i="50"/>
  <c r="BS31" i="50"/>
  <c r="BR31" i="50"/>
  <c r="BQ31" i="50"/>
  <c r="BP31" i="50"/>
  <c r="BO31" i="50"/>
  <c r="BN31" i="50"/>
  <c r="BM31" i="50"/>
  <c r="BL31" i="50"/>
  <c r="BK31" i="50"/>
  <c r="BJ31" i="50"/>
  <c r="BI31" i="50"/>
  <c r="BH31" i="50"/>
  <c r="BG31" i="50"/>
  <c r="BF31" i="50"/>
  <c r="BE31" i="50"/>
  <c r="BD31" i="50"/>
  <c r="BC31" i="50"/>
  <c r="BB31" i="50"/>
  <c r="BA31" i="50"/>
  <c r="AZ31" i="50"/>
  <c r="AY31" i="50"/>
  <c r="AX31" i="50"/>
  <c r="AW31" i="50"/>
  <c r="AV31" i="50"/>
  <c r="AU31" i="50"/>
  <c r="AT31" i="50"/>
  <c r="AS31" i="50"/>
  <c r="AR31" i="50"/>
  <c r="AQ31" i="50"/>
  <c r="AP31" i="50"/>
  <c r="AO31" i="50"/>
  <c r="AN31" i="50"/>
  <c r="AM31" i="50"/>
  <c r="AL31" i="50"/>
  <c r="AK31" i="50"/>
  <c r="AJ31" i="50"/>
  <c r="AI31" i="50"/>
  <c r="AH31" i="50"/>
  <c r="AG31" i="50"/>
  <c r="AF31" i="50"/>
  <c r="AE31" i="50"/>
  <c r="AD31" i="50"/>
  <c r="AC31" i="50"/>
  <c r="AB31" i="50"/>
  <c r="AA31" i="50"/>
  <c r="Z31" i="50"/>
  <c r="Y31" i="50"/>
  <c r="X31" i="50"/>
  <c r="W31" i="50"/>
  <c r="V31" i="50"/>
  <c r="U31" i="50"/>
  <c r="T31" i="50"/>
  <c r="BW30" i="50"/>
  <c r="BV30" i="50"/>
  <c r="BU30" i="50"/>
  <c r="BT30" i="50"/>
  <c r="BS30" i="50"/>
  <c r="BR30" i="50"/>
  <c r="BQ30" i="50"/>
  <c r="BP30" i="50"/>
  <c r="BO30" i="50"/>
  <c r="BN30" i="50"/>
  <c r="BM30" i="50"/>
  <c r="BL30" i="50"/>
  <c r="BK30" i="50"/>
  <c r="BJ30" i="50"/>
  <c r="BI30" i="50"/>
  <c r="BH30" i="50"/>
  <c r="BG30" i="50"/>
  <c r="BF30" i="50"/>
  <c r="BE30" i="50"/>
  <c r="BD30" i="50"/>
  <c r="BC30" i="50"/>
  <c r="BB30" i="50"/>
  <c r="BA30" i="50"/>
  <c r="AZ30" i="50"/>
  <c r="AY30" i="50"/>
  <c r="AX30" i="50"/>
  <c r="AW30" i="50"/>
  <c r="AV30" i="50"/>
  <c r="AU30" i="50"/>
  <c r="AT30" i="50"/>
  <c r="AS30" i="50"/>
  <c r="AR30" i="50"/>
  <c r="AQ30" i="50"/>
  <c r="AP30" i="50"/>
  <c r="AO30" i="50"/>
  <c r="AN30" i="50"/>
  <c r="AM30" i="50"/>
  <c r="AL30" i="50"/>
  <c r="AK30" i="50"/>
  <c r="AJ30" i="50"/>
  <c r="AI30" i="50"/>
  <c r="AH30" i="50"/>
  <c r="AG30" i="50"/>
  <c r="AF30" i="50"/>
  <c r="AE30" i="50"/>
  <c r="AD30" i="50"/>
  <c r="AC30" i="50"/>
  <c r="AB30" i="50"/>
  <c r="AA30" i="50"/>
  <c r="Z30" i="50"/>
  <c r="Y30" i="50"/>
  <c r="X30" i="50"/>
  <c r="W30" i="50"/>
  <c r="V30" i="50"/>
  <c r="U30" i="50"/>
  <c r="T30" i="50"/>
  <c r="BW29" i="50"/>
  <c r="BV29" i="50"/>
  <c r="BU29" i="50"/>
  <c r="BT29" i="50"/>
  <c r="BS29" i="50"/>
  <c r="BR29" i="50"/>
  <c r="BQ29" i="50"/>
  <c r="BP29" i="50"/>
  <c r="BO29" i="50"/>
  <c r="BN29" i="50"/>
  <c r="BM29" i="50"/>
  <c r="BL29" i="50"/>
  <c r="BK29" i="50"/>
  <c r="BJ29" i="50"/>
  <c r="BI29" i="50"/>
  <c r="BH29" i="50"/>
  <c r="BG29" i="50"/>
  <c r="BF29" i="50"/>
  <c r="BE29" i="50"/>
  <c r="BD29" i="50"/>
  <c r="BC29" i="50"/>
  <c r="BB29" i="50"/>
  <c r="BA29" i="50"/>
  <c r="AZ29" i="50"/>
  <c r="AY29" i="50"/>
  <c r="AX29" i="50"/>
  <c r="AW29" i="50"/>
  <c r="AV29" i="50"/>
  <c r="AU29" i="50"/>
  <c r="AT29" i="50"/>
  <c r="AS29" i="50"/>
  <c r="AR29" i="50"/>
  <c r="AQ29" i="50"/>
  <c r="AP29" i="50"/>
  <c r="AO29" i="50"/>
  <c r="AN29" i="50"/>
  <c r="AM29" i="50"/>
  <c r="AL29" i="50"/>
  <c r="AK29" i="50"/>
  <c r="AJ29" i="50"/>
  <c r="AI29" i="50"/>
  <c r="AH29" i="50"/>
  <c r="AG29" i="50"/>
  <c r="AF29" i="50"/>
  <c r="AE29" i="50"/>
  <c r="AD29" i="50"/>
  <c r="AC29" i="50"/>
  <c r="AB29" i="50"/>
  <c r="AA29" i="50"/>
  <c r="Z29" i="50"/>
  <c r="Y29" i="50"/>
  <c r="X29" i="50"/>
  <c r="W29" i="50"/>
  <c r="V29" i="50"/>
  <c r="U29" i="50"/>
  <c r="T29" i="50"/>
  <c r="BW28" i="50"/>
  <c r="BV28" i="50"/>
  <c r="BU28" i="50"/>
  <c r="BT28" i="50"/>
  <c r="BS28" i="50"/>
  <c r="BR28" i="50"/>
  <c r="BQ28" i="50"/>
  <c r="BP28" i="50"/>
  <c r="BO28" i="50"/>
  <c r="BN28" i="50"/>
  <c r="BM28" i="50"/>
  <c r="BL28" i="50"/>
  <c r="BK28" i="50"/>
  <c r="BJ28" i="50"/>
  <c r="BI28" i="50"/>
  <c r="BH28" i="50"/>
  <c r="BG28" i="50"/>
  <c r="BF28" i="50"/>
  <c r="BE28" i="50"/>
  <c r="BD28" i="50"/>
  <c r="BC28" i="50"/>
  <c r="BB28" i="50"/>
  <c r="BA28" i="50"/>
  <c r="AZ28" i="50"/>
  <c r="AY28" i="50"/>
  <c r="AX28" i="50"/>
  <c r="AW28" i="50"/>
  <c r="AV28" i="50"/>
  <c r="AU28" i="50"/>
  <c r="AT28" i="50"/>
  <c r="AS28" i="50"/>
  <c r="AR28" i="50"/>
  <c r="AQ28" i="50"/>
  <c r="AP28" i="50"/>
  <c r="AO28" i="50"/>
  <c r="AN28" i="50"/>
  <c r="AM28" i="50"/>
  <c r="AL28" i="50"/>
  <c r="AK28" i="50"/>
  <c r="AJ28" i="50"/>
  <c r="AI28" i="50"/>
  <c r="AH28" i="50"/>
  <c r="AG28" i="50"/>
  <c r="AF28" i="50"/>
  <c r="AE28" i="50"/>
  <c r="AD28" i="50"/>
  <c r="AC28" i="50"/>
  <c r="AB28" i="50"/>
  <c r="AA28" i="50"/>
  <c r="Z28" i="50"/>
  <c r="Y28" i="50"/>
  <c r="X28" i="50"/>
  <c r="W28" i="50"/>
  <c r="V28" i="50"/>
  <c r="U28" i="50"/>
  <c r="T28" i="50"/>
  <c r="BW27" i="50"/>
  <c r="BV27" i="50"/>
  <c r="BU27" i="50"/>
  <c r="BT27" i="50"/>
  <c r="BS27" i="50"/>
  <c r="BR27" i="50"/>
  <c r="BQ27" i="50"/>
  <c r="BP27" i="50"/>
  <c r="BO27" i="50"/>
  <c r="BN27" i="50"/>
  <c r="BM27" i="50"/>
  <c r="BL27" i="50"/>
  <c r="BK27" i="50"/>
  <c r="BJ27" i="50"/>
  <c r="BI27" i="50"/>
  <c r="BH27" i="50"/>
  <c r="BG27" i="50"/>
  <c r="BF27" i="50"/>
  <c r="BE27" i="50"/>
  <c r="BD27" i="50"/>
  <c r="BC27" i="50"/>
  <c r="BB27" i="50"/>
  <c r="BA27" i="50"/>
  <c r="AZ27" i="50"/>
  <c r="AY27" i="50"/>
  <c r="AX27" i="50"/>
  <c r="AW27" i="50"/>
  <c r="AV27" i="50"/>
  <c r="AU27" i="50"/>
  <c r="AT27" i="50"/>
  <c r="AS27" i="50"/>
  <c r="AR27" i="50"/>
  <c r="AQ27" i="50"/>
  <c r="AP27" i="50"/>
  <c r="AO27" i="50"/>
  <c r="AN27" i="50"/>
  <c r="AM27" i="50"/>
  <c r="AL27" i="50"/>
  <c r="AK27" i="50"/>
  <c r="AJ27" i="50"/>
  <c r="AI27" i="50"/>
  <c r="AH27" i="50"/>
  <c r="AG27" i="50"/>
  <c r="AF27" i="50"/>
  <c r="AE27" i="50"/>
  <c r="AD27" i="50"/>
  <c r="AC27" i="50"/>
  <c r="AB27" i="50"/>
  <c r="AA27" i="50"/>
  <c r="Z27" i="50"/>
  <c r="Y27" i="50"/>
  <c r="X27" i="50"/>
  <c r="W27" i="50"/>
  <c r="V27" i="50"/>
  <c r="U27" i="50"/>
  <c r="T27" i="50"/>
  <c r="BW26" i="50"/>
  <c r="BV26" i="50"/>
  <c r="BU26" i="50"/>
  <c r="BT26" i="50"/>
  <c r="BS26" i="50"/>
  <c r="BR26" i="50"/>
  <c r="BQ26" i="50"/>
  <c r="BP26" i="50"/>
  <c r="BO26" i="50"/>
  <c r="BN26" i="50"/>
  <c r="BM26" i="50"/>
  <c r="BL26" i="50"/>
  <c r="BK26" i="50"/>
  <c r="BJ26" i="50"/>
  <c r="BI26" i="50"/>
  <c r="BH26" i="50"/>
  <c r="BG26" i="50"/>
  <c r="BF26" i="50"/>
  <c r="BE26" i="50"/>
  <c r="BD26" i="50"/>
  <c r="BC26" i="50"/>
  <c r="BB26" i="50"/>
  <c r="BA26" i="50"/>
  <c r="AZ26" i="50"/>
  <c r="AY26" i="50"/>
  <c r="AX26" i="50"/>
  <c r="AW26" i="50"/>
  <c r="AV26" i="50"/>
  <c r="AU26" i="50"/>
  <c r="AT26" i="50"/>
  <c r="AS26" i="50"/>
  <c r="AR26" i="50"/>
  <c r="AQ26" i="50"/>
  <c r="AP26" i="50"/>
  <c r="AO26" i="50"/>
  <c r="AN26" i="50"/>
  <c r="AM26" i="50"/>
  <c r="AL26" i="50"/>
  <c r="AK26" i="50"/>
  <c r="AJ26" i="50"/>
  <c r="AI26" i="50"/>
  <c r="AH26" i="50"/>
  <c r="AG26" i="50"/>
  <c r="AF26" i="50"/>
  <c r="AE26" i="50"/>
  <c r="AD26" i="50"/>
  <c r="AC26" i="50"/>
  <c r="AB26" i="50"/>
  <c r="AA26" i="50"/>
  <c r="Z26" i="50"/>
  <c r="Y26" i="50"/>
  <c r="X26" i="50"/>
  <c r="W26" i="50"/>
  <c r="V26" i="50"/>
  <c r="U26" i="50"/>
  <c r="T26" i="50"/>
  <c r="BW25" i="50"/>
  <c r="BV25" i="50"/>
  <c r="BU25" i="50"/>
  <c r="BT25" i="50"/>
  <c r="BS25" i="50"/>
  <c r="BR25" i="50"/>
  <c r="BQ25" i="50"/>
  <c r="BP25" i="50"/>
  <c r="BO25" i="50"/>
  <c r="BN25" i="50"/>
  <c r="BM25" i="50"/>
  <c r="BL25" i="50"/>
  <c r="BK25" i="50"/>
  <c r="BJ25" i="50"/>
  <c r="BI25" i="50"/>
  <c r="BH25" i="50"/>
  <c r="BG25" i="50"/>
  <c r="BF25" i="50"/>
  <c r="BE25" i="50"/>
  <c r="BD25" i="50"/>
  <c r="BC25" i="50"/>
  <c r="BB25" i="50"/>
  <c r="BA25" i="50"/>
  <c r="AZ25" i="50"/>
  <c r="AY25" i="50"/>
  <c r="AX25" i="50"/>
  <c r="AW25" i="50"/>
  <c r="AV25" i="50"/>
  <c r="AU25" i="50"/>
  <c r="AT25" i="50"/>
  <c r="AS25" i="50"/>
  <c r="AR25" i="50"/>
  <c r="AQ25" i="50"/>
  <c r="AP25" i="50"/>
  <c r="AO25" i="50"/>
  <c r="AN25" i="50"/>
  <c r="AM25" i="50"/>
  <c r="AL25" i="50"/>
  <c r="AK25" i="50"/>
  <c r="AJ25" i="50"/>
  <c r="AI25" i="50"/>
  <c r="AH25" i="50"/>
  <c r="AG25" i="50"/>
  <c r="AF25" i="50"/>
  <c r="AE25" i="50"/>
  <c r="AD25" i="50"/>
  <c r="AC25" i="50"/>
  <c r="AB25" i="50"/>
  <c r="AA25" i="50"/>
  <c r="Z25" i="50"/>
  <c r="Y25" i="50"/>
  <c r="X25" i="50"/>
  <c r="W25" i="50"/>
  <c r="V25" i="50"/>
  <c r="U25" i="50"/>
  <c r="T25" i="50"/>
  <c r="BW24" i="50"/>
  <c r="BV24" i="50"/>
  <c r="BU24" i="50"/>
  <c r="BT24" i="50"/>
  <c r="BS24" i="50"/>
  <c r="BR24" i="50"/>
  <c r="BQ24" i="50"/>
  <c r="BP24" i="50"/>
  <c r="BO24" i="50"/>
  <c r="BN24" i="50"/>
  <c r="BM24" i="50"/>
  <c r="BL24" i="50"/>
  <c r="BK24" i="50"/>
  <c r="BJ24" i="50"/>
  <c r="BI24" i="50"/>
  <c r="BH24" i="50"/>
  <c r="BG24" i="50"/>
  <c r="BF24" i="50"/>
  <c r="BE24" i="50"/>
  <c r="BD24" i="50"/>
  <c r="BC24" i="50"/>
  <c r="BB24" i="50"/>
  <c r="BA24" i="50"/>
  <c r="AZ24" i="50"/>
  <c r="AY24" i="50"/>
  <c r="AX24" i="50"/>
  <c r="AW24" i="50"/>
  <c r="AV24" i="50"/>
  <c r="AU24" i="50"/>
  <c r="AT24" i="50"/>
  <c r="AS24" i="50"/>
  <c r="AR24" i="50"/>
  <c r="AQ24" i="50"/>
  <c r="AP24" i="50"/>
  <c r="AO24" i="50"/>
  <c r="AN24" i="50"/>
  <c r="AM24" i="50"/>
  <c r="AL24" i="50"/>
  <c r="AK24" i="50"/>
  <c r="AJ24" i="50"/>
  <c r="AI24" i="50"/>
  <c r="AH24" i="50"/>
  <c r="AG24" i="50"/>
  <c r="AF24" i="50"/>
  <c r="AE24" i="50"/>
  <c r="AD24" i="50"/>
  <c r="AC24" i="50"/>
  <c r="AB24" i="50"/>
  <c r="AA24" i="50"/>
  <c r="Z24" i="50"/>
  <c r="Y24" i="50"/>
  <c r="X24" i="50"/>
  <c r="W24" i="50"/>
  <c r="V24" i="50"/>
  <c r="U24" i="50"/>
  <c r="T24" i="50"/>
  <c r="BW23" i="50"/>
  <c r="BV23" i="50"/>
  <c r="BU23" i="50"/>
  <c r="BT23" i="50"/>
  <c r="BS23" i="50"/>
  <c r="BR23" i="50"/>
  <c r="BQ23" i="50"/>
  <c r="BP23" i="50"/>
  <c r="BO23" i="50"/>
  <c r="BN23" i="50"/>
  <c r="BM23" i="50"/>
  <c r="BL23" i="50"/>
  <c r="BK23" i="50"/>
  <c r="BJ23" i="50"/>
  <c r="BI23" i="50"/>
  <c r="BH23" i="50"/>
  <c r="BG23" i="50"/>
  <c r="BF23" i="50"/>
  <c r="BE23" i="50"/>
  <c r="BD23" i="50"/>
  <c r="BC23" i="50"/>
  <c r="BB23" i="50"/>
  <c r="BA23" i="50"/>
  <c r="AZ23" i="50"/>
  <c r="AY23" i="50"/>
  <c r="AX23" i="50"/>
  <c r="AW23" i="50"/>
  <c r="AV23" i="50"/>
  <c r="AU23" i="50"/>
  <c r="AT23" i="50"/>
  <c r="AS23" i="50"/>
  <c r="AR23" i="50"/>
  <c r="AQ23" i="50"/>
  <c r="AP23" i="50"/>
  <c r="AO23" i="50"/>
  <c r="AN23" i="50"/>
  <c r="AM23" i="50"/>
  <c r="AL23" i="50"/>
  <c r="AK23" i="50"/>
  <c r="AJ23" i="50"/>
  <c r="AI23" i="50"/>
  <c r="AH23" i="50"/>
  <c r="AG23" i="50"/>
  <c r="AF23" i="50"/>
  <c r="AE23" i="50"/>
  <c r="AD23" i="50"/>
  <c r="AC23" i="50"/>
  <c r="AB23" i="50"/>
  <c r="AA23" i="50"/>
  <c r="Z23" i="50"/>
  <c r="Y23" i="50"/>
  <c r="X23" i="50"/>
  <c r="W23" i="50"/>
  <c r="V23" i="50"/>
  <c r="U23" i="50"/>
  <c r="T23" i="50"/>
  <c r="BW22" i="50"/>
  <c r="BV22" i="50"/>
  <c r="BU22" i="50"/>
  <c r="BT22" i="50"/>
  <c r="BS22" i="50"/>
  <c r="BR22" i="50"/>
  <c r="BQ22" i="50"/>
  <c r="BP22" i="50"/>
  <c r="BO22" i="50"/>
  <c r="BN22" i="50"/>
  <c r="BM22" i="50"/>
  <c r="BL22" i="50"/>
  <c r="BK22" i="50"/>
  <c r="BJ22" i="50"/>
  <c r="BI22" i="50"/>
  <c r="BH22" i="50"/>
  <c r="BG22" i="50"/>
  <c r="BF22" i="50"/>
  <c r="BE22" i="50"/>
  <c r="BD22" i="50"/>
  <c r="BC22" i="50"/>
  <c r="BB22" i="50"/>
  <c r="BA22" i="50"/>
  <c r="AZ22" i="50"/>
  <c r="AY22" i="50"/>
  <c r="AX22" i="50"/>
  <c r="AW22" i="50"/>
  <c r="AV22" i="50"/>
  <c r="AU22" i="50"/>
  <c r="AT22" i="50"/>
  <c r="AS22" i="50"/>
  <c r="AR22" i="50"/>
  <c r="AQ22" i="50"/>
  <c r="AP22" i="50"/>
  <c r="AO22" i="50"/>
  <c r="AN22" i="50"/>
  <c r="AM22" i="50"/>
  <c r="AL22" i="50"/>
  <c r="AK22" i="50"/>
  <c r="AJ22" i="50"/>
  <c r="AI22" i="50"/>
  <c r="AH22" i="50"/>
  <c r="AG22" i="50"/>
  <c r="AF22" i="50"/>
  <c r="AE22" i="50"/>
  <c r="AD22" i="50"/>
  <c r="AC22" i="50"/>
  <c r="AB22" i="50"/>
  <c r="AA22" i="50"/>
  <c r="Z22" i="50"/>
  <c r="Y22" i="50"/>
  <c r="X22" i="50"/>
  <c r="W22" i="50"/>
  <c r="V22" i="50"/>
  <c r="U22" i="50"/>
  <c r="T22" i="50"/>
  <c r="BW21" i="50"/>
  <c r="BV21" i="50"/>
  <c r="BU21" i="50"/>
  <c r="BT21" i="50"/>
  <c r="BS21" i="50"/>
  <c r="BR21" i="50"/>
  <c r="BQ21" i="50"/>
  <c r="BP21" i="50"/>
  <c r="BO21" i="50"/>
  <c r="BN21" i="50"/>
  <c r="BM21" i="50"/>
  <c r="BL21" i="50"/>
  <c r="BK21" i="50"/>
  <c r="BJ21" i="50"/>
  <c r="BI21" i="50"/>
  <c r="BH21" i="50"/>
  <c r="BG21" i="50"/>
  <c r="BF21" i="50"/>
  <c r="BE21" i="50"/>
  <c r="BD21" i="50"/>
  <c r="BC21" i="50"/>
  <c r="BB21" i="50"/>
  <c r="BA21" i="50"/>
  <c r="AZ21" i="50"/>
  <c r="AY21" i="50"/>
  <c r="AX21" i="50"/>
  <c r="AW21" i="50"/>
  <c r="AV21" i="50"/>
  <c r="AU21" i="50"/>
  <c r="AT21" i="50"/>
  <c r="AS21" i="50"/>
  <c r="AR21" i="50"/>
  <c r="AQ21" i="50"/>
  <c r="AP21" i="50"/>
  <c r="AO21" i="50"/>
  <c r="AN21" i="50"/>
  <c r="AM21" i="50"/>
  <c r="AL21" i="50"/>
  <c r="AK21" i="50"/>
  <c r="AJ21" i="50"/>
  <c r="AI21" i="50"/>
  <c r="AH21" i="50"/>
  <c r="AG21" i="50"/>
  <c r="AF21" i="50"/>
  <c r="AE21" i="50"/>
  <c r="AD21" i="50"/>
  <c r="AC21" i="50"/>
  <c r="AB21" i="50"/>
  <c r="AA21" i="50"/>
  <c r="Z21" i="50"/>
  <c r="Y21" i="50"/>
  <c r="X21" i="50"/>
  <c r="W21" i="50"/>
  <c r="V21" i="50"/>
  <c r="U21" i="50"/>
  <c r="T21" i="50"/>
  <c r="BW20" i="50"/>
  <c r="BV20" i="50"/>
  <c r="BU20" i="50"/>
  <c r="BT20" i="50"/>
  <c r="BS20" i="50"/>
  <c r="BR20" i="50"/>
  <c r="BQ20" i="50"/>
  <c r="BP20" i="50"/>
  <c r="BO20" i="50"/>
  <c r="BN20" i="50"/>
  <c r="BM20" i="50"/>
  <c r="BL20" i="50"/>
  <c r="BK20" i="50"/>
  <c r="BJ20" i="50"/>
  <c r="BI20" i="50"/>
  <c r="BH20" i="50"/>
  <c r="BG20" i="50"/>
  <c r="BF20" i="50"/>
  <c r="BE20" i="50"/>
  <c r="BD20" i="50"/>
  <c r="BC20" i="50"/>
  <c r="BB20" i="50"/>
  <c r="BA20" i="50"/>
  <c r="AZ20" i="50"/>
  <c r="AY20" i="50"/>
  <c r="AX20" i="50"/>
  <c r="AW20" i="50"/>
  <c r="AV20" i="50"/>
  <c r="AU20" i="50"/>
  <c r="AT20" i="50"/>
  <c r="AS20" i="50"/>
  <c r="AR20" i="50"/>
  <c r="AQ20" i="50"/>
  <c r="AP20" i="50"/>
  <c r="AO20" i="50"/>
  <c r="AN20" i="50"/>
  <c r="AM20" i="50"/>
  <c r="AL20" i="50"/>
  <c r="AK20" i="50"/>
  <c r="AJ20" i="50"/>
  <c r="AI20" i="50"/>
  <c r="AH20" i="50"/>
  <c r="AG20" i="50"/>
  <c r="AF20" i="50"/>
  <c r="AE20" i="50"/>
  <c r="AD20" i="50"/>
  <c r="AC20" i="50"/>
  <c r="AB20" i="50"/>
  <c r="AA20" i="50"/>
  <c r="Z20" i="50"/>
  <c r="Y20" i="50"/>
  <c r="X20" i="50"/>
  <c r="W20" i="50"/>
  <c r="V20" i="50"/>
  <c r="U20" i="50"/>
  <c r="T20" i="50"/>
  <c r="BW19" i="50"/>
  <c r="BV19" i="50"/>
  <c r="BU19" i="50"/>
  <c r="BT19" i="50"/>
  <c r="BS19" i="50"/>
  <c r="BR19" i="50"/>
  <c r="BQ19" i="50"/>
  <c r="BP19" i="50"/>
  <c r="BO19" i="50"/>
  <c r="BN19" i="50"/>
  <c r="BM19" i="50"/>
  <c r="BL19" i="50"/>
  <c r="BK19" i="50"/>
  <c r="BJ19" i="50"/>
  <c r="BI19" i="50"/>
  <c r="BH19" i="50"/>
  <c r="BG19" i="50"/>
  <c r="BF19" i="50"/>
  <c r="BE19" i="50"/>
  <c r="BD19" i="50"/>
  <c r="BC19" i="50"/>
  <c r="BB19" i="50"/>
  <c r="BA19" i="50"/>
  <c r="AZ19" i="50"/>
  <c r="AY19" i="50"/>
  <c r="AX19" i="50"/>
  <c r="AW19" i="50"/>
  <c r="AV19" i="50"/>
  <c r="AU19" i="50"/>
  <c r="AT19" i="50"/>
  <c r="AS19" i="50"/>
  <c r="AR19" i="50"/>
  <c r="AQ19" i="50"/>
  <c r="AP19" i="50"/>
  <c r="AO19" i="50"/>
  <c r="AN19" i="50"/>
  <c r="AM19" i="50"/>
  <c r="AL19" i="50"/>
  <c r="AK19" i="50"/>
  <c r="AJ19" i="50"/>
  <c r="AI19" i="50"/>
  <c r="AH19" i="50"/>
  <c r="AG19" i="50"/>
  <c r="AF19" i="50"/>
  <c r="AE19" i="50"/>
  <c r="AD19" i="50"/>
  <c r="AC19" i="50"/>
  <c r="AB19" i="50"/>
  <c r="AA19" i="50"/>
  <c r="Z19" i="50"/>
  <c r="Y19" i="50"/>
  <c r="X19" i="50"/>
  <c r="W19" i="50"/>
  <c r="V19" i="50"/>
  <c r="U19" i="50"/>
  <c r="T19" i="50"/>
  <c r="BH14" i="50"/>
  <c r="AR14" i="50"/>
  <c r="AB14" i="50"/>
  <c r="BV12" i="50"/>
  <c r="BT12" i="50"/>
  <c r="BR12" i="50"/>
  <c r="BP12" i="50"/>
  <c r="BN12" i="50"/>
  <c r="BL12" i="50"/>
  <c r="BJ12" i="50"/>
  <c r="BH12" i="50"/>
  <c r="BF12" i="50"/>
  <c r="BD12" i="50"/>
  <c r="BB12" i="50"/>
  <c r="AZ12" i="50"/>
  <c r="AX12" i="50"/>
  <c r="AV12" i="50"/>
  <c r="AT12" i="50"/>
  <c r="AR12" i="50"/>
  <c r="AP12" i="50"/>
  <c r="AN12" i="50"/>
  <c r="AL12" i="50"/>
  <c r="AJ12" i="50"/>
  <c r="AH12" i="50"/>
  <c r="AF12" i="50"/>
  <c r="AD12" i="50"/>
  <c r="AB12" i="50"/>
  <c r="AB13" i="50" s="1"/>
  <c r="Z12" i="50"/>
  <c r="X12" i="50"/>
  <c r="V12" i="50"/>
  <c r="T12" i="50"/>
  <c r="BV11" i="50"/>
  <c r="BT11" i="50"/>
  <c r="BR11" i="50"/>
  <c r="BP11" i="50"/>
  <c r="BP13" i="50" s="1"/>
  <c r="BN11" i="50"/>
  <c r="BL11" i="50"/>
  <c r="BJ11" i="50"/>
  <c r="BH11" i="50"/>
  <c r="BF11" i="50"/>
  <c r="BD11" i="50"/>
  <c r="BB11" i="50"/>
  <c r="AZ11" i="50"/>
  <c r="AX11" i="50"/>
  <c r="AV11" i="50"/>
  <c r="AT11" i="50"/>
  <c r="AR11" i="50"/>
  <c r="AP11" i="50"/>
  <c r="AN11" i="50"/>
  <c r="AL11" i="50"/>
  <c r="AJ11" i="50"/>
  <c r="AH11" i="50"/>
  <c r="AF11" i="50"/>
  <c r="AD11" i="50"/>
  <c r="AB11" i="50"/>
  <c r="Z11" i="50"/>
  <c r="X11" i="50"/>
  <c r="V11" i="50"/>
  <c r="T11" i="50"/>
  <c r="BW108" i="48"/>
  <c r="BV108" i="48"/>
  <c r="BU108" i="48"/>
  <c r="BT108" i="48"/>
  <c r="BS108" i="48"/>
  <c r="BR108" i="48"/>
  <c r="BQ108" i="48"/>
  <c r="BP108" i="48"/>
  <c r="BO108" i="48"/>
  <c r="BN108" i="48"/>
  <c r="BM108" i="48"/>
  <c r="BL108" i="48"/>
  <c r="BK108" i="48"/>
  <c r="BJ108" i="48"/>
  <c r="BI108" i="48"/>
  <c r="BH108" i="48"/>
  <c r="BG108" i="48"/>
  <c r="BF108" i="48"/>
  <c r="BE108" i="48"/>
  <c r="BD108" i="48"/>
  <c r="BC108" i="48"/>
  <c r="BB108" i="48"/>
  <c r="BA108" i="48"/>
  <c r="AZ108" i="48"/>
  <c r="AY108" i="48"/>
  <c r="AX108" i="48"/>
  <c r="AW108" i="48"/>
  <c r="AV108" i="48"/>
  <c r="AU108" i="48"/>
  <c r="AT108" i="48"/>
  <c r="AS108" i="48"/>
  <c r="AR108" i="48"/>
  <c r="AQ108" i="48"/>
  <c r="AP108" i="48"/>
  <c r="AO108" i="48"/>
  <c r="AN108" i="48"/>
  <c r="AM108" i="48"/>
  <c r="AL108" i="48"/>
  <c r="AK108" i="48"/>
  <c r="AJ108" i="48"/>
  <c r="AI108" i="48"/>
  <c r="AH108" i="48"/>
  <c r="AG108" i="48"/>
  <c r="AF108" i="48"/>
  <c r="AE108" i="48"/>
  <c r="AD108" i="48"/>
  <c r="AC108" i="48"/>
  <c r="AB108" i="48"/>
  <c r="AA108" i="48"/>
  <c r="Z108" i="48"/>
  <c r="Y108" i="48"/>
  <c r="X108" i="48"/>
  <c r="W108" i="48"/>
  <c r="V108" i="48"/>
  <c r="U108" i="48"/>
  <c r="T108" i="48"/>
  <c r="BW107" i="48"/>
  <c r="BV107" i="48"/>
  <c r="BU107" i="48"/>
  <c r="BT107" i="48"/>
  <c r="BS107" i="48"/>
  <c r="BR107" i="48"/>
  <c r="BQ107" i="48"/>
  <c r="BP107" i="48"/>
  <c r="BO107" i="48"/>
  <c r="BN107" i="48"/>
  <c r="BM107" i="48"/>
  <c r="BL107" i="48"/>
  <c r="BK107" i="48"/>
  <c r="BJ107" i="48"/>
  <c r="BI107" i="48"/>
  <c r="BH107" i="48"/>
  <c r="BG107" i="48"/>
  <c r="BF107" i="48"/>
  <c r="BE107" i="48"/>
  <c r="BD107" i="48"/>
  <c r="BC107" i="48"/>
  <c r="BB107" i="48"/>
  <c r="BA107" i="48"/>
  <c r="AZ107" i="48"/>
  <c r="AY107" i="48"/>
  <c r="AX107" i="48"/>
  <c r="AW107" i="48"/>
  <c r="AV107" i="48"/>
  <c r="AU107" i="48"/>
  <c r="AT107" i="48"/>
  <c r="AS107" i="48"/>
  <c r="AR107" i="48"/>
  <c r="AQ107" i="48"/>
  <c r="AP107" i="48"/>
  <c r="AO107" i="48"/>
  <c r="AN107" i="48"/>
  <c r="AM107" i="48"/>
  <c r="AL107" i="48"/>
  <c r="AK107" i="48"/>
  <c r="AJ107" i="48"/>
  <c r="AI107" i="48"/>
  <c r="AH107" i="48"/>
  <c r="AG107" i="48"/>
  <c r="AF107" i="48"/>
  <c r="AE107" i="48"/>
  <c r="AD107" i="48"/>
  <c r="AC107" i="48"/>
  <c r="AB107" i="48"/>
  <c r="AA107" i="48"/>
  <c r="Z107" i="48"/>
  <c r="Y107" i="48"/>
  <c r="X107" i="48"/>
  <c r="W107" i="48"/>
  <c r="V107" i="48"/>
  <c r="U107" i="48"/>
  <c r="T107" i="48"/>
  <c r="BW106" i="48"/>
  <c r="BV106" i="48"/>
  <c r="BU106" i="48"/>
  <c r="BT106" i="48"/>
  <c r="BS106" i="48"/>
  <c r="BR106" i="48"/>
  <c r="BQ106" i="48"/>
  <c r="BP106" i="48"/>
  <c r="BO106" i="48"/>
  <c r="BN106" i="48"/>
  <c r="BM106" i="48"/>
  <c r="BL106" i="48"/>
  <c r="BK106" i="48"/>
  <c r="BJ106" i="48"/>
  <c r="BI106" i="48"/>
  <c r="BH106" i="48"/>
  <c r="BG106" i="48"/>
  <c r="BF106" i="48"/>
  <c r="BE106" i="48"/>
  <c r="BD106" i="48"/>
  <c r="BC106" i="48"/>
  <c r="BB106" i="48"/>
  <c r="BA106" i="48"/>
  <c r="AZ106" i="48"/>
  <c r="AY106" i="48"/>
  <c r="AX106" i="48"/>
  <c r="AW106" i="48"/>
  <c r="AV106" i="48"/>
  <c r="AU106" i="48"/>
  <c r="AT106" i="48"/>
  <c r="AS106" i="48"/>
  <c r="AR106" i="48"/>
  <c r="AQ106" i="48"/>
  <c r="AP106" i="48"/>
  <c r="AO106" i="48"/>
  <c r="AN106" i="48"/>
  <c r="AM106" i="48"/>
  <c r="AL106" i="48"/>
  <c r="AK106" i="48"/>
  <c r="AJ106" i="48"/>
  <c r="AI106" i="48"/>
  <c r="AH106" i="48"/>
  <c r="AG106" i="48"/>
  <c r="AF106" i="48"/>
  <c r="AE106" i="48"/>
  <c r="AD106" i="48"/>
  <c r="AC106" i="48"/>
  <c r="AB106" i="48"/>
  <c r="AA106" i="48"/>
  <c r="Z106" i="48"/>
  <c r="Y106" i="48"/>
  <c r="X106" i="48"/>
  <c r="W106" i="48"/>
  <c r="V106" i="48"/>
  <c r="U106" i="48"/>
  <c r="T106" i="48"/>
  <c r="BW105" i="48"/>
  <c r="BV105" i="48"/>
  <c r="BU105" i="48"/>
  <c r="BT105" i="48"/>
  <c r="BS105" i="48"/>
  <c r="BR105" i="48"/>
  <c r="BQ105" i="48"/>
  <c r="BP105" i="48"/>
  <c r="BO105" i="48"/>
  <c r="BN105" i="48"/>
  <c r="BM105" i="48"/>
  <c r="BL105" i="48"/>
  <c r="BK105" i="48"/>
  <c r="BJ105" i="48"/>
  <c r="BI105" i="48"/>
  <c r="BH105" i="48"/>
  <c r="BG105" i="48"/>
  <c r="BF105" i="48"/>
  <c r="BE105" i="48"/>
  <c r="BD105" i="48"/>
  <c r="BC105" i="48"/>
  <c r="BB105" i="48"/>
  <c r="BA105" i="48"/>
  <c r="AZ105" i="48"/>
  <c r="AY105" i="48"/>
  <c r="AX105" i="48"/>
  <c r="AW105" i="48"/>
  <c r="AV105" i="48"/>
  <c r="AU105" i="48"/>
  <c r="AT105" i="48"/>
  <c r="AS105" i="48"/>
  <c r="AR105" i="48"/>
  <c r="AQ105" i="48"/>
  <c r="AP105" i="48"/>
  <c r="AO105" i="48"/>
  <c r="AN105" i="48"/>
  <c r="AM105" i="48"/>
  <c r="AL105" i="48"/>
  <c r="AK105" i="48"/>
  <c r="AJ105" i="48"/>
  <c r="AI105" i="48"/>
  <c r="AH105" i="48"/>
  <c r="AG105" i="48"/>
  <c r="AF105" i="48"/>
  <c r="AE105" i="48"/>
  <c r="AD105" i="48"/>
  <c r="AC105" i="48"/>
  <c r="AB105" i="48"/>
  <c r="AA105" i="48"/>
  <c r="Z105" i="48"/>
  <c r="Y105" i="48"/>
  <c r="X105" i="48"/>
  <c r="W105" i="48"/>
  <c r="V105" i="48"/>
  <c r="U105" i="48"/>
  <c r="T105" i="48"/>
  <c r="BW104" i="48"/>
  <c r="BV104" i="48"/>
  <c r="BU104" i="48"/>
  <c r="BT104" i="48"/>
  <c r="BS104" i="48"/>
  <c r="BR104" i="48"/>
  <c r="BQ104" i="48"/>
  <c r="BP104" i="48"/>
  <c r="BO104" i="48"/>
  <c r="BN104" i="48"/>
  <c r="BM104" i="48"/>
  <c r="BL104" i="48"/>
  <c r="BK104" i="48"/>
  <c r="BJ104" i="48"/>
  <c r="BI104" i="48"/>
  <c r="BH104" i="48"/>
  <c r="BG104" i="48"/>
  <c r="BF104" i="48"/>
  <c r="BE104" i="48"/>
  <c r="BD104" i="48"/>
  <c r="BC104" i="48"/>
  <c r="BB104" i="48"/>
  <c r="BA104" i="48"/>
  <c r="AZ104" i="48"/>
  <c r="AY104" i="48"/>
  <c r="AX104" i="48"/>
  <c r="AW104" i="48"/>
  <c r="AV104" i="48"/>
  <c r="AU104" i="48"/>
  <c r="AT104" i="48"/>
  <c r="AS104" i="48"/>
  <c r="AR104" i="48"/>
  <c r="AQ104" i="48"/>
  <c r="AP104" i="48"/>
  <c r="AO104" i="48"/>
  <c r="AN104" i="48"/>
  <c r="AM104" i="48"/>
  <c r="AL104" i="48"/>
  <c r="AK104" i="48"/>
  <c r="AJ104" i="48"/>
  <c r="AI104" i="48"/>
  <c r="AH104" i="48"/>
  <c r="AG104" i="48"/>
  <c r="AF104" i="48"/>
  <c r="AE104" i="48"/>
  <c r="AD104" i="48"/>
  <c r="AC104" i="48"/>
  <c r="AB104" i="48"/>
  <c r="AA104" i="48"/>
  <c r="Z104" i="48"/>
  <c r="Y104" i="48"/>
  <c r="X104" i="48"/>
  <c r="W104" i="48"/>
  <c r="V104" i="48"/>
  <c r="U104" i="48"/>
  <c r="T104" i="48"/>
  <c r="BW103" i="48"/>
  <c r="BV103" i="48"/>
  <c r="BU103" i="48"/>
  <c r="BT103" i="48"/>
  <c r="BS103" i="48"/>
  <c r="BR103" i="48"/>
  <c r="BQ103" i="48"/>
  <c r="BP103" i="48"/>
  <c r="BO103" i="48"/>
  <c r="BN103" i="48"/>
  <c r="BM103" i="48"/>
  <c r="BL103" i="48"/>
  <c r="BK103" i="48"/>
  <c r="BJ103" i="48"/>
  <c r="BI103" i="48"/>
  <c r="BH103" i="48"/>
  <c r="BG103" i="48"/>
  <c r="BF103" i="48"/>
  <c r="BE103" i="48"/>
  <c r="BD103" i="48"/>
  <c r="BC103" i="48"/>
  <c r="BB103" i="48"/>
  <c r="BA103" i="48"/>
  <c r="AZ103" i="48"/>
  <c r="AY103" i="48"/>
  <c r="AX103" i="48"/>
  <c r="AW103" i="48"/>
  <c r="AV103" i="48"/>
  <c r="AU103" i="48"/>
  <c r="AT103" i="48"/>
  <c r="AS103" i="48"/>
  <c r="AR103" i="48"/>
  <c r="AQ103" i="48"/>
  <c r="AP103" i="48"/>
  <c r="AO103" i="48"/>
  <c r="AN103" i="48"/>
  <c r="AM103" i="48"/>
  <c r="AL103" i="48"/>
  <c r="AK103" i="48"/>
  <c r="AJ103" i="48"/>
  <c r="AI103" i="48"/>
  <c r="AH103" i="48"/>
  <c r="AG103" i="48"/>
  <c r="AF103" i="48"/>
  <c r="AE103" i="48"/>
  <c r="AD103" i="48"/>
  <c r="AC103" i="48"/>
  <c r="AB103" i="48"/>
  <c r="AA103" i="48"/>
  <c r="Z103" i="48"/>
  <c r="Y103" i="48"/>
  <c r="X103" i="48"/>
  <c r="W103" i="48"/>
  <c r="V103" i="48"/>
  <c r="U103" i="48"/>
  <c r="T103" i="48"/>
  <c r="BW102" i="48"/>
  <c r="BV102" i="48"/>
  <c r="BU102" i="48"/>
  <c r="BT102" i="48"/>
  <c r="BS102" i="48"/>
  <c r="BR102" i="48"/>
  <c r="BQ102" i="48"/>
  <c r="BP102" i="48"/>
  <c r="BO102" i="48"/>
  <c r="BN102" i="48"/>
  <c r="BM102" i="48"/>
  <c r="BL102" i="48"/>
  <c r="BK102" i="48"/>
  <c r="BJ102" i="48"/>
  <c r="BI102" i="48"/>
  <c r="BH102" i="48"/>
  <c r="BG102" i="48"/>
  <c r="BF102" i="48"/>
  <c r="BE102" i="48"/>
  <c r="BD102" i="48"/>
  <c r="BC102" i="48"/>
  <c r="BB102" i="48"/>
  <c r="BA102" i="48"/>
  <c r="AZ102" i="48"/>
  <c r="AY102" i="48"/>
  <c r="AX102" i="48"/>
  <c r="AW102" i="48"/>
  <c r="AV102" i="48"/>
  <c r="AU102" i="48"/>
  <c r="AT102" i="48"/>
  <c r="AS102" i="48"/>
  <c r="AR102" i="48"/>
  <c r="AQ102" i="48"/>
  <c r="AP102" i="48"/>
  <c r="AO102" i="48"/>
  <c r="AN102" i="48"/>
  <c r="AM102" i="48"/>
  <c r="AL102" i="48"/>
  <c r="AK102" i="48"/>
  <c r="AJ102" i="48"/>
  <c r="AI102" i="48"/>
  <c r="AH102" i="48"/>
  <c r="AG102" i="48"/>
  <c r="AF102" i="48"/>
  <c r="AE102" i="48"/>
  <c r="AD102" i="48"/>
  <c r="AC102" i="48"/>
  <c r="AB102" i="48"/>
  <c r="AA102" i="48"/>
  <c r="Z102" i="48"/>
  <c r="Y102" i="48"/>
  <c r="X102" i="48"/>
  <c r="W102" i="48"/>
  <c r="V102" i="48"/>
  <c r="U102" i="48"/>
  <c r="T102" i="48"/>
  <c r="BW101" i="48"/>
  <c r="BV101" i="48"/>
  <c r="BU101" i="48"/>
  <c r="BT101" i="48"/>
  <c r="BS101" i="48"/>
  <c r="BR101" i="48"/>
  <c r="BQ101" i="48"/>
  <c r="BP101" i="48"/>
  <c r="BO101" i="48"/>
  <c r="BN101" i="48"/>
  <c r="BM101" i="48"/>
  <c r="BL101" i="48"/>
  <c r="BK101" i="48"/>
  <c r="BJ101" i="48"/>
  <c r="BI101" i="48"/>
  <c r="BH101" i="48"/>
  <c r="BG101" i="48"/>
  <c r="BF101" i="48"/>
  <c r="BE101" i="48"/>
  <c r="BD101" i="48"/>
  <c r="BC101" i="48"/>
  <c r="BB101" i="48"/>
  <c r="BA101" i="48"/>
  <c r="AZ101" i="48"/>
  <c r="AY101" i="48"/>
  <c r="AX101" i="48"/>
  <c r="AW101" i="48"/>
  <c r="AV101" i="48"/>
  <c r="AU101" i="48"/>
  <c r="AT101" i="48"/>
  <c r="AS101" i="48"/>
  <c r="AR101" i="48"/>
  <c r="AQ101" i="48"/>
  <c r="AP101" i="48"/>
  <c r="AO101" i="48"/>
  <c r="AN101" i="48"/>
  <c r="AM101" i="48"/>
  <c r="AL101" i="48"/>
  <c r="AK101" i="48"/>
  <c r="AJ101" i="48"/>
  <c r="AI101" i="48"/>
  <c r="AH101" i="48"/>
  <c r="AG101" i="48"/>
  <c r="AF101" i="48"/>
  <c r="AE101" i="48"/>
  <c r="AD101" i="48"/>
  <c r="AC101" i="48"/>
  <c r="AB101" i="48"/>
  <c r="AA101" i="48"/>
  <c r="Z101" i="48"/>
  <c r="Y101" i="48"/>
  <c r="X101" i="48"/>
  <c r="W101" i="48"/>
  <c r="V101" i="48"/>
  <c r="U101" i="48"/>
  <c r="T101" i="48"/>
  <c r="BW100" i="48"/>
  <c r="BV100" i="48"/>
  <c r="BU100" i="48"/>
  <c r="BT100" i="48"/>
  <c r="BS100" i="48"/>
  <c r="BR100" i="48"/>
  <c r="BQ100" i="48"/>
  <c r="BP100" i="48"/>
  <c r="BO100" i="48"/>
  <c r="BN100" i="48"/>
  <c r="BM100" i="48"/>
  <c r="BL100" i="48"/>
  <c r="BK100" i="48"/>
  <c r="BJ100" i="48"/>
  <c r="BI100" i="48"/>
  <c r="BH100" i="48"/>
  <c r="BG100" i="48"/>
  <c r="BF100" i="48"/>
  <c r="BE100" i="48"/>
  <c r="BD100" i="48"/>
  <c r="BC100" i="48"/>
  <c r="BB100" i="48"/>
  <c r="BA100" i="48"/>
  <c r="AZ100" i="48"/>
  <c r="AY100" i="48"/>
  <c r="AX100" i="48"/>
  <c r="AW100" i="48"/>
  <c r="AV100" i="48"/>
  <c r="AU100" i="48"/>
  <c r="AT100" i="48"/>
  <c r="AS100" i="48"/>
  <c r="AR100" i="48"/>
  <c r="AQ100" i="48"/>
  <c r="AP100" i="48"/>
  <c r="AO100" i="48"/>
  <c r="AN100" i="48"/>
  <c r="AM100" i="48"/>
  <c r="AL100" i="48"/>
  <c r="AK100" i="48"/>
  <c r="AJ100" i="48"/>
  <c r="AI100" i="48"/>
  <c r="AH100" i="48"/>
  <c r="AG100" i="48"/>
  <c r="AF100" i="48"/>
  <c r="AE100" i="48"/>
  <c r="AD100" i="48"/>
  <c r="AC100" i="48"/>
  <c r="AB100" i="48"/>
  <c r="AA100" i="48"/>
  <c r="Z100" i="48"/>
  <c r="Y100" i="48"/>
  <c r="X100" i="48"/>
  <c r="W100" i="48"/>
  <c r="V100" i="48"/>
  <c r="U100" i="48"/>
  <c r="T100" i="48"/>
  <c r="BW99" i="48"/>
  <c r="BV99" i="48"/>
  <c r="BU99" i="48"/>
  <c r="BT99" i="48"/>
  <c r="BS99" i="48"/>
  <c r="BR99" i="48"/>
  <c r="BQ99" i="48"/>
  <c r="BP99" i="48"/>
  <c r="BO99" i="48"/>
  <c r="BN99" i="48"/>
  <c r="BM99" i="48"/>
  <c r="BL99" i="48"/>
  <c r="BK99" i="48"/>
  <c r="BJ99" i="48"/>
  <c r="BI99" i="48"/>
  <c r="BH99" i="48"/>
  <c r="BG99" i="48"/>
  <c r="BF99" i="48"/>
  <c r="BE99" i="48"/>
  <c r="BD99" i="48"/>
  <c r="BC99" i="48"/>
  <c r="BB99" i="48"/>
  <c r="BA99" i="48"/>
  <c r="AZ99" i="48"/>
  <c r="AY99" i="48"/>
  <c r="AX99" i="48"/>
  <c r="AW99" i="48"/>
  <c r="AV99" i="48"/>
  <c r="AU99" i="48"/>
  <c r="AT99" i="48"/>
  <c r="AS99" i="48"/>
  <c r="AR99" i="48"/>
  <c r="AQ99" i="48"/>
  <c r="AP99" i="48"/>
  <c r="AO99" i="48"/>
  <c r="AN99" i="48"/>
  <c r="AM99" i="48"/>
  <c r="AL99" i="48"/>
  <c r="AK99" i="48"/>
  <c r="AJ99" i="48"/>
  <c r="AI99" i="48"/>
  <c r="AH99" i="48"/>
  <c r="AG99" i="48"/>
  <c r="AF99" i="48"/>
  <c r="AE99" i="48"/>
  <c r="AD99" i="48"/>
  <c r="AC99" i="48"/>
  <c r="AB99" i="48"/>
  <c r="AA99" i="48"/>
  <c r="Z99" i="48"/>
  <c r="Y99" i="48"/>
  <c r="X99" i="48"/>
  <c r="W99" i="48"/>
  <c r="V99" i="48"/>
  <c r="U99" i="48"/>
  <c r="T99" i="48"/>
  <c r="BW98" i="48"/>
  <c r="BV98" i="48"/>
  <c r="BU98" i="48"/>
  <c r="BT98" i="48"/>
  <c r="BS98" i="48"/>
  <c r="BR98" i="48"/>
  <c r="BQ98" i="48"/>
  <c r="BP98" i="48"/>
  <c r="BO98" i="48"/>
  <c r="BN98" i="48"/>
  <c r="BM98" i="48"/>
  <c r="BL98" i="48"/>
  <c r="BK98" i="48"/>
  <c r="BJ98" i="48"/>
  <c r="BI98" i="48"/>
  <c r="BH98" i="48"/>
  <c r="BG98" i="48"/>
  <c r="BF98" i="48"/>
  <c r="BE98" i="48"/>
  <c r="BD98" i="48"/>
  <c r="BC98" i="48"/>
  <c r="BB98" i="48"/>
  <c r="BA98" i="48"/>
  <c r="AZ98" i="48"/>
  <c r="AY98" i="48"/>
  <c r="AX98" i="48"/>
  <c r="AW98" i="48"/>
  <c r="AV98" i="48"/>
  <c r="AU98" i="48"/>
  <c r="AT98" i="48"/>
  <c r="AS98" i="48"/>
  <c r="AR98" i="48"/>
  <c r="AQ98" i="48"/>
  <c r="AP98" i="48"/>
  <c r="AO98" i="48"/>
  <c r="AN98" i="48"/>
  <c r="AM98" i="48"/>
  <c r="AL98" i="48"/>
  <c r="AK98" i="48"/>
  <c r="AJ98" i="48"/>
  <c r="AI98" i="48"/>
  <c r="AH98" i="48"/>
  <c r="AG98" i="48"/>
  <c r="AF98" i="48"/>
  <c r="AE98" i="48"/>
  <c r="AD98" i="48"/>
  <c r="AC98" i="48"/>
  <c r="AB98" i="48"/>
  <c r="AA98" i="48"/>
  <c r="Z98" i="48"/>
  <c r="Y98" i="48"/>
  <c r="X98" i="48"/>
  <c r="W98" i="48"/>
  <c r="V98" i="48"/>
  <c r="U98" i="48"/>
  <c r="T98" i="48"/>
  <c r="BW97" i="48"/>
  <c r="BV97" i="48"/>
  <c r="BU97" i="48"/>
  <c r="BT97" i="48"/>
  <c r="BS97" i="48"/>
  <c r="BR97" i="48"/>
  <c r="BQ97" i="48"/>
  <c r="BP97" i="48"/>
  <c r="BO97" i="48"/>
  <c r="BN97" i="48"/>
  <c r="BM97" i="48"/>
  <c r="BL97" i="48"/>
  <c r="BK97" i="48"/>
  <c r="BJ97" i="48"/>
  <c r="BI97" i="48"/>
  <c r="BH97" i="48"/>
  <c r="BG97" i="48"/>
  <c r="BF97" i="48"/>
  <c r="BE97" i="48"/>
  <c r="BD97" i="48"/>
  <c r="BC97" i="48"/>
  <c r="BB97" i="48"/>
  <c r="BA97" i="48"/>
  <c r="AZ97" i="48"/>
  <c r="AY97" i="48"/>
  <c r="AX97" i="48"/>
  <c r="AW97" i="48"/>
  <c r="AV97" i="48"/>
  <c r="AU97" i="48"/>
  <c r="AT97" i="48"/>
  <c r="AS97" i="48"/>
  <c r="AR97" i="48"/>
  <c r="AQ97" i="48"/>
  <c r="AP97" i="48"/>
  <c r="AO97" i="48"/>
  <c r="AN97" i="48"/>
  <c r="AM97" i="48"/>
  <c r="AL97" i="48"/>
  <c r="AK97" i="48"/>
  <c r="AJ97" i="48"/>
  <c r="AI97" i="48"/>
  <c r="AH97" i="48"/>
  <c r="AG97" i="48"/>
  <c r="AF97" i="48"/>
  <c r="AE97" i="48"/>
  <c r="AD97" i="48"/>
  <c r="AC97" i="48"/>
  <c r="AB97" i="48"/>
  <c r="AA97" i="48"/>
  <c r="Z97" i="48"/>
  <c r="Y97" i="48"/>
  <c r="X97" i="48"/>
  <c r="W97" i="48"/>
  <c r="V97" i="48"/>
  <c r="U97" i="48"/>
  <c r="T97" i="48"/>
  <c r="BW96" i="48"/>
  <c r="BV96" i="48"/>
  <c r="BU96" i="48"/>
  <c r="BT96" i="48"/>
  <c r="BS96" i="48"/>
  <c r="BR96" i="48"/>
  <c r="BQ96" i="48"/>
  <c r="BP96" i="48"/>
  <c r="BO96" i="48"/>
  <c r="BN96" i="48"/>
  <c r="BM96" i="48"/>
  <c r="BL96" i="48"/>
  <c r="BK96" i="48"/>
  <c r="BJ96" i="48"/>
  <c r="BI96" i="48"/>
  <c r="BH96" i="48"/>
  <c r="BG96" i="48"/>
  <c r="BF96" i="48"/>
  <c r="BE96" i="48"/>
  <c r="BD96" i="48"/>
  <c r="BC96" i="48"/>
  <c r="BB96" i="48"/>
  <c r="BA96" i="48"/>
  <c r="AZ96" i="48"/>
  <c r="AY96" i="48"/>
  <c r="AX96" i="48"/>
  <c r="AW96" i="48"/>
  <c r="AV96" i="48"/>
  <c r="AU96" i="48"/>
  <c r="AT96" i="48"/>
  <c r="AS96" i="48"/>
  <c r="AR96" i="48"/>
  <c r="AQ96" i="48"/>
  <c r="AP96" i="48"/>
  <c r="AO96" i="48"/>
  <c r="AN96" i="48"/>
  <c r="AM96" i="48"/>
  <c r="AL96" i="48"/>
  <c r="AK96" i="48"/>
  <c r="AJ96" i="48"/>
  <c r="AI96" i="48"/>
  <c r="AH96" i="48"/>
  <c r="AG96" i="48"/>
  <c r="AF96" i="48"/>
  <c r="AE96" i="48"/>
  <c r="AD96" i="48"/>
  <c r="AC96" i="48"/>
  <c r="AB96" i="48"/>
  <c r="AA96" i="48"/>
  <c r="Z96" i="48"/>
  <c r="Y96" i="48"/>
  <c r="X96" i="48"/>
  <c r="W96" i="48"/>
  <c r="V96" i="48"/>
  <c r="U96" i="48"/>
  <c r="T96" i="48"/>
  <c r="BW95" i="48"/>
  <c r="BV95" i="48"/>
  <c r="BU95" i="48"/>
  <c r="BT95" i="48"/>
  <c r="BS95" i="48"/>
  <c r="BR95" i="48"/>
  <c r="BQ95" i="48"/>
  <c r="BP95" i="48"/>
  <c r="BO95" i="48"/>
  <c r="BN95" i="48"/>
  <c r="BM95" i="48"/>
  <c r="BL95" i="48"/>
  <c r="BK95" i="48"/>
  <c r="BJ95" i="48"/>
  <c r="BI95" i="48"/>
  <c r="BH95" i="48"/>
  <c r="BG95" i="48"/>
  <c r="BF95" i="48"/>
  <c r="BE95" i="48"/>
  <c r="BD95" i="48"/>
  <c r="BC95" i="48"/>
  <c r="BB95" i="48"/>
  <c r="BA95" i="48"/>
  <c r="AZ95" i="48"/>
  <c r="AY95" i="48"/>
  <c r="AX95" i="48"/>
  <c r="AW95" i="48"/>
  <c r="AV95" i="48"/>
  <c r="AU95" i="48"/>
  <c r="AT95" i="48"/>
  <c r="AS95" i="48"/>
  <c r="AR95" i="48"/>
  <c r="AQ95" i="48"/>
  <c r="AP95" i="48"/>
  <c r="AO95" i="48"/>
  <c r="AN95" i="48"/>
  <c r="AM95" i="48"/>
  <c r="AL95" i="48"/>
  <c r="AK95" i="48"/>
  <c r="AJ95" i="48"/>
  <c r="AI95" i="48"/>
  <c r="AH95" i="48"/>
  <c r="AG95" i="48"/>
  <c r="AF95" i="48"/>
  <c r="AE95" i="48"/>
  <c r="AD95" i="48"/>
  <c r="AC95" i="48"/>
  <c r="AB95" i="48"/>
  <c r="AA95" i="48"/>
  <c r="Z95" i="48"/>
  <c r="Y95" i="48"/>
  <c r="X95" i="48"/>
  <c r="W95" i="48"/>
  <c r="V95" i="48"/>
  <c r="U95" i="48"/>
  <c r="T95" i="48"/>
  <c r="BW94" i="48"/>
  <c r="BV94" i="48"/>
  <c r="BU94" i="48"/>
  <c r="BT94" i="48"/>
  <c r="BS94" i="48"/>
  <c r="BR94" i="48"/>
  <c r="BQ94" i="48"/>
  <c r="BP94" i="48"/>
  <c r="BO94" i="48"/>
  <c r="BN94" i="48"/>
  <c r="BM94" i="48"/>
  <c r="BL94" i="48"/>
  <c r="BK94" i="48"/>
  <c r="BJ94" i="48"/>
  <c r="BI94" i="48"/>
  <c r="BH94" i="48"/>
  <c r="BG94" i="48"/>
  <c r="BF94" i="48"/>
  <c r="BE94" i="48"/>
  <c r="BD94" i="48"/>
  <c r="BC94" i="48"/>
  <c r="BB94" i="48"/>
  <c r="BA94" i="48"/>
  <c r="AZ94" i="48"/>
  <c r="AY94" i="48"/>
  <c r="AX94" i="48"/>
  <c r="AW94" i="48"/>
  <c r="AV94" i="48"/>
  <c r="AU94" i="48"/>
  <c r="AT94" i="48"/>
  <c r="AS94" i="48"/>
  <c r="AR94" i="48"/>
  <c r="AQ94" i="48"/>
  <c r="AP94" i="48"/>
  <c r="AO94" i="48"/>
  <c r="AN94" i="48"/>
  <c r="AM94" i="48"/>
  <c r="AL94" i="48"/>
  <c r="AK94" i="48"/>
  <c r="AJ94" i="48"/>
  <c r="AI94" i="48"/>
  <c r="AH94" i="48"/>
  <c r="AG94" i="48"/>
  <c r="AF94" i="48"/>
  <c r="AE94" i="48"/>
  <c r="AD94" i="48"/>
  <c r="AC94" i="48"/>
  <c r="AB94" i="48"/>
  <c r="AA94" i="48"/>
  <c r="Z94" i="48"/>
  <c r="Y94" i="48"/>
  <c r="X94" i="48"/>
  <c r="W94" i="48"/>
  <c r="V94" i="48"/>
  <c r="U94" i="48"/>
  <c r="T94" i="48"/>
  <c r="BW93" i="48"/>
  <c r="BV93" i="48"/>
  <c r="BU93" i="48"/>
  <c r="BT93" i="48"/>
  <c r="BS93" i="48"/>
  <c r="BR93" i="48"/>
  <c r="BQ93" i="48"/>
  <c r="BP93" i="48"/>
  <c r="BO93" i="48"/>
  <c r="BN93" i="48"/>
  <c r="BM93" i="48"/>
  <c r="BL93" i="48"/>
  <c r="BK93" i="48"/>
  <c r="BJ93" i="48"/>
  <c r="BI93" i="48"/>
  <c r="BH93" i="48"/>
  <c r="BG93" i="48"/>
  <c r="BF93" i="48"/>
  <c r="BE93" i="48"/>
  <c r="BD93" i="48"/>
  <c r="BC93" i="48"/>
  <c r="BB93" i="48"/>
  <c r="BA93" i="48"/>
  <c r="AZ93" i="48"/>
  <c r="AY93" i="48"/>
  <c r="AX93" i="48"/>
  <c r="AW93" i="48"/>
  <c r="AV93" i="48"/>
  <c r="AU93" i="48"/>
  <c r="AT93" i="48"/>
  <c r="AS93" i="48"/>
  <c r="AR93" i="48"/>
  <c r="AQ93" i="48"/>
  <c r="AP93" i="48"/>
  <c r="AO93" i="48"/>
  <c r="AN93" i="48"/>
  <c r="AM93" i="48"/>
  <c r="AL93" i="48"/>
  <c r="AK93" i="48"/>
  <c r="AJ93" i="48"/>
  <c r="AI93" i="48"/>
  <c r="AH93" i="48"/>
  <c r="AG93" i="48"/>
  <c r="AF93" i="48"/>
  <c r="AE93" i="48"/>
  <c r="AD93" i="48"/>
  <c r="AC93" i="48"/>
  <c r="AB93" i="48"/>
  <c r="AA93" i="48"/>
  <c r="Z93" i="48"/>
  <c r="Y93" i="48"/>
  <c r="X93" i="48"/>
  <c r="W93" i="48"/>
  <c r="V93" i="48"/>
  <c r="U93" i="48"/>
  <c r="T93" i="48"/>
  <c r="BW92" i="48"/>
  <c r="BV92" i="48"/>
  <c r="BU92" i="48"/>
  <c r="BT92" i="48"/>
  <c r="BS92" i="48"/>
  <c r="BR92" i="48"/>
  <c r="BQ92" i="48"/>
  <c r="BP92" i="48"/>
  <c r="BO92" i="48"/>
  <c r="BN92" i="48"/>
  <c r="BM92" i="48"/>
  <c r="BL92" i="48"/>
  <c r="BK92" i="48"/>
  <c r="BJ92" i="48"/>
  <c r="BI92" i="48"/>
  <c r="BH92" i="48"/>
  <c r="BG92" i="48"/>
  <c r="BF92" i="48"/>
  <c r="BE92" i="48"/>
  <c r="BD92" i="48"/>
  <c r="BC92" i="48"/>
  <c r="BB92" i="48"/>
  <c r="BA92" i="48"/>
  <c r="AZ92" i="48"/>
  <c r="AY92" i="48"/>
  <c r="AX92" i="48"/>
  <c r="AW92" i="48"/>
  <c r="AV92" i="48"/>
  <c r="AU92" i="48"/>
  <c r="AT92" i="48"/>
  <c r="AS92" i="48"/>
  <c r="AR92" i="48"/>
  <c r="AQ92" i="48"/>
  <c r="AP92" i="48"/>
  <c r="AO92" i="48"/>
  <c r="AN92" i="48"/>
  <c r="AM92" i="48"/>
  <c r="AL92" i="48"/>
  <c r="AK92" i="48"/>
  <c r="AJ92" i="48"/>
  <c r="AI92" i="48"/>
  <c r="AH92" i="48"/>
  <c r="AG92" i="48"/>
  <c r="AF92" i="48"/>
  <c r="AE92" i="48"/>
  <c r="AD92" i="48"/>
  <c r="AC92" i="48"/>
  <c r="AB92" i="48"/>
  <c r="AA92" i="48"/>
  <c r="Z92" i="48"/>
  <c r="Y92" i="48"/>
  <c r="X92" i="48"/>
  <c r="W92" i="48"/>
  <c r="V92" i="48"/>
  <c r="U92" i="48"/>
  <c r="T92" i="48"/>
  <c r="BW91" i="48"/>
  <c r="BV91" i="48"/>
  <c r="BU91" i="48"/>
  <c r="BT91" i="48"/>
  <c r="BS91" i="48"/>
  <c r="BR91" i="48"/>
  <c r="BQ91" i="48"/>
  <c r="BP91" i="48"/>
  <c r="BO91" i="48"/>
  <c r="BN91" i="48"/>
  <c r="BM91" i="48"/>
  <c r="BL91" i="48"/>
  <c r="BK91" i="48"/>
  <c r="BJ91" i="48"/>
  <c r="BI91" i="48"/>
  <c r="BH91" i="48"/>
  <c r="BG91" i="48"/>
  <c r="BF91" i="48"/>
  <c r="BE91" i="48"/>
  <c r="BD91" i="48"/>
  <c r="BC91" i="48"/>
  <c r="BB91" i="48"/>
  <c r="BA91" i="48"/>
  <c r="AZ91" i="48"/>
  <c r="AY91" i="48"/>
  <c r="AX91" i="48"/>
  <c r="AW91" i="48"/>
  <c r="AV91" i="48"/>
  <c r="AU91" i="48"/>
  <c r="AT91" i="48"/>
  <c r="AS91" i="48"/>
  <c r="AR91" i="48"/>
  <c r="AQ91" i="48"/>
  <c r="AP91" i="48"/>
  <c r="AO91" i="48"/>
  <c r="AN91" i="48"/>
  <c r="AM91" i="48"/>
  <c r="AL91" i="48"/>
  <c r="AK91" i="48"/>
  <c r="AJ91" i="48"/>
  <c r="AI91" i="48"/>
  <c r="AH91" i="48"/>
  <c r="AG91" i="48"/>
  <c r="AF91" i="48"/>
  <c r="AE91" i="48"/>
  <c r="AD91" i="48"/>
  <c r="AC91" i="48"/>
  <c r="AB91" i="48"/>
  <c r="AA91" i="48"/>
  <c r="Z91" i="48"/>
  <c r="Y91" i="48"/>
  <c r="X91" i="48"/>
  <c r="W91" i="48"/>
  <c r="V91" i="48"/>
  <c r="U91" i="48"/>
  <c r="T91" i="48"/>
  <c r="BW90" i="48"/>
  <c r="BV90" i="48"/>
  <c r="BU90" i="48"/>
  <c r="BT90" i="48"/>
  <c r="BS90" i="48"/>
  <c r="BR90" i="48"/>
  <c r="BQ90" i="48"/>
  <c r="BP90" i="48"/>
  <c r="BO90" i="48"/>
  <c r="BN90" i="48"/>
  <c r="BM90" i="48"/>
  <c r="BL90" i="48"/>
  <c r="BK90" i="48"/>
  <c r="BJ90" i="48"/>
  <c r="BI90" i="48"/>
  <c r="BH90" i="48"/>
  <c r="BG90" i="48"/>
  <c r="BF90" i="48"/>
  <c r="BE90" i="48"/>
  <c r="BD90" i="48"/>
  <c r="BC90" i="48"/>
  <c r="BB90" i="48"/>
  <c r="BA90" i="48"/>
  <c r="AZ90" i="48"/>
  <c r="AY90" i="48"/>
  <c r="AX90" i="48"/>
  <c r="AW90" i="48"/>
  <c r="AV90" i="48"/>
  <c r="AU90" i="48"/>
  <c r="AT90" i="48"/>
  <c r="AS90" i="48"/>
  <c r="AR90" i="48"/>
  <c r="AQ90" i="48"/>
  <c r="AP90" i="48"/>
  <c r="AO90" i="48"/>
  <c r="AN90" i="48"/>
  <c r="AM90" i="48"/>
  <c r="AL90" i="48"/>
  <c r="AK90" i="48"/>
  <c r="AJ90" i="48"/>
  <c r="AI90" i="48"/>
  <c r="AH90" i="48"/>
  <c r="AG90" i="48"/>
  <c r="AF90" i="48"/>
  <c r="AE90" i="48"/>
  <c r="AD90" i="48"/>
  <c r="AC90" i="48"/>
  <c r="AB90" i="48"/>
  <c r="AA90" i="48"/>
  <c r="Z90" i="48"/>
  <c r="Y90" i="48"/>
  <c r="X90" i="48"/>
  <c r="W90" i="48"/>
  <c r="V90" i="48"/>
  <c r="U90" i="48"/>
  <c r="T90" i="48"/>
  <c r="BW89" i="48"/>
  <c r="BV89" i="48"/>
  <c r="BU89" i="48"/>
  <c r="BT89" i="48"/>
  <c r="BS89" i="48"/>
  <c r="BR89" i="48"/>
  <c r="BQ89" i="48"/>
  <c r="BP89" i="48"/>
  <c r="BO89" i="48"/>
  <c r="BN89" i="48"/>
  <c r="BM89" i="48"/>
  <c r="BL89" i="48"/>
  <c r="BK89" i="48"/>
  <c r="BJ89" i="48"/>
  <c r="BI89" i="48"/>
  <c r="BH89" i="48"/>
  <c r="BG89" i="48"/>
  <c r="BF89" i="48"/>
  <c r="BE89" i="48"/>
  <c r="BD89" i="48"/>
  <c r="BC89" i="48"/>
  <c r="BB89" i="48"/>
  <c r="BA89" i="48"/>
  <c r="AZ89" i="48"/>
  <c r="AY89" i="48"/>
  <c r="AX89" i="48"/>
  <c r="AW89" i="48"/>
  <c r="AV89" i="48"/>
  <c r="AU89" i="48"/>
  <c r="AT89" i="48"/>
  <c r="AS89" i="48"/>
  <c r="AR89" i="48"/>
  <c r="AQ89" i="48"/>
  <c r="AP89" i="48"/>
  <c r="AO89" i="48"/>
  <c r="AN89" i="48"/>
  <c r="AM89" i="48"/>
  <c r="AL89" i="48"/>
  <c r="AK89" i="48"/>
  <c r="AJ89" i="48"/>
  <c r="AI89" i="48"/>
  <c r="AH89" i="48"/>
  <c r="AG89" i="48"/>
  <c r="AF89" i="48"/>
  <c r="AE89" i="48"/>
  <c r="AD89" i="48"/>
  <c r="AC89" i="48"/>
  <c r="AB89" i="48"/>
  <c r="AA89" i="48"/>
  <c r="Z89" i="48"/>
  <c r="Y89" i="48"/>
  <c r="X89" i="48"/>
  <c r="W89" i="48"/>
  <c r="V89" i="48"/>
  <c r="U89" i="48"/>
  <c r="T89" i="48"/>
  <c r="BW88" i="48"/>
  <c r="BV88" i="48"/>
  <c r="BU88" i="48"/>
  <c r="BT88" i="48"/>
  <c r="BS88" i="48"/>
  <c r="BR88" i="48"/>
  <c r="BQ88" i="48"/>
  <c r="BP88" i="48"/>
  <c r="BO88" i="48"/>
  <c r="BN88" i="48"/>
  <c r="BM88" i="48"/>
  <c r="BL88" i="48"/>
  <c r="BK88" i="48"/>
  <c r="BJ88" i="48"/>
  <c r="BI88" i="48"/>
  <c r="BH88" i="48"/>
  <c r="BG88" i="48"/>
  <c r="BF88" i="48"/>
  <c r="BE88" i="48"/>
  <c r="BD88" i="48"/>
  <c r="BC88" i="48"/>
  <c r="BB88" i="48"/>
  <c r="BA88" i="48"/>
  <c r="AZ88" i="48"/>
  <c r="AY88" i="48"/>
  <c r="AX88" i="48"/>
  <c r="AW88" i="48"/>
  <c r="AV88" i="48"/>
  <c r="AU88" i="48"/>
  <c r="AT88" i="48"/>
  <c r="AS88" i="48"/>
  <c r="AR88" i="48"/>
  <c r="AQ88" i="48"/>
  <c r="AP88" i="48"/>
  <c r="AO88" i="48"/>
  <c r="AN88" i="48"/>
  <c r="AM88" i="48"/>
  <c r="AL88" i="48"/>
  <c r="AK88" i="48"/>
  <c r="AJ88" i="48"/>
  <c r="AI88" i="48"/>
  <c r="AH88" i="48"/>
  <c r="AG88" i="48"/>
  <c r="AF88" i="48"/>
  <c r="AE88" i="48"/>
  <c r="AD88" i="48"/>
  <c r="AC88" i="48"/>
  <c r="AB88" i="48"/>
  <c r="AA88" i="48"/>
  <c r="Z88" i="48"/>
  <c r="Y88" i="48"/>
  <c r="X88" i="48"/>
  <c r="W88" i="48"/>
  <c r="V88" i="48"/>
  <c r="U88" i="48"/>
  <c r="T88" i="48"/>
  <c r="BW87" i="48"/>
  <c r="BV87" i="48"/>
  <c r="BU87" i="48"/>
  <c r="BT87" i="48"/>
  <c r="BS87" i="48"/>
  <c r="BR87" i="48"/>
  <c r="BQ87" i="48"/>
  <c r="BP87" i="48"/>
  <c r="BO87" i="48"/>
  <c r="BN87" i="48"/>
  <c r="BM87" i="48"/>
  <c r="BL87" i="48"/>
  <c r="BK87" i="48"/>
  <c r="BJ87" i="48"/>
  <c r="BI87" i="48"/>
  <c r="BH87" i="48"/>
  <c r="BG87" i="48"/>
  <c r="BF87" i="48"/>
  <c r="BE87" i="48"/>
  <c r="BD87" i="48"/>
  <c r="BC87" i="48"/>
  <c r="BB87" i="48"/>
  <c r="BA87" i="48"/>
  <c r="AZ87" i="48"/>
  <c r="AY87" i="48"/>
  <c r="AX87" i="48"/>
  <c r="AW87" i="48"/>
  <c r="AV87" i="48"/>
  <c r="AU87" i="48"/>
  <c r="AT87" i="48"/>
  <c r="AS87" i="48"/>
  <c r="AR87" i="48"/>
  <c r="AQ87" i="48"/>
  <c r="AP87" i="48"/>
  <c r="AO87" i="48"/>
  <c r="AN87" i="48"/>
  <c r="AM87" i="48"/>
  <c r="AL87" i="48"/>
  <c r="AK87" i="48"/>
  <c r="AJ87" i="48"/>
  <c r="AI87" i="48"/>
  <c r="AH87" i="48"/>
  <c r="AG87" i="48"/>
  <c r="AF87" i="48"/>
  <c r="AE87" i="48"/>
  <c r="AD87" i="48"/>
  <c r="AC87" i="48"/>
  <c r="AB87" i="48"/>
  <c r="AA87" i="48"/>
  <c r="Z87" i="48"/>
  <c r="Y87" i="48"/>
  <c r="X87" i="48"/>
  <c r="W87" i="48"/>
  <c r="V87" i="48"/>
  <c r="U87" i="48"/>
  <c r="T87" i="48"/>
  <c r="BW86" i="48"/>
  <c r="BV86" i="48"/>
  <c r="BU86" i="48"/>
  <c r="BT86" i="48"/>
  <c r="BS86" i="48"/>
  <c r="BR86" i="48"/>
  <c r="BQ86" i="48"/>
  <c r="BP86" i="48"/>
  <c r="BO86" i="48"/>
  <c r="BN86" i="48"/>
  <c r="BM86" i="48"/>
  <c r="BL86" i="48"/>
  <c r="BK86" i="48"/>
  <c r="BJ86" i="48"/>
  <c r="BI86" i="48"/>
  <c r="BH86" i="48"/>
  <c r="BG86" i="48"/>
  <c r="BF86" i="48"/>
  <c r="BE86" i="48"/>
  <c r="BD86" i="48"/>
  <c r="BC86" i="48"/>
  <c r="BB86" i="48"/>
  <c r="BA86" i="48"/>
  <c r="AZ86" i="48"/>
  <c r="AY86" i="48"/>
  <c r="AX86" i="48"/>
  <c r="AW86" i="48"/>
  <c r="AV86" i="48"/>
  <c r="AU86" i="48"/>
  <c r="AT86" i="48"/>
  <c r="AS86" i="48"/>
  <c r="AR86" i="48"/>
  <c r="AQ86" i="48"/>
  <c r="AP86" i="48"/>
  <c r="AO86" i="48"/>
  <c r="AN86" i="48"/>
  <c r="AM86" i="48"/>
  <c r="AL86" i="48"/>
  <c r="AK86" i="48"/>
  <c r="AJ86" i="48"/>
  <c r="AI86" i="48"/>
  <c r="AH86" i="48"/>
  <c r="AG86" i="48"/>
  <c r="AF86" i="48"/>
  <c r="AE86" i="48"/>
  <c r="AD86" i="48"/>
  <c r="AC86" i="48"/>
  <c r="AB86" i="48"/>
  <c r="AA86" i="48"/>
  <c r="Z86" i="48"/>
  <c r="Y86" i="48"/>
  <c r="X86" i="48"/>
  <c r="W86" i="48"/>
  <c r="V86" i="48"/>
  <c r="U86" i="48"/>
  <c r="T86" i="48"/>
  <c r="BW85" i="48"/>
  <c r="BV85" i="48"/>
  <c r="BU85" i="48"/>
  <c r="BT85" i="48"/>
  <c r="BS85" i="48"/>
  <c r="BR85" i="48"/>
  <c r="BQ85" i="48"/>
  <c r="BP85" i="48"/>
  <c r="BO85" i="48"/>
  <c r="BN85" i="48"/>
  <c r="BM85" i="48"/>
  <c r="BL85" i="48"/>
  <c r="BK85" i="48"/>
  <c r="BJ85" i="48"/>
  <c r="BI85" i="48"/>
  <c r="BH85" i="48"/>
  <c r="BG85" i="48"/>
  <c r="BF85" i="48"/>
  <c r="BE85" i="48"/>
  <c r="BD85" i="48"/>
  <c r="BC85" i="48"/>
  <c r="BB85" i="48"/>
  <c r="BA85" i="48"/>
  <c r="AZ85" i="48"/>
  <c r="AY85" i="48"/>
  <c r="AX85" i="48"/>
  <c r="AW85" i="48"/>
  <c r="AV85" i="48"/>
  <c r="AU85" i="48"/>
  <c r="AT85" i="48"/>
  <c r="AS85" i="48"/>
  <c r="AR85" i="48"/>
  <c r="AQ85" i="48"/>
  <c r="AP85" i="48"/>
  <c r="AO85" i="48"/>
  <c r="AN85" i="48"/>
  <c r="AM85" i="48"/>
  <c r="AL85" i="48"/>
  <c r="AK85" i="48"/>
  <c r="AJ85" i="48"/>
  <c r="AI85" i="48"/>
  <c r="AH85" i="48"/>
  <c r="AG85" i="48"/>
  <c r="AF85" i="48"/>
  <c r="AE85" i="48"/>
  <c r="AD85" i="48"/>
  <c r="AC85" i="48"/>
  <c r="AB85" i="48"/>
  <c r="AA85" i="48"/>
  <c r="Z85" i="48"/>
  <c r="Y85" i="48"/>
  <c r="X85" i="48"/>
  <c r="W85" i="48"/>
  <c r="V85" i="48"/>
  <c r="U85" i="48"/>
  <c r="T85" i="48"/>
  <c r="BW84" i="48"/>
  <c r="BV84" i="48"/>
  <c r="BU84" i="48"/>
  <c r="BT84" i="48"/>
  <c r="BS84" i="48"/>
  <c r="BR84" i="48"/>
  <c r="BQ84" i="48"/>
  <c r="BP84" i="48"/>
  <c r="BO84" i="48"/>
  <c r="BN84" i="48"/>
  <c r="BM84" i="48"/>
  <c r="BL84" i="48"/>
  <c r="BK84" i="48"/>
  <c r="BJ84" i="48"/>
  <c r="BI84" i="48"/>
  <c r="BH84" i="48"/>
  <c r="BG84" i="48"/>
  <c r="BF84" i="48"/>
  <c r="BE84" i="48"/>
  <c r="BD84" i="48"/>
  <c r="BC84" i="48"/>
  <c r="BB84" i="48"/>
  <c r="BA84" i="48"/>
  <c r="AZ84" i="48"/>
  <c r="AY84" i="48"/>
  <c r="AX84" i="48"/>
  <c r="AW84" i="48"/>
  <c r="AV84" i="48"/>
  <c r="AU84" i="48"/>
  <c r="AT84" i="48"/>
  <c r="AS84" i="48"/>
  <c r="AR84" i="48"/>
  <c r="AQ84" i="48"/>
  <c r="AP84" i="48"/>
  <c r="AO84" i="48"/>
  <c r="AN84" i="48"/>
  <c r="AM84" i="48"/>
  <c r="AL84" i="48"/>
  <c r="AK84" i="48"/>
  <c r="AJ84" i="48"/>
  <c r="AI84" i="48"/>
  <c r="AH84" i="48"/>
  <c r="AG84" i="48"/>
  <c r="AF84" i="48"/>
  <c r="AE84" i="48"/>
  <c r="AD84" i="48"/>
  <c r="AC84" i="48"/>
  <c r="AB84" i="48"/>
  <c r="AA84" i="48"/>
  <c r="Z84" i="48"/>
  <c r="Y84" i="48"/>
  <c r="X84" i="48"/>
  <c r="W84" i="48"/>
  <c r="V84" i="48"/>
  <c r="U84" i="48"/>
  <c r="T84" i="48"/>
  <c r="BW83" i="48"/>
  <c r="BV83" i="48"/>
  <c r="BU83" i="48"/>
  <c r="BT83" i="48"/>
  <c r="BS83" i="48"/>
  <c r="BR83" i="48"/>
  <c r="BQ83" i="48"/>
  <c r="BP83" i="48"/>
  <c r="BO83" i="48"/>
  <c r="BN83" i="48"/>
  <c r="BM83" i="48"/>
  <c r="BL83" i="48"/>
  <c r="BK83" i="48"/>
  <c r="BJ83" i="48"/>
  <c r="BI83" i="48"/>
  <c r="BH83" i="48"/>
  <c r="BG83" i="48"/>
  <c r="BF83" i="48"/>
  <c r="BE83" i="48"/>
  <c r="BD83" i="48"/>
  <c r="BC83" i="48"/>
  <c r="BB83" i="48"/>
  <c r="BA83" i="48"/>
  <c r="AZ83" i="48"/>
  <c r="AY83" i="48"/>
  <c r="AX83" i="48"/>
  <c r="AW83" i="48"/>
  <c r="AV83" i="48"/>
  <c r="AU83" i="48"/>
  <c r="AT83" i="48"/>
  <c r="AS83" i="48"/>
  <c r="AR83" i="48"/>
  <c r="AQ83" i="48"/>
  <c r="AP83" i="48"/>
  <c r="AO83" i="48"/>
  <c r="AN83" i="48"/>
  <c r="AM83" i="48"/>
  <c r="AL83" i="48"/>
  <c r="AK83" i="48"/>
  <c r="AJ83" i="48"/>
  <c r="AI83" i="48"/>
  <c r="AH83" i="48"/>
  <c r="AG83" i="48"/>
  <c r="AF83" i="48"/>
  <c r="AE83" i="48"/>
  <c r="AD83" i="48"/>
  <c r="AC83" i="48"/>
  <c r="AB83" i="48"/>
  <c r="AA83" i="48"/>
  <c r="Z83" i="48"/>
  <c r="Y83" i="48"/>
  <c r="X83" i="48"/>
  <c r="W83" i="48"/>
  <c r="V83" i="48"/>
  <c r="U83" i="48"/>
  <c r="T83" i="48"/>
  <c r="BW82" i="48"/>
  <c r="BV82" i="48"/>
  <c r="BU82" i="48"/>
  <c r="BT82" i="48"/>
  <c r="BS82" i="48"/>
  <c r="BR82" i="48"/>
  <c r="BQ82" i="48"/>
  <c r="BP82" i="48"/>
  <c r="BO82" i="48"/>
  <c r="BN82" i="48"/>
  <c r="BM82" i="48"/>
  <c r="BL82" i="48"/>
  <c r="BK82" i="48"/>
  <c r="BJ82" i="48"/>
  <c r="BI82" i="48"/>
  <c r="BH82" i="48"/>
  <c r="BG82" i="48"/>
  <c r="BF82" i="48"/>
  <c r="BE82" i="48"/>
  <c r="BD82" i="48"/>
  <c r="BC82" i="48"/>
  <c r="BB82" i="48"/>
  <c r="BA82" i="48"/>
  <c r="AZ82" i="48"/>
  <c r="AY82" i="48"/>
  <c r="AX82" i="48"/>
  <c r="AW82" i="48"/>
  <c r="AV82" i="48"/>
  <c r="AU82" i="48"/>
  <c r="AT82" i="48"/>
  <c r="AS82" i="48"/>
  <c r="AR82" i="48"/>
  <c r="AQ82" i="48"/>
  <c r="AP82" i="48"/>
  <c r="AO82" i="48"/>
  <c r="AN82" i="48"/>
  <c r="AM82" i="48"/>
  <c r="AL82" i="48"/>
  <c r="AK82" i="48"/>
  <c r="AJ82" i="48"/>
  <c r="AI82" i="48"/>
  <c r="AH82" i="48"/>
  <c r="AG82" i="48"/>
  <c r="AF82" i="48"/>
  <c r="AE82" i="48"/>
  <c r="AD82" i="48"/>
  <c r="AC82" i="48"/>
  <c r="AB82" i="48"/>
  <c r="AA82" i="48"/>
  <c r="Z82" i="48"/>
  <c r="Y82" i="48"/>
  <c r="X82" i="48"/>
  <c r="W82" i="48"/>
  <c r="V82" i="48"/>
  <c r="U82" i="48"/>
  <c r="T82" i="48"/>
  <c r="BW81" i="48"/>
  <c r="BV81" i="48"/>
  <c r="BU81" i="48"/>
  <c r="BT81" i="48"/>
  <c r="BS81" i="48"/>
  <c r="BR81" i="48"/>
  <c r="BQ81" i="48"/>
  <c r="BP81" i="48"/>
  <c r="BO81" i="48"/>
  <c r="BN81" i="48"/>
  <c r="BM81" i="48"/>
  <c r="BL81" i="48"/>
  <c r="BK81" i="48"/>
  <c r="BJ81" i="48"/>
  <c r="BI81" i="48"/>
  <c r="BH81" i="48"/>
  <c r="BG81" i="48"/>
  <c r="BF81" i="48"/>
  <c r="BE81" i="48"/>
  <c r="BD81" i="48"/>
  <c r="BC81" i="48"/>
  <c r="BB81" i="48"/>
  <c r="BA81" i="48"/>
  <c r="AZ81" i="48"/>
  <c r="AY81" i="48"/>
  <c r="AX81" i="48"/>
  <c r="AW81" i="48"/>
  <c r="AV81" i="48"/>
  <c r="AU81" i="48"/>
  <c r="AT81" i="48"/>
  <c r="AS81" i="48"/>
  <c r="AR81" i="48"/>
  <c r="AQ81" i="48"/>
  <c r="AP81" i="48"/>
  <c r="AO81" i="48"/>
  <c r="AN81" i="48"/>
  <c r="AM81" i="48"/>
  <c r="AL81" i="48"/>
  <c r="AK81" i="48"/>
  <c r="AJ81" i="48"/>
  <c r="AI81" i="48"/>
  <c r="AH81" i="48"/>
  <c r="AG81" i="48"/>
  <c r="AF81" i="48"/>
  <c r="AE81" i="48"/>
  <c r="AD81" i="48"/>
  <c r="AC81" i="48"/>
  <c r="AB81" i="48"/>
  <c r="AA81" i="48"/>
  <c r="Z81" i="48"/>
  <c r="Y81" i="48"/>
  <c r="X81" i="48"/>
  <c r="W81" i="48"/>
  <c r="V81" i="48"/>
  <c r="U81" i="48"/>
  <c r="T81" i="48"/>
  <c r="BW80" i="48"/>
  <c r="BV80" i="48"/>
  <c r="BU80" i="48"/>
  <c r="BT80" i="48"/>
  <c r="BS80" i="48"/>
  <c r="BR80" i="48"/>
  <c r="BQ80" i="48"/>
  <c r="BP80" i="48"/>
  <c r="BO80" i="48"/>
  <c r="BN80" i="48"/>
  <c r="BM80" i="48"/>
  <c r="BL80" i="48"/>
  <c r="BK80" i="48"/>
  <c r="BJ80" i="48"/>
  <c r="BI80" i="48"/>
  <c r="BH80" i="48"/>
  <c r="BG80" i="48"/>
  <c r="BF80" i="48"/>
  <c r="BE80" i="48"/>
  <c r="BD80" i="48"/>
  <c r="BC80" i="48"/>
  <c r="BB80" i="48"/>
  <c r="BA80" i="48"/>
  <c r="AZ80" i="48"/>
  <c r="AY80" i="48"/>
  <c r="AX80" i="48"/>
  <c r="AW80" i="48"/>
  <c r="AV80" i="48"/>
  <c r="AU80" i="48"/>
  <c r="AT80" i="48"/>
  <c r="AS80" i="48"/>
  <c r="AR80" i="48"/>
  <c r="AQ80" i="48"/>
  <c r="AP80" i="48"/>
  <c r="AO80" i="48"/>
  <c r="AN80" i="48"/>
  <c r="AM80" i="48"/>
  <c r="AL80" i="48"/>
  <c r="AK80" i="48"/>
  <c r="AJ80" i="48"/>
  <c r="AI80" i="48"/>
  <c r="AH80" i="48"/>
  <c r="AG80" i="48"/>
  <c r="AF80" i="48"/>
  <c r="AE80" i="48"/>
  <c r="AD80" i="48"/>
  <c r="AC80" i="48"/>
  <c r="AB80" i="48"/>
  <c r="AA80" i="48"/>
  <c r="Z80" i="48"/>
  <c r="Y80" i="48"/>
  <c r="X80" i="48"/>
  <c r="W80" i="48"/>
  <c r="V80" i="48"/>
  <c r="U80" i="48"/>
  <c r="T80" i="48"/>
  <c r="BW79" i="48"/>
  <c r="BV79" i="48"/>
  <c r="BU79" i="48"/>
  <c r="BT79" i="48"/>
  <c r="BS79" i="48"/>
  <c r="BR79" i="48"/>
  <c r="BQ79" i="48"/>
  <c r="BP79" i="48"/>
  <c r="BO79" i="48"/>
  <c r="BN79" i="48"/>
  <c r="BM79" i="48"/>
  <c r="BL79" i="48"/>
  <c r="BK79" i="48"/>
  <c r="BJ79" i="48"/>
  <c r="BI79" i="48"/>
  <c r="BH79" i="48"/>
  <c r="BG79" i="48"/>
  <c r="BF79" i="48"/>
  <c r="BE79" i="48"/>
  <c r="BD79" i="48"/>
  <c r="BC79" i="48"/>
  <c r="BB79" i="48"/>
  <c r="BA79" i="48"/>
  <c r="AZ79" i="48"/>
  <c r="AY79" i="48"/>
  <c r="AX79" i="48"/>
  <c r="AW79" i="48"/>
  <c r="AV79" i="48"/>
  <c r="AU79" i="48"/>
  <c r="AT79" i="48"/>
  <c r="AS79" i="48"/>
  <c r="AR79" i="48"/>
  <c r="AQ79" i="48"/>
  <c r="AP79" i="48"/>
  <c r="AO79" i="48"/>
  <c r="AN79" i="48"/>
  <c r="AM79" i="48"/>
  <c r="AL79" i="48"/>
  <c r="AK79" i="48"/>
  <c r="AJ79" i="48"/>
  <c r="AI79" i="48"/>
  <c r="AH79" i="48"/>
  <c r="AG79" i="48"/>
  <c r="AF79" i="48"/>
  <c r="AE79" i="48"/>
  <c r="AD79" i="48"/>
  <c r="AC79" i="48"/>
  <c r="AB79" i="48"/>
  <c r="AA79" i="48"/>
  <c r="Z79" i="48"/>
  <c r="Y79" i="48"/>
  <c r="X79" i="48"/>
  <c r="W79" i="48"/>
  <c r="V79" i="48"/>
  <c r="U79" i="48"/>
  <c r="T79" i="48"/>
  <c r="BW78" i="48"/>
  <c r="BV78" i="48"/>
  <c r="BU78" i="48"/>
  <c r="BT78" i="48"/>
  <c r="BS78" i="48"/>
  <c r="BR78" i="48"/>
  <c r="BQ78" i="48"/>
  <c r="BP78" i="48"/>
  <c r="BO78" i="48"/>
  <c r="BN78" i="48"/>
  <c r="BM78" i="48"/>
  <c r="BL78" i="48"/>
  <c r="BK78" i="48"/>
  <c r="BJ78" i="48"/>
  <c r="BI78" i="48"/>
  <c r="BH78" i="48"/>
  <c r="BG78" i="48"/>
  <c r="BF78" i="48"/>
  <c r="BE78" i="48"/>
  <c r="BD78" i="48"/>
  <c r="BC78" i="48"/>
  <c r="BB78" i="48"/>
  <c r="BA78" i="48"/>
  <c r="AZ78" i="48"/>
  <c r="AY78" i="48"/>
  <c r="AX78" i="48"/>
  <c r="AW78" i="48"/>
  <c r="AV78" i="48"/>
  <c r="AU78" i="48"/>
  <c r="AT78" i="48"/>
  <c r="AS78" i="48"/>
  <c r="AR78" i="48"/>
  <c r="AQ78" i="48"/>
  <c r="AP78" i="48"/>
  <c r="AO78" i="48"/>
  <c r="AN78" i="48"/>
  <c r="AM78" i="48"/>
  <c r="AL78" i="48"/>
  <c r="AK78" i="48"/>
  <c r="AJ78" i="48"/>
  <c r="AI78" i="48"/>
  <c r="AH78" i="48"/>
  <c r="AG78" i="48"/>
  <c r="AF78" i="48"/>
  <c r="AE78" i="48"/>
  <c r="AD78" i="48"/>
  <c r="AC78" i="48"/>
  <c r="AB78" i="48"/>
  <c r="AA78" i="48"/>
  <c r="Z78" i="48"/>
  <c r="Y78" i="48"/>
  <c r="X78" i="48"/>
  <c r="W78" i="48"/>
  <c r="V78" i="48"/>
  <c r="U78" i="48"/>
  <c r="T78" i="48"/>
  <c r="BW77" i="48"/>
  <c r="BV77" i="48"/>
  <c r="BU77" i="48"/>
  <c r="BT77" i="48"/>
  <c r="BS77" i="48"/>
  <c r="BR77" i="48"/>
  <c r="BQ77" i="48"/>
  <c r="BP77" i="48"/>
  <c r="BO77" i="48"/>
  <c r="BN77" i="48"/>
  <c r="BM77" i="48"/>
  <c r="BL77" i="48"/>
  <c r="BK77" i="48"/>
  <c r="BJ77" i="48"/>
  <c r="BI77" i="48"/>
  <c r="BH77" i="48"/>
  <c r="BG77" i="48"/>
  <c r="BF77" i="48"/>
  <c r="BE77" i="48"/>
  <c r="BD77" i="48"/>
  <c r="BC77" i="48"/>
  <c r="BB77" i="48"/>
  <c r="BA77" i="48"/>
  <c r="AZ77" i="48"/>
  <c r="AY77" i="48"/>
  <c r="AX77" i="48"/>
  <c r="AW77" i="48"/>
  <c r="AV77" i="48"/>
  <c r="AU77" i="48"/>
  <c r="AT77" i="48"/>
  <c r="AS77" i="48"/>
  <c r="AR77" i="48"/>
  <c r="AQ77" i="48"/>
  <c r="AP77" i="48"/>
  <c r="AO77" i="48"/>
  <c r="AN77" i="48"/>
  <c r="AM77" i="48"/>
  <c r="AL77" i="48"/>
  <c r="AK77" i="48"/>
  <c r="AJ77" i="48"/>
  <c r="AI77" i="48"/>
  <c r="AH77" i="48"/>
  <c r="AG77" i="48"/>
  <c r="AF77" i="48"/>
  <c r="AE77" i="48"/>
  <c r="AD77" i="48"/>
  <c r="AC77" i="48"/>
  <c r="AB77" i="48"/>
  <c r="AA77" i="48"/>
  <c r="Z77" i="48"/>
  <c r="Y77" i="48"/>
  <c r="X77" i="48"/>
  <c r="W77" i="48"/>
  <c r="V77" i="48"/>
  <c r="U77" i="48"/>
  <c r="T77" i="48"/>
  <c r="BW76" i="48"/>
  <c r="BV76" i="48"/>
  <c r="BU76" i="48"/>
  <c r="BT76" i="48"/>
  <c r="BS76" i="48"/>
  <c r="BR76" i="48"/>
  <c r="BQ76" i="48"/>
  <c r="BP76" i="48"/>
  <c r="BO76" i="48"/>
  <c r="BN76" i="48"/>
  <c r="BM76" i="48"/>
  <c r="BL76" i="48"/>
  <c r="BK76" i="48"/>
  <c r="BJ76" i="48"/>
  <c r="BI76" i="48"/>
  <c r="BH76" i="48"/>
  <c r="BG76" i="48"/>
  <c r="BF76" i="48"/>
  <c r="BE76" i="48"/>
  <c r="BD76" i="48"/>
  <c r="BC76" i="48"/>
  <c r="BB76" i="48"/>
  <c r="BA76" i="48"/>
  <c r="AZ76" i="48"/>
  <c r="AY76" i="48"/>
  <c r="AX76" i="48"/>
  <c r="AW76" i="48"/>
  <c r="AV76" i="48"/>
  <c r="AU76" i="48"/>
  <c r="AT76" i="48"/>
  <c r="AS76" i="48"/>
  <c r="AR76" i="48"/>
  <c r="AQ76" i="48"/>
  <c r="AP76" i="48"/>
  <c r="AO76" i="48"/>
  <c r="AN76" i="48"/>
  <c r="AM76" i="48"/>
  <c r="AL76" i="48"/>
  <c r="AK76" i="48"/>
  <c r="AJ76" i="48"/>
  <c r="AI76" i="48"/>
  <c r="AH76" i="48"/>
  <c r="AG76" i="48"/>
  <c r="AF76" i="48"/>
  <c r="AE76" i="48"/>
  <c r="AD76" i="48"/>
  <c r="AC76" i="48"/>
  <c r="AB76" i="48"/>
  <c r="AA76" i="48"/>
  <c r="Z76" i="48"/>
  <c r="Y76" i="48"/>
  <c r="X76" i="48"/>
  <c r="W76" i="48"/>
  <c r="V76" i="48"/>
  <c r="U76" i="48"/>
  <c r="T76" i="48"/>
  <c r="BW75" i="48"/>
  <c r="BV75" i="48"/>
  <c r="BU75" i="48"/>
  <c r="BT75" i="48"/>
  <c r="BS75" i="48"/>
  <c r="BR75" i="48"/>
  <c r="BQ75" i="48"/>
  <c r="BP75" i="48"/>
  <c r="BO75" i="48"/>
  <c r="BN75" i="48"/>
  <c r="BM75" i="48"/>
  <c r="BL75" i="48"/>
  <c r="BK75" i="48"/>
  <c r="BJ75" i="48"/>
  <c r="BI75" i="48"/>
  <c r="BH75" i="48"/>
  <c r="BG75" i="48"/>
  <c r="BF75" i="48"/>
  <c r="BE75" i="48"/>
  <c r="BD75" i="48"/>
  <c r="BC75" i="48"/>
  <c r="BB75" i="48"/>
  <c r="BA75" i="48"/>
  <c r="AZ75" i="48"/>
  <c r="AY75" i="48"/>
  <c r="AX75" i="48"/>
  <c r="AW75" i="48"/>
  <c r="AV75" i="48"/>
  <c r="AU75" i="48"/>
  <c r="AT75" i="48"/>
  <c r="AS75" i="48"/>
  <c r="AR75" i="48"/>
  <c r="AQ75" i="48"/>
  <c r="AP75" i="48"/>
  <c r="AO75" i="48"/>
  <c r="AN75" i="48"/>
  <c r="AM75" i="48"/>
  <c r="AL75" i="48"/>
  <c r="AK75" i="48"/>
  <c r="AJ75" i="48"/>
  <c r="AI75" i="48"/>
  <c r="AH75" i="48"/>
  <c r="AG75" i="48"/>
  <c r="AF75" i="48"/>
  <c r="AE75" i="48"/>
  <c r="AD75" i="48"/>
  <c r="AC75" i="48"/>
  <c r="AB75" i="48"/>
  <c r="AA75" i="48"/>
  <c r="Z75" i="48"/>
  <c r="Y75" i="48"/>
  <c r="X75" i="48"/>
  <c r="W75" i="48"/>
  <c r="V75" i="48"/>
  <c r="U75" i="48"/>
  <c r="T75" i="48"/>
  <c r="BW74" i="48"/>
  <c r="BV74" i="48"/>
  <c r="BU74" i="48"/>
  <c r="BT74" i="48"/>
  <c r="BS74" i="48"/>
  <c r="BR74" i="48"/>
  <c r="BQ74" i="48"/>
  <c r="BP74" i="48"/>
  <c r="BO74" i="48"/>
  <c r="BN74" i="48"/>
  <c r="BM74" i="48"/>
  <c r="BL74" i="48"/>
  <c r="BK74" i="48"/>
  <c r="BJ74" i="48"/>
  <c r="BI74" i="48"/>
  <c r="BH74" i="48"/>
  <c r="BG74" i="48"/>
  <c r="BF74" i="48"/>
  <c r="BE74" i="48"/>
  <c r="BD74" i="48"/>
  <c r="BC74" i="48"/>
  <c r="BB74" i="48"/>
  <c r="BA74" i="48"/>
  <c r="AZ74" i="48"/>
  <c r="AY74" i="48"/>
  <c r="AX74" i="48"/>
  <c r="AW74" i="48"/>
  <c r="AV74" i="48"/>
  <c r="AU74" i="48"/>
  <c r="AT74" i="48"/>
  <c r="AS74" i="48"/>
  <c r="AR74" i="48"/>
  <c r="AQ74" i="48"/>
  <c r="AP74" i="48"/>
  <c r="AO74" i="48"/>
  <c r="AN74" i="48"/>
  <c r="AM74" i="48"/>
  <c r="AL74" i="48"/>
  <c r="AK74" i="48"/>
  <c r="AJ74" i="48"/>
  <c r="AI74" i="48"/>
  <c r="AH74" i="48"/>
  <c r="AG74" i="48"/>
  <c r="AF74" i="48"/>
  <c r="AE74" i="48"/>
  <c r="AD74" i="48"/>
  <c r="AC74" i="48"/>
  <c r="AB74" i="48"/>
  <c r="AA74" i="48"/>
  <c r="Z74" i="48"/>
  <c r="Y74" i="48"/>
  <c r="X74" i="48"/>
  <c r="W74" i="48"/>
  <c r="V74" i="48"/>
  <c r="U74" i="48"/>
  <c r="T74" i="48"/>
  <c r="BW73" i="48"/>
  <c r="BV73" i="48"/>
  <c r="BU73" i="48"/>
  <c r="BT73" i="48"/>
  <c r="BS73" i="48"/>
  <c r="BR73" i="48"/>
  <c r="BQ73" i="48"/>
  <c r="BP73" i="48"/>
  <c r="BO73" i="48"/>
  <c r="BN73" i="48"/>
  <c r="BM73" i="48"/>
  <c r="BL73" i="48"/>
  <c r="BK73" i="48"/>
  <c r="BJ73" i="48"/>
  <c r="BI73" i="48"/>
  <c r="BH73" i="48"/>
  <c r="BG73" i="48"/>
  <c r="BF73" i="48"/>
  <c r="BE73" i="48"/>
  <c r="BD73" i="48"/>
  <c r="BC73" i="48"/>
  <c r="BB73" i="48"/>
  <c r="BA73" i="48"/>
  <c r="AZ73" i="48"/>
  <c r="AY73" i="48"/>
  <c r="AX73" i="48"/>
  <c r="AW73" i="48"/>
  <c r="AV73" i="48"/>
  <c r="AU73" i="48"/>
  <c r="AT73" i="48"/>
  <c r="AS73" i="48"/>
  <c r="AR73" i="48"/>
  <c r="AQ73" i="48"/>
  <c r="AP73" i="48"/>
  <c r="AO73" i="48"/>
  <c r="AN73" i="48"/>
  <c r="AM73" i="48"/>
  <c r="AL73" i="48"/>
  <c r="AK73" i="48"/>
  <c r="AJ73" i="48"/>
  <c r="AI73" i="48"/>
  <c r="AH73" i="48"/>
  <c r="AG73" i="48"/>
  <c r="AF73" i="48"/>
  <c r="AE73" i="48"/>
  <c r="AD73" i="48"/>
  <c r="AC73" i="48"/>
  <c r="AB73" i="48"/>
  <c r="AA73" i="48"/>
  <c r="Z73" i="48"/>
  <c r="Y73" i="48"/>
  <c r="X73" i="48"/>
  <c r="W73" i="48"/>
  <c r="V73" i="48"/>
  <c r="U73" i="48"/>
  <c r="T73" i="48"/>
  <c r="BW72" i="48"/>
  <c r="BV72" i="48"/>
  <c r="BU72" i="48"/>
  <c r="BT72" i="48"/>
  <c r="BS72" i="48"/>
  <c r="BR72" i="48"/>
  <c r="BQ72" i="48"/>
  <c r="BP72" i="48"/>
  <c r="BO72" i="48"/>
  <c r="BN72" i="48"/>
  <c r="BM72" i="48"/>
  <c r="BL72" i="48"/>
  <c r="BK72" i="48"/>
  <c r="BJ72" i="48"/>
  <c r="BI72" i="48"/>
  <c r="BH72" i="48"/>
  <c r="BG72" i="48"/>
  <c r="BF72" i="48"/>
  <c r="BE72" i="48"/>
  <c r="BD72" i="48"/>
  <c r="BC72" i="48"/>
  <c r="BB72" i="48"/>
  <c r="BA72" i="48"/>
  <c r="AZ72" i="48"/>
  <c r="AY72" i="48"/>
  <c r="AX72" i="48"/>
  <c r="AW72" i="48"/>
  <c r="AV72" i="48"/>
  <c r="AU72" i="48"/>
  <c r="AT72" i="48"/>
  <c r="AS72" i="48"/>
  <c r="AR72" i="48"/>
  <c r="AQ72" i="48"/>
  <c r="AP72" i="48"/>
  <c r="AO72" i="48"/>
  <c r="AN72" i="48"/>
  <c r="AM72" i="48"/>
  <c r="AL72" i="48"/>
  <c r="AK72" i="48"/>
  <c r="AJ72" i="48"/>
  <c r="AI72" i="48"/>
  <c r="AH72" i="48"/>
  <c r="AG72" i="48"/>
  <c r="AF72" i="48"/>
  <c r="AE72" i="48"/>
  <c r="AD72" i="48"/>
  <c r="AC72" i="48"/>
  <c r="AB72" i="48"/>
  <c r="AA72" i="48"/>
  <c r="Z72" i="48"/>
  <c r="Y72" i="48"/>
  <c r="X72" i="48"/>
  <c r="W72" i="48"/>
  <c r="V72" i="48"/>
  <c r="U72" i="48"/>
  <c r="T72" i="48"/>
  <c r="BW71" i="48"/>
  <c r="BV71" i="48"/>
  <c r="BU71" i="48"/>
  <c r="BT71" i="48"/>
  <c r="BS71" i="48"/>
  <c r="BR71" i="48"/>
  <c r="BQ71" i="48"/>
  <c r="BP71" i="48"/>
  <c r="BO71" i="48"/>
  <c r="BN71" i="48"/>
  <c r="BM71" i="48"/>
  <c r="BL71" i="48"/>
  <c r="BK71" i="48"/>
  <c r="BJ71" i="48"/>
  <c r="BI71" i="48"/>
  <c r="BH71" i="48"/>
  <c r="BG71" i="48"/>
  <c r="BF71" i="48"/>
  <c r="BE71" i="48"/>
  <c r="BD71" i="48"/>
  <c r="BC71" i="48"/>
  <c r="BB71" i="48"/>
  <c r="BA71" i="48"/>
  <c r="AZ71" i="48"/>
  <c r="AY71" i="48"/>
  <c r="AX71" i="48"/>
  <c r="AW71" i="48"/>
  <c r="AV71" i="48"/>
  <c r="AU71" i="48"/>
  <c r="AT71" i="48"/>
  <c r="AS71" i="48"/>
  <c r="AR71" i="48"/>
  <c r="AQ71" i="48"/>
  <c r="AP71" i="48"/>
  <c r="AO71" i="48"/>
  <c r="AN71" i="48"/>
  <c r="AM71" i="48"/>
  <c r="AL71" i="48"/>
  <c r="AK71" i="48"/>
  <c r="AJ71" i="48"/>
  <c r="AI71" i="48"/>
  <c r="AH71" i="48"/>
  <c r="AG71" i="48"/>
  <c r="AF71" i="48"/>
  <c r="AE71" i="48"/>
  <c r="AD71" i="48"/>
  <c r="AC71" i="48"/>
  <c r="AB71" i="48"/>
  <c r="AA71" i="48"/>
  <c r="Z71" i="48"/>
  <c r="Y71" i="48"/>
  <c r="X71" i="48"/>
  <c r="W71" i="48"/>
  <c r="V71" i="48"/>
  <c r="U71" i="48"/>
  <c r="T71" i="48"/>
  <c r="BW70" i="48"/>
  <c r="BV70" i="48"/>
  <c r="BU70" i="48"/>
  <c r="BT70" i="48"/>
  <c r="BS70" i="48"/>
  <c r="BR70" i="48"/>
  <c r="BQ70" i="48"/>
  <c r="BP70" i="48"/>
  <c r="BO70" i="48"/>
  <c r="BN70" i="48"/>
  <c r="BM70" i="48"/>
  <c r="BL70" i="48"/>
  <c r="BK70" i="48"/>
  <c r="BJ70" i="48"/>
  <c r="BI70" i="48"/>
  <c r="BH70" i="48"/>
  <c r="BG70" i="48"/>
  <c r="BF70" i="48"/>
  <c r="BE70" i="48"/>
  <c r="BD70" i="48"/>
  <c r="BC70" i="48"/>
  <c r="BB70" i="48"/>
  <c r="BA70" i="48"/>
  <c r="AZ70" i="48"/>
  <c r="AY70" i="48"/>
  <c r="AX70" i="48"/>
  <c r="AW70" i="48"/>
  <c r="AV70" i="48"/>
  <c r="AU70" i="48"/>
  <c r="AT70" i="48"/>
  <c r="AS70" i="48"/>
  <c r="AR70" i="48"/>
  <c r="AQ70" i="48"/>
  <c r="AP70" i="48"/>
  <c r="AO70" i="48"/>
  <c r="AN70" i="48"/>
  <c r="AM70" i="48"/>
  <c r="AL70" i="48"/>
  <c r="AK70" i="48"/>
  <c r="AJ70" i="48"/>
  <c r="AI70" i="48"/>
  <c r="AH70" i="48"/>
  <c r="AG70" i="48"/>
  <c r="AF70" i="48"/>
  <c r="AE70" i="48"/>
  <c r="AD70" i="48"/>
  <c r="AC70" i="48"/>
  <c r="AB70" i="48"/>
  <c r="AA70" i="48"/>
  <c r="Z70" i="48"/>
  <c r="Y70" i="48"/>
  <c r="X70" i="48"/>
  <c r="W70" i="48"/>
  <c r="V70" i="48"/>
  <c r="U70" i="48"/>
  <c r="T70" i="48"/>
  <c r="BW69" i="48"/>
  <c r="BV69" i="48"/>
  <c r="BU69" i="48"/>
  <c r="BT69" i="48"/>
  <c r="BS69" i="48"/>
  <c r="BR69" i="48"/>
  <c r="BQ69" i="48"/>
  <c r="BP69" i="48"/>
  <c r="BO69" i="48"/>
  <c r="BN69" i="48"/>
  <c r="BM69" i="48"/>
  <c r="BL69" i="48"/>
  <c r="BK69" i="48"/>
  <c r="BJ69" i="48"/>
  <c r="BI69" i="48"/>
  <c r="BH69" i="48"/>
  <c r="BG69" i="48"/>
  <c r="BF69" i="48"/>
  <c r="BE69" i="48"/>
  <c r="BD69" i="48"/>
  <c r="BC69" i="48"/>
  <c r="BB69" i="48"/>
  <c r="BA69" i="48"/>
  <c r="AZ69" i="48"/>
  <c r="AY69" i="48"/>
  <c r="AX69" i="48"/>
  <c r="AW69" i="48"/>
  <c r="AV69" i="48"/>
  <c r="AU69" i="48"/>
  <c r="AT69" i="48"/>
  <c r="AS69" i="48"/>
  <c r="AR69" i="48"/>
  <c r="AQ69" i="48"/>
  <c r="AP69" i="48"/>
  <c r="AO69" i="48"/>
  <c r="AN69" i="48"/>
  <c r="AM69" i="48"/>
  <c r="AL69" i="48"/>
  <c r="AK69" i="48"/>
  <c r="AJ69" i="48"/>
  <c r="AI69" i="48"/>
  <c r="AH69" i="48"/>
  <c r="AG69" i="48"/>
  <c r="AF69" i="48"/>
  <c r="AE69" i="48"/>
  <c r="AD69" i="48"/>
  <c r="AC69" i="48"/>
  <c r="AB69" i="48"/>
  <c r="AA69" i="48"/>
  <c r="Z69" i="48"/>
  <c r="Y69" i="48"/>
  <c r="X69" i="48"/>
  <c r="W69" i="48"/>
  <c r="V69" i="48"/>
  <c r="U69" i="48"/>
  <c r="T69" i="48"/>
  <c r="BW68" i="48"/>
  <c r="BV68" i="48"/>
  <c r="BU68" i="48"/>
  <c r="BT68" i="48"/>
  <c r="BS68" i="48"/>
  <c r="BR68" i="48"/>
  <c r="BQ68" i="48"/>
  <c r="BP68" i="48"/>
  <c r="BO68" i="48"/>
  <c r="BN68" i="48"/>
  <c r="BM68" i="48"/>
  <c r="BL68" i="48"/>
  <c r="BK68" i="48"/>
  <c r="BJ68" i="48"/>
  <c r="BI68" i="48"/>
  <c r="BH68" i="48"/>
  <c r="BG68" i="48"/>
  <c r="BF68" i="48"/>
  <c r="BE68" i="48"/>
  <c r="BD68" i="48"/>
  <c r="BC68" i="48"/>
  <c r="BB68" i="48"/>
  <c r="BA68" i="48"/>
  <c r="AZ68" i="48"/>
  <c r="AY68" i="48"/>
  <c r="AX68" i="48"/>
  <c r="AW68" i="48"/>
  <c r="AV68" i="48"/>
  <c r="AU68" i="48"/>
  <c r="AT68" i="48"/>
  <c r="AS68" i="48"/>
  <c r="AR68" i="48"/>
  <c r="AQ68" i="48"/>
  <c r="AP68" i="48"/>
  <c r="AO68" i="48"/>
  <c r="AN68" i="48"/>
  <c r="AM68" i="48"/>
  <c r="AL68" i="48"/>
  <c r="AK68" i="48"/>
  <c r="AJ68" i="48"/>
  <c r="AI68" i="48"/>
  <c r="AH68" i="48"/>
  <c r="AG68" i="48"/>
  <c r="AF68" i="48"/>
  <c r="AE68" i="48"/>
  <c r="AD68" i="48"/>
  <c r="AC68" i="48"/>
  <c r="AB68" i="48"/>
  <c r="AA68" i="48"/>
  <c r="Z68" i="48"/>
  <c r="Y68" i="48"/>
  <c r="X68" i="48"/>
  <c r="W68" i="48"/>
  <c r="V68" i="48"/>
  <c r="U68" i="48"/>
  <c r="T68" i="48"/>
  <c r="BW67" i="48"/>
  <c r="BV67" i="48"/>
  <c r="BU67" i="48"/>
  <c r="BT67" i="48"/>
  <c r="BS67" i="48"/>
  <c r="BR67" i="48"/>
  <c r="BQ67" i="48"/>
  <c r="BP67" i="48"/>
  <c r="BO67" i="48"/>
  <c r="BN67" i="48"/>
  <c r="BM67" i="48"/>
  <c r="BL67" i="48"/>
  <c r="BK67" i="48"/>
  <c r="BJ67" i="48"/>
  <c r="BI67" i="48"/>
  <c r="BH67" i="48"/>
  <c r="BG67" i="48"/>
  <c r="BF67" i="48"/>
  <c r="BE67" i="48"/>
  <c r="BD67" i="48"/>
  <c r="BC67" i="48"/>
  <c r="BB67" i="48"/>
  <c r="BA67" i="48"/>
  <c r="AZ67" i="48"/>
  <c r="AY67" i="48"/>
  <c r="AX67" i="48"/>
  <c r="AW67" i="48"/>
  <c r="AV67" i="48"/>
  <c r="AU67" i="48"/>
  <c r="AT67" i="48"/>
  <c r="AS67" i="48"/>
  <c r="AR67" i="48"/>
  <c r="AQ67" i="48"/>
  <c r="AP67" i="48"/>
  <c r="AO67" i="48"/>
  <c r="AN67" i="48"/>
  <c r="AM67" i="48"/>
  <c r="AL67" i="48"/>
  <c r="AK67" i="48"/>
  <c r="AJ67" i="48"/>
  <c r="AI67" i="48"/>
  <c r="AH67" i="48"/>
  <c r="AG67" i="48"/>
  <c r="AF67" i="48"/>
  <c r="AE67" i="48"/>
  <c r="AD67" i="48"/>
  <c r="AC67" i="48"/>
  <c r="AB67" i="48"/>
  <c r="AA67" i="48"/>
  <c r="Z67" i="48"/>
  <c r="Y67" i="48"/>
  <c r="X67" i="48"/>
  <c r="W67" i="48"/>
  <c r="V67" i="48"/>
  <c r="U67" i="48"/>
  <c r="T67" i="48"/>
  <c r="BW66" i="48"/>
  <c r="BV66" i="48"/>
  <c r="BU66" i="48"/>
  <c r="BT66" i="48"/>
  <c r="BS66" i="48"/>
  <c r="BR66" i="48"/>
  <c r="BQ66" i="48"/>
  <c r="BP66" i="48"/>
  <c r="BO66" i="48"/>
  <c r="BN66" i="48"/>
  <c r="BM66" i="48"/>
  <c r="BL66" i="48"/>
  <c r="BK66" i="48"/>
  <c r="BJ66" i="48"/>
  <c r="BI66" i="48"/>
  <c r="BH66" i="48"/>
  <c r="BG66" i="48"/>
  <c r="BF66" i="48"/>
  <c r="BE66" i="48"/>
  <c r="BD66" i="48"/>
  <c r="BC66" i="48"/>
  <c r="BB66" i="48"/>
  <c r="BA66" i="48"/>
  <c r="AZ66" i="48"/>
  <c r="AY66" i="48"/>
  <c r="AX66" i="48"/>
  <c r="AW66" i="48"/>
  <c r="AV66" i="48"/>
  <c r="AU66" i="48"/>
  <c r="AT66" i="48"/>
  <c r="AS66" i="48"/>
  <c r="AR66" i="48"/>
  <c r="AQ66" i="48"/>
  <c r="AP66" i="48"/>
  <c r="AO66" i="48"/>
  <c r="AN66" i="48"/>
  <c r="AM66" i="48"/>
  <c r="AL66" i="48"/>
  <c r="AK66" i="48"/>
  <c r="AJ66" i="48"/>
  <c r="AI66" i="48"/>
  <c r="AH66" i="48"/>
  <c r="AG66" i="48"/>
  <c r="AF66" i="48"/>
  <c r="AE66" i="48"/>
  <c r="AD66" i="48"/>
  <c r="AC66" i="48"/>
  <c r="AB66" i="48"/>
  <c r="AA66" i="48"/>
  <c r="Z66" i="48"/>
  <c r="Y66" i="48"/>
  <c r="X66" i="48"/>
  <c r="W66" i="48"/>
  <c r="V66" i="48"/>
  <c r="U66" i="48"/>
  <c r="T66" i="48"/>
  <c r="BW65" i="48"/>
  <c r="BV65" i="48"/>
  <c r="BU65" i="48"/>
  <c r="BT65" i="48"/>
  <c r="BS65" i="48"/>
  <c r="BR65" i="48"/>
  <c r="BQ65" i="48"/>
  <c r="BP65" i="48"/>
  <c r="BO65" i="48"/>
  <c r="BN65" i="48"/>
  <c r="BM65" i="48"/>
  <c r="BL65" i="48"/>
  <c r="BK65" i="48"/>
  <c r="BJ65" i="48"/>
  <c r="BI65" i="48"/>
  <c r="BH65" i="48"/>
  <c r="BG65" i="48"/>
  <c r="BF65" i="48"/>
  <c r="BE65" i="48"/>
  <c r="BD65" i="48"/>
  <c r="BC65" i="48"/>
  <c r="BB65" i="48"/>
  <c r="BA65" i="48"/>
  <c r="AZ65" i="48"/>
  <c r="AY65" i="48"/>
  <c r="AX65" i="48"/>
  <c r="AW65" i="48"/>
  <c r="AV65" i="48"/>
  <c r="AU65" i="48"/>
  <c r="AT65" i="48"/>
  <c r="AS65" i="48"/>
  <c r="AR65" i="48"/>
  <c r="AQ65" i="48"/>
  <c r="AP65" i="48"/>
  <c r="AO65" i="48"/>
  <c r="AN65" i="48"/>
  <c r="AM65" i="48"/>
  <c r="AL65" i="48"/>
  <c r="AK65" i="48"/>
  <c r="AJ65" i="48"/>
  <c r="AI65" i="48"/>
  <c r="AH65" i="48"/>
  <c r="AG65" i="48"/>
  <c r="AF65" i="48"/>
  <c r="AE65" i="48"/>
  <c r="AD65" i="48"/>
  <c r="AC65" i="48"/>
  <c r="AB65" i="48"/>
  <c r="AA65" i="48"/>
  <c r="Z65" i="48"/>
  <c r="Y65" i="48"/>
  <c r="X65" i="48"/>
  <c r="W65" i="48"/>
  <c r="V65" i="48"/>
  <c r="U65" i="48"/>
  <c r="T65" i="48"/>
  <c r="BW64" i="48"/>
  <c r="BV64" i="48"/>
  <c r="BU64" i="48"/>
  <c r="BT64" i="48"/>
  <c r="BS64" i="48"/>
  <c r="BR64" i="48"/>
  <c r="BQ64" i="48"/>
  <c r="BP64" i="48"/>
  <c r="BO64" i="48"/>
  <c r="BN64" i="48"/>
  <c r="BM64" i="48"/>
  <c r="BL64" i="48"/>
  <c r="BK64" i="48"/>
  <c r="BJ64" i="48"/>
  <c r="BI64" i="48"/>
  <c r="BH64" i="48"/>
  <c r="BG64" i="48"/>
  <c r="BF64" i="48"/>
  <c r="BE64" i="48"/>
  <c r="BD64" i="48"/>
  <c r="BC64" i="48"/>
  <c r="BB64" i="48"/>
  <c r="BA64" i="48"/>
  <c r="AZ64" i="48"/>
  <c r="AY64" i="48"/>
  <c r="AX64" i="48"/>
  <c r="AW64" i="48"/>
  <c r="AV64" i="48"/>
  <c r="AU64" i="48"/>
  <c r="AT64" i="48"/>
  <c r="AS64" i="48"/>
  <c r="AR64" i="48"/>
  <c r="AQ64" i="48"/>
  <c r="AP64" i="48"/>
  <c r="AO64" i="48"/>
  <c r="AN64" i="48"/>
  <c r="AM64" i="48"/>
  <c r="AL64" i="48"/>
  <c r="AK64" i="48"/>
  <c r="AJ64" i="48"/>
  <c r="AI64" i="48"/>
  <c r="AH64" i="48"/>
  <c r="AG64" i="48"/>
  <c r="AF64" i="48"/>
  <c r="AE64" i="48"/>
  <c r="AD64" i="48"/>
  <c r="AC64" i="48"/>
  <c r="AB64" i="48"/>
  <c r="AA64" i="48"/>
  <c r="Z64" i="48"/>
  <c r="Y64" i="48"/>
  <c r="X64" i="48"/>
  <c r="W64" i="48"/>
  <c r="V64" i="48"/>
  <c r="U64" i="48"/>
  <c r="T64" i="48"/>
  <c r="BW63" i="48"/>
  <c r="BV63" i="48"/>
  <c r="BU63" i="48"/>
  <c r="BT63" i="48"/>
  <c r="BS63" i="48"/>
  <c r="BR63" i="48"/>
  <c r="BQ63" i="48"/>
  <c r="BP63" i="48"/>
  <c r="BO63" i="48"/>
  <c r="BN63" i="48"/>
  <c r="BM63" i="48"/>
  <c r="BL63" i="48"/>
  <c r="BK63" i="48"/>
  <c r="BJ63" i="48"/>
  <c r="BI63" i="48"/>
  <c r="BH63" i="48"/>
  <c r="BG63" i="48"/>
  <c r="BF63" i="48"/>
  <c r="BE63" i="48"/>
  <c r="BD63" i="48"/>
  <c r="BC63" i="48"/>
  <c r="BB63" i="48"/>
  <c r="BA63" i="48"/>
  <c r="AZ63" i="48"/>
  <c r="AY63" i="48"/>
  <c r="AX63" i="48"/>
  <c r="AW63" i="48"/>
  <c r="AV63" i="48"/>
  <c r="AU63" i="48"/>
  <c r="AT63" i="48"/>
  <c r="AS63" i="48"/>
  <c r="AR63" i="48"/>
  <c r="AQ63" i="48"/>
  <c r="AP63" i="48"/>
  <c r="AO63" i="48"/>
  <c r="AN63" i="48"/>
  <c r="AM63" i="48"/>
  <c r="AL63" i="48"/>
  <c r="AK63" i="48"/>
  <c r="AJ63" i="48"/>
  <c r="AI63" i="48"/>
  <c r="AH63" i="48"/>
  <c r="AG63" i="48"/>
  <c r="AF63" i="48"/>
  <c r="AE63" i="48"/>
  <c r="AD63" i="48"/>
  <c r="AC63" i="48"/>
  <c r="AB63" i="48"/>
  <c r="AA63" i="48"/>
  <c r="Z63" i="48"/>
  <c r="Y63" i="48"/>
  <c r="X63" i="48"/>
  <c r="W63" i="48"/>
  <c r="V63" i="48"/>
  <c r="U63" i="48"/>
  <c r="T63" i="48"/>
  <c r="BW62" i="48"/>
  <c r="BV62" i="48"/>
  <c r="BU62" i="48"/>
  <c r="BT62" i="48"/>
  <c r="BS62" i="48"/>
  <c r="BR62" i="48"/>
  <c r="BQ62" i="48"/>
  <c r="BP62" i="48"/>
  <c r="BO62" i="48"/>
  <c r="BN62" i="48"/>
  <c r="BM62" i="48"/>
  <c r="BL62" i="48"/>
  <c r="BK62" i="48"/>
  <c r="BJ62" i="48"/>
  <c r="BI62" i="48"/>
  <c r="BH62" i="48"/>
  <c r="BG62" i="48"/>
  <c r="BF62" i="48"/>
  <c r="BE62" i="48"/>
  <c r="BD62" i="48"/>
  <c r="BC62" i="48"/>
  <c r="BB62" i="48"/>
  <c r="BA62" i="48"/>
  <c r="AZ62" i="48"/>
  <c r="AY62" i="48"/>
  <c r="AX62" i="48"/>
  <c r="AW62" i="48"/>
  <c r="AV62" i="48"/>
  <c r="AU62" i="48"/>
  <c r="AT62" i="48"/>
  <c r="AS62" i="48"/>
  <c r="AR62" i="48"/>
  <c r="AQ62" i="48"/>
  <c r="AP62" i="48"/>
  <c r="AO62" i="48"/>
  <c r="AN62" i="48"/>
  <c r="AM62" i="48"/>
  <c r="AL62" i="48"/>
  <c r="AK62" i="48"/>
  <c r="AJ62" i="48"/>
  <c r="AI62" i="48"/>
  <c r="AH62" i="48"/>
  <c r="AG62" i="48"/>
  <c r="AF62" i="48"/>
  <c r="AE62" i="48"/>
  <c r="AD62" i="48"/>
  <c r="AC62" i="48"/>
  <c r="AB62" i="48"/>
  <c r="AA62" i="48"/>
  <c r="Z62" i="48"/>
  <c r="Y62" i="48"/>
  <c r="X62" i="48"/>
  <c r="W62" i="48"/>
  <c r="V62" i="48"/>
  <c r="U62" i="48"/>
  <c r="T62" i="48"/>
  <c r="BW61" i="48"/>
  <c r="BV61" i="48"/>
  <c r="BU61" i="48"/>
  <c r="BT61" i="48"/>
  <c r="BS61" i="48"/>
  <c r="BR61" i="48"/>
  <c r="BQ61" i="48"/>
  <c r="BP61" i="48"/>
  <c r="BO61" i="48"/>
  <c r="BN61" i="48"/>
  <c r="BM61" i="48"/>
  <c r="BL61" i="48"/>
  <c r="BK61" i="48"/>
  <c r="BJ61" i="48"/>
  <c r="BI61" i="48"/>
  <c r="BH61" i="48"/>
  <c r="BG61" i="48"/>
  <c r="BF61" i="48"/>
  <c r="BE61" i="48"/>
  <c r="BD61" i="48"/>
  <c r="BC61" i="48"/>
  <c r="BB61" i="48"/>
  <c r="BA61" i="48"/>
  <c r="AZ61" i="48"/>
  <c r="AY61" i="48"/>
  <c r="AX61" i="48"/>
  <c r="AW61" i="48"/>
  <c r="AV61" i="48"/>
  <c r="AU61" i="48"/>
  <c r="AT61" i="48"/>
  <c r="AS61" i="48"/>
  <c r="AR61" i="48"/>
  <c r="AQ61" i="48"/>
  <c r="AP61" i="48"/>
  <c r="AO61" i="48"/>
  <c r="AN61" i="48"/>
  <c r="AM61" i="48"/>
  <c r="AL61" i="48"/>
  <c r="AK61" i="48"/>
  <c r="AJ61" i="48"/>
  <c r="AI61" i="48"/>
  <c r="AH61" i="48"/>
  <c r="AG61" i="48"/>
  <c r="AF61" i="48"/>
  <c r="AE61" i="48"/>
  <c r="AD61" i="48"/>
  <c r="AC61" i="48"/>
  <c r="AB61" i="48"/>
  <c r="AA61" i="48"/>
  <c r="Z61" i="48"/>
  <c r="Y61" i="48"/>
  <c r="X61" i="48"/>
  <c r="W61" i="48"/>
  <c r="V61" i="48"/>
  <c r="U61" i="48"/>
  <c r="T61" i="48"/>
  <c r="BW60" i="48"/>
  <c r="BV60" i="48"/>
  <c r="BU60" i="48"/>
  <c r="BT60" i="48"/>
  <c r="BS60" i="48"/>
  <c r="BR60" i="48"/>
  <c r="BQ60" i="48"/>
  <c r="BP60" i="48"/>
  <c r="BO60" i="48"/>
  <c r="BN60" i="48"/>
  <c r="BM60" i="48"/>
  <c r="BL60" i="48"/>
  <c r="BK60" i="48"/>
  <c r="BJ60" i="48"/>
  <c r="BI60" i="48"/>
  <c r="BH60" i="48"/>
  <c r="BG60" i="48"/>
  <c r="BF60" i="48"/>
  <c r="BE60" i="48"/>
  <c r="BD60" i="48"/>
  <c r="BC60" i="48"/>
  <c r="BB60" i="48"/>
  <c r="BA60" i="48"/>
  <c r="AZ60" i="48"/>
  <c r="AY60" i="48"/>
  <c r="AX60" i="48"/>
  <c r="AW60" i="48"/>
  <c r="AV60" i="48"/>
  <c r="AU60" i="48"/>
  <c r="AT60" i="48"/>
  <c r="AS60" i="48"/>
  <c r="AR60" i="48"/>
  <c r="AQ60" i="48"/>
  <c r="AP60" i="48"/>
  <c r="AO60" i="48"/>
  <c r="AN60" i="48"/>
  <c r="AM60" i="48"/>
  <c r="AL60" i="48"/>
  <c r="AK60" i="48"/>
  <c r="AJ60" i="48"/>
  <c r="AI60" i="48"/>
  <c r="AH60" i="48"/>
  <c r="AG60" i="48"/>
  <c r="AF60" i="48"/>
  <c r="AE60" i="48"/>
  <c r="AD60" i="48"/>
  <c r="AC60" i="48"/>
  <c r="AB60" i="48"/>
  <c r="AA60" i="48"/>
  <c r="Z60" i="48"/>
  <c r="Y60" i="48"/>
  <c r="X60" i="48"/>
  <c r="W60" i="48"/>
  <c r="V60" i="48"/>
  <c r="U60" i="48"/>
  <c r="T60" i="48"/>
  <c r="BW59" i="48"/>
  <c r="BV59" i="48"/>
  <c r="BU59" i="48"/>
  <c r="BT59" i="48"/>
  <c r="BS59" i="48"/>
  <c r="BR59" i="48"/>
  <c r="BQ59" i="48"/>
  <c r="BP59" i="48"/>
  <c r="BO59" i="48"/>
  <c r="BN59" i="48"/>
  <c r="BM59" i="48"/>
  <c r="BL59" i="48"/>
  <c r="BK59" i="48"/>
  <c r="BJ59" i="48"/>
  <c r="BI59" i="48"/>
  <c r="BH59" i="48"/>
  <c r="BG59" i="48"/>
  <c r="BF59" i="48"/>
  <c r="BE59" i="48"/>
  <c r="BD59" i="48"/>
  <c r="BC59" i="48"/>
  <c r="BB59" i="48"/>
  <c r="BA59" i="48"/>
  <c r="AZ59" i="48"/>
  <c r="AY59" i="48"/>
  <c r="AX59" i="48"/>
  <c r="AW59" i="48"/>
  <c r="AV59" i="48"/>
  <c r="AU59" i="48"/>
  <c r="AT59" i="48"/>
  <c r="AS59" i="48"/>
  <c r="AR59" i="48"/>
  <c r="AQ59" i="48"/>
  <c r="AP59" i="48"/>
  <c r="AO59" i="48"/>
  <c r="AN59" i="48"/>
  <c r="AM59" i="48"/>
  <c r="AL59" i="48"/>
  <c r="AK59" i="48"/>
  <c r="AJ59" i="48"/>
  <c r="AI59" i="48"/>
  <c r="AH59" i="48"/>
  <c r="AG59" i="48"/>
  <c r="AF59" i="48"/>
  <c r="AE59" i="48"/>
  <c r="AD59" i="48"/>
  <c r="AC59" i="48"/>
  <c r="AB59" i="48"/>
  <c r="AA59" i="48"/>
  <c r="Z59" i="48"/>
  <c r="Y59" i="48"/>
  <c r="X59" i="48"/>
  <c r="W59" i="48"/>
  <c r="V59" i="48"/>
  <c r="U59" i="48"/>
  <c r="T59" i="48"/>
  <c r="BW58" i="48"/>
  <c r="BV58" i="48"/>
  <c r="BU58" i="48"/>
  <c r="BT58" i="48"/>
  <c r="BS58" i="48"/>
  <c r="BR58" i="48"/>
  <c r="BQ58" i="48"/>
  <c r="BP58" i="48"/>
  <c r="BO58" i="48"/>
  <c r="BN58" i="48"/>
  <c r="BM58" i="48"/>
  <c r="BL58" i="48"/>
  <c r="BK58" i="48"/>
  <c r="BJ58" i="48"/>
  <c r="BI58" i="48"/>
  <c r="BH58" i="48"/>
  <c r="BG58" i="48"/>
  <c r="BF58" i="48"/>
  <c r="BE58" i="48"/>
  <c r="BD58" i="48"/>
  <c r="BC58" i="48"/>
  <c r="BB58" i="48"/>
  <c r="BA58" i="48"/>
  <c r="AZ58" i="48"/>
  <c r="AY58" i="48"/>
  <c r="AX58" i="48"/>
  <c r="AW58" i="48"/>
  <c r="AV58" i="48"/>
  <c r="AU58" i="48"/>
  <c r="AT58" i="48"/>
  <c r="AS58" i="48"/>
  <c r="AR58" i="48"/>
  <c r="AQ58" i="48"/>
  <c r="AP58" i="48"/>
  <c r="AO58" i="48"/>
  <c r="AN58" i="48"/>
  <c r="AM58" i="48"/>
  <c r="AL58" i="48"/>
  <c r="AK58" i="48"/>
  <c r="AJ58" i="48"/>
  <c r="AI58" i="48"/>
  <c r="AH58" i="48"/>
  <c r="AG58" i="48"/>
  <c r="AF58" i="48"/>
  <c r="AE58" i="48"/>
  <c r="AD58" i="48"/>
  <c r="AC58" i="48"/>
  <c r="AB58" i="48"/>
  <c r="AA58" i="48"/>
  <c r="Z58" i="48"/>
  <c r="Y58" i="48"/>
  <c r="X58" i="48"/>
  <c r="W58" i="48"/>
  <c r="V58" i="48"/>
  <c r="U58" i="48"/>
  <c r="T58" i="48"/>
  <c r="BW57" i="48"/>
  <c r="BV57" i="48"/>
  <c r="BU57" i="48"/>
  <c r="BT57" i="48"/>
  <c r="BS57" i="48"/>
  <c r="BR57" i="48"/>
  <c r="BQ57" i="48"/>
  <c r="BP57" i="48"/>
  <c r="BO57" i="48"/>
  <c r="BN57" i="48"/>
  <c r="BM57" i="48"/>
  <c r="BL57" i="48"/>
  <c r="BK57" i="48"/>
  <c r="BJ57" i="48"/>
  <c r="BI57" i="48"/>
  <c r="BH57" i="48"/>
  <c r="BG57" i="48"/>
  <c r="BF57" i="48"/>
  <c r="BE57" i="48"/>
  <c r="BD57" i="48"/>
  <c r="BC57" i="48"/>
  <c r="BB57" i="48"/>
  <c r="BA57" i="48"/>
  <c r="AZ57" i="48"/>
  <c r="AY57" i="48"/>
  <c r="AX57" i="48"/>
  <c r="AW57" i="48"/>
  <c r="AV57" i="48"/>
  <c r="AU57" i="48"/>
  <c r="AT57" i="48"/>
  <c r="AS57" i="48"/>
  <c r="AR57" i="48"/>
  <c r="AQ57" i="48"/>
  <c r="AP57" i="48"/>
  <c r="AO57" i="48"/>
  <c r="AN57" i="48"/>
  <c r="AM57" i="48"/>
  <c r="AL57" i="48"/>
  <c r="AK57" i="48"/>
  <c r="AJ57" i="48"/>
  <c r="AI57" i="48"/>
  <c r="AH57" i="48"/>
  <c r="AG57" i="48"/>
  <c r="AF57" i="48"/>
  <c r="AE57" i="48"/>
  <c r="AD57" i="48"/>
  <c r="AC57" i="48"/>
  <c r="AB57" i="48"/>
  <c r="AA57" i="48"/>
  <c r="Z57" i="48"/>
  <c r="Y57" i="48"/>
  <c r="X57" i="48"/>
  <c r="W57" i="48"/>
  <c r="V57" i="48"/>
  <c r="U57" i="48"/>
  <c r="T57" i="48"/>
  <c r="BW56" i="48"/>
  <c r="BV56" i="48"/>
  <c r="BU56" i="48"/>
  <c r="BT56" i="48"/>
  <c r="BS56" i="48"/>
  <c r="BR56" i="48"/>
  <c r="BQ56" i="48"/>
  <c r="BP56" i="48"/>
  <c r="BO56" i="48"/>
  <c r="BN56" i="48"/>
  <c r="BM56" i="48"/>
  <c r="BL56" i="48"/>
  <c r="BK56" i="48"/>
  <c r="BJ56" i="48"/>
  <c r="BI56" i="48"/>
  <c r="BH56" i="48"/>
  <c r="BG56" i="48"/>
  <c r="BF56" i="48"/>
  <c r="BE56" i="48"/>
  <c r="BD56" i="48"/>
  <c r="BC56" i="48"/>
  <c r="BB56" i="48"/>
  <c r="BA56" i="48"/>
  <c r="AZ56" i="48"/>
  <c r="AY56" i="48"/>
  <c r="AX56" i="48"/>
  <c r="AW56" i="48"/>
  <c r="AV56" i="48"/>
  <c r="AU56" i="48"/>
  <c r="AT56" i="48"/>
  <c r="AS56" i="48"/>
  <c r="AR56" i="48"/>
  <c r="AQ56" i="48"/>
  <c r="AP56" i="48"/>
  <c r="AO56" i="48"/>
  <c r="AN56" i="48"/>
  <c r="AM56" i="48"/>
  <c r="AL56" i="48"/>
  <c r="AK56" i="48"/>
  <c r="AJ56" i="48"/>
  <c r="AI56" i="48"/>
  <c r="AH56" i="48"/>
  <c r="AG56" i="48"/>
  <c r="AF56" i="48"/>
  <c r="AE56" i="48"/>
  <c r="AD56" i="48"/>
  <c r="AC56" i="48"/>
  <c r="AB56" i="48"/>
  <c r="AA56" i="48"/>
  <c r="Z56" i="48"/>
  <c r="Y56" i="48"/>
  <c r="X56" i="48"/>
  <c r="W56" i="48"/>
  <c r="V56" i="48"/>
  <c r="U56" i="48"/>
  <c r="T56" i="48"/>
  <c r="BW55" i="48"/>
  <c r="BV55" i="48"/>
  <c r="BU55" i="48"/>
  <c r="BT55" i="48"/>
  <c r="BS55" i="48"/>
  <c r="BR55" i="48"/>
  <c r="BQ55" i="48"/>
  <c r="BP55" i="48"/>
  <c r="BO55" i="48"/>
  <c r="BN55" i="48"/>
  <c r="BM55" i="48"/>
  <c r="BL55" i="48"/>
  <c r="BK55" i="48"/>
  <c r="BJ55" i="48"/>
  <c r="BI55" i="48"/>
  <c r="BH55" i="48"/>
  <c r="BG55" i="48"/>
  <c r="BF55" i="48"/>
  <c r="BE55" i="48"/>
  <c r="BD55" i="48"/>
  <c r="BC55" i="48"/>
  <c r="BB55" i="48"/>
  <c r="BA55" i="48"/>
  <c r="AZ55" i="48"/>
  <c r="AY55" i="48"/>
  <c r="AX55" i="48"/>
  <c r="AW55" i="48"/>
  <c r="AV55" i="48"/>
  <c r="AU55" i="48"/>
  <c r="AT55" i="48"/>
  <c r="AS55" i="48"/>
  <c r="AR55" i="48"/>
  <c r="AQ55" i="48"/>
  <c r="AP55" i="48"/>
  <c r="AO55" i="48"/>
  <c r="AN55" i="48"/>
  <c r="AM55" i="48"/>
  <c r="AL55" i="48"/>
  <c r="AK55" i="48"/>
  <c r="AJ55" i="48"/>
  <c r="AI55" i="48"/>
  <c r="AH55" i="48"/>
  <c r="AG55" i="48"/>
  <c r="AF55" i="48"/>
  <c r="AE55" i="48"/>
  <c r="AD55" i="48"/>
  <c r="AC55" i="48"/>
  <c r="AB55" i="48"/>
  <c r="AA55" i="48"/>
  <c r="Z55" i="48"/>
  <c r="Y55" i="48"/>
  <c r="X55" i="48"/>
  <c r="W55" i="48"/>
  <c r="V55" i="48"/>
  <c r="U55" i="48"/>
  <c r="T55" i="48"/>
  <c r="BW54" i="48"/>
  <c r="BV54" i="48"/>
  <c r="BU54" i="48"/>
  <c r="BT54" i="48"/>
  <c r="BS54" i="48"/>
  <c r="BR54" i="48"/>
  <c r="BQ54" i="48"/>
  <c r="BP54" i="48"/>
  <c r="BO54" i="48"/>
  <c r="BN54" i="48"/>
  <c r="BM54" i="48"/>
  <c r="BL54" i="48"/>
  <c r="BK54" i="48"/>
  <c r="BJ54" i="48"/>
  <c r="BI54" i="48"/>
  <c r="BH54" i="48"/>
  <c r="BG54" i="48"/>
  <c r="BF54" i="48"/>
  <c r="BE54" i="48"/>
  <c r="BD54" i="48"/>
  <c r="BC54" i="48"/>
  <c r="BB54" i="48"/>
  <c r="BA54" i="48"/>
  <c r="AZ54" i="48"/>
  <c r="AY54" i="48"/>
  <c r="AX54" i="48"/>
  <c r="AW54" i="48"/>
  <c r="AV54" i="48"/>
  <c r="AU54" i="48"/>
  <c r="AT54" i="48"/>
  <c r="AS54" i="48"/>
  <c r="AR54" i="48"/>
  <c r="AQ54" i="48"/>
  <c r="AP54" i="48"/>
  <c r="AO54" i="48"/>
  <c r="AN54" i="48"/>
  <c r="AM54" i="48"/>
  <c r="AL54" i="48"/>
  <c r="AK54" i="48"/>
  <c r="AJ54" i="48"/>
  <c r="AI54" i="48"/>
  <c r="AH54" i="48"/>
  <c r="AG54" i="48"/>
  <c r="AF54" i="48"/>
  <c r="AE54" i="48"/>
  <c r="AD54" i="48"/>
  <c r="AC54" i="48"/>
  <c r="AB54" i="48"/>
  <c r="AA54" i="48"/>
  <c r="Z54" i="48"/>
  <c r="Y54" i="48"/>
  <c r="X54" i="48"/>
  <c r="W54" i="48"/>
  <c r="V54" i="48"/>
  <c r="U54" i="48"/>
  <c r="T54" i="48"/>
  <c r="BW53" i="48"/>
  <c r="BV53" i="48"/>
  <c r="BU53" i="48"/>
  <c r="BT53" i="48"/>
  <c r="BS53" i="48"/>
  <c r="BR53" i="48"/>
  <c r="BQ53" i="48"/>
  <c r="BP53" i="48"/>
  <c r="BO53" i="48"/>
  <c r="BN53" i="48"/>
  <c r="BM53" i="48"/>
  <c r="BL53" i="48"/>
  <c r="BK53" i="48"/>
  <c r="BJ53" i="48"/>
  <c r="BI53" i="48"/>
  <c r="BH53" i="48"/>
  <c r="BG53" i="48"/>
  <c r="BF53" i="48"/>
  <c r="BE53" i="48"/>
  <c r="BD53" i="48"/>
  <c r="BC53" i="48"/>
  <c r="BB53" i="48"/>
  <c r="BA53" i="48"/>
  <c r="AZ53" i="48"/>
  <c r="AY53" i="48"/>
  <c r="AX53" i="48"/>
  <c r="AW53" i="48"/>
  <c r="AV53" i="48"/>
  <c r="AU53" i="48"/>
  <c r="AT53" i="48"/>
  <c r="AS53" i="48"/>
  <c r="AR53" i="48"/>
  <c r="AQ53" i="48"/>
  <c r="AP53" i="48"/>
  <c r="AO53" i="48"/>
  <c r="AN53" i="48"/>
  <c r="AM53" i="48"/>
  <c r="AL53" i="48"/>
  <c r="AK53" i="48"/>
  <c r="AJ53" i="48"/>
  <c r="AI53" i="48"/>
  <c r="AH53" i="48"/>
  <c r="AG53" i="48"/>
  <c r="AF53" i="48"/>
  <c r="AE53" i="48"/>
  <c r="AD53" i="48"/>
  <c r="AC53" i="48"/>
  <c r="AB53" i="48"/>
  <c r="AA53" i="48"/>
  <c r="Z53" i="48"/>
  <c r="Y53" i="48"/>
  <c r="X53" i="48"/>
  <c r="W53" i="48"/>
  <c r="V53" i="48"/>
  <c r="U53" i="48"/>
  <c r="T53" i="48"/>
  <c r="BW52" i="48"/>
  <c r="BV52" i="48"/>
  <c r="BU52" i="48"/>
  <c r="BT52" i="48"/>
  <c r="BS52" i="48"/>
  <c r="BR52" i="48"/>
  <c r="BQ52" i="48"/>
  <c r="BP52" i="48"/>
  <c r="BO52" i="48"/>
  <c r="BN52" i="48"/>
  <c r="BM52" i="48"/>
  <c r="BL52" i="48"/>
  <c r="BK52" i="48"/>
  <c r="BJ52" i="48"/>
  <c r="BI52" i="48"/>
  <c r="BH52" i="48"/>
  <c r="BG52" i="48"/>
  <c r="BF52" i="48"/>
  <c r="BE52" i="48"/>
  <c r="BD52" i="48"/>
  <c r="BC52" i="48"/>
  <c r="BB52" i="48"/>
  <c r="BA52" i="48"/>
  <c r="AZ52" i="48"/>
  <c r="AY52" i="48"/>
  <c r="AX52" i="48"/>
  <c r="AW52" i="48"/>
  <c r="AV52" i="48"/>
  <c r="AU52" i="48"/>
  <c r="AT52" i="48"/>
  <c r="AS52" i="48"/>
  <c r="AR52" i="48"/>
  <c r="AQ52" i="48"/>
  <c r="AP52" i="48"/>
  <c r="AO52" i="48"/>
  <c r="AN52" i="48"/>
  <c r="AM52" i="48"/>
  <c r="AL52" i="48"/>
  <c r="AK52" i="48"/>
  <c r="AJ52" i="48"/>
  <c r="AI52" i="48"/>
  <c r="AH52" i="48"/>
  <c r="AG52" i="48"/>
  <c r="AF52" i="48"/>
  <c r="AE52" i="48"/>
  <c r="AD52" i="48"/>
  <c r="AC52" i="48"/>
  <c r="AB52" i="48"/>
  <c r="AA52" i="48"/>
  <c r="Z52" i="48"/>
  <c r="Y52" i="48"/>
  <c r="X52" i="48"/>
  <c r="W52" i="48"/>
  <c r="V52" i="48"/>
  <c r="U52" i="48"/>
  <c r="T52" i="48"/>
  <c r="BW51" i="48"/>
  <c r="BV51" i="48"/>
  <c r="BU51" i="48"/>
  <c r="BT51" i="48"/>
  <c r="BS51" i="48"/>
  <c r="BR51" i="48"/>
  <c r="BQ51" i="48"/>
  <c r="BP51" i="48"/>
  <c r="BO51" i="48"/>
  <c r="BN51" i="48"/>
  <c r="BM51" i="48"/>
  <c r="BL51" i="48"/>
  <c r="BK51" i="48"/>
  <c r="BJ51" i="48"/>
  <c r="BI51" i="48"/>
  <c r="BH51" i="48"/>
  <c r="BG51" i="48"/>
  <c r="BF51" i="48"/>
  <c r="BE51" i="48"/>
  <c r="BD51" i="48"/>
  <c r="BC51" i="48"/>
  <c r="BB51" i="48"/>
  <c r="BA51" i="48"/>
  <c r="AZ51" i="48"/>
  <c r="AY51" i="48"/>
  <c r="AX51" i="48"/>
  <c r="AW51" i="48"/>
  <c r="AV51" i="48"/>
  <c r="AU51" i="48"/>
  <c r="AT51" i="48"/>
  <c r="AS51" i="48"/>
  <c r="AR51" i="48"/>
  <c r="AQ51" i="48"/>
  <c r="AP51" i="48"/>
  <c r="AO51" i="48"/>
  <c r="AN51" i="48"/>
  <c r="AM51" i="48"/>
  <c r="AL51" i="48"/>
  <c r="AK51" i="48"/>
  <c r="AJ51" i="48"/>
  <c r="AI51" i="48"/>
  <c r="AH51" i="48"/>
  <c r="AG51" i="48"/>
  <c r="AF51" i="48"/>
  <c r="AE51" i="48"/>
  <c r="AD51" i="48"/>
  <c r="AC51" i="48"/>
  <c r="AB51" i="48"/>
  <c r="AA51" i="48"/>
  <c r="Z51" i="48"/>
  <c r="Y51" i="48"/>
  <c r="X51" i="48"/>
  <c r="W51" i="48"/>
  <c r="V51" i="48"/>
  <c r="U51" i="48"/>
  <c r="T51" i="48"/>
  <c r="BW50" i="48"/>
  <c r="BV50" i="48"/>
  <c r="BU50" i="48"/>
  <c r="BT50" i="48"/>
  <c r="BS50" i="48"/>
  <c r="BR50" i="48"/>
  <c r="BQ50" i="48"/>
  <c r="BP50" i="48"/>
  <c r="BO50" i="48"/>
  <c r="BN50" i="48"/>
  <c r="BM50" i="48"/>
  <c r="BL50" i="48"/>
  <c r="BK50" i="48"/>
  <c r="BJ50" i="48"/>
  <c r="BI50" i="48"/>
  <c r="BH50" i="48"/>
  <c r="BG50" i="48"/>
  <c r="BF50" i="48"/>
  <c r="BE50" i="48"/>
  <c r="BD50" i="48"/>
  <c r="BC50" i="48"/>
  <c r="BB50" i="48"/>
  <c r="BA50" i="48"/>
  <c r="AZ50" i="48"/>
  <c r="AY50" i="48"/>
  <c r="AX50" i="48"/>
  <c r="AW50" i="48"/>
  <c r="AV50" i="48"/>
  <c r="AU50" i="48"/>
  <c r="AT50" i="48"/>
  <c r="AS50" i="48"/>
  <c r="AR50" i="48"/>
  <c r="AQ50" i="48"/>
  <c r="AP50" i="48"/>
  <c r="AO50" i="48"/>
  <c r="AN50" i="48"/>
  <c r="AM50" i="48"/>
  <c r="AL50" i="48"/>
  <c r="AK50" i="48"/>
  <c r="AJ50" i="48"/>
  <c r="AI50" i="48"/>
  <c r="AH50" i="48"/>
  <c r="AG50" i="48"/>
  <c r="AF50" i="48"/>
  <c r="AE50" i="48"/>
  <c r="AD50" i="48"/>
  <c r="AC50" i="48"/>
  <c r="AB50" i="48"/>
  <c r="AA50" i="48"/>
  <c r="Z50" i="48"/>
  <c r="Y50" i="48"/>
  <c r="X50" i="48"/>
  <c r="W50" i="48"/>
  <c r="V50" i="48"/>
  <c r="U50" i="48"/>
  <c r="T50" i="48"/>
  <c r="BW49" i="48"/>
  <c r="BV49" i="48"/>
  <c r="BU49" i="48"/>
  <c r="BT49" i="48"/>
  <c r="BS49" i="48"/>
  <c r="BR49" i="48"/>
  <c r="BQ49" i="48"/>
  <c r="BP49" i="48"/>
  <c r="BO49" i="48"/>
  <c r="BN49" i="48"/>
  <c r="BM49" i="48"/>
  <c r="BL49" i="48"/>
  <c r="BK49" i="48"/>
  <c r="BJ49" i="48"/>
  <c r="BI49" i="48"/>
  <c r="BH49" i="48"/>
  <c r="BG49" i="48"/>
  <c r="BF49" i="48"/>
  <c r="BE49" i="48"/>
  <c r="BD49" i="48"/>
  <c r="BC49" i="48"/>
  <c r="BB49" i="48"/>
  <c r="BA49" i="48"/>
  <c r="AZ49" i="48"/>
  <c r="AY49" i="48"/>
  <c r="AX49" i="48"/>
  <c r="AW49" i="48"/>
  <c r="AV49" i="48"/>
  <c r="AU49" i="48"/>
  <c r="AT49" i="48"/>
  <c r="AS49" i="48"/>
  <c r="AR49" i="48"/>
  <c r="AQ49" i="48"/>
  <c r="AP49" i="48"/>
  <c r="AO49" i="48"/>
  <c r="AN49" i="48"/>
  <c r="AM49" i="48"/>
  <c r="AL49" i="48"/>
  <c r="AK49" i="48"/>
  <c r="AJ49" i="48"/>
  <c r="AI49" i="48"/>
  <c r="AH49" i="48"/>
  <c r="AG49" i="48"/>
  <c r="AF49" i="48"/>
  <c r="AE49" i="48"/>
  <c r="AD49" i="48"/>
  <c r="AC49" i="48"/>
  <c r="AB49" i="48"/>
  <c r="AA49" i="48"/>
  <c r="Z49" i="48"/>
  <c r="Y49" i="48"/>
  <c r="X49" i="48"/>
  <c r="W49" i="48"/>
  <c r="V49" i="48"/>
  <c r="U49" i="48"/>
  <c r="T49" i="48"/>
  <c r="BW48" i="48"/>
  <c r="BV48" i="48"/>
  <c r="BU48" i="48"/>
  <c r="BT48" i="48"/>
  <c r="BS48" i="48"/>
  <c r="BR48" i="48"/>
  <c r="BQ48" i="48"/>
  <c r="BP48" i="48"/>
  <c r="BO48" i="48"/>
  <c r="BN48" i="48"/>
  <c r="BM48" i="48"/>
  <c r="BL48" i="48"/>
  <c r="BK48" i="48"/>
  <c r="BJ48" i="48"/>
  <c r="BI48" i="48"/>
  <c r="BH48" i="48"/>
  <c r="BG48" i="48"/>
  <c r="BF48" i="48"/>
  <c r="BE48" i="48"/>
  <c r="BD48" i="48"/>
  <c r="BC48" i="48"/>
  <c r="BB48" i="48"/>
  <c r="BA48" i="48"/>
  <c r="AZ48" i="48"/>
  <c r="AY48" i="48"/>
  <c r="AX48" i="48"/>
  <c r="AW48" i="48"/>
  <c r="AV48" i="48"/>
  <c r="AU48" i="48"/>
  <c r="AT48" i="48"/>
  <c r="AS48" i="48"/>
  <c r="AR48" i="48"/>
  <c r="AQ48" i="48"/>
  <c r="AP48" i="48"/>
  <c r="AO48" i="48"/>
  <c r="AN48" i="48"/>
  <c r="AM48" i="48"/>
  <c r="AL48" i="48"/>
  <c r="AK48" i="48"/>
  <c r="AJ48" i="48"/>
  <c r="AI48" i="48"/>
  <c r="AH48" i="48"/>
  <c r="AG48" i="48"/>
  <c r="AF48" i="48"/>
  <c r="AE48" i="48"/>
  <c r="AD48" i="48"/>
  <c r="AC48" i="48"/>
  <c r="AB48" i="48"/>
  <c r="AA48" i="48"/>
  <c r="Z48" i="48"/>
  <c r="Y48" i="48"/>
  <c r="X48" i="48"/>
  <c r="W48" i="48"/>
  <c r="V48" i="48"/>
  <c r="U48" i="48"/>
  <c r="T48" i="48"/>
  <c r="BW47" i="48"/>
  <c r="BV47" i="48"/>
  <c r="BU47" i="48"/>
  <c r="BT47" i="48"/>
  <c r="BS47" i="48"/>
  <c r="BR47" i="48"/>
  <c r="BQ47" i="48"/>
  <c r="BP47" i="48"/>
  <c r="BO47" i="48"/>
  <c r="BN47" i="48"/>
  <c r="BM47" i="48"/>
  <c r="BL47" i="48"/>
  <c r="BK47" i="48"/>
  <c r="BJ47" i="48"/>
  <c r="BI47" i="48"/>
  <c r="BH47" i="48"/>
  <c r="BG47" i="48"/>
  <c r="BF47" i="48"/>
  <c r="BE47" i="48"/>
  <c r="BD47" i="48"/>
  <c r="BC47" i="48"/>
  <c r="BB47" i="48"/>
  <c r="BA47" i="48"/>
  <c r="AZ47" i="48"/>
  <c r="AY47" i="48"/>
  <c r="AX47" i="48"/>
  <c r="AW47" i="48"/>
  <c r="AV47" i="48"/>
  <c r="AU47" i="48"/>
  <c r="AT47" i="48"/>
  <c r="AS47" i="48"/>
  <c r="AR47" i="48"/>
  <c r="AQ47" i="48"/>
  <c r="AP47" i="48"/>
  <c r="AO47" i="48"/>
  <c r="AN47" i="48"/>
  <c r="AM47" i="48"/>
  <c r="AL47" i="48"/>
  <c r="AK47" i="48"/>
  <c r="AJ47" i="48"/>
  <c r="AI47" i="48"/>
  <c r="AH47" i="48"/>
  <c r="AG47" i="48"/>
  <c r="AF47" i="48"/>
  <c r="AE47" i="48"/>
  <c r="AD47" i="48"/>
  <c r="AC47" i="48"/>
  <c r="AB47" i="48"/>
  <c r="AA47" i="48"/>
  <c r="Z47" i="48"/>
  <c r="Y47" i="48"/>
  <c r="X47" i="48"/>
  <c r="W47" i="48"/>
  <c r="V47" i="48"/>
  <c r="U47" i="48"/>
  <c r="T47" i="48"/>
  <c r="BW46" i="48"/>
  <c r="BV46" i="48"/>
  <c r="BU46" i="48"/>
  <c r="BT46" i="48"/>
  <c r="BS46" i="48"/>
  <c r="BR46" i="48"/>
  <c r="BQ46" i="48"/>
  <c r="BP46" i="48"/>
  <c r="BO46" i="48"/>
  <c r="BN46" i="48"/>
  <c r="BM46" i="48"/>
  <c r="BL46" i="48"/>
  <c r="BK46" i="48"/>
  <c r="BJ46" i="48"/>
  <c r="BI46" i="48"/>
  <c r="BH46" i="48"/>
  <c r="BG46" i="48"/>
  <c r="BF46" i="48"/>
  <c r="BE46" i="48"/>
  <c r="BD46" i="48"/>
  <c r="BC46" i="48"/>
  <c r="BB46" i="48"/>
  <c r="BA46" i="48"/>
  <c r="AZ46" i="48"/>
  <c r="AY46" i="48"/>
  <c r="AX46" i="48"/>
  <c r="AW46" i="48"/>
  <c r="AV46" i="48"/>
  <c r="AU46" i="48"/>
  <c r="AT46" i="48"/>
  <c r="AS46" i="48"/>
  <c r="AR46" i="48"/>
  <c r="AQ46" i="48"/>
  <c r="AP46" i="48"/>
  <c r="AO46" i="48"/>
  <c r="AN46" i="48"/>
  <c r="AM46" i="48"/>
  <c r="AL46" i="48"/>
  <c r="AK46" i="48"/>
  <c r="AJ46" i="48"/>
  <c r="AI46" i="48"/>
  <c r="AH46" i="48"/>
  <c r="AG46" i="48"/>
  <c r="AF46" i="48"/>
  <c r="AE46" i="48"/>
  <c r="AD46" i="48"/>
  <c r="AC46" i="48"/>
  <c r="AB46" i="48"/>
  <c r="AA46" i="48"/>
  <c r="Z46" i="48"/>
  <c r="Y46" i="48"/>
  <c r="X46" i="48"/>
  <c r="W46" i="48"/>
  <c r="V46" i="48"/>
  <c r="U46" i="48"/>
  <c r="T46" i="48"/>
  <c r="BW45" i="48"/>
  <c r="BV45" i="48"/>
  <c r="BU45" i="48"/>
  <c r="BT45" i="48"/>
  <c r="BS45" i="48"/>
  <c r="BR45" i="48"/>
  <c r="BQ45" i="48"/>
  <c r="BP45" i="48"/>
  <c r="BO45" i="48"/>
  <c r="BN45" i="48"/>
  <c r="BM45" i="48"/>
  <c r="BL45" i="48"/>
  <c r="BK45" i="48"/>
  <c r="BJ45" i="48"/>
  <c r="BI45" i="48"/>
  <c r="BH45" i="48"/>
  <c r="BG45" i="48"/>
  <c r="BF45" i="48"/>
  <c r="BE45" i="48"/>
  <c r="BD45" i="48"/>
  <c r="BC45" i="48"/>
  <c r="BB45" i="48"/>
  <c r="BA45" i="48"/>
  <c r="AZ45" i="48"/>
  <c r="AY45" i="48"/>
  <c r="AX45" i="48"/>
  <c r="AW45" i="48"/>
  <c r="AV45" i="48"/>
  <c r="AU45" i="48"/>
  <c r="AT45" i="48"/>
  <c r="AS45" i="48"/>
  <c r="AR45" i="48"/>
  <c r="AQ45" i="48"/>
  <c r="AP45" i="48"/>
  <c r="AO45" i="48"/>
  <c r="AN45" i="48"/>
  <c r="AM45" i="48"/>
  <c r="AL45" i="48"/>
  <c r="AK45" i="48"/>
  <c r="AJ45" i="48"/>
  <c r="AI45" i="48"/>
  <c r="AH45" i="48"/>
  <c r="AG45" i="48"/>
  <c r="AF45" i="48"/>
  <c r="AE45" i="48"/>
  <c r="AD45" i="48"/>
  <c r="AC45" i="48"/>
  <c r="AB45" i="48"/>
  <c r="AA45" i="48"/>
  <c r="Z45" i="48"/>
  <c r="Y45" i="48"/>
  <c r="X45" i="48"/>
  <c r="W45" i="48"/>
  <c r="V45" i="48"/>
  <c r="U45" i="48"/>
  <c r="T45" i="48"/>
  <c r="BW44" i="48"/>
  <c r="BV44" i="48"/>
  <c r="BU44" i="48"/>
  <c r="BT44" i="48"/>
  <c r="BS44" i="48"/>
  <c r="BR44" i="48"/>
  <c r="BQ44" i="48"/>
  <c r="BP44" i="48"/>
  <c r="BO44" i="48"/>
  <c r="BN44" i="48"/>
  <c r="BM44" i="48"/>
  <c r="BL44" i="48"/>
  <c r="BK44" i="48"/>
  <c r="BJ44" i="48"/>
  <c r="BI44" i="48"/>
  <c r="BH44" i="48"/>
  <c r="BG44" i="48"/>
  <c r="BF44" i="48"/>
  <c r="BE44" i="48"/>
  <c r="BD44" i="48"/>
  <c r="BC44" i="48"/>
  <c r="BB44" i="48"/>
  <c r="BA44" i="48"/>
  <c r="AZ44" i="48"/>
  <c r="AY44" i="48"/>
  <c r="AX44" i="48"/>
  <c r="AW44" i="48"/>
  <c r="AV44" i="48"/>
  <c r="AU44" i="48"/>
  <c r="AT44" i="48"/>
  <c r="AS44" i="48"/>
  <c r="AR44" i="48"/>
  <c r="AQ44" i="48"/>
  <c r="AP44" i="48"/>
  <c r="AO44" i="48"/>
  <c r="AN44" i="48"/>
  <c r="AM44" i="48"/>
  <c r="AL44" i="48"/>
  <c r="AK44" i="48"/>
  <c r="AJ44" i="48"/>
  <c r="AI44" i="48"/>
  <c r="AH44" i="48"/>
  <c r="AG44" i="48"/>
  <c r="AF44" i="48"/>
  <c r="AE44" i="48"/>
  <c r="AD44" i="48"/>
  <c r="AC44" i="48"/>
  <c r="AB44" i="48"/>
  <c r="AA44" i="48"/>
  <c r="Z44" i="48"/>
  <c r="Y44" i="48"/>
  <c r="X44" i="48"/>
  <c r="W44" i="48"/>
  <c r="V44" i="48"/>
  <c r="U44" i="48"/>
  <c r="T44" i="48"/>
  <c r="BW43" i="48"/>
  <c r="BV43" i="48"/>
  <c r="BU43" i="48"/>
  <c r="BT43" i="48"/>
  <c r="BS43" i="48"/>
  <c r="BR43" i="48"/>
  <c r="BQ43" i="48"/>
  <c r="BP43" i="48"/>
  <c r="BO43" i="48"/>
  <c r="BN43" i="48"/>
  <c r="BM43" i="48"/>
  <c r="BL43" i="48"/>
  <c r="BK43" i="48"/>
  <c r="BJ43" i="48"/>
  <c r="BI43" i="48"/>
  <c r="BH43" i="48"/>
  <c r="BG43" i="48"/>
  <c r="BF43" i="48"/>
  <c r="BE43" i="48"/>
  <c r="BD43" i="48"/>
  <c r="BC43" i="48"/>
  <c r="BB43" i="48"/>
  <c r="BA43" i="48"/>
  <c r="AZ43" i="48"/>
  <c r="AY43" i="48"/>
  <c r="AX43" i="48"/>
  <c r="AW43" i="48"/>
  <c r="AV43" i="48"/>
  <c r="AU43" i="48"/>
  <c r="AT43" i="48"/>
  <c r="AS43" i="48"/>
  <c r="AR43" i="48"/>
  <c r="AQ43" i="48"/>
  <c r="AP43" i="48"/>
  <c r="AO43" i="48"/>
  <c r="AN43" i="48"/>
  <c r="AM43" i="48"/>
  <c r="AL43" i="48"/>
  <c r="AK43" i="48"/>
  <c r="AJ43" i="48"/>
  <c r="AI43" i="48"/>
  <c r="AH43" i="48"/>
  <c r="AG43" i="48"/>
  <c r="AF43" i="48"/>
  <c r="AE43" i="48"/>
  <c r="AD43" i="48"/>
  <c r="AC43" i="48"/>
  <c r="AB43" i="48"/>
  <c r="AA43" i="48"/>
  <c r="Z43" i="48"/>
  <c r="Y43" i="48"/>
  <c r="X43" i="48"/>
  <c r="W43" i="48"/>
  <c r="V43" i="48"/>
  <c r="U43" i="48"/>
  <c r="T43" i="48"/>
  <c r="BW42" i="48"/>
  <c r="BV42" i="48"/>
  <c r="BU42" i="48"/>
  <c r="BT42" i="48"/>
  <c r="BS42" i="48"/>
  <c r="BR42" i="48"/>
  <c r="BQ42" i="48"/>
  <c r="BP42" i="48"/>
  <c r="BO42" i="48"/>
  <c r="BN42" i="48"/>
  <c r="BM42" i="48"/>
  <c r="BL42" i="48"/>
  <c r="BK42" i="48"/>
  <c r="BJ42" i="48"/>
  <c r="BI42" i="48"/>
  <c r="BH42" i="48"/>
  <c r="BG42" i="48"/>
  <c r="BF42" i="48"/>
  <c r="BE42" i="48"/>
  <c r="BD42" i="48"/>
  <c r="BC42" i="48"/>
  <c r="BB42" i="48"/>
  <c r="BA42" i="48"/>
  <c r="AZ42" i="48"/>
  <c r="AY42" i="48"/>
  <c r="AX42" i="48"/>
  <c r="AW42" i="48"/>
  <c r="AV42" i="48"/>
  <c r="AU42" i="48"/>
  <c r="AT42" i="48"/>
  <c r="AS42" i="48"/>
  <c r="AR42" i="48"/>
  <c r="AQ42" i="48"/>
  <c r="AP42" i="48"/>
  <c r="AO42" i="48"/>
  <c r="AN42" i="48"/>
  <c r="AM42" i="48"/>
  <c r="AL42" i="48"/>
  <c r="AK42" i="48"/>
  <c r="AJ42" i="48"/>
  <c r="AI42" i="48"/>
  <c r="AH42" i="48"/>
  <c r="AG42" i="48"/>
  <c r="AF42" i="48"/>
  <c r="AE42" i="48"/>
  <c r="AD42" i="48"/>
  <c r="AC42" i="48"/>
  <c r="AB42" i="48"/>
  <c r="AA42" i="48"/>
  <c r="Z42" i="48"/>
  <c r="Y42" i="48"/>
  <c r="X42" i="48"/>
  <c r="W42" i="48"/>
  <c r="V42" i="48"/>
  <c r="U42" i="48"/>
  <c r="T42" i="48"/>
  <c r="BW41" i="48"/>
  <c r="BV41" i="48"/>
  <c r="BU41" i="48"/>
  <c r="BT41" i="48"/>
  <c r="BS41" i="48"/>
  <c r="BR41" i="48"/>
  <c r="BQ41" i="48"/>
  <c r="BP41" i="48"/>
  <c r="BO41" i="48"/>
  <c r="BN41" i="48"/>
  <c r="BM41" i="48"/>
  <c r="BL41" i="48"/>
  <c r="BK41" i="48"/>
  <c r="BJ41" i="48"/>
  <c r="BI41" i="48"/>
  <c r="BH41" i="48"/>
  <c r="BG41" i="48"/>
  <c r="BF41" i="48"/>
  <c r="BE41" i="48"/>
  <c r="BD41" i="48"/>
  <c r="BC41" i="48"/>
  <c r="BB41" i="48"/>
  <c r="BA41" i="48"/>
  <c r="AZ41" i="48"/>
  <c r="AY41" i="48"/>
  <c r="AX41" i="48"/>
  <c r="AW41" i="48"/>
  <c r="AV41" i="48"/>
  <c r="AU41" i="48"/>
  <c r="AT41" i="48"/>
  <c r="AS41" i="48"/>
  <c r="AR41" i="48"/>
  <c r="AQ41" i="48"/>
  <c r="AP41" i="48"/>
  <c r="AO41" i="48"/>
  <c r="AN41" i="48"/>
  <c r="AM41" i="48"/>
  <c r="AL41" i="48"/>
  <c r="AK41" i="48"/>
  <c r="AJ41" i="48"/>
  <c r="AI41" i="48"/>
  <c r="AH41" i="48"/>
  <c r="AG41" i="48"/>
  <c r="AF41" i="48"/>
  <c r="AE41" i="48"/>
  <c r="AD41" i="48"/>
  <c r="AC41" i="48"/>
  <c r="AB41" i="48"/>
  <c r="AA41" i="48"/>
  <c r="Z41" i="48"/>
  <c r="Y41" i="48"/>
  <c r="X41" i="48"/>
  <c r="W41" i="48"/>
  <c r="V41" i="48"/>
  <c r="U41" i="48"/>
  <c r="T41" i="48"/>
  <c r="BW40" i="48"/>
  <c r="BV40" i="48"/>
  <c r="BU40" i="48"/>
  <c r="BT40" i="48"/>
  <c r="BS40" i="48"/>
  <c r="BR40" i="48"/>
  <c r="BQ40" i="48"/>
  <c r="BP40" i="48"/>
  <c r="BO40" i="48"/>
  <c r="BN40" i="48"/>
  <c r="BM40" i="48"/>
  <c r="BL40" i="48"/>
  <c r="BK40" i="48"/>
  <c r="BJ40" i="48"/>
  <c r="BI40" i="48"/>
  <c r="BH40" i="48"/>
  <c r="BG40" i="48"/>
  <c r="BF40" i="48"/>
  <c r="BE40" i="48"/>
  <c r="BD40" i="48"/>
  <c r="BC40" i="48"/>
  <c r="BB40" i="48"/>
  <c r="BA40" i="48"/>
  <c r="AZ40" i="48"/>
  <c r="AY40" i="48"/>
  <c r="AX40" i="48"/>
  <c r="AW40" i="48"/>
  <c r="AV40" i="48"/>
  <c r="AU40" i="48"/>
  <c r="AT40" i="48"/>
  <c r="AS40" i="48"/>
  <c r="AR40" i="48"/>
  <c r="AQ40" i="48"/>
  <c r="AP40" i="48"/>
  <c r="AO40" i="48"/>
  <c r="AN40" i="48"/>
  <c r="AM40" i="48"/>
  <c r="AL40" i="48"/>
  <c r="AK40" i="48"/>
  <c r="AJ40" i="48"/>
  <c r="AI40" i="48"/>
  <c r="AH40" i="48"/>
  <c r="AG40" i="48"/>
  <c r="AF40" i="48"/>
  <c r="AE40" i="48"/>
  <c r="AD40" i="48"/>
  <c r="AC40" i="48"/>
  <c r="AB40" i="48"/>
  <c r="AA40" i="48"/>
  <c r="Z40" i="48"/>
  <c r="Y40" i="48"/>
  <c r="X40" i="48"/>
  <c r="W40" i="48"/>
  <c r="V40" i="48"/>
  <c r="U40" i="48"/>
  <c r="T40" i="48"/>
  <c r="BW39" i="48"/>
  <c r="BV39" i="48"/>
  <c r="BU39" i="48"/>
  <c r="BT39" i="48"/>
  <c r="BS39" i="48"/>
  <c r="BR39" i="48"/>
  <c r="BQ39" i="48"/>
  <c r="BP39" i="48"/>
  <c r="BO39" i="48"/>
  <c r="BN39" i="48"/>
  <c r="BM39" i="48"/>
  <c r="BL39" i="48"/>
  <c r="BK39" i="48"/>
  <c r="BJ39" i="48"/>
  <c r="BI39" i="48"/>
  <c r="BH39" i="48"/>
  <c r="BG39" i="48"/>
  <c r="BF39" i="48"/>
  <c r="BE39" i="48"/>
  <c r="BD39" i="48"/>
  <c r="BC39" i="48"/>
  <c r="BB39" i="48"/>
  <c r="BA39" i="48"/>
  <c r="AZ39" i="48"/>
  <c r="AY39" i="48"/>
  <c r="AX39" i="48"/>
  <c r="AW39" i="48"/>
  <c r="AV39" i="48"/>
  <c r="AU39" i="48"/>
  <c r="AT39" i="48"/>
  <c r="AS39" i="48"/>
  <c r="AR39" i="48"/>
  <c r="AQ39" i="48"/>
  <c r="AP39" i="48"/>
  <c r="AO39" i="48"/>
  <c r="AN39" i="48"/>
  <c r="AM39" i="48"/>
  <c r="AL39" i="48"/>
  <c r="AK39" i="48"/>
  <c r="AJ39" i="48"/>
  <c r="AI39" i="48"/>
  <c r="AH39" i="48"/>
  <c r="AG39" i="48"/>
  <c r="AF39" i="48"/>
  <c r="AE39" i="48"/>
  <c r="AD39" i="48"/>
  <c r="AC39" i="48"/>
  <c r="AB39" i="48"/>
  <c r="AA39" i="48"/>
  <c r="Z39" i="48"/>
  <c r="Y39" i="48"/>
  <c r="X39" i="48"/>
  <c r="W39" i="48"/>
  <c r="V39" i="48"/>
  <c r="U39" i="48"/>
  <c r="T39" i="48"/>
  <c r="BW38" i="48"/>
  <c r="BV38" i="48"/>
  <c r="BU38" i="48"/>
  <c r="BT38" i="48"/>
  <c r="BS38" i="48"/>
  <c r="BR38" i="48"/>
  <c r="BQ38" i="48"/>
  <c r="BP38" i="48"/>
  <c r="BO38" i="48"/>
  <c r="BN38" i="48"/>
  <c r="BM38" i="48"/>
  <c r="BL38" i="48"/>
  <c r="BK38" i="48"/>
  <c r="BJ38" i="48"/>
  <c r="BI38" i="48"/>
  <c r="BH38" i="48"/>
  <c r="BG38" i="48"/>
  <c r="BF38" i="48"/>
  <c r="BE38" i="48"/>
  <c r="BD38" i="48"/>
  <c r="BC38" i="48"/>
  <c r="BB38" i="48"/>
  <c r="BA38" i="48"/>
  <c r="AZ38" i="48"/>
  <c r="AY38" i="48"/>
  <c r="AX38" i="48"/>
  <c r="AW38" i="48"/>
  <c r="AV38" i="48"/>
  <c r="AU38" i="48"/>
  <c r="AT38" i="48"/>
  <c r="AS38" i="48"/>
  <c r="AR38" i="48"/>
  <c r="AQ38" i="48"/>
  <c r="AP38" i="48"/>
  <c r="AO38" i="48"/>
  <c r="AN38" i="48"/>
  <c r="AM38" i="48"/>
  <c r="AL38" i="48"/>
  <c r="AK38" i="48"/>
  <c r="AJ38" i="48"/>
  <c r="AI38" i="48"/>
  <c r="AH38" i="48"/>
  <c r="AG38" i="48"/>
  <c r="AF38" i="48"/>
  <c r="AE38" i="48"/>
  <c r="AD38" i="48"/>
  <c r="AC38" i="48"/>
  <c r="AB38" i="48"/>
  <c r="AA38" i="48"/>
  <c r="Z38" i="48"/>
  <c r="Y38" i="48"/>
  <c r="X38" i="48"/>
  <c r="W38" i="48"/>
  <c r="V38" i="48"/>
  <c r="U38" i="48"/>
  <c r="T38" i="48"/>
  <c r="BW37" i="48"/>
  <c r="BV37" i="48"/>
  <c r="BU37" i="48"/>
  <c r="BT37" i="48"/>
  <c r="BS37" i="48"/>
  <c r="BR37" i="48"/>
  <c r="BQ37" i="48"/>
  <c r="BP37" i="48"/>
  <c r="BO37" i="48"/>
  <c r="BN37" i="48"/>
  <c r="BM37" i="48"/>
  <c r="BL37" i="48"/>
  <c r="BK37" i="48"/>
  <c r="BJ37" i="48"/>
  <c r="BI37" i="48"/>
  <c r="BH37" i="48"/>
  <c r="BG37" i="48"/>
  <c r="BF37" i="48"/>
  <c r="BE37" i="48"/>
  <c r="BD37" i="48"/>
  <c r="BC37" i="48"/>
  <c r="BB37" i="48"/>
  <c r="BA37" i="48"/>
  <c r="AZ37" i="48"/>
  <c r="AY37" i="48"/>
  <c r="AX37" i="48"/>
  <c r="AW37" i="48"/>
  <c r="AV37" i="48"/>
  <c r="AU37" i="48"/>
  <c r="AT37" i="48"/>
  <c r="AS37" i="48"/>
  <c r="AR37" i="48"/>
  <c r="AQ37" i="48"/>
  <c r="AP37" i="48"/>
  <c r="AO37" i="48"/>
  <c r="AN37" i="48"/>
  <c r="AM37" i="48"/>
  <c r="AL37" i="48"/>
  <c r="AK37" i="48"/>
  <c r="AJ37" i="48"/>
  <c r="AI37" i="48"/>
  <c r="AH37" i="48"/>
  <c r="AG37" i="48"/>
  <c r="AF37" i="48"/>
  <c r="AE37" i="48"/>
  <c r="AD37" i="48"/>
  <c r="AC37" i="48"/>
  <c r="AB37" i="48"/>
  <c r="AA37" i="48"/>
  <c r="Z37" i="48"/>
  <c r="Y37" i="48"/>
  <c r="X37" i="48"/>
  <c r="W37" i="48"/>
  <c r="V37" i="48"/>
  <c r="U37" i="48"/>
  <c r="T37" i="48"/>
  <c r="BW36" i="48"/>
  <c r="BV36" i="48"/>
  <c r="BU36" i="48"/>
  <c r="BT36" i="48"/>
  <c r="BS36" i="48"/>
  <c r="BR36" i="48"/>
  <c r="BQ36" i="48"/>
  <c r="BP36" i="48"/>
  <c r="BO36" i="48"/>
  <c r="BN36" i="48"/>
  <c r="BM36" i="48"/>
  <c r="BL36" i="48"/>
  <c r="BK36" i="48"/>
  <c r="BJ36" i="48"/>
  <c r="BI36" i="48"/>
  <c r="BH36" i="48"/>
  <c r="BG36" i="48"/>
  <c r="BF36" i="48"/>
  <c r="BE36" i="48"/>
  <c r="BD36" i="48"/>
  <c r="BC36" i="48"/>
  <c r="BB36" i="48"/>
  <c r="BA36" i="48"/>
  <c r="AZ36" i="48"/>
  <c r="AY36" i="48"/>
  <c r="AX36" i="48"/>
  <c r="AW36" i="48"/>
  <c r="AV36" i="48"/>
  <c r="AU36" i="48"/>
  <c r="AT36" i="48"/>
  <c r="AS36" i="48"/>
  <c r="AR36" i="48"/>
  <c r="AQ36" i="48"/>
  <c r="AP36" i="48"/>
  <c r="AO36" i="48"/>
  <c r="AN36" i="48"/>
  <c r="AM36" i="48"/>
  <c r="AL36" i="48"/>
  <c r="AK36" i="48"/>
  <c r="AJ36" i="48"/>
  <c r="AI36" i="48"/>
  <c r="AH36" i="48"/>
  <c r="AG36" i="48"/>
  <c r="AF36" i="48"/>
  <c r="AE36" i="48"/>
  <c r="AD36" i="48"/>
  <c r="AC36" i="48"/>
  <c r="AB36" i="48"/>
  <c r="AA36" i="48"/>
  <c r="Z36" i="48"/>
  <c r="Y36" i="48"/>
  <c r="X36" i="48"/>
  <c r="W36" i="48"/>
  <c r="V36" i="48"/>
  <c r="U36" i="48"/>
  <c r="T36" i="48"/>
  <c r="BW35" i="48"/>
  <c r="BV35" i="48"/>
  <c r="BU35" i="48"/>
  <c r="BT35" i="48"/>
  <c r="BS35" i="48"/>
  <c r="BR35" i="48"/>
  <c r="BQ35" i="48"/>
  <c r="BP35" i="48"/>
  <c r="BO35" i="48"/>
  <c r="BN35" i="48"/>
  <c r="BM35" i="48"/>
  <c r="BL35" i="48"/>
  <c r="BK35" i="48"/>
  <c r="BJ35" i="48"/>
  <c r="BI35" i="48"/>
  <c r="BH35" i="48"/>
  <c r="BG35" i="48"/>
  <c r="BF35" i="48"/>
  <c r="BE35" i="48"/>
  <c r="BD35" i="48"/>
  <c r="BC35" i="48"/>
  <c r="BB35" i="48"/>
  <c r="BA35" i="48"/>
  <c r="AZ35" i="48"/>
  <c r="AY35" i="48"/>
  <c r="AX35" i="48"/>
  <c r="AW35" i="48"/>
  <c r="AV35" i="48"/>
  <c r="AU35" i="48"/>
  <c r="AT35" i="48"/>
  <c r="AS35" i="48"/>
  <c r="AR35" i="48"/>
  <c r="AQ35" i="48"/>
  <c r="AP35" i="48"/>
  <c r="AO35" i="48"/>
  <c r="AN35" i="48"/>
  <c r="AM35" i="48"/>
  <c r="AL35" i="48"/>
  <c r="AK35" i="48"/>
  <c r="AJ35" i="48"/>
  <c r="AI35" i="48"/>
  <c r="AH35" i="48"/>
  <c r="AG35" i="48"/>
  <c r="AF35" i="48"/>
  <c r="AE35" i="48"/>
  <c r="AD35" i="48"/>
  <c r="AC35" i="48"/>
  <c r="AB35" i="48"/>
  <c r="AA35" i="48"/>
  <c r="Z35" i="48"/>
  <c r="Y35" i="48"/>
  <c r="X35" i="48"/>
  <c r="W35" i="48"/>
  <c r="V35" i="48"/>
  <c r="U35" i="48"/>
  <c r="T35" i="48"/>
  <c r="BW34" i="48"/>
  <c r="BV34" i="48"/>
  <c r="BU34" i="48"/>
  <c r="BT34" i="48"/>
  <c r="BS34" i="48"/>
  <c r="BR34" i="48"/>
  <c r="BQ34" i="48"/>
  <c r="BP34" i="48"/>
  <c r="BO34" i="48"/>
  <c r="BN34" i="48"/>
  <c r="BM34" i="48"/>
  <c r="BL34" i="48"/>
  <c r="BK34" i="48"/>
  <c r="BJ34" i="48"/>
  <c r="BI34" i="48"/>
  <c r="BH34" i="48"/>
  <c r="BG34" i="48"/>
  <c r="BF34" i="48"/>
  <c r="BE34" i="48"/>
  <c r="BD34" i="48"/>
  <c r="BC34" i="48"/>
  <c r="BB34" i="48"/>
  <c r="BA34" i="48"/>
  <c r="AZ34" i="48"/>
  <c r="AY34" i="48"/>
  <c r="AX34" i="48"/>
  <c r="AW34" i="48"/>
  <c r="AV34" i="48"/>
  <c r="AU34" i="48"/>
  <c r="AT34" i="48"/>
  <c r="AS34" i="48"/>
  <c r="AR34" i="48"/>
  <c r="AQ34" i="48"/>
  <c r="AP34" i="48"/>
  <c r="AO34" i="48"/>
  <c r="AN34" i="48"/>
  <c r="AM34" i="48"/>
  <c r="AL34" i="48"/>
  <c r="AK34" i="48"/>
  <c r="AJ34" i="48"/>
  <c r="AI34" i="48"/>
  <c r="AH34" i="48"/>
  <c r="AG34" i="48"/>
  <c r="AF34" i="48"/>
  <c r="AE34" i="48"/>
  <c r="AD34" i="48"/>
  <c r="AC34" i="48"/>
  <c r="AB34" i="48"/>
  <c r="AA34" i="48"/>
  <c r="Z34" i="48"/>
  <c r="Y34" i="48"/>
  <c r="X34" i="48"/>
  <c r="W34" i="48"/>
  <c r="V34" i="48"/>
  <c r="U34" i="48"/>
  <c r="T34" i="48"/>
  <c r="BW33" i="48"/>
  <c r="BV33" i="48"/>
  <c r="BU33" i="48"/>
  <c r="BT33" i="48"/>
  <c r="BS33" i="48"/>
  <c r="BR33" i="48"/>
  <c r="BQ33" i="48"/>
  <c r="BP33" i="48"/>
  <c r="BO33" i="48"/>
  <c r="BN33" i="48"/>
  <c r="BM33" i="48"/>
  <c r="BL33" i="48"/>
  <c r="BK33" i="48"/>
  <c r="BJ33" i="48"/>
  <c r="BI33" i="48"/>
  <c r="BH33" i="48"/>
  <c r="BG33" i="48"/>
  <c r="BF33" i="48"/>
  <c r="BE33" i="48"/>
  <c r="BD33" i="48"/>
  <c r="BC33" i="48"/>
  <c r="BB33" i="48"/>
  <c r="BA33" i="48"/>
  <c r="AZ33" i="48"/>
  <c r="AY33" i="48"/>
  <c r="AX33" i="48"/>
  <c r="AW33" i="48"/>
  <c r="AV33" i="48"/>
  <c r="AU33" i="48"/>
  <c r="AT33" i="48"/>
  <c r="AS33" i="48"/>
  <c r="AR33" i="48"/>
  <c r="AQ33" i="48"/>
  <c r="AP33" i="48"/>
  <c r="AO33" i="48"/>
  <c r="AN33" i="48"/>
  <c r="AM33" i="48"/>
  <c r="AL33" i="48"/>
  <c r="AK33" i="48"/>
  <c r="AJ33" i="48"/>
  <c r="AI33" i="48"/>
  <c r="AH33" i="48"/>
  <c r="AG33" i="48"/>
  <c r="AF33" i="48"/>
  <c r="AE33" i="48"/>
  <c r="AD33" i="48"/>
  <c r="AC33" i="48"/>
  <c r="AB33" i="48"/>
  <c r="AA33" i="48"/>
  <c r="Z33" i="48"/>
  <c r="Y33" i="48"/>
  <c r="X33" i="48"/>
  <c r="W33" i="48"/>
  <c r="V33" i="48"/>
  <c r="U33" i="48"/>
  <c r="T33" i="48"/>
  <c r="BW32" i="48"/>
  <c r="BV32" i="48"/>
  <c r="BU32" i="48"/>
  <c r="BT32" i="48"/>
  <c r="BS32" i="48"/>
  <c r="BR32" i="48"/>
  <c r="BQ32" i="48"/>
  <c r="BP32" i="48"/>
  <c r="BO32" i="48"/>
  <c r="BN32" i="48"/>
  <c r="BM32" i="48"/>
  <c r="BL32" i="48"/>
  <c r="BK32" i="48"/>
  <c r="BJ32" i="48"/>
  <c r="BI32" i="48"/>
  <c r="BH32" i="48"/>
  <c r="BG32" i="48"/>
  <c r="BF32" i="48"/>
  <c r="BE32" i="48"/>
  <c r="BD32" i="48"/>
  <c r="BC32" i="48"/>
  <c r="BB32" i="48"/>
  <c r="BA32" i="48"/>
  <c r="AZ32" i="48"/>
  <c r="AY32" i="48"/>
  <c r="AX32" i="48"/>
  <c r="AW32" i="48"/>
  <c r="AV32" i="48"/>
  <c r="AU32" i="48"/>
  <c r="AT32" i="48"/>
  <c r="AS32" i="48"/>
  <c r="AR32" i="48"/>
  <c r="AQ32" i="48"/>
  <c r="AP32" i="48"/>
  <c r="AO32" i="48"/>
  <c r="AN32" i="48"/>
  <c r="AM32" i="48"/>
  <c r="AL32" i="48"/>
  <c r="AK32" i="48"/>
  <c r="AJ32" i="48"/>
  <c r="AI32" i="48"/>
  <c r="AH32" i="48"/>
  <c r="AG32" i="48"/>
  <c r="AF32" i="48"/>
  <c r="AE32" i="48"/>
  <c r="AD32" i="48"/>
  <c r="AC32" i="48"/>
  <c r="AB32" i="48"/>
  <c r="AA32" i="48"/>
  <c r="Z32" i="48"/>
  <c r="Y32" i="48"/>
  <c r="X32" i="48"/>
  <c r="W32" i="48"/>
  <c r="V32" i="48"/>
  <c r="U32" i="48"/>
  <c r="T32" i="48"/>
  <c r="BW31" i="48"/>
  <c r="BV31" i="48"/>
  <c r="BU31" i="48"/>
  <c r="BT31" i="48"/>
  <c r="BS31" i="48"/>
  <c r="BR31" i="48"/>
  <c r="BQ31" i="48"/>
  <c r="BP31" i="48"/>
  <c r="BO31" i="48"/>
  <c r="BN31" i="48"/>
  <c r="BM31" i="48"/>
  <c r="BL31" i="48"/>
  <c r="BK31" i="48"/>
  <c r="BJ31" i="48"/>
  <c r="BI31" i="48"/>
  <c r="BH31" i="48"/>
  <c r="BG31" i="48"/>
  <c r="BF31" i="48"/>
  <c r="BE31" i="48"/>
  <c r="BD31" i="48"/>
  <c r="BC31" i="48"/>
  <c r="BB31" i="48"/>
  <c r="BA31" i="48"/>
  <c r="AZ31" i="48"/>
  <c r="AY31" i="48"/>
  <c r="AX31" i="48"/>
  <c r="AW31" i="48"/>
  <c r="AV31" i="48"/>
  <c r="AU31" i="48"/>
  <c r="AT31" i="48"/>
  <c r="AS31" i="48"/>
  <c r="AR31" i="48"/>
  <c r="AQ31" i="48"/>
  <c r="AP31" i="48"/>
  <c r="AO31" i="48"/>
  <c r="AN31" i="48"/>
  <c r="AM31" i="48"/>
  <c r="AL31" i="48"/>
  <c r="AK31" i="48"/>
  <c r="AJ31" i="48"/>
  <c r="AI31" i="48"/>
  <c r="AH31" i="48"/>
  <c r="AG31" i="48"/>
  <c r="AF31" i="48"/>
  <c r="AE31" i="48"/>
  <c r="AD31" i="48"/>
  <c r="AC31" i="48"/>
  <c r="AB31" i="48"/>
  <c r="AA31" i="48"/>
  <c r="Z31" i="48"/>
  <c r="Y31" i="48"/>
  <c r="X31" i="48"/>
  <c r="W31" i="48"/>
  <c r="V31" i="48"/>
  <c r="U31" i="48"/>
  <c r="T31" i="48"/>
  <c r="BW30" i="48"/>
  <c r="BV30" i="48"/>
  <c r="BU30" i="48"/>
  <c r="BT30" i="48"/>
  <c r="BS30" i="48"/>
  <c r="BR30" i="48"/>
  <c r="BQ30" i="48"/>
  <c r="BP30" i="48"/>
  <c r="BO30" i="48"/>
  <c r="BN30" i="48"/>
  <c r="BM30" i="48"/>
  <c r="BL30" i="48"/>
  <c r="BK30" i="48"/>
  <c r="BJ30" i="48"/>
  <c r="BI30" i="48"/>
  <c r="BH30" i="48"/>
  <c r="BG30" i="48"/>
  <c r="BF30" i="48"/>
  <c r="BE30" i="48"/>
  <c r="BD30" i="48"/>
  <c r="BC30" i="48"/>
  <c r="BB30" i="48"/>
  <c r="BA30" i="48"/>
  <c r="AZ30" i="48"/>
  <c r="AY30" i="48"/>
  <c r="AX30" i="48"/>
  <c r="AW30" i="48"/>
  <c r="AV30" i="48"/>
  <c r="AU30" i="48"/>
  <c r="AT30" i="48"/>
  <c r="AS30" i="48"/>
  <c r="AR30" i="48"/>
  <c r="AQ30" i="48"/>
  <c r="AP30" i="48"/>
  <c r="AO30" i="48"/>
  <c r="AN30" i="48"/>
  <c r="AM30" i="48"/>
  <c r="AL30" i="48"/>
  <c r="AK30" i="48"/>
  <c r="AJ30" i="48"/>
  <c r="AI30" i="48"/>
  <c r="AH30" i="48"/>
  <c r="AG30" i="48"/>
  <c r="AF30" i="48"/>
  <c r="AE30" i="48"/>
  <c r="AD30" i="48"/>
  <c r="AC30" i="48"/>
  <c r="AB30" i="48"/>
  <c r="AA30" i="48"/>
  <c r="Z30" i="48"/>
  <c r="Y30" i="48"/>
  <c r="X30" i="48"/>
  <c r="W30" i="48"/>
  <c r="V30" i="48"/>
  <c r="U30" i="48"/>
  <c r="T30" i="48"/>
  <c r="BW29" i="48"/>
  <c r="BV29" i="48"/>
  <c r="BU29" i="48"/>
  <c r="BT29" i="48"/>
  <c r="BS29" i="48"/>
  <c r="BR29" i="48"/>
  <c r="BQ29" i="48"/>
  <c r="BP29" i="48"/>
  <c r="BO29" i="48"/>
  <c r="BN29" i="48"/>
  <c r="BM29" i="48"/>
  <c r="BL29" i="48"/>
  <c r="BK29" i="48"/>
  <c r="BJ29" i="48"/>
  <c r="BI29" i="48"/>
  <c r="BH29" i="48"/>
  <c r="BG29" i="48"/>
  <c r="BF29" i="48"/>
  <c r="BE29" i="48"/>
  <c r="BD29" i="48"/>
  <c r="BC29" i="48"/>
  <c r="BB29" i="48"/>
  <c r="BA29" i="48"/>
  <c r="AZ29" i="48"/>
  <c r="AY29" i="48"/>
  <c r="AX29" i="48"/>
  <c r="AW29" i="48"/>
  <c r="AV29" i="48"/>
  <c r="AU29" i="48"/>
  <c r="AT29" i="48"/>
  <c r="AS29" i="48"/>
  <c r="AR29" i="48"/>
  <c r="AQ29" i="48"/>
  <c r="AP29" i="48"/>
  <c r="AO29" i="48"/>
  <c r="AN29" i="48"/>
  <c r="AM29" i="48"/>
  <c r="AL29" i="48"/>
  <c r="AK29" i="48"/>
  <c r="AJ29" i="48"/>
  <c r="AI29" i="48"/>
  <c r="AH29" i="48"/>
  <c r="AG29" i="48"/>
  <c r="AF29" i="48"/>
  <c r="AE29" i="48"/>
  <c r="AD29" i="48"/>
  <c r="AC29" i="48"/>
  <c r="AB29" i="48"/>
  <c r="AA29" i="48"/>
  <c r="Z29" i="48"/>
  <c r="Y29" i="48"/>
  <c r="X29" i="48"/>
  <c r="W29" i="48"/>
  <c r="V29" i="48"/>
  <c r="U29" i="48"/>
  <c r="T29" i="48"/>
  <c r="BW28" i="48"/>
  <c r="BV28" i="48"/>
  <c r="BU28" i="48"/>
  <c r="BT28" i="48"/>
  <c r="BS28" i="48"/>
  <c r="BR28" i="48"/>
  <c r="BQ28" i="48"/>
  <c r="BP28" i="48"/>
  <c r="BO28" i="48"/>
  <c r="BN28" i="48"/>
  <c r="BM28" i="48"/>
  <c r="BL28" i="48"/>
  <c r="BK28" i="48"/>
  <c r="BJ28" i="48"/>
  <c r="BI28" i="48"/>
  <c r="BH28" i="48"/>
  <c r="BG28" i="48"/>
  <c r="BF28" i="48"/>
  <c r="BE28" i="48"/>
  <c r="BD28" i="48"/>
  <c r="BC28" i="48"/>
  <c r="BB28" i="48"/>
  <c r="BA28" i="48"/>
  <c r="AZ28" i="48"/>
  <c r="AY28" i="48"/>
  <c r="AX28" i="48"/>
  <c r="AW28" i="48"/>
  <c r="AV28" i="48"/>
  <c r="AU28" i="48"/>
  <c r="AT28" i="48"/>
  <c r="AS28" i="48"/>
  <c r="AR28" i="48"/>
  <c r="AQ28" i="48"/>
  <c r="AP28" i="48"/>
  <c r="AO28" i="48"/>
  <c r="AN28" i="48"/>
  <c r="AM28" i="48"/>
  <c r="AL28" i="48"/>
  <c r="AK28" i="48"/>
  <c r="AJ28" i="48"/>
  <c r="AI28" i="48"/>
  <c r="AH28" i="48"/>
  <c r="AG28" i="48"/>
  <c r="AF28" i="48"/>
  <c r="AE28" i="48"/>
  <c r="AD28" i="48"/>
  <c r="AC28" i="48"/>
  <c r="AB28" i="48"/>
  <c r="AA28" i="48"/>
  <c r="Z28" i="48"/>
  <c r="Y28" i="48"/>
  <c r="X28" i="48"/>
  <c r="W28" i="48"/>
  <c r="V28" i="48"/>
  <c r="U28" i="48"/>
  <c r="T28" i="48"/>
  <c r="BW27" i="48"/>
  <c r="BV27" i="48"/>
  <c r="BU27" i="48"/>
  <c r="BT27" i="48"/>
  <c r="BS27" i="48"/>
  <c r="BR27" i="48"/>
  <c r="BQ27" i="48"/>
  <c r="BP27" i="48"/>
  <c r="BO27" i="48"/>
  <c r="BN27" i="48"/>
  <c r="BM27" i="48"/>
  <c r="BL27" i="48"/>
  <c r="BK27" i="48"/>
  <c r="BJ27" i="48"/>
  <c r="BI27" i="48"/>
  <c r="BH27" i="48"/>
  <c r="BG27" i="48"/>
  <c r="BF27" i="48"/>
  <c r="BE27" i="48"/>
  <c r="BD27" i="48"/>
  <c r="BC27" i="48"/>
  <c r="BB27" i="48"/>
  <c r="BA27" i="48"/>
  <c r="AZ27" i="48"/>
  <c r="AY27" i="48"/>
  <c r="AX27" i="48"/>
  <c r="AW27" i="48"/>
  <c r="AV27" i="48"/>
  <c r="AU27" i="48"/>
  <c r="AT27" i="48"/>
  <c r="AS27" i="48"/>
  <c r="AR27" i="48"/>
  <c r="AQ27" i="48"/>
  <c r="AP27" i="48"/>
  <c r="AO27" i="48"/>
  <c r="AN27" i="48"/>
  <c r="AM27" i="48"/>
  <c r="AL27" i="48"/>
  <c r="AK27" i="48"/>
  <c r="AJ27" i="48"/>
  <c r="AI27" i="48"/>
  <c r="AH27" i="48"/>
  <c r="AG27" i="48"/>
  <c r="AF27" i="48"/>
  <c r="AE27" i="48"/>
  <c r="AD27" i="48"/>
  <c r="AC27" i="48"/>
  <c r="AB27" i="48"/>
  <c r="AA27" i="48"/>
  <c r="Z27" i="48"/>
  <c r="Y27" i="48"/>
  <c r="X27" i="48"/>
  <c r="W27" i="48"/>
  <c r="V27" i="48"/>
  <c r="U27" i="48"/>
  <c r="T27" i="48"/>
  <c r="BW26" i="48"/>
  <c r="BV26" i="48"/>
  <c r="BU26" i="48"/>
  <c r="BT26" i="48"/>
  <c r="BS26" i="48"/>
  <c r="BR26" i="48"/>
  <c r="BQ26" i="48"/>
  <c r="BP26" i="48"/>
  <c r="BO26" i="48"/>
  <c r="BN26" i="48"/>
  <c r="BM26" i="48"/>
  <c r="BL26" i="48"/>
  <c r="BK26" i="48"/>
  <c r="BJ26" i="48"/>
  <c r="BI26" i="48"/>
  <c r="BH26" i="48"/>
  <c r="BG26" i="48"/>
  <c r="BF26" i="48"/>
  <c r="BE26" i="48"/>
  <c r="BD26" i="48"/>
  <c r="BC26" i="48"/>
  <c r="BB26" i="48"/>
  <c r="BA26" i="48"/>
  <c r="AZ26" i="48"/>
  <c r="AY26" i="48"/>
  <c r="AX26" i="48"/>
  <c r="AW26" i="48"/>
  <c r="AV26" i="48"/>
  <c r="AU26" i="48"/>
  <c r="AT26" i="48"/>
  <c r="AS26" i="48"/>
  <c r="AR26" i="48"/>
  <c r="AQ26" i="48"/>
  <c r="AP26" i="48"/>
  <c r="AO26" i="48"/>
  <c r="AN26" i="48"/>
  <c r="AM26" i="48"/>
  <c r="AL26" i="48"/>
  <c r="AK26" i="48"/>
  <c r="AJ26" i="48"/>
  <c r="AI26" i="48"/>
  <c r="AH26" i="48"/>
  <c r="AG26" i="48"/>
  <c r="AF26" i="48"/>
  <c r="AE26" i="48"/>
  <c r="AD26" i="48"/>
  <c r="AC26" i="48"/>
  <c r="AB26" i="48"/>
  <c r="AA26" i="48"/>
  <c r="Z26" i="48"/>
  <c r="Y26" i="48"/>
  <c r="X26" i="48"/>
  <c r="W26" i="48"/>
  <c r="V26" i="48"/>
  <c r="U26" i="48"/>
  <c r="T26" i="48"/>
  <c r="BW25" i="48"/>
  <c r="BV25" i="48"/>
  <c r="BU25" i="48"/>
  <c r="BT25" i="48"/>
  <c r="BS25" i="48"/>
  <c r="BR25" i="48"/>
  <c r="BQ25" i="48"/>
  <c r="BP25" i="48"/>
  <c r="BO25" i="48"/>
  <c r="BN25" i="48"/>
  <c r="BM25" i="48"/>
  <c r="BL25" i="48"/>
  <c r="BK25" i="48"/>
  <c r="BJ25" i="48"/>
  <c r="BI25" i="48"/>
  <c r="BH25" i="48"/>
  <c r="BG25" i="48"/>
  <c r="BF25" i="48"/>
  <c r="BE25" i="48"/>
  <c r="BD25" i="48"/>
  <c r="BC25" i="48"/>
  <c r="BB25" i="48"/>
  <c r="BA25" i="48"/>
  <c r="AZ25" i="48"/>
  <c r="AY25" i="48"/>
  <c r="AX25" i="48"/>
  <c r="AW25" i="48"/>
  <c r="AV25" i="48"/>
  <c r="AU25" i="48"/>
  <c r="AT25" i="48"/>
  <c r="AS25" i="48"/>
  <c r="AR25" i="48"/>
  <c r="AQ25" i="48"/>
  <c r="AP25" i="48"/>
  <c r="AO25" i="48"/>
  <c r="AN25" i="48"/>
  <c r="AM25" i="48"/>
  <c r="AL25" i="48"/>
  <c r="AK25" i="48"/>
  <c r="AJ25" i="48"/>
  <c r="AI25" i="48"/>
  <c r="AH25" i="48"/>
  <c r="AG25" i="48"/>
  <c r="AF25" i="48"/>
  <c r="AE25" i="48"/>
  <c r="AD25" i="48"/>
  <c r="AC25" i="48"/>
  <c r="AB25" i="48"/>
  <c r="AA25" i="48"/>
  <c r="Z25" i="48"/>
  <c r="Y25" i="48"/>
  <c r="X25" i="48"/>
  <c r="W25" i="48"/>
  <c r="V25" i="48"/>
  <c r="U25" i="48"/>
  <c r="T25" i="48"/>
  <c r="BW24" i="48"/>
  <c r="BV24" i="48"/>
  <c r="BU24" i="48"/>
  <c r="BT24" i="48"/>
  <c r="BS24" i="48"/>
  <c r="BR24" i="48"/>
  <c r="BQ24" i="48"/>
  <c r="BP24" i="48"/>
  <c r="BO24" i="48"/>
  <c r="BN24" i="48"/>
  <c r="BM24" i="48"/>
  <c r="BL24" i="48"/>
  <c r="BK24" i="48"/>
  <c r="BJ24" i="48"/>
  <c r="BI24" i="48"/>
  <c r="BH24" i="48"/>
  <c r="BG24" i="48"/>
  <c r="BF24" i="48"/>
  <c r="BE24" i="48"/>
  <c r="BD24" i="48"/>
  <c r="BC24" i="48"/>
  <c r="BB24" i="48"/>
  <c r="BA24" i="48"/>
  <c r="AZ24" i="48"/>
  <c r="AY24" i="48"/>
  <c r="AX24" i="48"/>
  <c r="AW24" i="48"/>
  <c r="AV24" i="48"/>
  <c r="AU24" i="48"/>
  <c r="AT24" i="48"/>
  <c r="AS24" i="48"/>
  <c r="AR24" i="48"/>
  <c r="AQ24" i="48"/>
  <c r="AP24" i="48"/>
  <c r="AO24" i="48"/>
  <c r="AN24" i="48"/>
  <c r="AM24" i="48"/>
  <c r="AL24" i="48"/>
  <c r="AK24" i="48"/>
  <c r="AJ24" i="48"/>
  <c r="AI24" i="48"/>
  <c r="AH24" i="48"/>
  <c r="AG24" i="48"/>
  <c r="AF24" i="48"/>
  <c r="AE24" i="48"/>
  <c r="AD24" i="48"/>
  <c r="AC24" i="48"/>
  <c r="AB24" i="48"/>
  <c r="AA24" i="48"/>
  <c r="Z24" i="48"/>
  <c r="Y24" i="48"/>
  <c r="X24" i="48"/>
  <c r="W24" i="48"/>
  <c r="V24" i="48"/>
  <c r="U24" i="48"/>
  <c r="T24" i="48"/>
  <c r="BW23" i="48"/>
  <c r="BV23" i="48"/>
  <c r="BU23" i="48"/>
  <c r="BT23" i="48"/>
  <c r="BS23" i="48"/>
  <c r="BR23" i="48"/>
  <c r="BQ23" i="48"/>
  <c r="BP23" i="48"/>
  <c r="BO23" i="48"/>
  <c r="BN23" i="48"/>
  <c r="BM23" i="48"/>
  <c r="BL23" i="48"/>
  <c r="BK23" i="48"/>
  <c r="BJ23" i="48"/>
  <c r="BI23" i="48"/>
  <c r="BH23" i="48"/>
  <c r="BG23" i="48"/>
  <c r="BF23" i="48"/>
  <c r="BE23" i="48"/>
  <c r="BD23" i="48"/>
  <c r="BC23" i="48"/>
  <c r="BB23" i="48"/>
  <c r="BA23" i="48"/>
  <c r="AZ23" i="48"/>
  <c r="AY23" i="48"/>
  <c r="AX23" i="48"/>
  <c r="AW23" i="48"/>
  <c r="AV23" i="48"/>
  <c r="AU23" i="48"/>
  <c r="AT23" i="48"/>
  <c r="AS23" i="48"/>
  <c r="AR23" i="48"/>
  <c r="AQ23" i="48"/>
  <c r="AP23" i="48"/>
  <c r="AO23" i="48"/>
  <c r="AN23" i="48"/>
  <c r="AM23" i="48"/>
  <c r="AL23" i="48"/>
  <c r="AK23" i="48"/>
  <c r="AJ23" i="48"/>
  <c r="AI23" i="48"/>
  <c r="AH23" i="48"/>
  <c r="AG23" i="48"/>
  <c r="AF23" i="48"/>
  <c r="AE23" i="48"/>
  <c r="AD23" i="48"/>
  <c r="AC23" i="48"/>
  <c r="AB23" i="48"/>
  <c r="AA23" i="48"/>
  <c r="Z23" i="48"/>
  <c r="Y23" i="48"/>
  <c r="X23" i="48"/>
  <c r="W23" i="48"/>
  <c r="V23" i="48"/>
  <c r="U23" i="48"/>
  <c r="T23" i="48"/>
  <c r="BW22" i="48"/>
  <c r="BV22" i="48"/>
  <c r="BU22" i="48"/>
  <c r="BT22" i="48"/>
  <c r="BS22" i="48"/>
  <c r="BR22" i="48"/>
  <c r="BQ22" i="48"/>
  <c r="BP22" i="48"/>
  <c r="BO22" i="48"/>
  <c r="BN22" i="48"/>
  <c r="BM22" i="48"/>
  <c r="BL22" i="48"/>
  <c r="BK22" i="48"/>
  <c r="BJ22" i="48"/>
  <c r="BI22" i="48"/>
  <c r="BH22" i="48"/>
  <c r="BG22" i="48"/>
  <c r="BF22" i="48"/>
  <c r="BE22" i="48"/>
  <c r="BD22" i="48"/>
  <c r="BC22" i="48"/>
  <c r="BB22" i="48"/>
  <c r="BA22" i="48"/>
  <c r="AZ22" i="48"/>
  <c r="AY22" i="48"/>
  <c r="AX22" i="48"/>
  <c r="AW22" i="48"/>
  <c r="AV22" i="48"/>
  <c r="AU22" i="48"/>
  <c r="AT22" i="48"/>
  <c r="AS22" i="48"/>
  <c r="AR22" i="48"/>
  <c r="AQ22" i="48"/>
  <c r="AP22" i="48"/>
  <c r="AO22" i="48"/>
  <c r="AN22" i="48"/>
  <c r="AM22" i="48"/>
  <c r="AL22" i="48"/>
  <c r="AK22" i="48"/>
  <c r="AJ22" i="48"/>
  <c r="AI22" i="48"/>
  <c r="AH22" i="48"/>
  <c r="AG22" i="48"/>
  <c r="AF22" i="48"/>
  <c r="AE22" i="48"/>
  <c r="AD22" i="48"/>
  <c r="AC22" i="48"/>
  <c r="AB22" i="48"/>
  <c r="AA22" i="48"/>
  <c r="Z22" i="48"/>
  <c r="Y22" i="48"/>
  <c r="X22" i="48"/>
  <c r="W22" i="48"/>
  <c r="V22" i="48"/>
  <c r="U22" i="48"/>
  <c r="T22" i="48"/>
  <c r="BW21" i="48"/>
  <c r="BV21" i="48"/>
  <c r="BU21" i="48"/>
  <c r="BT21" i="48"/>
  <c r="BS21" i="48"/>
  <c r="BR21" i="48"/>
  <c r="BQ21" i="48"/>
  <c r="BP21" i="48"/>
  <c r="BO21" i="48"/>
  <c r="BN21" i="48"/>
  <c r="BM21" i="48"/>
  <c r="BL21" i="48"/>
  <c r="BK21" i="48"/>
  <c r="BJ21" i="48"/>
  <c r="BI21" i="48"/>
  <c r="BH21" i="48"/>
  <c r="BG21" i="48"/>
  <c r="BF21" i="48"/>
  <c r="BE21" i="48"/>
  <c r="BD21" i="48"/>
  <c r="BC21" i="48"/>
  <c r="BB21" i="48"/>
  <c r="BA21" i="48"/>
  <c r="AZ21" i="48"/>
  <c r="AY21" i="48"/>
  <c r="AX21" i="48"/>
  <c r="AW21" i="48"/>
  <c r="AV21" i="48"/>
  <c r="AU21" i="48"/>
  <c r="AT21" i="48"/>
  <c r="AS21" i="48"/>
  <c r="AR21" i="48"/>
  <c r="AQ21" i="48"/>
  <c r="AP21" i="48"/>
  <c r="AO21" i="48"/>
  <c r="AN21" i="48"/>
  <c r="AM21" i="48"/>
  <c r="AL21" i="48"/>
  <c r="AK21" i="48"/>
  <c r="AJ21" i="48"/>
  <c r="AI21" i="48"/>
  <c r="AH21" i="48"/>
  <c r="AG21" i="48"/>
  <c r="AF21" i="48"/>
  <c r="AE21" i="48"/>
  <c r="AD21" i="48"/>
  <c r="AC21" i="48"/>
  <c r="AB21" i="48"/>
  <c r="AA21" i="48"/>
  <c r="Z21" i="48"/>
  <c r="Y21" i="48"/>
  <c r="X21" i="48"/>
  <c r="W21" i="48"/>
  <c r="V21" i="48"/>
  <c r="U21" i="48"/>
  <c r="T21" i="48"/>
  <c r="BW20" i="48"/>
  <c r="BV20" i="48"/>
  <c r="BU20" i="48"/>
  <c r="BT20" i="48"/>
  <c r="BS20" i="48"/>
  <c r="BR20" i="48"/>
  <c r="BQ20" i="48"/>
  <c r="BP20" i="48"/>
  <c r="BO20" i="48"/>
  <c r="BN20" i="48"/>
  <c r="BM20" i="48"/>
  <c r="BL20" i="48"/>
  <c r="BK20" i="48"/>
  <c r="BJ20" i="48"/>
  <c r="BI20" i="48"/>
  <c r="BH20" i="48"/>
  <c r="BG20" i="48"/>
  <c r="BF20" i="48"/>
  <c r="BE20" i="48"/>
  <c r="BD20" i="48"/>
  <c r="BC20" i="48"/>
  <c r="BB20" i="48"/>
  <c r="BA20" i="48"/>
  <c r="AZ20" i="48"/>
  <c r="AY20" i="48"/>
  <c r="AX20" i="48"/>
  <c r="AW20" i="48"/>
  <c r="AV20" i="48"/>
  <c r="AU20" i="48"/>
  <c r="AT20" i="48"/>
  <c r="AS20" i="48"/>
  <c r="AR20" i="48"/>
  <c r="AQ20" i="48"/>
  <c r="AP20" i="48"/>
  <c r="AO20" i="48"/>
  <c r="AN20" i="48"/>
  <c r="AM20" i="48"/>
  <c r="AL20" i="48"/>
  <c r="AK20" i="48"/>
  <c r="AJ20" i="48"/>
  <c r="AI20" i="48"/>
  <c r="AH20" i="48"/>
  <c r="AG20" i="48"/>
  <c r="AF20" i="48"/>
  <c r="AE20" i="48"/>
  <c r="AD20" i="48"/>
  <c r="AC20" i="48"/>
  <c r="AB20" i="48"/>
  <c r="AA20" i="48"/>
  <c r="Z20" i="48"/>
  <c r="Y20" i="48"/>
  <c r="X20" i="48"/>
  <c r="W20" i="48"/>
  <c r="V20" i="48"/>
  <c r="U20" i="48"/>
  <c r="T20" i="48"/>
  <c r="BW19" i="48"/>
  <c r="BV19" i="48"/>
  <c r="BU19" i="48"/>
  <c r="BT19" i="48"/>
  <c r="BS19" i="48"/>
  <c r="BR19" i="48"/>
  <c r="BQ19" i="48"/>
  <c r="BP19" i="48"/>
  <c r="BO19" i="48"/>
  <c r="BN19" i="48"/>
  <c r="BM19" i="48"/>
  <c r="BL19" i="48"/>
  <c r="BK19" i="48"/>
  <c r="BJ19" i="48"/>
  <c r="BI19" i="48"/>
  <c r="BH19" i="48"/>
  <c r="BG19" i="48"/>
  <c r="BF19" i="48"/>
  <c r="BE19" i="48"/>
  <c r="BD19" i="48"/>
  <c r="BC19" i="48"/>
  <c r="BB19" i="48"/>
  <c r="BA19" i="48"/>
  <c r="AZ19" i="48"/>
  <c r="AY19" i="48"/>
  <c r="AX19" i="48"/>
  <c r="AW19" i="48"/>
  <c r="AV19" i="48"/>
  <c r="AU19" i="48"/>
  <c r="AT19" i="48"/>
  <c r="AS19" i="48"/>
  <c r="AR19" i="48"/>
  <c r="AQ19" i="48"/>
  <c r="AP19" i="48"/>
  <c r="AO19" i="48"/>
  <c r="AN19" i="48"/>
  <c r="AM19" i="48"/>
  <c r="AL19" i="48"/>
  <c r="AK19" i="48"/>
  <c r="AJ19" i="48"/>
  <c r="AI19" i="48"/>
  <c r="AH19" i="48"/>
  <c r="AG19" i="48"/>
  <c r="AF19" i="48"/>
  <c r="AE19" i="48"/>
  <c r="AD19" i="48"/>
  <c r="AC19" i="48"/>
  <c r="AB19" i="48"/>
  <c r="AA19" i="48"/>
  <c r="Z19" i="48"/>
  <c r="Y19" i="48"/>
  <c r="X19" i="48"/>
  <c r="W19" i="48"/>
  <c r="V19" i="48"/>
  <c r="U19" i="48"/>
  <c r="T19" i="48"/>
  <c r="BV11" i="48"/>
  <c r="BT11" i="48"/>
  <c r="BR11" i="48"/>
  <c r="BP11" i="48"/>
  <c r="BN11" i="48"/>
  <c r="BL11" i="48"/>
  <c r="BJ11" i="48"/>
  <c r="BH11" i="48"/>
  <c r="BF11" i="48"/>
  <c r="BD11" i="48"/>
  <c r="BB11" i="48"/>
  <c r="AZ11" i="48"/>
  <c r="AX11" i="48"/>
  <c r="AV11" i="48"/>
  <c r="AT11" i="48"/>
  <c r="AR11" i="48"/>
  <c r="AP11" i="48"/>
  <c r="AN11" i="48"/>
  <c r="AL11" i="48"/>
  <c r="AJ11" i="48"/>
  <c r="AH11" i="48"/>
  <c r="AF11" i="48"/>
  <c r="AD11" i="48"/>
  <c r="AB11" i="48"/>
  <c r="Z11" i="48"/>
  <c r="X11" i="48"/>
  <c r="V11" i="48"/>
  <c r="T11" i="48"/>
  <c r="BJ13" i="48" l="1"/>
  <c r="BH13" i="50"/>
  <c r="BV13" i="51"/>
  <c r="AJ13" i="50"/>
  <c r="AF13" i="48"/>
  <c r="BP13" i="51"/>
  <c r="AV13" i="48"/>
  <c r="AB13" i="51"/>
  <c r="BL13" i="48"/>
  <c r="AJ13" i="51"/>
  <c r="BH13" i="51"/>
  <c r="V13" i="48"/>
  <c r="AL13" i="48"/>
  <c r="BB13" i="48"/>
  <c r="BR13" i="48"/>
  <c r="X13" i="48"/>
  <c r="BT13" i="48"/>
  <c r="AD13" i="48"/>
  <c r="AT13" i="48"/>
  <c r="AR13" i="51"/>
  <c r="T13" i="51"/>
  <c r="AZ13" i="51"/>
  <c r="AH13" i="50"/>
  <c r="AX13" i="50"/>
  <c r="T13" i="50"/>
  <c r="AR13" i="50"/>
  <c r="AZ13" i="50"/>
  <c r="AB15" i="50"/>
  <c r="AR15" i="50"/>
  <c r="AR16" i="50" s="1"/>
  <c r="BH15" i="50"/>
  <c r="Z13" i="50"/>
  <c r="AP13" i="50"/>
  <c r="BF13" i="50"/>
  <c r="BN13" i="50"/>
  <c r="BV13" i="50"/>
  <c r="V13" i="50"/>
  <c r="AD13" i="50"/>
  <c r="AL13" i="50"/>
  <c r="AT13" i="50"/>
  <c r="BB13" i="50"/>
  <c r="BJ13" i="50"/>
  <c r="BR13" i="50"/>
  <c r="X13" i="50"/>
  <c r="AF13" i="50"/>
  <c r="AN13" i="50"/>
  <c r="AV13" i="50"/>
  <c r="BD13" i="50"/>
  <c r="BL13" i="50"/>
  <c r="BT13" i="50"/>
  <c r="BG14" i="51"/>
  <c r="BM14" i="51"/>
  <c r="AA14" i="51"/>
  <c r="BQ14" i="51"/>
  <c r="AK14" i="51"/>
  <c r="AV14" i="51"/>
  <c r="AB14" i="51"/>
  <c r="AM14" i="51"/>
  <c r="AW14" i="51"/>
  <c r="BH14" i="51"/>
  <c r="BS14" i="51"/>
  <c r="U14" i="51"/>
  <c r="AF14" i="51"/>
  <c r="AQ14" i="51"/>
  <c r="BA14" i="51"/>
  <c r="BL14" i="51"/>
  <c r="W14" i="51"/>
  <c r="AG14" i="51"/>
  <c r="AR14" i="51"/>
  <c r="BC14" i="51"/>
  <c r="BW14" i="51"/>
  <c r="X14" i="51"/>
  <c r="AC14" i="51"/>
  <c r="AI14" i="51"/>
  <c r="AN14" i="51"/>
  <c r="AS14" i="51"/>
  <c r="AY14" i="51"/>
  <c r="BD14" i="51"/>
  <c r="BI14" i="51"/>
  <c r="BO14" i="51"/>
  <c r="BT14" i="51"/>
  <c r="T14" i="51"/>
  <c r="Y14" i="51"/>
  <c r="AE14" i="51"/>
  <c r="AJ14" i="51"/>
  <c r="AO14" i="51"/>
  <c r="AU14" i="51"/>
  <c r="AZ14" i="51"/>
  <c r="BE14" i="51"/>
  <c r="BK14" i="51"/>
  <c r="BP14" i="51"/>
  <c r="BV14" i="51"/>
  <c r="V13" i="51"/>
  <c r="AD13" i="51"/>
  <c r="AL13" i="51"/>
  <c r="AT13" i="51"/>
  <c r="BB13" i="51"/>
  <c r="BJ13" i="51"/>
  <c r="BR13" i="51"/>
  <c r="BU14" i="51"/>
  <c r="V14" i="51"/>
  <c r="Z14" i="51"/>
  <c r="AD14" i="51"/>
  <c r="AH14" i="51"/>
  <c r="AL14" i="51"/>
  <c r="AP14" i="51"/>
  <c r="AT14" i="51"/>
  <c r="AX14" i="51"/>
  <c r="BB14" i="51"/>
  <c r="BF14" i="51"/>
  <c r="BJ14" i="51"/>
  <c r="BN14" i="51"/>
  <c r="BR14" i="51"/>
  <c r="Z13" i="51"/>
  <c r="AH13" i="51"/>
  <c r="AP13" i="51"/>
  <c r="AX13" i="51"/>
  <c r="BF13" i="51"/>
  <c r="BN13" i="51"/>
  <c r="Z14" i="50"/>
  <c r="Z15" i="50" s="1"/>
  <c r="Z16" i="50" s="1"/>
  <c r="AH14" i="50"/>
  <c r="AH15" i="50" s="1"/>
  <c r="AL14" i="50"/>
  <c r="AT14" i="50"/>
  <c r="AT15" i="50" s="1"/>
  <c r="AX14" i="50"/>
  <c r="AX15" i="50" s="1"/>
  <c r="AX16" i="50" s="1"/>
  <c r="BF14" i="50"/>
  <c r="BF15" i="50" s="1"/>
  <c r="BF16" i="50" s="1"/>
  <c r="BJ14" i="50"/>
  <c r="BN14" i="50"/>
  <c r="BN15" i="50" s="1"/>
  <c r="BN16" i="50" s="1"/>
  <c r="BR14" i="50"/>
  <c r="BR15" i="50" s="1"/>
  <c r="BR16" i="50" s="1"/>
  <c r="BV14" i="50"/>
  <c r="BV15" i="50" s="1"/>
  <c r="BV16" i="50" s="1"/>
  <c r="U14" i="50"/>
  <c r="Y14" i="50"/>
  <c r="Y15" i="50" s="1"/>
  <c r="Y16" i="50" s="1"/>
  <c r="AC14" i="50"/>
  <c r="AC15" i="50" s="1"/>
  <c r="AC16" i="50" s="1"/>
  <c r="AG14" i="50"/>
  <c r="AG15" i="50" s="1"/>
  <c r="AG16" i="50" s="1"/>
  <c r="AK14" i="50"/>
  <c r="AO14" i="50"/>
  <c r="AO15" i="50" s="1"/>
  <c r="AO16" i="50" s="1"/>
  <c r="AS14" i="50"/>
  <c r="AS15" i="50" s="1"/>
  <c r="AS16" i="50" s="1"/>
  <c r="AW14" i="50"/>
  <c r="AW15" i="50" s="1"/>
  <c r="BA14" i="50"/>
  <c r="BE14" i="50"/>
  <c r="BE15" i="50" s="1"/>
  <c r="BE16" i="50" s="1"/>
  <c r="BI14" i="50"/>
  <c r="BI15" i="50" s="1"/>
  <c r="BI16" i="50" s="1"/>
  <c r="BM14" i="50"/>
  <c r="BM15" i="50" s="1"/>
  <c r="BM16" i="50" s="1"/>
  <c r="BQ14" i="50"/>
  <c r="BQ15" i="50" s="1"/>
  <c r="BU14" i="50"/>
  <c r="BU15" i="50" s="1"/>
  <c r="BU16" i="50" s="1"/>
  <c r="T14" i="50"/>
  <c r="T15" i="50" s="1"/>
  <c r="X14" i="50"/>
  <c r="AF14" i="50"/>
  <c r="AJ14" i="50"/>
  <c r="AJ15" i="50" s="1"/>
  <c r="AJ16" i="50" s="1"/>
  <c r="AN14" i="50"/>
  <c r="AN15" i="50" s="1"/>
  <c r="AV14" i="50"/>
  <c r="AV15" i="50" s="1"/>
  <c r="AV16" i="50" s="1"/>
  <c r="AZ14" i="50"/>
  <c r="BD14" i="50"/>
  <c r="BD15" i="50" s="1"/>
  <c r="BD16" i="50" s="1"/>
  <c r="BL14" i="50"/>
  <c r="BP14" i="50"/>
  <c r="BP15" i="50" s="1"/>
  <c r="BP16" i="50" s="1"/>
  <c r="BT14" i="50"/>
  <c r="AI14" i="50"/>
  <c r="AI15" i="50" s="1"/>
  <c r="AI16" i="50" s="1"/>
  <c r="AM14" i="50"/>
  <c r="AQ14" i="50"/>
  <c r="AU14" i="50"/>
  <c r="AY14" i="50"/>
  <c r="AY15" i="50" s="1"/>
  <c r="AY16" i="50" s="1"/>
  <c r="BC14" i="50"/>
  <c r="BC15" i="50" s="1"/>
  <c r="BC16" i="50" s="1"/>
  <c r="BG14" i="50"/>
  <c r="BG15" i="50" s="1"/>
  <c r="BG16" i="50" s="1"/>
  <c r="BK14" i="50"/>
  <c r="BO14" i="50"/>
  <c r="BO15" i="50" s="1"/>
  <c r="BO16" i="50" s="1"/>
  <c r="BS14" i="50"/>
  <c r="BS15" i="50" s="1"/>
  <c r="BS16" i="50" s="1"/>
  <c r="BW14" i="50"/>
  <c r="BW15" i="50" s="1"/>
  <c r="V14" i="50"/>
  <c r="AD14" i="50"/>
  <c r="AD15" i="50" s="1"/>
  <c r="AD16" i="50" s="1"/>
  <c r="AP14" i="50"/>
  <c r="AP15" i="50" s="1"/>
  <c r="AP16" i="50" s="1"/>
  <c r="BB14" i="50"/>
  <c r="AS14" i="48"/>
  <c r="AK14" i="48"/>
  <c r="BU14" i="48"/>
  <c r="BE14" i="48"/>
  <c r="U14" i="48"/>
  <c r="BM14" i="48"/>
  <c r="AC14" i="48"/>
  <c r="AW14" i="48"/>
  <c r="BQ14" i="48"/>
  <c r="AG14" i="48"/>
  <c r="BA14" i="48"/>
  <c r="BR14" i="48"/>
  <c r="W14" i="48"/>
  <c r="AA14" i="48"/>
  <c r="AE14" i="48"/>
  <c r="AI14" i="48"/>
  <c r="Y14" i="48"/>
  <c r="AO14" i="48"/>
  <c r="BB14" i="48"/>
  <c r="V14" i="48"/>
  <c r="AD14" i="48"/>
  <c r="AL14" i="48"/>
  <c r="AT14" i="48"/>
  <c r="BJ14" i="48"/>
  <c r="AM14" i="48"/>
  <c r="AQ14" i="48"/>
  <c r="AU14" i="48"/>
  <c r="AY14" i="48"/>
  <c r="BC14" i="48"/>
  <c r="BG14" i="48"/>
  <c r="BK14" i="48"/>
  <c r="BO14" i="48"/>
  <c r="BS14" i="48"/>
  <c r="BW14" i="48"/>
  <c r="BI14" i="48"/>
  <c r="Z14" i="48"/>
  <c r="AH14" i="48"/>
  <c r="AP14" i="48"/>
  <c r="AX14" i="48"/>
  <c r="BF14" i="48"/>
  <c r="BN14" i="48"/>
  <c r="BV14" i="48"/>
  <c r="AB16" i="50"/>
  <c r="BH16" i="50"/>
  <c r="BP13" i="48"/>
  <c r="BT14" i="48"/>
  <c r="BD13" i="48"/>
  <c r="AN13" i="48"/>
  <c r="AE14" i="50"/>
  <c r="W14" i="50"/>
  <c r="AA14" i="50"/>
  <c r="AW16" i="50"/>
  <c r="T14" i="48"/>
  <c r="X14" i="48"/>
  <c r="AB14" i="48"/>
  <c r="AF14" i="48"/>
  <c r="AJ14" i="48"/>
  <c r="AN14" i="48"/>
  <c r="AR14" i="48"/>
  <c r="AV14" i="48"/>
  <c r="AZ14" i="48"/>
  <c r="BD14" i="48"/>
  <c r="BH14" i="48"/>
  <c r="BL14" i="48"/>
  <c r="BP14" i="48"/>
  <c r="AH16" i="50"/>
  <c r="AT16" i="50"/>
  <c r="AN16" i="50" l="1"/>
  <c r="AE15" i="50"/>
  <c r="AE16" i="50" s="1"/>
  <c r="V15" i="50"/>
  <c r="V16" i="50" s="1"/>
  <c r="BK15" i="50"/>
  <c r="BK16" i="50" s="1"/>
  <c r="AU15" i="50"/>
  <c r="AU16" i="50" s="1"/>
  <c r="AZ15" i="50"/>
  <c r="AZ16" i="50" s="1"/>
  <c r="AF15" i="50"/>
  <c r="AF16" i="50" s="1"/>
  <c r="BQ16" i="50"/>
  <c r="BA15" i="50"/>
  <c r="BA16" i="50" s="1"/>
  <c r="AK15" i="50"/>
  <c r="AK16" i="50" s="1"/>
  <c r="BJ15" i="50"/>
  <c r="BJ16" i="50" s="1"/>
  <c r="AL15" i="50"/>
  <c r="AL16" i="50" s="1"/>
  <c r="U15" i="50"/>
  <c r="U16" i="50" s="1"/>
  <c r="AA15" i="50"/>
  <c r="AA16" i="50" s="1"/>
  <c r="BB15" i="50"/>
  <c r="BB16" i="50" s="1"/>
  <c r="BW16" i="50"/>
  <c r="AQ15" i="50"/>
  <c r="AQ16" i="50" s="1"/>
  <c r="X15" i="50"/>
  <c r="X16" i="50" s="1"/>
  <c r="BT15" i="50"/>
  <c r="BT16" i="50" s="1"/>
  <c r="W15" i="50"/>
  <c r="W16" i="50" s="1"/>
  <c r="AM15" i="50"/>
  <c r="AM16" i="50" s="1"/>
  <c r="BL15" i="50"/>
  <c r="BL16" i="50" s="1"/>
  <c r="T16" i="50"/>
  <c r="BL13" i="51"/>
  <c r="AF13" i="51"/>
  <c r="AN13" i="51"/>
  <c r="BD13" i="51"/>
  <c r="X13" i="51"/>
  <c r="BT13" i="51"/>
  <c r="AV13" i="51"/>
  <c r="AZ13" i="48"/>
  <c r="T13" i="48"/>
  <c r="AX13" i="48"/>
  <c r="AR13" i="48"/>
  <c r="BV13" i="48"/>
  <c r="AP13" i="48"/>
  <c r="AJ13" i="48"/>
  <c r="BN13" i="48"/>
  <c r="AH13" i="48"/>
  <c r="BH13" i="48"/>
  <c r="AB13" i="48"/>
  <c r="BF13" i="48"/>
  <c r="Z13" i="48"/>
  <c r="U4" i="43" l="1"/>
  <c r="T4" i="43"/>
  <c r="C69" i="51" s="1"/>
  <c r="C69" i="48" l="1"/>
  <c r="Z7" i="42"/>
  <c r="Z8" i="42"/>
  <c r="Z9" i="42"/>
  <c r="Z10" i="42"/>
  <c r="Z11" i="42"/>
  <c r="Z12" i="42"/>
  <c r="Z13" i="42"/>
  <c r="Z14" i="42"/>
  <c r="Z15" i="42"/>
  <c r="Z16" i="42"/>
  <c r="Z17" i="42"/>
  <c r="Z18" i="42"/>
  <c r="Z19" i="42"/>
  <c r="Z20" i="42"/>
  <c r="Z21" i="42"/>
  <c r="Z22" i="42"/>
  <c r="Z23" i="42"/>
  <c r="Z24" i="42"/>
  <c r="Z25" i="42"/>
  <c r="Z26" i="42"/>
  <c r="Z27" i="42"/>
  <c r="Z28" i="42"/>
  <c r="Z29" i="42"/>
  <c r="Z30" i="42"/>
  <c r="Z31" i="42"/>
  <c r="Z32" i="42"/>
  <c r="Z33" i="42"/>
  <c r="Z34" i="42"/>
  <c r="Z35" i="42"/>
  <c r="Z36" i="42"/>
  <c r="Z37" i="42"/>
  <c r="Z38" i="42"/>
  <c r="Z39" i="42"/>
  <c r="Z40" i="42"/>
  <c r="Z41" i="42"/>
  <c r="Z42" i="42"/>
  <c r="Z43" i="42"/>
  <c r="Z44" i="42"/>
  <c r="Z45" i="42"/>
  <c r="Z46" i="42"/>
  <c r="Z47" i="42"/>
  <c r="Z48" i="42"/>
  <c r="Z49" i="42"/>
  <c r="Z50" i="42"/>
  <c r="Z51" i="42"/>
  <c r="Z52" i="42"/>
  <c r="Z53" i="42"/>
  <c r="Z54" i="42"/>
  <c r="Z55" i="42"/>
  <c r="C58" i="51" l="1"/>
  <c r="C58" i="48"/>
  <c r="C57" i="51"/>
  <c r="C57" i="48"/>
  <c r="C49" i="48"/>
  <c r="C49" i="51"/>
  <c r="C56" i="48"/>
  <c r="C56" i="51"/>
  <c r="C55" i="48"/>
  <c r="C55" i="51"/>
  <c r="C66" i="51"/>
  <c r="C66" i="48"/>
  <c r="C62" i="48"/>
  <c r="C62" i="51"/>
  <c r="C50" i="51"/>
  <c r="C50" i="48"/>
  <c r="C64" i="48"/>
  <c r="C64" i="51"/>
  <c r="C54" i="48"/>
  <c r="C54" i="51"/>
  <c r="C61" i="48"/>
  <c r="C61" i="51"/>
  <c r="C53" i="48"/>
  <c r="C53" i="51"/>
  <c r="C65" i="51"/>
  <c r="C65" i="48"/>
  <c r="C68" i="51"/>
  <c r="C68" i="48"/>
  <c r="C52" i="51"/>
  <c r="C52" i="48"/>
  <c r="C63" i="48"/>
  <c r="C63" i="51"/>
  <c r="C60" i="51"/>
  <c r="C60" i="48"/>
  <c r="C67" i="51"/>
  <c r="C67" i="48"/>
  <c r="C59" i="51"/>
  <c r="C59" i="48"/>
  <c r="C51" i="51"/>
  <c r="C51" i="48"/>
  <c r="C44" i="51"/>
  <c r="C44" i="48"/>
  <c r="C43" i="51"/>
  <c r="C43" i="48"/>
  <c r="C27" i="48"/>
  <c r="C27" i="51"/>
  <c r="C42" i="51"/>
  <c r="C42" i="48"/>
  <c r="C34" i="51"/>
  <c r="C34" i="48"/>
  <c r="C26" i="51"/>
  <c r="C26" i="48"/>
  <c r="C20" i="51"/>
  <c r="C20" i="48"/>
  <c r="C35" i="51"/>
  <c r="C35" i="48"/>
  <c r="C41" i="48"/>
  <c r="C41" i="51"/>
  <c r="C33" i="51"/>
  <c r="C33" i="48"/>
  <c r="C25" i="51"/>
  <c r="C25" i="48"/>
  <c r="C36" i="51"/>
  <c r="C36" i="48"/>
  <c r="C32" i="48"/>
  <c r="C32" i="51"/>
  <c r="C47" i="51"/>
  <c r="C47" i="48"/>
  <c r="C39" i="48"/>
  <c r="C39" i="51"/>
  <c r="C31" i="48"/>
  <c r="C31" i="51"/>
  <c r="C23" i="48"/>
  <c r="C23" i="51"/>
  <c r="C48" i="48"/>
  <c r="C48" i="51"/>
  <c r="C24" i="48"/>
  <c r="C24" i="51"/>
  <c r="C38" i="51"/>
  <c r="C38" i="48"/>
  <c r="C30" i="51"/>
  <c r="C30" i="48"/>
  <c r="C22" i="51"/>
  <c r="C22" i="48"/>
  <c r="C28" i="51"/>
  <c r="C28" i="48"/>
  <c r="C40" i="48"/>
  <c r="C40" i="51"/>
  <c r="C46" i="51"/>
  <c r="C46" i="48"/>
  <c r="C45" i="51"/>
  <c r="C45" i="48"/>
  <c r="C37" i="51"/>
  <c r="C37" i="48"/>
  <c r="C29" i="51"/>
  <c r="C29" i="48"/>
  <c r="C21" i="51"/>
  <c r="C21" i="48"/>
  <c r="U43" i="43"/>
  <c r="P43" i="43" s="1"/>
  <c r="T43" i="43"/>
  <c r="U42" i="43"/>
  <c r="P42" i="43" s="1"/>
  <c r="T42" i="43"/>
  <c r="U41" i="43"/>
  <c r="P41" i="43" s="1"/>
  <c r="T41" i="43"/>
  <c r="U40" i="43"/>
  <c r="P40" i="43" s="1"/>
  <c r="T40" i="43"/>
  <c r="U39" i="43"/>
  <c r="P39" i="43" s="1"/>
  <c r="T39" i="43"/>
  <c r="U38" i="43"/>
  <c r="P38" i="43" s="1"/>
  <c r="T38" i="43"/>
  <c r="U37" i="43"/>
  <c r="P37" i="43" s="1"/>
  <c r="T37" i="43"/>
  <c r="U36" i="43"/>
  <c r="P36" i="43" s="1"/>
  <c r="T36" i="43"/>
  <c r="U35" i="43"/>
  <c r="P35" i="43" s="1"/>
  <c r="T35" i="43"/>
  <c r="U34" i="43"/>
  <c r="P34" i="43" s="1"/>
  <c r="T34" i="43"/>
  <c r="U33" i="43"/>
  <c r="P33" i="43" s="1"/>
  <c r="T33" i="43"/>
  <c r="U32" i="43"/>
  <c r="P32" i="43" s="1"/>
  <c r="T32" i="43"/>
  <c r="U31" i="43"/>
  <c r="P31" i="43" s="1"/>
  <c r="T31" i="43"/>
  <c r="U30" i="43"/>
  <c r="P30" i="43" s="1"/>
  <c r="T30" i="43"/>
  <c r="U29" i="43"/>
  <c r="P29" i="43" s="1"/>
  <c r="T29" i="43"/>
  <c r="U28" i="43"/>
  <c r="P28" i="43" s="1"/>
  <c r="T28" i="43"/>
  <c r="U27" i="43"/>
  <c r="P27" i="43" s="1"/>
  <c r="T27" i="43"/>
  <c r="U26" i="43"/>
  <c r="P26" i="43" s="1"/>
  <c r="T26" i="43"/>
  <c r="U25" i="43"/>
  <c r="P25" i="43" s="1"/>
  <c r="T25" i="43"/>
  <c r="U24" i="43"/>
  <c r="P24" i="43" s="1"/>
  <c r="T24" i="43"/>
  <c r="U23" i="43"/>
  <c r="P23" i="43" s="1"/>
  <c r="T23" i="43"/>
  <c r="U22" i="43"/>
  <c r="P22" i="43" s="1"/>
  <c r="T22" i="43"/>
  <c r="U21" i="43"/>
  <c r="P21" i="43" s="1"/>
  <c r="T21" i="43"/>
  <c r="U20" i="43"/>
  <c r="P20" i="43" s="1"/>
  <c r="T20" i="43"/>
  <c r="U19" i="43"/>
  <c r="P19" i="43" s="1"/>
  <c r="T19" i="43"/>
  <c r="U18" i="43"/>
  <c r="P18" i="43" s="1"/>
  <c r="T18" i="43"/>
  <c r="U17" i="43"/>
  <c r="P17" i="43" s="1"/>
  <c r="T17" i="43"/>
  <c r="U16" i="43"/>
  <c r="P16" i="43" s="1"/>
  <c r="T16" i="43"/>
  <c r="U15" i="43"/>
  <c r="P15" i="43" s="1"/>
  <c r="T15" i="43"/>
  <c r="U14" i="43"/>
  <c r="P14" i="43" s="1"/>
  <c r="T14" i="43"/>
  <c r="U13" i="43"/>
  <c r="P13" i="43" s="1"/>
  <c r="T13" i="43"/>
  <c r="U12" i="43"/>
  <c r="P12" i="43" s="1"/>
  <c r="T12" i="43"/>
  <c r="U11" i="43"/>
  <c r="P11" i="43" s="1"/>
  <c r="T11" i="43"/>
  <c r="U10" i="43"/>
  <c r="P10" i="43" s="1"/>
  <c r="T10" i="43"/>
  <c r="U9" i="43"/>
  <c r="P9" i="43" s="1"/>
  <c r="T9" i="43"/>
  <c r="U8" i="43"/>
  <c r="P8" i="43" s="1"/>
  <c r="T8" i="43"/>
  <c r="U7" i="43"/>
  <c r="P7" i="43" s="1"/>
  <c r="T7" i="43"/>
  <c r="U6" i="43"/>
  <c r="P6" i="43" s="1"/>
  <c r="T6" i="43"/>
  <c r="U5" i="43"/>
  <c r="P5" i="43" s="1"/>
  <c r="T5" i="43"/>
  <c r="P4" i="43"/>
  <c r="C90" i="51" l="1"/>
  <c r="C90" i="48"/>
  <c r="C94" i="48"/>
  <c r="C94" i="51"/>
  <c r="C98" i="51"/>
  <c r="C98" i="48"/>
  <c r="C102" i="48"/>
  <c r="C102" i="51"/>
  <c r="C106" i="51"/>
  <c r="C106" i="48"/>
  <c r="C91" i="51"/>
  <c r="C91" i="48"/>
  <c r="C95" i="51"/>
  <c r="C95" i="48"/>
  <c r="C99" i="51"/>
  <c r="C99" i="48"/>
  <c r="C103" i="48"/>
  <c r="C103" i="51"/>
  <c r="C107" i="51"/>
  <c r="C107" i="48"/>
  <c r="C92" i="51"/>
  <c r="C92" i="48"/>
  <c r="C96" i="48"/>
  <c r="C96" i="51"/>
  <c r="C100" i="51"/>
  <c r="C100" i="48"/>
  <c r="C104" i="48"/>
  <c r="C104" i="51"/>
  <c r="C108" i="51"/>
  <c r="C108" i="48"/>
  <c r="C89" i="48"/>
  <c r="C89" i="51"/>
  <c r="C93" i="51"/>
  <c r="C93" i="48"/>
  <c r="C97" i="48"/>
  <c r="C97" i="51"/>
  <c r="C101" i="51"/>
  <c r="C101" i="48"/>
  <c r="C105" i="48"/>
  <c r="C105" i="51"/>
  <c r="C77" i="51"/>
  <c r="C77" i="48"/>
  <c r="C81" i="48"/>
  <c r="C81" i="51"/>
  <c r="C78" i="51"/>
  <c r="C78" i="48"/>
  <c r="C82" i="48"/>
  <c r="C82" i="51"/>
  <c r="C86" i="51"/>
  <c r="C86" i="48"/>
  <c r="C87" i="48"/>
  <c r="C87" i="51"/>
  <c r="C75" i="51"/>
  <c r="C75" i="48"/>
  <c r="C79" i="48"/>
  <c r="C79" i="51"/>
  <c r="C83" i="51"/>
  <c r="C83" i="48"/>
  <c r="C76" i="51"/>
  <c r="C76" i="48"/>
  <c r="C80" i="51"/>
  <c r="C80" i="48"/>
  <c r="C84" i="51"/>
  <c r="C84" i="48"/>
  <c r="C88" i="48"/>
  <c r="C88" i="51"/>
  <c r="C85" i="51"/>
  <c r="C85" i="48"/>
  <c r="C73" i="48"/>
  <c r="C73" i="51"/>
  <c r="C74" i="48"/>
  <c r="C74" i="51"/>
  <c r="C71" i="48"/>
  <c r="C71" i="51"/>
  <c r="C72" i="48"/>
  <c r="C72" i="51"/>
  <c r="C70" i="48"/>
  <c r="C70" i="51"/>
  <c r="P44" i="43"/>
  <c r="H32" i="8" s="1"/>
  <c r="H34" i="8" s="1"/>
  <c r="AK15" i="51" l="1"/>
  <c r="AK16" i="51" s="1"/>
  <c r="BO15" i="51"/>
  <c r="BO16" i="51" s="1"/>
  <c r="AS15" i="51"/>
  <c r="AS16" i="51" s="1"/>
  <c r="AL15" i="51"/>
  <c r="AL16" i="51" s="1"/>
  <c r="BG15" i="51"/>
  <c r="BG16" i="51" s="1"/>
  <c r="AC15" i="51"/>
  <c r="AC16" i="51" s="1"/>
  <c r="AB15" i="51"/>
  <c r="AB16" i="51" s="1"/>
  <c r="AE15" i="51"/>
  <c r="AE16" i="51" s="1"/>
  <c r="AP15" i="51"/>
  <c r="AP16" i="51" s="1"/>
  <c r="BT15" i="51"/>
  <c r="BT16" i="51" s="1"/>
  <c r="BU15" i="51"/>
  <c r="BU16" i="51" s="1"/>
  <c r="AM15" i="51"/>
  <c r="AM16" i="51" s="1"/>
  <c r="BN15" i="51"/>
  <c r="BN16" i="51" s="1"/>
  <c r="AH15" i="51"/>
  <c r="AH16" i="51" s="1"/>
  <c r="BI15" i="51"/>
  <c r="BI16" i="51" s="1"/>
  <c r="W15" i="51"/>
  <c r="W16" i="51" s="1"/>
  <c r="AF15" i="51"/>
  <c r="AF16" i="51" s="1"/>
  <c r="AW15" i="51"/>
  <c r="AW16" i="51" s="1"/>
  <c r="AR15" i="51"/>
  <c r="AR16" i="51" s="1"/>
  <c r="AQ15" i="51"/>
  <c r="AQ16" i="51" s="1"/>
  <c r="BM15" i="51"/>
  <c r="BM16" i="51" s="1"/>
  <c r="AN15" i="51"/>
  <c r="AN16" i="51" s="1"/>
  <c r="AI15" i="51"/>
  <c r="AI16" i="51" s="1"/>
  <c r="BC15" i="51"/>
  <c r="BC16" i="51" s="1"/>
  <c r="BL15" i="51"/>
  <c r="BL16" i="51" s="1"/>
  <c r="AG15" i="51"/>
  <c r="AG16" i="51" s="1"/>
  <c r="AU15" i="51"/>
  <c r="AU16" i="51" s="1"/>
  <c r="Y15" i="51"/>
  <c r="Y16" i="51" s="1"/>
  <c r="BD15" i="51"/>
  <c r="BD16" i="51" s="1"/>
  <c r="BS15" i="51"/>
  <c r="BS16" i="51" s="1"/>
  <c r="AA15" i="51"/>
  <c r="AA16" i="51" s="1"/>
  <c r="BB15" i="51"/>
  <c r="BB16" i="51" s="1"/>
  <c r="AV15" i="51"/>
  <c r="AV16" i="51" s="1"/>
  <c r="BK15" i="51"/>
  <c r="BK16" i="51" s="1"/>
  <c r="AO15" i="51"/>
  <c r="AO16" i="51" s="1"/>
  <c r="AY15" i="51"/>
  <c r="AY16" i="51" s="1"/>
  <c r="T15" i="51"/>
  <c r="T16" i="51" s="1"/>
  <c r="V15" i="51"/>
  <c r="V16" i="51" s="1"/>
  <c r="AJ15" i="51"/>
  <c r="AJ16" i="51" s="1"/>
  <c r="AX15" i="51"/>
  <c r="AX16" i="51" s="1"/>
  <c r="Z15" i="51"/>
  <c r="Z16" i="51" s="1"/>
  <c r="BE15" i="51"/>
  <c r="BE16" i="51" s="1"/>
  <c r="BQ15" i="51"/>
  <c r="BQ16" i="51" s="1"/>
  <c r="AD15" i="51"/>
  <c r="AD16" i="51" s="1"/>
  <c r="BP15" i="51"/>
  <c r="BP16" i="51" s="1"/>
  <c r="AZ15" i="51"/>
  <c r="AZ16" i="51" s="1"/>
  <c r="BF15" i="51"/>
  <c r="BF16" i="51" s="1"/>
  <c r="U15" i="51"/>
  <c r="U16" i="51" s="1"/>
  <c r="BA15" i="51"/>
  <c r="BA16" i="51" s="1"/>
  <c r="AT15" i="51"/>
  <c r="AT16" i="51" s="1"/>
  <c r="BJ15" i="51"/>
  <c r="BJ16" i="51" s="1"/>
  <c r="BR15" i="51"/>
  <c r="BR16" i="51" s="1"/>
  <c r="X15" i="51"/>
  <c r="X16" i="51" s="1"/>
  <c r="BH15" i="51"/>
  <c r="BH16" i="51" s="1"/>
  <c r="BV15" i="51"/>
  <c r="BV16" i="51" s="1"/>
  <c r="BW15" i="51"/>
  <c r="BW16" i="51" s="1"/>
  <c r="AJ15" i="48"/>
  <c r="AJ16" i="48" s="1"/>
  <c r="BQ15" i="48"/>
  <c r="BQ16" i="48" s="1"/>
  <c r="AB15" i="48"/>
  <c r="AB16" i="48" s="1"/>
  <c r="BA15" i="48"/>
  <c r="BA16" i="48" s="1"/>
  <c r="T15" i="48"/>
  <c r="T16" i="48" s="1"/>
  <c r="BU15" i="48"/>
  <c r="BU16" i="48" s="1"/>
  <c r="BG15" i="48"/>
  <c r="BG16" i="48" s="1"/>
  <c r="BL15" i="48"/>
  <c r="BL16" i="48" s="1"/>
  <c r="AR15" i="48"/>
  <c r="AR16" i="48" s="1"/>
  <c r="U15" i="48"/>
  <c r="U16" i="48" s="1"/>
  <c r="BP15" i="48"/>
  <c r="BP16" i="48" s="1"/>
  <c r="AC15" i="48"/>
  <c r="AC16" i="48" s="1"/>
  <c r="BW15" i="48"/>
  <c r="BW16" i="48" s="1"/>
  <c r="Z15" i="48"/>
  <c r="Z16" i="48" s="1"/>
  <c r="Y15" i="48"/>
  <c r="Y16" i="48" s="1"/>
  <c r="AK15" i="48"/>
  <c r="AK16" i="48" s="1"/>
  <c r="BI15" i="48"/>
  <c r="BI16" i="48" s="1"/>
  <c r="AW15" i="48"/>
  <c r="AW16" i="48" s="1"/>
  <c r="V15" i="48"/>
  <c r="V16" i="48" s="1"/>
  <c r="BF15" i="48"/>
  <c r="BF16" i="48" s="1"/>
  <c r="BR15" i="48"/>
  <c r="BR16" i="48" s="1"/>
  <c r="BH15" i="48"/>
  <c r="BH16" i="48" s="1"/>
  <c r="AI15" i="48"/>
  <c r="AI16" i="48" s="1"/>
  <c r="AG15" i="48"/>
  <c r="AG16" i="48" s="1"/>
  <c r="AD15" i="48"/>
  <c r="AD16" i="48" s="1"/>
  <c r="BM15" i="48"/>
  <c r="BM16" i="48" s="1"/>
  <c r="BB15" i="48"/>
  <c r="BB16" i="48" s="1"/>
  <c r="W15" i="48"/>
  <c r="W16" i="48" s="1"/>
  <c r="AA15" i="48"/>
  <c r="AA16" i="48" s="1"/>
  <c r="AF15" i="48"/>
  <c r="AF16" i="48" s="1"/>
  <c r="BC15" i="48"/>
  <c r="BC16" i="48" s="1"/>
  <c r="BD15" i="48"/>
  <c r="BD16" i="48" s="1"/>
  <c r="AT15" i="48"/>
  <c r="AT16" i="48" s="1"/>
  <c r="BJ15" i="48"/>
  <c r="BJ16" i="48" s="1"/>
  <c r="AM15" i="48"/>
  <c r="AM16" i="48" s="1"/>
  <c r="AY15" i="48"/>
  <c r="AY16" i="48" s="1"/>
  <c r="AU15" i="48"/>
  <c r="AU16" i="48" s="1"/>
  <c r="AZ15" i="48"/>
  <c r="AZ16" i="48" s="1"/>
  <c r="BT15" i="48"/>
  <c r="BT16" i="48" s="1"/>
  <c r="AO15" i="48"/>
  <c r="AO16" i="48" s="1"/>
  <c r="BE15" i="48"/>
  <c r="BE16" i="48" s="1"/>
  <c r="AE15" i="48"/>
  <c r="AE16" i="48" s="1"/>
  <c r="AL15" i="48"/>
  <c r="AL16" i="48" s="1"/>
  <c r="AV15" i="48"/>
  <c r="AV16" i="48" s="1"/>
  <c r="BV15" i="48"/>
  <c r="BV16" i="48" s="1"/>
  <c r="AX15" i="48"/>
  <c r="AX16" i="48" s="1"/>
  <c r="AN15" i="48"/>
  <c r="AN16" i="48" s="1"/>
  <c r="BN15" i="48"/>
  <c r="BN16" i="48" s="1"/>
  <c r="AQ15" i="48"/>
  <c r="AQ16" i="48" s="1"/>
  <c r="X15" i="48"/>
  <c r="X16" i="48" s="1"/>
  <c r="AH15" i="48"/>
  <c r="AH16" i="48" s="1"/>
  <c r="AS15" i="48"/>
  <c r="AS16" i="48" s="1"/>
  <c r="AP15" i="48"/>
  <c r="AP16" i="48" s="1"/>
  <c r="BS15" i="48"/>
  <c r="BS16" i="48" s="1"/>
  <c r="BK15" i="48"/>
  <c r="BK16" i="48" s="1"/>
  <c r="BO15" i="48"/>
  <c r="BO16" i="48" s="1"/>
  <c r="J6" i="6"/>
  <c r="J7" i="33"/>
  <c r="C25" i="31" l="1"/>
  <c r="C24" i="31"/>
  <c r="C42" i="31" s="1"/>
  <c r="C6" i="31"/>
  <c r="C23" i="31" s="1"/>
  <c r="C5" i="31"/>
  <c r="C22" i="31" s="1"/>
  <c r="J54" i="8" l="1"/>
  <c r="J47" i="8" l="1"/>
  <c r="C69" i="31"/>
  <c r="B69" i="31"/>
  <c r="A17" i="31" s="1"/>
  <c r="E17" i="31" s="1"/>
  <c r="C43" i="31" l="1"/>
  <c r="A35" i="31" l="1"/>
  <c r="E35" i="31" s="1"/>
  <c r="F25" i="8" l="1"/>
  <c r="H31" i="26" l="1"/>
  <c r="L30" i="26"/>
  <c r="J30" i="26"/>
  <c r="H30" i="26"/>
  <c r="E30" i="26"/>
  <c r="C30" i="26"/>
  <c r="L30" i="23"/>
  <c r="J30" i="23"/>
  <c r="H31" i="23"/>
  <c r="H30" i="23"/>
  <c r="E30" i="23"/>
  <c r="C30" i="23"/>
  <c r="K20" i="3" l="1"/>
  <c r="H20" i="3"/>
  <c r="F24" i="8"/>
  <c r="E24" i="8"/>
  <c r="E26" i="8" s="1"/>
  <c r="N21" i="8"/>
  <c r="N19" i="8"/>
  <c r="N18" i="8"/>
  <c r="N17" i="8"/>
  <c r="N15" i="8"/>
  <c r="N14" i="8"/>
  <c r="N13" i="8"/>
  <c r="N12" i="8"/>
  <c r="N11" i="8"/>
  <c r="N9" i="8"/>
  <c r="I33" i="33" l="1"/>
  <c r="H33" i="33"/>
  <c r="G33" i="33"/>
  <c r="F33" i="33"/>
  <c r="E33" i="33"/>
  <c r="D33" i="33"/>
  <c r="I32" i="33"/>
  <c r="H32" i="33"/>
  <c r="G32" i="33"/>
  <c r="F32" i="33"/>
  <c r="E32" i="33"/>
  <c r="D32" i="33"/>
  <c r="J31" i="33"/>
  <c r="J30" i="33"/>
  <c r="J29" i="33"/>
  <c r="J28" i="33"/>
  <c r="J27" i="33"/>
  <c r="J26" i="33"/>
  <c r="J25" i="33"/>
  <c r="J24" i="33"/>
  <c r="J21" i="33"/>
  <c r="I17" i="33"/>
  <c r="H17" i="33"/>
  <c r="G17" i="33"/>
  <c r="F17" i="33"/>
  <c r="E17" i="33"/>
  <c r="D17" i="33"/>
  <c r="I16" i="33"/>
  <c r="H16" i="33"/>
  <c r="G16" i="33"/>
  <c r="F16" i="33"/>
  <c r="E16" i="33"/>
  <c r="D16" i="33"/>
  <c r="I33" i="32"/>
  <c r="H33" i="32"/>
  <c r="G33" i="32"/>
  <c r="F33" i="32"/>
  <c r="E33" i="32"/>
  <c r="D33" i="32"/>
  <c r="I32" i="32"/>
  <c r="H32" i="32"/>
  <c r="G32" i="32"/>
  <c r="F32" i="32"/>
  <c r="E32" i="32"/>
  <c r="D32" i="32"/>
  <c r="J31" i="32"/>
  <c r="J30" i="32"/>
  <c r="J29" i="32"/>
  <c r="J28" i="32"/>
  <c r="J27" i="32"/>
  <c r="J26" i="32"/>
  <c r="J25" i="32"/>
  <c r="J24" i="32"/>
  <c r="J32" i="32" s="1"/>
  <c r="J21" i="32"/>
  <c r="I17" i="32"/>
  <c r="H17" i="32"/>
  <c r="G17" i="32"/>
  <c r="F17" i="32"/>
  <c r="E17" i="32"/>
  <c r="D17" i="32"/>
  <c r="I16" i="32"/>
  <c r="H16" i="32"/>
  <c r="G16" i="32"/>
  <c r="F16" i="32"/>
  <c r="E16" i="32"/>
  <c r="D16" i="32"/>
  <c r="E42" i="31"/>
  <c r="C47" i="31" s="1"/>
  <c r="E24" i="31"/>
  <c r="E22" i="31"/>
  <c r="H33" i="4"/>
  <c r="G33" i="4"/>
  <c r="J33" i="32" l="1"/>
  <c r="E29" i="31"/>
  <c r="H29" i="31" s="1"/>
  <c r="J33" i="33"/>
  <c r="J32" i="33"/>
  <c r="J50" i="8"/>
  <c r="J49" i="8"/>
  <c r="J48" i="8"/>
  <c r="J46" i="8"/>
  <c r="J52" i="8" l="1"/>
  <c r="J53" i="8" s="1"/>
  <c r="J55" i="8" l="1"/>
  <c r="K26" i="8" s="1"/>
  <c r="E24" i="17"/>
  <c r="F24" i="17"/>
  <c r="G24" i="17"/>
  <c r="H24" i="17"/>
  <c r="I24" i="17"/>
  <c r="D24" i="17"/>
  <c r="I48" i="6" l="1"/>
  <c r="H48" i="6"/>
  <c r="G48" i="6"/>
  <c r="F48" i="6"/>
  <c r="E48" i="6"/>
  <c r="D48" i="6"/>
  <c r="I47" i="6"/>
  <c r="H47" i="6"/>
  <c r="G47" i="6"/>
  <c r="F47" i="6"/>
  <c r="E47" i="6"/>
  <c r="D47" i="6"/>
  <c r="I46" i="6"/>
  <c r="H46" i="6"/>
  <c r="G46" i="6"/>
  <c r="F46" i="6"/>
  <c r="C12" i="31" s="1"/>
  <c r="C41" i="31" s="1"/>
  <c r="E46" i="6"/>
  <c r="D46" i="6"/>
  <c r="J45" i="6"/>
  <c r="J44" i="6"/>
  <c r="J43" i="6"/>
  <c r="J42" i="6"/>
  <c r="J41" i="6"/>
  <c r="J40" i="6"/>
  <c r="J39" i="6"/>
  <c r="J38" i="6"/>
  <c r="J37" i="6"/>
  <c r="J36" i="6"/>
  <c r="J35" i="6"/>
  <c r="J34" i="6"/>
  <c r="J33" i="6"/>
  <c r="J32" i="6"/>
  <c r="J31" i="6"/>
  <c r="J30" i="6"/>
  <c r="J29" i="6"/>
  <c r="J28" i="6"/>
  <c r="I24" i="6"/>
  <c r="H24" i="6"/>
  <c r="G24" i="6"/>
  <c r="F24" i="6"/>
  <c r="E24" i="6"/>
  <c r="D24" i="6"/>
  <c r="I23" i="6"/>
  <c r="H23" i="6"/>
  <c r="G23" i="6"/>
  <c r="F23" i="6"/>
  <c r="E23" i="6"/>
  <c r="D23" i="6"/>
  <c r="I22" i="6"/>
  <c r="H22" i="6"/>
  <c r="G22" i="6"/>
  <c r="F22" i="6"/>
  <c r="E22" i="6"/>
  <c r="D22" i="6"/>
  <c r="J46" i="2"/>
  <c r="J45" i="2"/>
  <c r="J44" i="2"/>
  <c r="J43" i="2"/>
  <c r="J42" i="2"/>
  <c r="J41" i="2"/>
  <c r="J40" i="2"/>
  <c r="J39" i="2"/>
  <c r="J38" i="2"/>
  <c r="J37" i="2"/>
  <c r="J36" i="2"/>
  <c r="J35" i="2"/>
  <c r="J34" i="2"/>
  <c r="J33" i="2"/>
  <c r="J32" i="2"/>
  <c r="J31" i="2"/>
  <c r="J30" i="2"/>
  <c r="J29" i="2"/>
  <c r="J47" i="2" s="1"/>
  <c r="I49" i="2"/>
  <c r="H49" i="2"/>
  <c r="G49" i="2"/>
  <c r="F49" i="2"/>
  <c r="E49" i="2"/>
  <c r="D49" i="2"/>
  <c r="I48" i="2"/>
  <c r="H48" i="2"/>
  <c r="G48" i="2"/>
  <c r="F48" i="2"/>
  <c r="E48" i="2"/>
  <c r="D48" i="2"/>
  <c r="I47" i="2"/>
  <c r="H47" i="2"/>
  <c r="G47" i="2"/>
  <c r="F47" i="2"/>
  <c r="E47" i="2"/>
  <c r="D47" i="2"/>
  <c r="E23" i="2"/>
  <c r="F23" i="2"/>
  <c r="G23" i="2"/>
  <c r="H23" i="2"/>
  <c r="I23" i="2"/>
  <c r="E24" i="2"/>
  <c r="F24" i="2"/>
  <c r="G24" i="2"/>
  <c r="H24" i="2"/>
  <c r="I24" i="2"/>
  <c r="E25" i="2"/>
  <c r="F25" i="2"/>
  <c r="G25" i="2"/>
  <c r="H25" i="2"/>
  <c r="I25" i="2"/>
  <c r="D25" i="2"/>
  <c r="D24" i="2"/>
  <c r="D23" i="2"/>
  <c r="C11" i="31" l="1"/>
  <c r="C40" i="31" s="1"/>
  <c r="E40" i="31" s="1"/>
  <c r="E47" i="31" s="1"/>
  <c r="H47" i="31" s="1"/>
  <c r="J48" i="2"/>
  <c r="J49" i="2"/>
  <c r="J46" i="6"/>
  <c r="J48" i="6"/>
  <c r="J47" i="6"/>
  <c r="E11" i="31" l="1"/>
  <c r="H11" i="31" s="1"/>
  <c r="E5" i="31"/>
  <c r="H5" i="3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C1" authorId="0" shapeId="0" xr:uid="{00000000-0006-0000-0200-000001000000}">
      <text>
        <r>
          <rPr>
            <b/>
            <sz val="9"/>
            <color indexed="81"/>
            <rFont val="ＭＳ Ｐゴシック"/>
            <family val="3"/>
            <charset val="128"/>
          </rPr>
          <t xml:space="preserve">・必ず入力！（１～１２を入力）
監査実施日の属する日の前月１日
・このページで入力するのは色つきセルのみです。現員（人）Bに関しては、P７，８「３－２入所児童の年齢別月別状況 」を入力することで自動的に計算し反映させます。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D9" authorId="0" shapeId="0" xr:uid="{00000000-0006-0000-0800-000002000000}">
      <text>
        <r>
          <rPr>
            <b/>
            <sz val="9"/>
            <color indexed="81"/>
            <rFont val="ＭＳ Ｐゴシック"/>
            <family val="3"/>
            <charset val="128"/>
          </rPr>
          <t xml:space="preserve">このページでは、その時点で
</t>
        </r>
        <r>
          <rPr>
            <b/>
            <sz val="9"/>
            <color indexed="10"/>
            <rFont val="ＭＳ Ｐゴシック"/>
            <family val="3"/>
            <charset val="128"/>
          </rPr>
          <t>休職中や育休中等であった職員は除いてください。</t>
        </r>
      </text>
    </comment>
    <comment ref="K26" authorId="0" shapeId="0" xr:uid="{00000000-0006-0000-0800-000003000000}">
      <text>
        <r>
          <rPr>
            <b/>
            <sz val="9"/>
            <color indexed="81"/>
            <rFont val="ＭＳ Ｐゴシック"/>
            <family val="3"/>
            <charset val="128"/>
          </rPr>
          <t>P1定員に記入漏れがあると正しく計算しません。</t>
        </r>
      </text>
    </comment>
    <comment ref="H32" authorId="0" shapeId="0" xr:uid="{00000000-0006-0000-0800-000004000000}">
      <text>
        <r>
          <rPr>
            <b/>
            <sz val="9"/>
            <color indexed="81"/>
            <rFont val="ＭＳ Ｐゴシック"/>
            <family val="3"/>
            <charset val="128"/>
          </rPr>
          <t>P13「（１１）非常勤職員の賃金等」を入力することで自動的に計算します。</t>
        </r>
      </text>
    </comment>
    <comment ref="H33" authorId="0" shapeId="0" xr:uid="{00000000-0006-0000-0800-000005000000}">
      <text>
        <r>
          <rPr>
            <b/>
            <sz val="9"/>
            <color indexed="81"/>
            <rFont val="ＭＳ Ｐゴシック"/>
            <family val="3"/>
            <charset val="128"/>
          </rPr>
          <t>忘れずに入力！</t>
        </r>
      </text>
    </comment>
    <comment ref="F43" authorId="0" shapeId="0" xr:uid="{F13D53FD-B2C1-49DE-B2D8-6F263BFA3285}">
      <text>
        <r>
          <rPr>
            <b/>
            <sz val="9"/>
            <color indexed="81"/>
            <rFont val="ＭＳ Ｐゴシック"/>
            <family val="3"/>
            <charset val="128"/>
          </rPr>
          <t xml:space="preserve">・必ず入力！（１～１２を入力）
監査実施日の属する日の前月１日
</t>
        </r>
      </text>
    </comment>
    <comment ref="E45" authorId="0" shapeId="0" xr:uid="{67E6911D-10A5-49EE-B75F-AEE3AB064AA4}">
      <text>
        <r>
          <rPr>
            <b/>
            <sz val="9"/>
            <color indexed="81"/>
            <rFont val="MS P ゴシック"/>
            <family val="3"/>
            <charset val="128"/>
          </rPr>
          <t xml:space="preserve">１歳児配置改善加算を適用する場合は「有」としてください。
</t>
        </r>
      </text>
    </comment>
    <comment ref="B46" authorId="0" shapeId="0" xr:uid="{00000000-0006-0000-0800-000006000000}">
      <text>
        <r>
          <rPr>
            <b/>
            <sz val="9"/>
            <color indexed="81"/>
            <rFont val="ＭＳ Ｐゴシック"/>
            <family val="3"/>
            <charset val="128"/>
          </rPr>
          <t xml:space="preserve">P7、8
「（３ー２）入所児童の年齢別月別状況」を入力すると自動で計算します。        </t>
        </r>
      </text>
    </comment>
    <comment ref="J54" authorId="0" shapeId="0" xr:uid="{00000000-0006-0000-0800-000007000000}">
      <text>
        <r>
          <rPr>
            <b/>
            <sz val="9"/>
            <color indexed="81"/>
            <rFont val="ＭＳ Ｐゴシック"/>
            <family val="3"/>
            <charset val="128"/>
          </rPr>
          <t>P1定員記入漏れがあると正しく計算しません。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B9" authorId="0" shapeId="0" xr:uid="{00000000-0006-0000-0900-000001000000}">
      <text>
        <r>
          <rPr>
            <b/>
            <sz val="9"/>
            <color indexed="81"/>
            <rFont val="ＭＳ Ｐゴシック"/>
            <family val="3"/>
            <charset val="128"/>
          </rPr>
          <t>この表は、必ず
P13、14の
(10)常勤職員の給与等
(11)非常勤職員の賃金等
の加配職員と整合をとって作成すること！</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H3" authorId="0" shapeId="0" xr:uid="{0C74A738-4755-440C-A53E-ADFFE9718484}">
      <text>
        <r>
          <rPr>
            <b/>
            <sz val="9"/>
            <color indexed="81"/>
            <rFont val="ＭＳ Ｐゴシック"/>
            <family val="3"/>
            <charset val="128"/>
          </rPr>
          <t>監査を実施する日の属する月の前月１日
※</t>
        </r>
        <r>
          <rPr>
            <b/>
            <sz val="9"/>
            <color indexed="10"/>
            <rFont val="ＭＳ Ｐゴシック"/>
            <family val="3"/>
            <charset val="128"/>
          </rPr>
          <t>●を数字に変更すること。</t>
        </r>
        <r>
          <rPr>
            <b/>
            <sz val="9"/>
            <color indexed="81"/>
            <rFont val="ＭＳ Ｐゴシック"/>
            <family val="3"/>
            <charset val="128"/>
          </rPr>
          <t xml:space="preserve">
</t>
        </r>
      </text>
    </comment>
    <comment ref="A4" authorId="0" shapeId="0" xr:uid="{00000000-0006-0000-0C00-000002000000}">
      <text>
        <r>
          <rPr>
            <b/>
            <sz val="9"/>
            <color indexed="81"/>
            <rFont val="ＭＳ Ｐゴシック"/>
            <family val="3"/>
            <charset val="128"/>
          </rPr>
          <t>民間施設は当日、氏名の入ったものを用意すること。（資格確認用）</t>
        </r>
      </text>
    </comment>
    <comment ref="B35" authorId="0" shapeId="0" xr:uid="{00000000-0006-0000-0C00-000003000000}">
      <text>
        <r>
          <rPr>
            <b/>
            <sz val="9"/>
            <color indexed="81"/>
            <rFont val="ＭＳ Ｐゴシック"/>
            <family val="3"/>
            <charset val="128"/>
          </rPr>
          <t>31人以上いる場合は隠れている行を再表示してください。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N1" authorId="0" shapeId="0" xr:uid="{00000000-0006-0000-0D00-000001000000}">
      <text>
        <r>
          <rPr>
            <b/>
            <sz val="9"/>
            <color indexed="81"/>
            <rFont val="ＭＳ Ｐゴシック"/>
            <family val="3"/>
            <charset val="128"/>
          </rPr>
          <t>監査を実施する日の属する月の前月１日
※</t>
        </r>
        <r>
          <rPr>
            <b/>
            <sz val="9"/>
            <color indexed="10"/>
            <rFont val="ＭＳ Ｐゴシック"/>
            <family val="3"/>
            <charset val="128"/>
          </rPr>
          <t>●を数字に変更すること。</t>
        </r>
      </text>
    </comment>
    <comment ref="A2" authorId="0" shapeId="0" xr:uid="{00000000-0006-0000-0D00-000002000000}">
      <text>
        <r>
          <rPr>
            <b/>
            <sz val="9"/>
            <color indexed="81"/>
            <rFont val="ＭＳ Ｐゴシック"/>
            <family val="3"/>
            <charset val="128"/>
          </rPr>
          <t>調書提出時には、記入不要。ただし、監査当日に氏名を記入したものを提出願います。（資格確認のため）</t>
        </r>
      </text>
    </comment>
    <comment ref="B23" authorId="0" shapeId="0" xr:uid="{00000000-0006-0000-0D00-000003000000}">
      <text>
        <r>
          <rPr>
            <b/>
            <sz val="9"/>
            <color indexed="81"/>
            <rFont val="ＭＳ Ｐゴシック"/>
            <family val="3"/>
            <charset val="128"/>
          </rPr>
          <t>21人以上いる場合は行の再表示を行うこと。</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B3" authorId="0" shapeId="0" xr:uid="{00000000-0006-0000-1E00-000001000000}">
      <text>
        <r>
          <rPr>
            <b/>
            <sz val="9"/>
            <color indexed="81"/>
            <rFont val="ＭＳ Ｐゴシック"/>
            <family val="3"/>
            <charset val="128"/>
          </rPr>
          <t xml:space="preserve">監査を実施する日の属する月の前月１日
（その日が平日でない場合は、当月最初の平日）
</t>
        </r>
        <r>
          <rPr>
            <b/>
            <sz val="9"/>
            <color indexed="10"/>
            <rFont val="ＭＳ Ｐゴシック"/>
            <family val="3"/>
            <charset val="128"/>
          </rPr>
          <t>※●を数字に変更すること。</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B3" authorId="0" shapeId="0" xr:uid="{00000000-0006-0000-1F00-000001000000}">
      <text>
        <r>
          <rPr>
            <b/>
            <sz val="9"/>
            <color indexed="81"/>
            <rFont val="ＭＳ Ｐゴシック"/>
            <family val="3"/>
            <charset val="128"/>
          </rPr>
          <t>監査を実施する日の属する月の前月最初の土曜日
（その日が休日の場合は、次の土曜日）
※</t>
        </r>
        <r>
          <rPr>
            <b/>
            <sz val="9"/>
            <color indexed="10"/>
            <rFont val="ＭＳ Ｐゴシック"/>
            <family val="3"/>
            <charset val="128"/>
          </rPr>
          <t>●を数字に変更すること</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B3" authorId="0" shapeId="0" xr:uid="{00000000-0006-0000-2000-000001000000}">
      <text>
        <r>
          <rPr>
            <b/>
            <sz val="9"/>
            <color indexed="81"/>
            <rFont val="ＭＳ Ｐゴシック"/>
            <family val="3"/>
            <charset val="128"/>
          </rPr>
          <t>監査を実施する日の属する月の前月１日
（その日が平日でない場合は、当月最初の平日）</t>
        </r>
      </text>
    </comment>
  </commentList>
</comments>
</file>

<file path=xl/sharedStrings.xml><?xml version="1.0" encoding="utf-8"?>
<sst xmlns="http://schemas.openxmlformats.org/spreadsheetml/2006/main" count="4285" uniqueCount="1433">
  <si>
    <t>社 会 福 祉 施 設 指 導 監 査 調 書</t>
  </si>
  <si>
    <t>施 設 名</t>
  </si>
  <si>
    <t>施設長名</t>
  </si>
  <si>
    <t xml:space="preserve">                     人</t>
  </si>
  <si>
    <t>所 在 地</t>
  </si>
  <si>
    <t>〒</t>
  </si>
  <si>
    <t>電話番号</t>
  </si>
  <si>
    <t>設置主体</t>
  </si>
  <si>
    <t>経営主体</t>
  </si>
  <si>
    <t>設置認可</t>
  </si>
  <si>
    <t>事業開始</t>
  </si>
  <si>
    <t>【調書作成にあたっての留意事項】</t>
  </si>
  <si>
    <t>　　２．記載事項が欄に収まらない場合等は、様式を適宜追加、加工してください。</t>
  </si>
  <si>
    <t>２　土地、建物、設備の状況</t>
  </si>
  <si>
    <t>（１）土地の状況</t>
  </si>
  <si>
    <t>　①　自己所有地</t>
  </si>
  <si>
    <t>用　　途</t>
  </si>
  <si>
    <t>　②　借　地</t>
  </si>
  <si>
    <t>所有者</t>
  </si>
  <si>
    <t>利用権設定</t>
  </si>
  <si>
    <t>契約期間</t>
  </si>
  <si>
    <t>用　途</t>
  </si>
  <si>
    <t>賃借権・地上権</t>
  </si>
  <si>
    <t>　　年　　月</t>
  </si>
  <si>
    <t>月・年</t>
  </si>
  <si>
    <t>（２）建物の状況</t>
  </si>
  <si>
    <t>用　　　　途</t>
  </si>
  <si>
    <t>構　　造　　等</t>
  </si>
  <si>
    <t>園　　舎</t>
  </si>
  <si>
    <t>耐火・準耐火・その他</t>
  </si>
  <si>
    <t>（　　　　　　　　）造　　　　階建</t>
  </si>
  <si>
    <t>その他（　　　　　　）</t>
  </si>
  <si>
    <t>（３）設　備</t>
  </si>
  <si>
    <t>室　　名</t>
  </si>
  <si>
    <t>室 数</t>
  </si>
  <si>
    <t>乳　児　室</t>
  </si>
  <si>
    <t>ほ ふ く 室</t>
  </si>
  <si>
    <t>調　理　室</t>
  </si>
  <si>
    <t>調　乳　室</t>
  </si>
  <si>
    <t>便　　所</t>
  </si>
  <si>
    <t>沐　浴　室</t>
  </si>
  <si>
    <t>廊下その他</t>
  </si>
  <si>
    <t>計</t>
  </si>
  <si>
    <t>　【注】乳児室およびほふく室は２歳未満児室の面積を、保育室は２歳以上児室の面積を記入すること。</t>
  </si>
  <si>
    <t>　Ａ</t>
  </si>
  <si>
    <t>(　　)はうち私的契約児</t>
  </si>
  <si>
    <t>Ａ×Ｂ</t>
  </si>
  <si>
    <t>２歳以上児</t>
    <rPh sb="2" eb="4">
      <t>イジョウ</t>
    </rPh>
    <rPh sb="4" eb="5">
      <t>ジ</t>
    </rPh>
    <phoneticPr fontId="9"/>
  </si>
  <si>
    <t>２歳未満児</t>
    <rPh sb="2" eb="4">
      <t>ミマン</t>
    </rPh>
    <rPh sb="4" eb="5">
      <t>ジ</t>
    </rPh>
    <phoneticPr fontId="9"/>
  </si>
  <si>
    <t>人</t>
    <rPh sb="0" eb="1">
      <t>ニン</t>
    </rPh>
    <phoneticPr fontId="9"/>
  </si>
  <si>
    <t>４月</t>
  </si>
  <si>
    <t>５月</t>
  </si>
  <si>
    <t>６月</t>
  </si>
  <si>
    <t>７月</t>
  </si>
  <si>
    <t>８月</t>
  </si>
  <si>
    <t>９月</t>
  </si>
  <si>
    <t>備 考</t>
  </si>
  <si>
    <t>０歳児</t>
  </si>
  <si>
    <t>私的契約児</t>
  </si>
  <si>
    <t>　【注】１. 私的契約児が入所している場合は、該当欄に外数を記入すること。</t>
  </si>
  <si>
    <t>計</t>
    <rPh sb="0" eb="1">
      <t>ケイ</t>
    </rPh>
    <phoneticPr fontId="9"/>
  </si>
  <si>
    <t>人</t>
    <rPh sb="0" eb="1">
      <t>ニン</t>
    </rPh>
    <phoneticPr fontId="9"/>
  </si>
  <si>
    <t>１歳児</t>
    <phoneticPr fontId="9"/>
  </si>
  <si>
    <t>２歳児</t>
    <phoneticPr fontId="9"/>
  </si>
  <si>
    <t>３歳児</t>
    <phoneticPr fontId="9"/>
  </si>
  <si>
    <t>４歳児</t>
    <phoneticPr fontId="9"/>
  </si>
  <si>
    <t>５歳児</t>
    <phoneticPr fontId="9"/>
  </si>
  <si>
    <t>入所児</t>
    <phoneticPr fontId="9"/>
  </si>
  <si>
    <t>（うち障害児）</t>
    <rPh sb="3" eb="6">
      <t>ショウガイジ</t>
    </rPh>
    <phoneticPr fontId="9"/>
  </si>
  <si>
    <t>種　別</t>
    <phoneticPr fontId="9"/>
  </si>
  <si>
    <t>月　別</t>
    <phoneticPr fontId="9"/>
  </si>
  <si>
    <t>　　　　２. 障害児が入所している場合は、該当欄に内数を記入すること。</t>
    <rPh sb="21" eb="23">
      <t>ガイトウ</t>
    </rPh>
    <rPh sb="23" eb="24">
      <t>ラン</t>
    </rPh>
    <phoneticPr fontId="9"/>
  </si>
  <si>
    <t>　　入所児童年齢別状況　　　　</t>
    <rPh sb="2" eb="4">
      <t>ニュウショ</t>
    </rPh>
    <rPh sb="4" eb="6">
      <t>ジドウ</t>
    </rPh>
    <rPh sb="6" eb="8">
      <t>ネンレイ</t>
    </rPh>
    <rPh sb="8" eb="9">
      <t>ベツ</t>
    </rPh>
    <rPh sb="9" eb="11">
      <t>ジョウキョウ</t>
    </rPh>
    <phoneticPr fontId="9"/>
  </si>
  <si>
    <t>10月</t>
    <phoneticPr fontId="9"/>
  </si>
  <si>
    <t>11月</t>
    <phoneticPr fontId="9"/>
  </si>
  <si>
    <t>12月</t>
    <phoneticPr fontId="9"/>
  </si>
  <si>
    <t>３－２</t>
    <phoneticPr fontId="9"/>
  </si>
  <si>
    <t>年度当初職員数</t>
  </si>
  <si>
    <t>　　　　　　非常勤…常勤以外の従事者（短時間のパートタイマー等）。</t>
  </si>
  <si>
    <t>施設長</t>
    <rPh sb="0" eb="3">
      <t>シセツチョウ</t>
    </rPh>
    <phoneticPr fontId="9"/>
  </si>
  <si>
    <t>常勤</t>
    <rPh sb="0" eb="2">
      <t>ジョウキン</t>
    </rPh>
    <phoneticPr fontId="9"/>
  </si>
  <si>
    <t>非常勤</t>
    <rPh sb="0" eb="3">
      <t>ヒジョウキン</t>
    </rPh>
    <phoneticPr fontId="9"/>
  </si>
  <si>
    <t>調理員</t>
    <rPh sb="0" eb="3">
      <t>チョウリイン</t>
    </rPh>
    <phoneticPr fontId="9"/>
  </si>
  <si>
    <t>嘱託医</t>
    <rPh sb="0" eb="2">
      <t>ショクタク</t>
    </rPh>
    <rPh sb="2" eb="3">
      <t>イ</t>
    </rPh>
    <phoneticPr fontId="9"/>
  </si>
  <si>
    <t>嘱託歯科医</t>
    <rPh sb="0" eb="2">
      <t>ショクタク</t>
    </rPh>
    <rPh sb="2" eb="5">
      <t>シカイ</t>
    </rPh>
    <phoneticPr fontId="9"/>
  </si>
  <si>
    <t>合計</t>
    <rPh sb="0" eb="2">
      <t>ゴウケイ</t>
    </rPh>
    <phoneticPr fontId="9"/>
  </si>
  <si>
    <t>時間</t>
    <rPh sb="0" eb="2">
      <t>ジカン</t>
    </rPh>
    <phoneticPr fontId="9"/>
  </si>
  <si>
    <t>小計</t>
    <rPh sb="0" eb="2">
      <t>ショウケイ</t>
    </rPh>
    <phoneticPr fontId="9"/>
  </si>
  <si>
    <t>種　別</t>
  </si>
  <si>
    <t>常 勤 職 員</t>
  </si>
  <si>
    <t>低年齢児</t>
  </si>
  <si>
    <t>障害児</t>
  </si>
  <si>
    <t>家庭支援推進</t>
  </si>
  <si>
    <t>一時預かり</t>
  </si>
  <si>
    <t>その他（　　　　　）</t>
  </si>
  <si>
    <t>実人員</t>
    <rPh sb="0" eb="1">
      <t>ジツ</t>
    </rPh>
    <rPh sb="1" eb="3">
      <t>ジンイン</t>
    </rPh>
    <phoneticPr fontId="9"/>
  </si>
  <si>
    <t>職 名</t>
  </si>
  <si>
    <t>形態</t>
  </si>
  <si>
    <t>勤務</t>
  </si>
  <si>
    <t>平　日</t>
  </si>
  <si>
    <t>土曜日</t>
  </si>
  <si>
    <t>人　数</t>
  </si>
  <si>
    <t>早 出</t>
  </si>
  <si>
    <t>平 常</t>
  </si>
  <si>
    <t>遅 出</t>
  </si>
  <si>
    <t>常 勤</t>
  </si>
  <si>
    <t>非常勤</t>
  </si>
  <si>
    <t>常勤職員の１週間当たりの勤務時間</t>
  </si>
  <si>
    <t>連番</t>
    <rPh sb="0" eb="2">
      <t>レンバン</t>
    </rPh>
    <phoneticPr fontId="9"/>
  </si>
  <si>
    <t>担 任
クラス名</t>
    <rPh sb="7" eb="8">
      <t>メイ</t>
    </rPh>
    <phoneticPr fontId="9"/>
  </si>
  <si>
    <t>施設長</t>
    <phoneticPr fontId="9"/>
  </si>
  <si>
    <t>調理員</t>
    <rPh sb="2" eb="3">
      <t>イン</t>
    </rPh>
    <phoneticPr fontId="9"/>
  </si>
  <si>
    <t>その他</t>
    <phoneticPr fontId="9"/>
  </si>
  <si>
    <t>検査内容</t>
  </si>
  <si>
    <t>定期健康診断</t>
  </si>
  <si>
    <t>検　便</t>
  </si>
  <si>
    <t>１０月</t>
  </si>
  <si>
    <t>その他</t>
  </si>
  <si>
    <t>有・無</t>
  </si>
  <si>
    <t>職員会議</t>
  </si>
  <si>
    <t>処遇会議</t>
  </si>
  <si>
    <t>　【注】１．職員会議、処遇会議、給食運営会議の実施状況および各種検討委員会等の活動状況について記入すること。</t>
  </si>
  <si>
    <t>　　 　 ２．同種の会議（定例職員会議等）は、まとめて記載して差し支えないこと。</t>
  </si>
  <si>
    <t>①　研修（内部）の実施状況                                       　</t>
  </si>
  <si>
    <t>実施月</t>
  </si>
  <si>
    <t>研　修　会　名</t>
  </si>
  <si>
    <t>　ア　伝達研修や報告会の開催　　　　イ　諸会議や朝礼等での報告</t>
  </si>
  <si>
    <t>　ウ　研修資料や復命書等の閲覧　　　エ　その他（　　　　　　　　　　　　　）</t>
  </si>
  <si>
    <t>　　　</t>
  </si>
  <si>
    <t>有　　・　　無</t>
  </si>
  <si>
    <t>説明方法</t>
  </si>
  <si>
    <t>保護者会 ・ 入所説明会 ・ 園だより ・ その他（　　　　　　　）</t>
  </si>
  <si>
    <t>【注】「形態」について、結果的に休所であっても希望保育を行った場合は、「希望保育」とすること。</t>
  </si>
  <si>
    <t>分</t>
    <rPh sb="0" eb="1">
      <t>プン</t>
    </rPh>
    <phoneticPr fontId="9"/>
  </si>
  <si>
    <t>時</t>
    <rPh sb="0" eb="1">
      <t>ジ</t>
    </rPh>
    <phoneticPr fontId="9"/>
  </si>
  <si>
    <t>日</t>
    <rPh sb="0" eb="1">
      <t>ニチ</t>
    </rPh>
    <phoneticPr fontId="9"/>
  </si>
  <si>
    <t>月</t>
    <rPh sb="0" eb="1">
      <t>ガツ</t>
    </rPh>
    <phoneticPr fontId="9"/>
  </si>
  <si>
    <t>日～</t>
    <rPh sb="0" eb="1">
      <t>ニチ</t>
    </rPh>
    <phoneticPr fontId="9"/>
  </si>
  <si>
    <t>分～</t>
    <rPh sb="0" eb="1">
      <t>プン</t>
    </rPh>
    <phoneticPr fontId="9"/>
  </si>
  <si>
    <t>盆期間</t>
    <phoneticPr fontId="9"/>
  </si>
  <si>
    <t>(</t>
    <phoneticPr fontId="9"/>
  </si>
  <si>
    <t>日間）</t>
    <rPh sb="0" eb="1">
      <t>ニチ</t>
    </rPh>
    <rPh sb="1" eb="2">
      <t>カン</t>
    </rPh>
    <phoneticPr fontId="9"/>
  </si>
  <si>
    <t>期　　　　　　間</t>
    <phoneticPr fontId="9"/>
  </si>
  <si>
    <t>年度末・年度始</t>
    <phoneticPr fontId="9"/>
  </si>
  <si>
    <t>休所時の保護者への説明・了解</t>
    <phoneticPr fontId="9"/>
  </si>
  <si>
    <t xml:space="preserve"> 種　　別</t>
  </si>
  <si>
    <t xml:space="preserve"> 形　　態</t>
  </si>
  <si>
    <t xml:space="preserve"> 希望保育・休所</t>
  </si>
  <si>
    <t xml:space="preserve"> 年末・年始</t>
    <phoneticPr fontId="9"/>
  </si>
  <si>
    <t>３歳未満児</t>
  </si>
  <si>
    <t>３歳以上児</t>
  </si>
  <si>
    <t>４月</t>
    <rPh sb="1" eb="2">
      <t>ガツ</t>
    </rPh>
    <phoneticPr fontId="9"/>
  </si>
  <si>
    <t>１月</t>
  </si>
  <si>
    <t>２月</t>
  </si>
  <si>
    <t>３月</t>
  </si>
  <si>
    <t>内　　容</t>
  </si>
  <si>
    <t>金　　　額</t>
  </si>
  <si>
    <t>可・否</t>
  </si>
  <si>
    <t>寝具等リース代</t>
  </si>
  <si>
    <t>入園料（１回）</t>
  </si>
  <si>
    <t>設備協力金</t>
  </si>
  <si>
    <t>通園バス代</t>
  </si>
  <si>
    <t>保護者会費</t>
  </si>
  <si>
    <t>利用選択の可否</t>
    <rPh sb="5" eb="7">
      <t>カヒ</t>
    </rPh>
    <phoneticPr fontId="9"/>
  </si>
  <si>
    <t>（</t>
    <phoneticPr fontId="9"/>
  </si>
  <si>
    <t>）円</t>
    <rPh sb="1" eb="2">
      <t>エン</t>
    </rPh>
    <phoneticPr fontId="9"/>
  </si>
  <si>
    <t>）円</t>
    <phoneticPr fontId="9"/>
  </si>
  <si>
    <t>円</t>
    <rPh sb="0" eb="1">
      <t>エン</t>
    </rPh>
    <phoneticPr fontId="9"/>
  </si>
  <si>
    <t>その他</t>
    <rPh sb="2" eb="3">
      <t>タ</t>
    </rPh>
    <phoneticPr fontId="9"/>
  </si>
  <si>
    <t>（１）健康診断・検査状況</t>
  </si>
  <si>
    <t>区　分</t>
  </si>
  <si>
    <t>１回目</t>
  </si>
  <si>
    <t>受診児童数</t>
  </si>
  <si>
    <t>入所児童数</t>
  </si>
  <si>
    <t>実施日</t>
  </si>
  <si>
    <t>・受診勧奨の用紙を渡す</t>
  </si>
  <si>
    <t>・その他</t>
  </si>
  <si>
    <t>（　　　　　）</t>
  </si>
  <si>
    <t>実施機関</t>
  </si>
  <si>
    <t>･嘱託医</t>
  </si>
  <si>
    <t>･その他</t>
  </si>
  <si>
    <t>月</t>
    <rPh sb="0" eb="1">
      <t>ツキ</t>
    </rPh>
    <phoneticPr fontId="9"/>
  </si>
  <si>
    <t>未受診者(当日欠席等) への対応</t>
    <phoneticPr fontId="9"/>
  </si>
  <si>
    <t>( 　　　　　 )</t>
    <phoneticPr fontId="9"/>
  </si>
  <si>
    <t>入所時
健康診断</t>
    <rPh sb="4" eb="6">
      <t>ケンコウ</t>
    </rPh>
    <rPh sb="6" eb="8">
      <t>シンダン</t>
    </rPh>
    <phoneticPr fontId="9"/>
  </si>
  <si>
    <t>２回目</t>
    <phoneticPr fontId="9"/>
  </si>
  <si>
    <t>検尿</t>
    <rPh sb="0" eb="2">
      <t>ケンニョウ</t>
    </rPh>
    <phoneticPr fontId="9"/>
  </si>
  <si>
    <t>（２）アレルギー疾患児童の状況</t>
  </si>
  <si>
    <t>人分</t>
  </si>
  <si>
    <t>施設・設備の開放</t>
  </si>
  <si>
    <t>子育て相談等の状況</t>
  </si>
  <si>
    <t>その他の取り組み</t>
  </si>
  <si>
    <t>苦情解決に関する規程の有無</t>
  </si>
  <si>
    <t>有　・　無</t>
  </si>
  <si>
    <t>苦情解決責任者</t>
  </si>
  <si>
    <t>苦情受付担当者</t>
  </si>
  <si>
    <t>第三者委員</t>
  </si>
  <si>
    <t>職名</t>
  </si>
  <si>
    <t>苦情の内容</t>
  </si>
  <si>
    <t>処　理　経　過　の　概　要</t>
  </si>
  <si>
    <t>有</t>
  </si>
  <si>
    <t>・</t>
  </si>
  <si>
    <t>無</t>
  </si>
  <si>
    <t xml:space="preserve"> 公表の方法</t>
  </si>
  <si>
    <t>アレルギー疾患児童の把握方法</t>
    <phoneticPr fontId="9"/>
  </si>
  <si>
    <t>アレルギー疾患対応のため、保護者から提出を求める書類</t>
    <phoneticPr fontId="9"/>
  </si>
  <si>
    <t>うち食物アレルギー疾患児童数</t>
    <phoneticPr fontId="9"/>
  </si>
  <si>
    <t>アナフィラキシー対応
「エピペン」の保管状況</t>
    <phoneticPr fontId="9"/>
  </si>
  <si>
    <t>回</t>
    <rPh sb="0" eb="1">
      <t>カイ</t>
    </rPh>
    <phoneticPr fontId="9"/>
  </si>
  <si>
    <t>年間</t>
    <rPh sb="0" eb="2">
      <t>ネンカン</t>
    </rPh>
    <phoneticPr fontId="9"/>
  </si>
  <si>
    <t>（　　　　　　　　　　　　　　　　　　　）</t>
    <phoneticPr fontId="9"/>
  </si>
  <si>
    <t>内容</t>
    <rPh sb="0" eb="2">
      <t>ナイヨウ</t>
    </rPh>
    <phoneticPr fontId="9"/>
  </si>
  <si>
    <t>氏名</t>
    <rPh sb="0" eb="2">
      <t>シメイ</t>
    </rPh>
    <phoneticPr fontId="9"/>
  </si>
  <si>
    <t>職業等</t>
    <rPh sb="0" eb="2">
      <t>ショクギョウ</t>
    </rPh>
    <rPh sb="2" eb="3">
      <t>トウ</t>
    </rPh>
    <phoneticPr fontId="9"/>
  </si>
  <si>
    <t>苦情解決の仕組みの周知方法（該当に○印）</t>
    <phoneticPr fontId="9"/>
  </si>
  <si>
    <t xml:space="preserve">(1)施設内への掲示　　　 </t>
    <phoneticPr fontId="9"/>
  </si>
  <si>
    <t>(2)広報誌等に掲載</t>
    <phoneticPr fontId="9"/>
  </si>
  <si>
    <t xml:space="preserve">(3)保護者会等での説明 </t>
    <phoneticPr fontId="9"/>
  </si>
  <si>
    <t>(4)その他（　　　　　　　）</t>
    <phoneticPr fontId="9"/>
  </si>
  <si>
    <t>件</t>
    <rPh sb="0" eb="1">
      <t>ケン</t>
    </rPh>
    <phoneticPr fontId="9"/>
  </si>
  <si>
    <t>主な苦情</t>
    <rPh sb="0" eb="1">
      <t>オモ</t>
    </rPh>
    <rPh sb="2" eb="4">
      <t>クジョウ</t>
    </rPh>
    <phoneticPr fontId="9"/>
  </si>
  <si>
    <t>処理経過の概要</t>
    <phoneticPr fontId="9"/>
  </si>
  <si>
    <t>苦情内容および解決結果の定期的な公表の有無（苦情のない場合の公表を含む）</t>
    <phoneticPr fontId="9"/>
  </si>
  <si>
    <t>【注】第三者委員の職業等欄は、具体的に記入（大学教員、弁護士、民生委員児童委員、社会福祉士、法人監事、評議員等）</t>
    <phoneticPr fontId="9"/>
  </si>
  <si>
    <t>実施の有無</t>
  </si>
  <si>
    <t>実施結果の公表の有無</t>
  </si>
  <si>
    <t>事 故 の 内 容</t>
  </si>
  <si>
    <t>　【注】入所児童にかかる日常生活や処遇上の重大な事故について記入すること。</t>
  </si>
  <si>
    <t>児童虐待対応職員設置の有無</t>
  </si>
  <si>
    <t>児童虐待対応職員の職氏名</t>
  </si>
  <si>
    <t>防 火 管 理 者</t>
  </si>
  <si>
    <t>職　種</t>
  </si>
  <si>
    <t>届出年月日</t>
  </si>
  <si>
    <t>年　　月　　日</t>
  </si>
  <si>
    <t>有</t>
    <rPh sb="0" eb="1">
      <t>ユウ</t>
    </rPh>
    <phoneticPr fontId="9"/>
  </si>
  <si>
    <t>・</t>
    <phoneticPr fontId="9"/>
  </si>
  <si>
    <t>無</t>
    <rPh sb="0" eb="1">
      <t>ム</t>
    </rPh>
    <phoneticPr fontId="9"/>
  </si>
  <si>
    <t>実施の体制および実施内容</t>
    <rPh sb="8" eb="10">
      <t>ジッシ</t>
    </rPh>
    <rPh sb="10" eb="12">
      <t>ナイヨウ</t>
    </rPh>
    <phoneticPr fontId="9"/>
  </si>
  <si>
    <t>市町および健康福祉事務所等への送付</t>
    <phoneticPr fontId="9"/>
  </si>
  <si>
    <t>施設内での掲示、閲覧</t>
    <phoneticPr fontId="9"/>
  </si>
  <si>
    <t>広報誌、ホームページへの掲載</t>
    <phoneticPr fontId="9"/>
  </si>
  <si>
    <t>設置している　</t>
    <phoneticPr fontId="9"/>
  </si>
  <si>
    <t>設置していない</t>
    <phoneticPr fontId="9"/>
  </si>
  <si>
    <t>職　名</t>
    <rPh sb="0" eb="1">
      <t>ショク</t>
    </rPh>
    <rPh sb="2" eb="3">
      <t>メイ</t>
    </rPh>
    <phoneticPr fontId="9"/>
  </si>
  <si>
    <t>氏　名</t>
    <rPh sb="0" eb="1">
      <t>シ</t>
    </rPh>
    <rPh sb="2" eb="3">
      <t>メイ</t>
    </rPh>
    <phoneticPr fontId="9"/>
  </si>
  <si>
    <t>明示している</t>
    <phoneticPr fontId="9"/>
  </si>
  <si>
    <t>明示していない</t>
    <phoneticPr fontId="9"/>
  </si>
  <si>
    <t>児童虐待対応に関する職務を上記職員の事務分掌（事務分担）に</t>
    <phoneticPr fontId="9"/>
  </si>
  <si>
    <t>事務分掌への明示および
全職員への周知</t>
    <phoneticPr fontId="9"/>
  </si>
  <si>
    <t>年月日</t>
    <phoneticPr fontId="9"/>
  </si>
  <si>
    <t>記　録</t>
  </si>
  <si>
    <t>避難訓練</t>
  </si>
  <si>
    <t>有 ・ 無</t>
  </si>
  <si>
    <t>消火訓練</t>
  </si>
  <si>
    <t>そ の 他</t>
  </si>
  <si>
    <t>実施年月日</t>
  </si>
  <si>
    <t>指 導 指 示 等 の 内 容</t>
  </si>
  <si>
    <t>［文書］</t>
  </si>
  <si>
    <t>［口頭］</t>
  </si>
  <si>
    <t>改善状況</t>
  </si>
  <si>
    <t>種　　別</t>
  </si>
  <si>
    <t>点検年月日</t>
  </si>
  <si>
    <t>点検実施者</t>
  </si>
  <si>
    <t>点　　検　　者</t>
  </si>
  <si>
    <t>点検簿の有無</t>
  </si>
  <si>
    <t>実施月
区分</t>
    <rPh sb="4" eb="6">
      <t>クブン</t>
    </rPh>
    <phoneticPr fontId="9"/>
  </si>
  <si>
    <t xml:space="preserve">   年    月　　日</t>
    <rPh sb="3" eb="4">
      <t>ネン</t>
    </rPh>
    <phoneticPr fontId="9"/>
  </si>
  <si>
    <t>（４）消防用設備等の保守点検の状況　　　　　　　　　　　　　　　　　</t>
    <phoneticPr fontId="9"/>
  </si>
  <si>
    <t>職</t>
    <rPh sb="0" eb="1">
      <t>ショク</t>
    </rPh>
    <phoneticPr fontId="9"/>
  </si>
  <si>
    <t>回／</t>
  </si>
  <si>
    <t>（１）運営形態および実施状況</t>
  </si>
  <si>
    <t>　②　実施状況</t>
  </si>
  <si>
    <t>昼　食</t>
  </si>
  <si>
    <t>間食（午前）</t>
  </si>
  <si>
    <t>間食（午後）</t>
  </si>
  <si>
    <t>児　童</t>
  </si>
  <si>
    <t>職　員</t>
  </si>
  <si>
    <t>（２）給食の内容</t>
  </si>
  <si>
    <t>　①　献立の作成（該当に○印）</t>
  </si>
  <si>
    <t>　②　献立の内容（該当に○印）</t>
  </si>
  <si>
    <t>　　　　</t>
    <phoneticPr fontId="9"/>
  </si>
  <si>
    <t>施設内実施（直営）</t>
    <phoneticPr fontId="9"/>
  </si>
  <si>
    <t>施設内実施（給食業者等への委託）</t>
    <phoneticPr fontId="9"/>
  </si>
  <si>
    <t xml:space="preserve">             　　</t>
    <phoneticPr fontId="9"/>
  </si>
  <si>
    <t>業者名</t>
    <phoneticPr fontId="9"/>
  </si>
  <si>
    <t>その他（他施設との兼用等）</t>
    <phoneticPr fontId="9"/>
  </si>
  <si>
    <t xml:space="preserve">       　　　　</t>
    <phoneticPr fontId="9"/>
  </si>
  <si>
    <t>他施設併用の場合その施設名</t>
    <phoneticPr fontId="9"/>
  </si>
  <si>
    <t>指導担当職員　職・氏名　　　　　　　　　　　　　</t>
    <phoneticPr fontId="9"/>
  </si>
  <si>
    <t>平日と同様</t>
  </si>
  <si>
    <t>軽食の提供</t>
    <phoneticPr fontId="9"/>
  </si>
  <si>
    <t>給食未実施</t>
    <phoneticPr fontId="9"/>
  </si>
  <si>
    <t>未実施</t>
    <phoneticPr fontId="9"/>
  </si>
  <si>
    <t>　①　運営形態（該当に○印）</t>
    <phoneticPr fontId="9"/>
  </si>
  <si>
    <t>（該当に○印をつけ、詳細記入が必要なものについては名称・数値等を記入のこと。）</t>
    <rPh sb="10" eb="12">
      <t>ショウサイ</t>
    </rPh>
    <rPh sb="12" eb="14">
      <t>キニュウ</t>
    </rPh>
    <rPh sb="15" eb="17">
      <t>ヒツヨウ</t>
    </rPh>
    <rPh sb="25" eb="27">
      <t>メイショウ</t>
    </rPh>
    <rPh sb="28" eb="30">
      <t>スウチ</t>
    </rPh>
    <rPh sb="30" eb="31">
      <t>トウ</t>
    </rPh>
    <rPh sb="32" eb="34">
      <t>キニュウ</t>
    </rPh>
    <phoneticPr fontId="9"/>
  </si>
  <si>
    <t>［定例（頻度： 　 　回／週、月）・随時（時期：　　　　）］</t>
    <phoneticPr fontId="9"/>
  </si>
  <si>
    <t>有</t>
    <phoneticPr fontId="9"/>
  </si>
  <si>
    <t>無</t>
    <rPh sb="0" eb="1">
      <t>ム</t>
    </rPh>
    <phoneticPr fontId="9"/>
  </si>
  <si>
    <t>市町等で統一献立を使用　　</t>
    <phoneticPr fontId="9"/>
  </si>
  <si>
    <t>[                                       ]</t>
    <phoneticPr fontId="9"/>
  </si>
  <si>
    <t>［内容：　　　　　　　　　　　　　　　　　　　　　］</t>
    <phoneticPr fontId="9"/>
  </si>
  <si>
    <t>その他</t>
    <phoneticPr fontId="9"/>
  </si>
  <si>
    <t>[弁当持参の有無：　　  　　有　　　・　　　無 　　]</t>
    <rPh sb="15" eb="16">
      <t>ユウ</t>
    </rPh>
    <rPh sb="23" eb="24">
      <t>ム</t>
    </rPh>
    <phoneticPr fontId="9"/>
  </si>
  <si>
    <t>実施</t>
    <phoneticPr fontId="9"/>
  </si>
  <si>
    <t>［　　　　　　　 　　　　　　　　　　　　　　　　］</t>
    <phoneticPr fontId="9"/>
  </si>
  <si>
    <t>施設独自で作成</t>
    <phoneticPr fontId="9"/>
  </si>
  <si>
    <t>有［　　　　　　日サイクル］</t>
    <phoneticPr fontId="9"/>
  </si>
  <si>
    <t>・無　</t>
  </si>
  <si>
    <t>有［頻度：　　　　　回／月］</t>
    <phoneticPr fontId="9"/>
  </si>
  <si>
    <t xml:space="preserve">  　ア　サイクルの有無　　　　</t>
    <phoneticPr fontId="9"/>
  </si>
  <si>
    <t>　　イ　複数献立実施の有無　　</t>
    <phoneticPr fontId="9"/>
  </si>
  <si>
    <t>［作成者：職　　　　　氏名　　　　　　　　　　　］</t>
    <phoneticPr fontId="9"/>
  </si>
  <si>
    <t>担　当　職　員</t>
  </si>
  <si>
    <t>献立表</t>
  </si>
  <si>
    <t>段階の区分</t>
  </si>
  <si>
    <t>普通食への移行基準</t>
  </si>
  <si>
    <t xml:space="preserve"> 職　：</t>
  </si>
  <si>
    <t>氏名 ：</t>
  </si>
  <si>
    <t>（３）食事指導</t>
  </si>
  <si>
    <t>対　　象　　者</t>
  </si>
  <si>
    <t>方　法</t>
  </si>
  <si>
    <t>（４）諸調査の実施</t>
  </si>
  <si>
    <t>嗜好・満足度調査</t>
  </si>
  <si>
    <t>残食調査</t>
  </si>
  <si>
    <t>家庭状況調査</t>
  </si>
  <si>
    <t>（５）衛生管理</t>
  </si>
  <si>
    <t>保存期間</t>
  </si>
  <si>
    <t>保存量</t>
  </si>
  <si>
    <t>保存温度</t>
  </si>
  <si>
    <t>保存方法</t>
  </si>
  <si>
    <t>原材料</t>
  </si>
  <si>
    <t>調理済食品</t>
  </si>
  <si>
    <t>実　施　者　職　名</t>
  </si>
  <si>
    <t>記録の有無</t>
  </si>
  <si>
    <t>点検記録</t>
  </si>
  <si>
    <t>調理施設の点検</t>
  </si>
  <si>
    <t>従事者等の衛生管理点検</t>
  </si>
  <si>
    <t>調理器具等及び使用水の点検</t>
  </si>
  <si>
    <t>使用水の種別</t>
  </si>
  <si>
    <t>その他（井戸水等）の場合の水質検査の状況</t>
  </si>
  <si>
    <t>栄養管理</t>
    <phoneticPr fontId="9"/>
  </si>
  <si>
    <t>③　離乳食の状況　　　</t>
    <phoneticPr fontId="9"/>
  </si>
  <si>
    <t>該当者　</t>
    <phoneticPr fontId="9"/>
  </si>
  <si>
    <t>　有（　　　　名）</t>
    <phoneticPr fontId="9"/>
  </si>
  <si>
    <t>　無</t>
  </si>
  <si>
    <t>個別</t>
    <rPh sb="0" eb="2">
      <t>コベツ</t>
    </rPh>
    <phoneticPr fontId="9"/>
  </si>
  <si>
    <t>集団</t>
    <phoneticPr fontId="9"/>
  </si>
  <si>
    <t>児童</t>
    <rPh sb="0" eb="2">
      <t>ジドウ</t>
    </rPh>
    <phoneticPr fontId="9"/>
  </si>
  <si>
    <t>保護者</t>
    <rPh sb="0" eb="3">
      <t>ホゴシャ</t>
    </rPh>
    <phoneticPr fontId="9"/>
  </si>
  <si>
    <t>職員</t>
    <rPh sb="0" eb="2">
      <t>ショクイン</t>
    </rPh>
    <phoneticPr fontId="9"/>
  </si>
  <si>
    <t>［　 　  期］</t>
  </si>
  <si>
    <t>　</t>
    <phoneticPr fontId="9"/>
  </si>
  <si>
    <t>［　　　　　　］</t>
  </si>
  <si>
    <t>その他
［　　　　　　］</t>
    <phoneticPr fontId="9"/>
  </si>
  <si>
    <t>週間</t>
    <rPh sb="0" eb="2">
      <t>シュウカン</t>
    </rPh>
    <phoneticPr fontId="9"/>
  </si>
  <si>
    <t>g</t>
    <phoneticPr fontId="9"/>
  </si>
  <si>
    <t>℃</t>
    <phoneticPr fontId="9"/>
  </si>
  <si>
    <t>検食時間</t>
    <rPh sb="0" eb="2">
      <t>ケンショク</t>
    </rPh>
    <rPh sb="2" eb="4">
      <t>ジカン</t>
    </rPh>
    <phoneticPr fontId="9"/>
  </si>
  <si>
    <t>・その他（　　　）</t>
    <phoneticPr fontId="9"/>
  </si>
  <si>
    <t>密封</t>
    <phoneticPr fontId="9"/>
  </si>
  <si>
    <t>その他［　　　 ］</t>
    <phoneticPr fontId="9"/>
  </si>
  <si>
    <t>実　施　内　容</t>
    <rPh sb="0" eb="1">
      <t>ジツ</t>
    </rPh>
    <rPh sb="2" eb="3">
      <t>シ</t>
    </rPh>
    <rPh sb="4" eb="5">
      <t>ナイ</t>
    </rPh>
    <rPh sb="6" eb="7">
      <t>カタチ</t>
    </rPh>
    <phoneticPr fontId="9"/>
  </si>
  <si>
    <t>無</t>
    <phoneticPr fontId="9"/>
  </si>
  <si>
    <t>栄養士</t>
  </si>
  <si>
    <t>調理員</t>
  </si>
  <si>
    <t>検査年月日</t>
    <phoneticPr fontId="9"/>
  </si>
  <si>
    <t>上水</t>
    <phoneticPr fontId="9"/>
  </si>
  <si>
    <t>年</t>
    <rPh sb="0" eb="1">
      <t>ネン</t>
    </rPh>
    <phoneticPr fontId="9"/>
  </si>
  <si>
    <t>文書指摘</t>
  </si>
  <si>
    <t>口頭指示</t>
    <phoneticPr fontId="9"/>
  </si>
  <si>
    <t>改善･
未改善</t>
    <phoneticPr fontId="9"/>
  </si>
  <si>
    <t xml:space="preserve">      </t>
    <phoneticPr fontId="9"/>
  </si>
  <si>
    <t>借地料(千円）</t>
    <rPh sb="4" eb="6">
      <t>センエン</t>
    </rPh>
    <phoneticPr fontId="9"/>
  </si>
  <si>
    <t>床面積(㎡）</t>
    <rPh sb="0" eb="1">
      <t>ユカ</t>
    </rPh>
    <phoneticPr fontId="9"/>
  </si>
  <si>
    <t>現員（人）　Ｂ</t>
    <rPh sb="3" eb="4">
      <t>ニン</t>
    </rPh>
    <phoneticPr fontId="9"/>
  </si>
  <si>
    <t>　保育行政について望む事項</t>
    <rPh sb="1" eb="3">
      <t>ホイク</t>
    </rPh>
    <rPh sb="3" eb="5">
      <t>ギョウセイ</t>
    </rPh>
    <rPh sb="9" eb="10">
      <t>ノゾム</t>
    </rPh>
    <rPh sb="11" eb="13">
      <t>ジコウ</t>
    </rPh>
    <phoneticPr fontId="9"/>
  </si>
  <si>
    <t>労働基準法第２４条(賃金の一部控除）の労使協定</t>
    <rPh sb="0" eb="2">
      <t>ロウドウ</t>
    </rPh>
    <rPh sb="2" eb="5">
      <t>キジュンホウ</t>
    </rPh>
    <rPh sb="5" eb="6">
      <t>ダイ</t>
    </rPh>
    <rPh sb="8" eb="9">
      <t>ジョウ</t>
    </rPh>
    <rPh sb="10" eb="12">
      <t>チンギン</t>
    </rPh>
    <rPh sb="13" eb="15">
      <t>イチブ</t>
    </rPh>
    <rPh sb="15" eb="17">
      <t>コウジョ</t>
    </rPh>
    <rPh sb="19" eb="21">
      <t>ロウシ</t>
    </rPh>
    <rPh sb="21" eb="23">
      <t>キョウテイ</t>
    </rPh>
    <phoneticPr fontId="9"/>
  </si>
  <si>
    <t>締結</t>
    <rPh sb="0" eb="2">
      <t>テイケツ</t>
    </rPh>
    <phoneticPr fontId="9"/>
  </si>
  <si>
    <t>届出</t>
    <rPh sb="0" eb="2">
      <t>トドケデ</t>
    </rPh>
    <phoneticPr fontId="9"/>
  </si>
  <si>
    <t>１年単位の変形労働時間制の協定</t>
    <rPh sb="1" eb="4">
      <t>ネンタンイ</t>
    </rPh>
    <rPh sb="5" eb="7">
      <t>ヘンケイ</t>
    </rPh>
    <rPh sb="7" eb="9">
      <t>ロウドウ</t>
    </rPh>
    <rPh sb="9" eb="11">
      <t>ジカン</t>
    </rPh>
    <rPh sb="11" eb="12">
      <t>セイ</t>
    </rPh>
    <rPh sb="13" eb="15">
      <t>キョウテイ</t>
    </rPh>
    <phoneticPr fontId="9"/>
  </si>
  <si>
    <t>年　　月　　日</t>
    <rPh sb="0" eb="1">
      <t>ネン</t>
    </rPh>
    <rPh sb="3" eb="4">
      <t>ゲツ</t>
    </rPh>
    <rPh sb="6" eb="7">
      <t>ニチ</t>
    </rPh>
    <phoneticPr fontId="9"/>
  </si>
  <si>
    <t>時間　　分</t>
    <rPh sb="0" eb="2">
      <t>ジカン</t>
    </rPh>
    <rPh sb="4" eb="5">
      <t>プン</t>
    </rPh>
    <phoneticPr fontId="9"/>
  </si>
  <si>
    <t>①　退職手当</t>
    <rPh sb="2" eb="4">
      <t>タイショク</t>
    </rPh>
    <rPh sb="4" eb="6">
      <t>テアテ</t>
    </rPh>
    <phoneticPr fontId="9"/>
  </si>
  <si>
    <t>区分</t>
    <rPh sb="0" eb="2">
      <t>クブン</t>
    </rPh>
    <phoneticPr fontId="9"/>
  </si>
  <si>
    <t>加入状況</t>
    <rPh sb="0" eb="2">
      <t>カニュウ</t>
    </rPh>
    <rPh sb="2" eb="4">
      <t>ジョウキョウ</t>
    </rPh>
    <phoneticPr fontId="9"/>
  </si>
  <si>
    <t>全国共済</t>
    <rPh sb="0" eb="2">
      <t>ゼンコク</t>
    </rPh>
    <rPh sb="2" eb="4">
      <t>キョウサイ</t>
    </rPh>
    <phoneticPr fontId="9"/>
  </si>
  <si>
    <t>県民間共済</t>
    <rPh sb="0" eb="1">
      <t>ケン</t>
    </rPh>
    <rPh sb="1" eb="3">
      <t>ミンカン</t>
    </rPh>
    <rPh sb="3" eb="5">
      <t>キョウサイ</t>
    </rPh>
    <phoneticPr fontId="9"/>
  </si>
  <si>
    <t>法人独自の退職手当制度</t>
    <rPh sb="0" eb="2">
      <t>ホウジン</t>
    </rPh>
    <rPh sb="2" eb="4">
      <t>ドクジ</t>
    </rPh>
    <rPh sb="5" eb="7">
      <t>タイショク</t>
    </rPh>
    <rPh sb="7" eb="9">
      <t>テアテ</t>
    </rPh>
    <rPh sb="9" eb="11">
      <t>セイド</t>
    </rPh>
    <phoneticPr fontId="9"/>
  </si>
  <si>
    <t>その他
（　　　　　）</t>
    <rPh sb="2" eb="3">
      <t>タ</t>
    </rPh>
    <phoneticPr fontId="9"/>
  </si>
  <si>
    <t>②　各種保険</t>
    <rPh sb="2" eb="4">
      <t>カクシュ</t>
    </rPh>
    <rPh sb="4" eb="6">
      <t>ホケン</t>
    </rPh>
    <phoneticPr fontId="9"/>
  </si>
  <si>
    <t>雇用保険</t>
    <rPh sb="0" eb="2">
      <t>コヨウ</t>
    </rPh>
    <rPh sb="2" eb="4">
      <t>ホケン</t>
    </rPh>
    <phoneticPr fontId="9"/>
  </si>
  <si>
    <t>労働者災害補償保険</t>
    <rPh sb="0" eb="3">
      <t>ロウドウシャ</t>
    </rPh>
    <rPh sb="3" eb="5">
      <t>サイガイ</t>
    </rPh>
    <rPh sb="5" eb="7">
      <t>ホショウ</t>
    </rPh>
    <rPh sb="7" eb="9">
      <t>ホケン</t>
    </rPh>
    <phoneticPr fontId="9"/>
  </si>
  <si>
    <t>健康保険</t>
    <rPh sb="0" eb="2">
      <t>ケンコウ</t>
    </rPh>
    <rPh sb="2" eb="4">
      <t>ホケン</t>
    </rPh>
    <phoneticPr fontId="9"/>
  </si>
  <si>
    <t>厚生年金</t>
    <rPh sb="0" eb="2">
      <t>コウセイ</t>
    </rPh>
    <rPh sb="2" eb="4">
      <t>ネンキン</t>
    </rPh>
    <phoneticPr fontId="9"/>
  </si>
  <si>
    <t>未加入</t>
    <rPh sb="0" eb="3">
      <t>ミカニュウ</t>
    </rPh>
    <phoneticPr fontId="9"/>
  </si>
  <si>
    <t>加入</t>
    <rPh sb="0" eb="2">
      <t>カニュウ</t>
    </rPh>
    <phoneticPr fontId="9"/>
  </si>
  <si>
    <t>（５）災害防止に係る地域住民等との連携の状況</t>
    <rPh sb="3" eb="5">
      <t>サイガイ</t>
    </rPh>
    <rPh sb="5" eb="7">
      <t>ボウシ</t>
    </rPh>
    <rPh sb="8" eb="9">
      <t>カカ</t>
    </rPh>
    <phoneticPr fontId="9"/>
  </si>
  <si>
    <t>地域住民(自治会）との連携</t>
    <rPh sb="5" eb="8">
      <t>ジチカイ</t>
    </rPh>
    <phoneticPr fontId="9"/>
  </si>
  <si>
    <t>自治体との福祉避難所の協定</t>
    <rPh sb="0" eb="3">
      <t>ジチタイ</t>
    </rPh>
    <rPh sb="5" eb="7">
      <t>フクシ</t>
    </rPh>
    <rPh sb="7" eb="10">
      <t>ヒナンショ</t>
    </rPh>
    <rPh sb="11" eb="13">
      <t>キョウテイ</t>
    </rPh>
    <phoneticPr fontId="9"/>
  </si>
  <si>
    <t>他の社会福祉施設との協定</t>
    <rPh sb="0" eb="1">
      <t>タ</t>
    </rPh>
    <rPh sb="2" eb="4">
      <t>シャカイ</t>
    </rPh>
    <rPh sb="4" eb="6">
      <t>フクシ</t>
    </rPh>
    <rPh sb="6" eb="8">
      <t>シセツ</t>
    </rPh>
    <rPh sb="10" eb="12">
      <t>キョウテイ</t>
    </rPh>
    <phoneticPr fontId="9"/>
  </si>
  <si>
    <t>消防団、地域防災組織との連携</t>
    <rPh sb="0" eb="3">
      <t>ショウボウダン</t>
    </rPh>
    <rPh sb="4" eb="6">
      <t>チイキ</t>
    </rPh>
    <rPh sb="6" eb="8">
      <t>ボウサイ</t>
    </rPh>
    <rPh sb="8" eb="10">
      <t>ソシキ</t>
    </rPh>
    <rPh sb="12" eb="14">
      <t>レンケイ</t>
    </rPh>
    <phoneticPr fontId="9"/>
  </si>
  <si>
    <t>一時保育料</t>
    <rPh sb="0" eb="2">
      <t>イチジ</t>
    </rPh>
    <phoneticPr fontId="9"/>
  </si>
  <si>
    <t>時間～</t>
    <rPh sb="0" eb="2">
      <t>ジカン</t>
    </rPh>
    <phoneticPr fontId="9"/>
  </si>
  <si>
    <t>（</t>
    <phoneticPr fontId="9"/>
  </si>
  <si>
    <t>）円</t>
    <phoneticPr fontId="9"/>
  </si>
  <si>
    <t>（３）乳幼児突然死症候群に対する取り組み</t>
    <rPh sb="3" eb="6">
      <t>ニュウヨウジ</t>
    </rPh>
    <rPh sb="6" eb="9">
      <t>トツゼンシ</t>
    </rPh>
    <rPh sb="9" eb="12">
      <t>ショウコウグン</t>
    </rPh>
    <rPh sb="13" eb="14">
      <t>タイ</t>
    </rPh>
    <rPh sb="16" eb="17">
      <t>ト</t>
    </rPh>
    <rPh sb="18" eb="19">
      <t>ク</t>
    </rPh>
    <phoneticPr fontId="9"/>
  </si>
  <si>
    <t>乳幼児の年齢</t>
    <rPh sb="0" eb="3">
      <t>ニュウヨウジ</t>
    </rPh>
    <rPh sb="4" eb="6">
      <t>ネンレイ</t>
    </rPh>
    <phoneticPr fontId="9"/>
  </si>
  <si>
    <t>就寝時間中のチェック間隔</t>
    <rPh sb="0" eb="2">
      <t>シュウシン</t>
    </rPh>
    <rPh sb="2" eb="5">
      <t>ジカンチュウ</t>
    </rPh>
    <rPh sb="10" eb="12">
      <t>カンカク</t>
    </rPh>
    <phoneticPr fontId="9"/>
  </si>
  <si>
    <t>チェック表の整備の有無</t>
    <rPh sb="4" eb="5">
      <t>ヒョウ</t>
    </rPh>
    <rPh sb="6" eb="8">
      <t>セイビ</t>
    </rPh>
    <rPh sb="9" eb="11">
      <t>ウム</t>
    </rPh>
    <phoneticPr fontId="9"/>
  </si>
  <si>
    <t>０歳</t>
    <rPh sb="1" eb="2">
      <t>サイ</t>
    </rPh>
    <phoneticPr fontId="9"/>
  </si>
  <si>
    <t>分ごと</t>
    <rPh sb="0" eb="1">
      <t>プン</t>
    </rPh>
    <phoneticPr fontId="9"/>
  </si>
  <si>
    <t>有</t>
    <rPh sb="0" eb="1">
      <t>ユウ</t>
    </rPh>
    <phoneticPr fontId="9"/>
  </si>
  <si>
    <t>無</t>
    <rPh sb="0" eb="1">
      <t>ム</t>
    </rPh>
    <phoneticPr fontId="9"/>
  </si>
  <si>
    <t>１歳</t>
    <rPh sb="1" eb="2">
      <t>サイ</t>
    </rPh>
    <phoneticPr fontId="9"/>
  </si>
  <si>
    <t>職　名</t>
  </si>
  <si>
    <t>本　俸（月額）</t>
  </si>
  <si>
    <t>備考</t>
  </si>
  <si>
    <t>現 在</t>
  </si>
  <si>
    <t>調 整</t>
  </si>
  <si>
    <t>手 当</t>
  </si>
  <si>
    <t>特殊業</t>
  </si>
  <si>
    <t>務手当</t>
  </si>
  <si>
    <t>通 勤</t>
  </si>
  <si>
    <t>管理職</t>
  </si>
  <si>
    <t>手　当</t>
  </si>
  <si>
    <t>諸手当</t>
  </si>
  <si>
    <t>合　計</t>
  </si>
  <si>
    <t>手当</t>
    <rPh sb="0" eb="2">
      <t>テアテ</t>
    </rPh>
    <phoneticPr fontId="9"/>
  </si>
  <si>
    <t>雇用
形態</t>
    <rPh sb="0" eb="2">
      <t>コヨウ</t>
    </rPh>
    <rPh sb="3" eb="5">
      <t>ケイタイ</t>
    </rPh>
    <phoneticPr fontId="9"/>
  </si>
  <si>
    <t>【注】</t>
    <phoneticPr fontId="9"/>
  </si>
  <si>
    <t>アレルギー疾患対応
必要児童数</t>
    <phoneticPr fontId="9"/>
  </si>
  <si>
    <t>人</t>
    <rPh sb="0" eb="1">
      <t>ニン</t>
    </rPh>
    <phoneticPr fontId="9"/>
  </si>
  <si>
    <t>６　入所児童の健康診断および保護者負担金</t>
    <rPh sb="14" eb="17">
      <t>ホゴシャ</t>
    </rPh>
    <rPh sb="17" eb="20">
      <t>フタンキン</t>
    </rPh>
    <phoneticPr fontId="9"/>
  </si>
  <si>
    <t>（４）　保護者負担金</t>
    <phoneticPr fontId="9"/>
  </si>
  <si>
    <t>７　地域における子育て支援の取り組み状況</t>
    <phoneticPr fontId="9"/>
  </si>
  <si>
    <t>８　苦情解決への取り組み状況</t>
    <phoneticPr fontId="9"/>
  </si>
  <si>
    <t>９　福祉サービスに関する質の評価への取り組み状況（自己評価）       　　　</t>
    <phoneticPr fontId="9"/>
  </si>
  <si>
    <t>１０　福祉サービス第三者評価事業の受審状況</t>
    <rPh sb="19" eb="21">
      <t>ジョウキョウ</t>
    </rPh>
    <phoneticPr fontId="9"/>
  </si>
  <si>
    <t xml:space="preserve">　　 </t>
  </si>
  <si>
    <t>人員（月初日）</t>
  </si>
  <si>
    <t>日 数</t>
  </si>
  <si>
    <t>給食延人員</t>
  </si>
  <si>
    <t>総人数</t>
  </si>
  <si>
    <t>内３歳</t>
  </si>
  <si>
    <t>未満児</t>
  </si>
  <si>
    <t>３歳</t>
  </si>
  <si>
    <t>以上児</t>
  </si>
  <si>
    <t>　　 日</t>
  </si>
  <si>
    <t>１人１日当たり平均給与栄養量</t>
  </si>
  <si>
    <t>熱　量</t>
  </si>
  <si>
    <t>目標</t>
  </si>
  <si>
    <t>　　　kcal</t>
  </si>
  <si>
    <t>　　　　 g</t>
  </si>
  <si>
    <t>　　　 　g</t>
  </si>
  <si>
    <t>実績</t>
  </si>
  <si>
    <t>　　　　平均量を記入すること（上欄に１人１日当たり平均栄養給与量の目標値を記入すること）。</t>
  </si>
  <si>
    <t>利用料</t>
  </si>
  <si>
    <t>収入経理区分</t>
  </si>
  <si>
    <t>設定根拠</t>
  </si>
  <si>
    <t>　　　　　　　　　　　　</t>
  </si>
  <si>
    <t>収 入 総 額</t>
  </si>
  <si>
    <t>工事、高額物品名</t>
  </si>
  <si>
    <t>入札・随意契約の別</t>
  </si>
  <si>
    <t>比較見積書の有無</t>
  </si>
  <si>
    <t>財　　源</t>
  </si>
  <si>
    <t>運営管理に関するもの</t>
  </si>
  <si>
    <t>入所者の処遇に関するもの</t>
  </si>
  <si>
    <t>・苦情解決に係る規程</t>
  </si>
  <si>
    <t>・経理規程</t>
  </si>
  <si>
    <t>・個人情報保護に係る規程　</t>
  </si>
  <si>
    <t>・公印管理規程</t>
  </si>
  <si>
    <t>・就業規則</t>
  </si>
  <si>
    <t>・給与規程</t>
  </si>
  <si>
    <t>・旅費規程</t>
  </si>
  <si>
    <t>・退職給与支給規程</t>
  </si>
  <si>
    <t>・防災管理規程</t>
  </si>
  <si>
    <t>・保育日誌</t>
  </si>
  <si>
    <t>・健康診断記録票</t>
  </si>
  <si>
    <t>・労働者名簿</t>
  </si>
  <si>
    <t>・職員履歴書</t>
  </si>
  <si>
    <t>・金銭残高金種別表</t>
  </si>
  <si>
    <t>・雇用契約書</t>
  </si>
  <si>
    <t>・小口現金出納帳</t>
  </si>
  <si>
    <t>・予定(実施)献立表</t>
  </si>
  <si>
    <t>・退職届(願)等退職関係書類</t>
  </si>
  <si>
    <t>・出勤簿(タイムカード)</t>
  </si>
  <si>
    <t>・給与台帳</t>
  </si>
  <si>
    <t>・給与支給明細書</t>
  </si>
  <si>
    <t>・時間外勤務命令簿</t>
  </si>
  <si>
    <t>・出張命令簿</t>
  </si>
  <si>
    <t>・食品受払簿</t>
  </si>
  <si>
    <t>・年次有給休暇簿</t>
  </si>
  <si>
    <t>・給食日誌</t>
  </si>
  <si>
    <t>・当座勘定照合表</t>
  </si>
  <si>
    <t>・検便記録</t>
  </si>
  <si>
    <t>・衛生自主管理点検記録</t>
  </si>
  <si>
    <t>・職員健康診断個人票</t>
  </si>
  <si>
    <t>・検食簿</t>
  </si>
  <si>
    <t>・領収書控（収入）</t>
  </si>
  <si>
    <t>・嗜好調査表</t>
  </si>
  <si>
    <t>・職員会議録</t>
  </si>
  <si>
    <t>・支出調書</t>
  </si>
  <si>
    <t>・施設内研修記録</t>
  </si>
  <si>
    <t>・研修等復命書</t>
  </si>
  <si>
    <t>・公用車管理簿</t>
  </si>
  <si>
    <t>・防火管理者選任届</t>
  </si>
  <si>
    <t>・避難訓練・消火訓練記録</t>
  </si>
  <si>
    <t>経理区分</t>
    <phoneticPr fontId="9"/>
  </si>
  <si>
    <t>　　　　　　　　</t>
    <phoneticPr fontId="9"/>
  </si>
  <si>
    <t>　円／１日</t>
    <phoneticPr fontId="9"/>
  </si>
  <si>
    <t>施設経理区分への繰入</t>
    <rPh sb="8" eb="10">
      <t>クリイ</t>
    </rPh>
    <phoneticPr fontId="9"/>
  </si>
  <si>
    <t>金　　額(円)</t>
    <rPh sb="5" eb="6">
      <t>エン</t>
    </rPh>
    <phoneticPr fontId="9"/>
  </si>
  <si>
    <t>契約書の有無</t>
    <phoneticPr fontId="9"/>
  </si>
  <si>
    <t>有( 　　)社</t>
    <phoneticPr fontId="9"/>
  </si>
  <si>
    <t>事業区分間及び拠点区分間繰入金明細書、</t>
  </si>
  <si>
    <t>国庫補助金等特別積立金明細書</t>
  </si>
  <si>
    <r>
      <t>拠点区分資金収支計算書（</t>
    </r>
    <r>
      <rPr>
        <u/>
        <sz val="11"/>
        <color theme="1"/>
        <rFont val="HGｺﾞｼｯｸM"/>
        <family val="3"/>
        <charset val="128"/>
      </rPr>
      <t>該当拠点区分のみ</t>
    </r>
    <r>
      <rPr>
        <sz val="11"/>
        <color theme="1"/>
        <rFont val="HGｺﾞｼｯｸM"/>
        <family val="3"/>
        <charset val="128"/>
      </rPr>
      <t>）</t>
    </r>
  </si>
  <si>
    <r>
      <t>拠点区分事業活動計算書（</t>
    </r>
    <r>
      <rPr>
        <u/>
        <sz val="11"/>
        <color theme="1"/>
        <rFont val="HGｺﾞｼｯｸM"/>
        <family val="3"/>
        <charset val="128"/>
      </rPr>
      <t>該当拠点区分のみ</t>
    </r>
    <r>
      <rPr>
        <sz val="11"/>
        <color theme="1"/>
        <rFont val="HGｺﾞｼｯｸM"/>
        <family val="3"/>
        <charset val="128"/>
      </rPr>
      <t>）</t>
    </r>
  </si>
  <si>
    <t>サービス区分間貸付金(借入金)残高明細書</t>
  </si>
  <si>
    <t>財産目録</t>
    <phoneticPr fontId="9"/>
  </si>
  <si>
    <t>〇貸借対照表</t>
    <phoneticPr fontId="9"/>
  </si>
  <si>
    <t>貸借対照表内訳表</t>
    <phoneticPr fontId="9"/>
  </si>
  <si>
    <t>事業区分貸借対照表内訳表</t>
    <phoneticPr fontId="9"/>
  </si>
  <si>
    <t>〇資金収支計算書</t>
    <phoneticPr fontId="9"/>
  </si>
  <si>
    <t>〇事業活動計算書</t>
    <phoneticPr fontId="9"/>
  </si>
  <si>
    <t>【附属明細表】</t>
    <phoneticPr fontId="9"/>
  </si>
  <si>
    <t>◎法人全体で作成する明細書</t>
    <phoneticPr fontId="9"/>
  </si>
  <si>
    <t>借入金明細書</t>
    <phoneticPr fontId="9"/>
  </si>
  <si>
    <t>寄附金収益明細書</t>
    <phoneticPr fontId="9"/>
  </si>
  <si>
    <t>補助金事業等収益明細書</t>
    <phoneticPr fontId="9"/>
  </si>
  <si>
    <t>基本金明細書</t>
    <phoneticPr fontId="9"/>
  </si>
  <si>
    <r>
      <t>〇拠点区分で作成する明細書（</t>
    </r>
    <r>
      <rPr>
        <u/>
        <sz val="11"/>
        <color theme="1"/>
        <rFont val="HGｺﾞｼｯｸM"/>
        <family val="3"/>
        <charset val="128"/>
      </rPr>
      <t>該当拠点区分のみ</t>
    </r>
    <r>
      <rPr>
        <sz val="11"/>
        <color theme="1"/>
        <rFont val="HGｺﾞｼｯｸM"/>
        <family val="3"/>
        <charset val="128"/>
      </rPr>
      <t>）</t>
    </r>
    <phoneticPr fontId="9"/>
  </si>
  <si>
    <t>引当金明細書</t>
    <phoneticPr fontId="9"/>
  </si>
  <si>
    <t>拠点区分資金収支明細書</t>
    <phoneticPr fontId="9"/>
  </si>
  <si>
    <t>拠点区分事業活動明細書</t>
    <phoneticPr fontId="9"/>
  </si>
  <si>
    <t>積立金・積立資産明細書</t>
    <phoneticPr fontId="9"/>
  </si>
  <si>
    <t>サービス区分間繰入金明細書</t>
    <phoneticPr fontId="9"/>
  </si>
  <si>
    <r>
      <t>固定資産管理台帳（</t>
    </r>
    <r>
      <rPr>
        <u/>
        <sz val="11"/>
        <color theme="1"/>
        <rFont val="HGｺﾞｼｯｸM"/>
        <family val="3"/>
        <charset val="128"/>
      </rPr>
      <t>該当拠点区分のみ</t>
    </r>
    <r>
      <rPr>
        <sz val="11"/>
        <color theme="1"/>
        <rFont val="HGｺﾞｼｯｸM"/>
        <family val="3"/>
        <charset val="128"/>
      </rPr>
      <t>）</t>
    </r>
    <phoneticPr fontId="9"/>
  </si>
  <si>
    <t>代行保証先</t>
    <rPh sb="0" eb="2">
      <t>ダイコウ</t>
    </rPh>
    <rPh sb="2" eb="4">
      <t>ホショウ</t>
    </rPh>
    <rPh sb="4" eb="5">
      <t>サキ</t>
    </rPh>
    <phoneticPr fontId="9"/>
  </si>
  <si>
    <t>[                                       ]</t>
    <phoneticPr fontId="9"/>
  </si>
  <si>
    <t>代行保証先の対応能力の確認の有無</t>
    <rPh sb="0" eb="2">
      <t>ダイコウ</t>
    </rPh>
    <rPh sb="2" eb="4">
      <t>ホショウ</t>
    </rPh>
    <rPh sb="4" eb="5">
      <t>サキ</t>
    </rPh>
    <rPh sb="6" eb="8">
      <t>タイオウ</t>
    </rPh>
    <rPh sb="8" eb="10">
      <t>ノウリョク</t>
    </rPh>
    <rPh sb="11" eb="13">
      <t>カクニン</t>
    </rPh>
    <rPh sb="14" eb="16">
      <t>ウム</t>
    </rPh>
    <phoneticPr fontId="9"/>
  </si>
  <si>
    <t>[   有</t>
    <rPh sb="4" eb="5">
      <t>ユウ</t>
    </rPh>
    <phoneticPr fontId="9"/>
  </si>
  <si>
    <t>無　　　]</t>
    <rPh sb="0" eb="1">
      <t>ム</t>
    </rPh>
    <phoneticPr fontId="9"/>
  </si>
  <si>
    <r>
      <t>拠点区分貸借対照表（</t>
    </r>
    <r>
      <rPr>
        <u/>
        <sz val="11"/>
        <color theme="1"/>
        <rFont val="HGｺﾞｼｯｸM"/>
        <family val="3"/>
        <charset val="128"/>
      </rPr>
      <t>該当拠点区分のみ</t>
    </r>
    <r>
      <rPr>
        <sz val="11"/>
        <color theme="1"/>
        <rFont val="HGｺﾞｼｯｸM"/>
        <family val="3"/>
        <charset val="128"/>
      </rPr>
      <t>）</t>
    </r>
    <phoneticPr fontId="9"/>
  </si>
  <si>
    <t>利用定員</t>
    <rPh sb="0" eb="2">
      <t>リヨウ</t>
    </rPh>
    <rPh sb="2" eb="4">
      <t>テイイン</t>
    </rPh>
    <phoneticPr fontId="9"/>
  </si>
  <si>
    <t>　　　　職種
年度</t>
    <rPh sb="4" eb="6">
      <t>ショクシュ</t>
    </rPh>
    <rPh sb="8" eb="10">
      <t>ネンド</t>
    </rPh>
    <phoneticPr fontId="9"/>
  </si>
  <si>
    <t>非常勤職員の１か月の勤務時間の総合計</t>
    <rPh sb="0" eb="3">
      <t>ヒジョウキン</t>
    </rPh>
    <phoneticPr fontId="9"/>
  </si>
  <si>
    <t>÷</t>
    <phoneticPr fontId="9"/>
  </si>
  <si>
    <t>＝</t>
    <phoneticPr fontId="9"/>
  </si>
  <si>
    <t>３歳児</t>
    <phoneticPr fontId="9"/>
  </si>
  <si>
    <t>４～５歳児</t>
    <phoneticPr fontId="9"/>
  </si>
  <si>
    <t>◎小数点第１位四捨五入。</t>
    <phoneticPr fontId="9"/>
  </si>
  <si>
    <t>・・・</t>
    <phoneticPr fontId="9"/>
  </si>
  <si>
    <t>A</t>
    <phoneticPr fontId="9"/>
  </si>
  <si>
    <t>B</t>
    <phoneticPr fontId="9"/>
  </si>
  <si>
    <t>合計A+B</t>
    <rPh sb="0" eb="2">
      <t>ゴウケイ</t>
    </rPh>
    <phoneticPr fontId="9"/>
  </si>
  <si>
    <t>C</t>
    <phoneticPr fontId="9"/>
  </si>
  <si>
    <t>年度中</t>
    <rPh sb="0" eb="3">
      <t>ネンドチュウ</t>
    </rPh>
    <phoneticPr fontId="9"/>
  </si>
  <si>
    <t>看護師・
保健師</t>
    <rPh sb="0" eb="3">
      <t>カンゴシ</t>
    </rPh>
    <rPh sb="5" eb="8">
      <t>ホケンシ</t>
    </rPh>
    <phoneticPr fontId="9"/>
  </si>
  <si>
    <t>◎ 各児童数は、直近月による（私的契約児を含む）。小数点第２位以下切り捨て。</t>
    <rPh sb="8" eb="10">
      <t>チョッキン</t>
    </rPh>
    <rPh sb="10" eb="11">
      <t>ツキ</t>
    </rPh>
    <phoneticPr fontId="9"/>
  </si>
  <si>
    <t>保育標準時間対応1人</t>
    <rPh sb="0" eb="2">
      <t>ホイク</t>
    </rPh>
    <rPh sb="2" eb="4">
      <t>ヒョウジュン</t>
    </rPh>
    <rPh sb="4" eb="6">
      <t>ジカン</t>
    </rPh>
    <rPh sb="6" eb="8">
      <t>タイオウ</t>
    </rPh>
    <rPh sb="9" eb="10">
      <t>ヒト</t>
    </rPh>
    <phoneticPr fontId="9"/>
  </si>
  <si>
    <t>常勤換算による人員</t>
    <rPh sb="0" eb="2">
      <t>ジョウキン</t>
    </rPh>
    <rPh sb="2" eb="4">
      <t>カンサン</t>
    </rPh>
    <rPh sb="7" eb="9">
      <t>ジンイン</t>
    </rPh>
    <phoneticPr fontId="9"/>
  </si>
  <si>
    <t>円/月</t>
    <rPh sb="0" eb="1">
      <t>エン</t>
    </rPh>
    <rPh sb="2" eb="3">
      <t>ツキ</t>
    </rPh>
    <phoneticPr fontId="9"/>
  </si>
  <si>
    <t>)円/月</t>
    <rPh sb="1" eb="2">
      <t>エン</t>
    </rPh>
    <rPh sb="3" eb="4">
      <t>ツキ</t>
    </rPh>
    <phoneticPr fontId="9"/>
  </si>
  <si>
    <t>施設・本部・その他</t>
    <rPh sb="0" eb="2">
      <t>シセツ</t>
    </rPh>
    <rPh sb="3" eb="5">
      <t>ホンブ</t>
    </rPh>
    <rPh sb="8" eb="9">
      <t>タ</t>
    </rPh>
    <phoneticPr fontId="9"/>
  </si>
  <si>
    <r>
      <t>保育材料費</t>
    </r>
    <r>
      <rPr>
        <sz val="10"/>
        <color theme="1"/>
        <rFont val="HGｺﾞｼｯｸM"/>
        <family val="3"/>
        <charset val="128"/>
      </rPr>
      <t>（絵本・写真代等）</t>
    </r>
    <phoneticPr fontId="9"/>
  </si>
  <si>
    <t>収入した経理区分</t>
    <rPh sb="0" eb="2">
      <t>シュウニュウ</t>
    </rPh>
    <rPh sb="4" eb="6">
      <t>ケイリ</t>
    </rPh>
    <rPh sb="6" eb="8">
      <t>クブン</t>
    </rPh>
    <phoneticPr fontId="9"/>
  </si>
  <si>
    <r>
      <t>延長保育料</t>
    </r>
    <r>
      <rPr>
        <sz val="10"/>
        <color theme="1"/>
        <rFont val="HGｺﾞｼｯｸM"/>
        <family val="3"/>
        <charset val="128"/>
      </rPr>
      <t>（標準時間認定）</t>
    </r>
    <rPh sb="6" eb="8">
      <t>ヒョウジュン</t>
    </rPh>
    <rPh sb="8" eb="10">
      <t>ジカン</t>
    </rPh>
    <rPh sb="10" eb="12">
      <t>ニンテイ</t>
    </rPh>
    <phoneticPr fontId="9"/>
  </si>
  <si>
    <t>利用定員
（1号）</t>
    <rPh sb="0" eb="2">
      <t>リヨウ</t>
    </rPh>
    <rPh sb="7" eb="8">
      <t>ゴウ</t>
    </rPh>
    <phoneticPr fontId="9"/>
  </si>
  <si>
    <t>利用定員
（2.3号）</t>
    <rPh sb="0" eb="2">
      <t>リヨウ</t>
    </rPh>
    <rPh sb="9" eb="10">
      <t>ゴウ</t>
    </rPh>
    <phoneticPr fontId="9"/>
  </si>
  <si>
    <t>面　　積(㎡）</t>
    <phoneticPr fontId="9"/>
  </si>
  <si>
    <t>　【注】園関係用地について記載のこと。</t>
    <rPh sb="4" eb="5">
      <t>エン</t>
    </rPh>
    <phoneticPr fontId="9"/>
  </si>
  <si>
    <t>～</t>
    <phoneticPr fontId="9"/>
  </si>
  <si>
    <t>保　健　室</t>
    <rPh sb="0" eb="1">
      <t>ホ</t>
    </rPh>
    <rPh sb="2" eb="3">
      <t>ケン</t>
    </rPh>
    <rPh sb="4" eb="5">
      <t>シツ</t>
    </rPh>
    <phoneticPr fontId="9"/>
  </si>
  <si>
    <t>飲料水用設備</t>
    <rPh sb="0" eb="4">
      <t>インリョウスイヨウ</t>
    </rPh>
    <rPh sb="4" eb="6">
      <t>セツビ</t>
    </rPh>
    <phoneticPr fontId="9"/>
  </si>
  <si>
    <t>有　・　無</t>
    <rPh sb="0" eb="1">
      <t>ユウ</t>
    </rPh>
    <rPh sb="4" eb="5">
      <t>ム</t>
    </rPh>
    <phoneticPr fontId="9"/>
  </si>
  <si>
    <t>保　育　室</t>
    <rPh sb="0" eb="1">
      <t>ホ</t>
    </rPh>
    <rPh sb="2" eb="3">
      <t>イク</t>
    </rPh>
    <rPh sb="4" eb="5">
      <t>シツ</t>
    </rPh>
    <phoneticPr fontId="9"/>
  </si>
  <si>
    <t>手洗用設備</t>
    <rPh sb="0" eb="2">
      <t>テアラ</t>
    </rPh>
    <rPh sb="2" eb="3">
      <t>ヨウ</t>
    </rPh>
    <rPh sb="3" eb="5">
      <t>セツビ</t>
    </rPh>
    <phoneticPr fontId="9"/>
  </si>
  <si>
    <t>有　・　無</t>
    <phoneticPr fontId="9"/>
  </si>
  <si>
    <t>職　員　室</t>
    <rPh sb="0" eb="1">
      <t>ショク</t>
    </rPh>
    <rPh sb="2" eb="3">
      <t>イン</t>
    </rPh>
    <rPh sb="4" eb="5">
      <t>シツ</t>
    </rPh>
    <phoneticPr fontId="9"/>
  </si>
  <si>
    <t>足洗用設備</t>
    <rPh sb="0" eb="1">
      <t>アシ</t>
    </rPh>
    <rPh sb="1" eb="2">
      <t>アラ</t>
    </rPh>
    <rPh sb="2" eb="3">
      <t>ヨウ</t>
    </rPh>
    <rPh sb="3" eb="5">
      <t>セツビ</t>
    </rPh>
    <phoneticPr fontId="9"/>
  </si>
  <si>
    <t>遊　戯　室</t>
    <rPh sb="0" eb="1">
      <t>ユウ</t>
    </rPh>
    <rPh sb="2" eb="3">
      <t>ギ</t>
    </rPh>
    <rPh sb="4" eb="5">
      <t>シツ</t>
    </rPh>
    <phoneticPr fontId="9"/>
  </si>
  <si>
    <t>園庭</t>
    <rPh sb="0" eb="2">
      <t>エンテイ</t>
    </rPh>
    <phoneticPr fontId="9"/>
  </si>
  <si>
    <t>（ア）乳児室・ほふく室</t>
    <rPh sb="3" eb="5">
      <t>ニュウジ</t>
    </rPh>
    <rPh sb="5" eb="6">
      <t>シツ</t>
    </rPh>
    <rPh sb="10" eb="11">
      <t>シツ</t>
    </rPh>
    <phoneticPr fontId="9"/>
  </si>
  <si>
    <t>（イ）保育室・遊戯室</t>
    <rPh sb="3" eb="6">
      <t>ホイクシツ</t>
    </rPh>
    <rPh sb="7" eb="10">
      <t>ユウギシツ</t>
    </rPh>
    <phoneticPr fontId="9"/>
  </si>
  <si>
    <t>１人当り必要面積(㎡）</t>
    <phoneticPr fontId="9"/>
  </si>
  <si>
    <t>必要面積(㎡）</t>
    <phoneticPr fontId="9"/>
  </si>
  <si>
    <t>現　状(㎡）</t>
    <phoneticPr fontId="9"/>
  </si>
  <si>
    <t>（ウ）園　舎</t>
    <rPh sb="3" eb="4">
      <t>エン</t>
    </rPh>
    <rPh sb="5" eb="6">
      <t>シャ</t>
    </rPh>
    <phoneticPr fontId="9"/>
  </si>
  <si>
    <t>学級数</t>
    <rPh sb="0" eb="2">
      <t>ガッキュウ</t>
    </rPh>
    <rPh sb="2" eb="3">
      <t>スウ</t>
    </rPh>
    <phoneticPr fontId="9"/>
  </si>
  <si>
    <t>必要面積(㎡）※学級数に応じ、下記の早見表から転記すること。</t>
    <rPh sb="8" eb="10">
      <t>ガッキュウ</t>
    </rPh>
    <rPh sb="10" eb="11">
      <t>スウ</t>
    </rPh>
    <rPh sb="12" eb="13">
      <t>オウ</t>
    </rPh>
    <rPh sb="15" eb="17">
      <t>カキ</t>
    </rPh>
    <rPh sb="18" eb="20">
      <t>ハヤミ</t>
    </rPh>
    <rPh sb="20" eb="21">
      <t>ヒョウ</t>
    </rPh>
    <rPh sb="23" eb="25">
      <t>テンキ</t>
    </rPh>
    <phoneticPr fontId="9"/>
  </si>
  <si>
    <t>①</t>
    <phoneticPr fontId="9"/>
  </si>
  <si>
    <t>②</t>
    <phoneticPr fontId="9"/>
  </si>
  <si>
    <t>2歳児</t>
    <rPh sb="1" eb="2">
      <t>サイ</t>
    </rPh>
    <phoneticPr fontId="9"/>
  </si>
  <si>
    <t>③</t>
    <phoneticPr fontId="9"/>
  </si>
  <si>
    <t>①+②+③</t>
    <phoneticPr fontId="9"/>
  </si>
  <si>
    <t>（エ）園　庭</t>
    <rPh sb="3" eb="4">
      <t>エン</t>
    </rPh>
    <rPh sb="5" eb="6">
      <t>ニワ</t>
    </rPh>
    <phoneticPr fontId="9"/>
  </si>
  <si>
    <t>３歳以上児</t>
    <rPh sb="1" eb="4">
      <t>サイイジョウ</t>
    </rPh>
    <rPh sb="4" eb="5">
      <t>ジ</t>
    </rPh>
    <phoneticPr fontId="9"/>
  </si>
  <si>
    <t>２歳児</t>
    <rPh sb="1" eb="2">
      <t>サイ</t>
    </rPh>
    <phoneticPr fontId="9"/>
  </si>
  <si>
    <t>必要面積　いずれか大きい方</t>
    <rPh sb="0" eb="2">
      <t>ヒツヨウ</t>
    </rPh>
    <rPh sb="2" eb="4">
      <t>メンセキ</t>
    </rPh>
    <rPh sb="9" eb="10">
      <t>オオ</t>
    </rPh>
    <rPh sb="12" eb="13">
      <t>ホウ</t>
    </rPh>
    <phoneticPr fontId="9"/>
  </si>
  <si>
    <t>①+③</t>
    <phoneticPr fontId="9"/>
  </si>
  <si>
    <t>②+③</t>
    <phoneticPr fontId="9"/>
  </si>
  <si>
    <t>【園舎・園庭面積基準早見表】</t>
    <rPh sb="1" eb="2">
      <t>エン</t>
    </rPh>
    <rPh sb="2" eb="3">
      <t>シャ</t>
    </rPh>
    <rPh sb="4" eb="6">
      <t>エンテイ</t>
    </rPh>
    <rPh sb="6" eb="8">
      <t>メンセキ</t>
    </rPh>
    <rPh sb="8" eb="10">
      <t>キジュン</t>
    </rPh>
    <rPh sb="10" eb="13">
      <t>ハヤミヒョウ</t>
    </rPh>
    <phoneticPr fontId="9"/>
  </si>
  <si>
    <t>学級数（※２）</t>
    <rPh sb="0" eb="2">
      <t>ガッキュウ</t>
    </rPh>
    <rPh sb="2" eb="3">
      <t>スウ</t>
    </rPh>
    <phoneticPr fontId="26"/>
  </si>
  <si>
    <t>園舎（㎡）</t>
    <rPh sb="0" eb="2">
      <t>エンシャ</t>
    </rPh>
    <phoneticPr fontId="26"/>
  </si>
  <si>
    <t>園庭（㎡）</t>
    <rPh sb="0" eb="2">
      <t>エンテイ</t>
    </rPh>
    <phoneticPr fontId="26"/>
  </si>
  <si>
    <t>（４－２）学級数</t>
    <rPh sb="5" eb="7">
      <t>ガッキュウ</t>
    </rPh>
    <rPh sb="7" eb="8">
      <t>スウ</t>
    </rPh>
    <phoneticPr fontId="9"/>
  </si>
  <si>
    <t>区　分</t>
    <rPh sb="0" eb="1">
      <t>ク</t>
    </rPh>
    <rPh sb="2" eb="3">
      <t>プン</t>
    </rPh>
    <phoneticPr fontId="9"/>
  </si>
  <si>
    <t>保育室数</t>
    <rPh sb="0" eb="3">
      <t>ホイクシツ</t>
    </rPh>
    <rPh sb="3" eb="4">
      <t>スウ</t>
    </rPh>
    <phoneticPr fontId="9"/>
  </si>
  <si>
    <t>クラス名</t>
    <rPh sb="3" eb="4">
      <t>メイ</t>
    </rPh>
    <phoneticPr fontId="9"/>
  </si>
  <si>
    <t>３歳児</t>
    <rPh sb="1" eb="2">
      <t>サイ</t>
    </rPh>
    <phoneticPr fontId="9"/>
  </si>
  <si>
    <t>４歳児</t>
    <rPh sb="1" eb="2">
      <t>サイ</t>
    </rPh>
    <phoneticPr fontId="9"/>
  </si>
  <si>
    <t>５歳児</t>
    <rPh sb="1" eb="2">
      <t>サイ</t>
    </rPh>
    <phoneticPr fontId="9"/>
  </si>
  <si>
    <t>１人当り必要面積(㎡）</t>
    <phoneticPr fontId="9"/>
  </si>
  <si>
    <t>必要面積(㎡）</t>
    <phoneticPr fontId="9"/>
  </si>
  <si>
    <t>現　状(㎡）</t>
    <phoneticPr fontId="9"/>
  </si>
  <si>
    <t>３－１</t>
    <phoneticPr fontId="9"/>
  </si>
  <si>
    <t>入所児童の年齢別月別状況           　　　　       　　</t>
    <phoneticPr fontId="9"/>
  </si>
  <si>
    <t>（１）教育時間認定</t>
    <rPh sb="3" eb="5">
      <t>キョウイク</t>
    </rPh>
    <rPh sb="5" eb="7">
      <t>ジカン</t>
    </rPh>
    <rPh sb="7" eb="9">
      <t>ニンテイ</t>
    </rPh>
    <phoneticPr fontId="9"/>
  </si>
  <si>
    <t>月　別</t>
    <phoneticPr fontId="9"/>
  </si>
  <si>
    <t>種　別</t>
    <phoneticPr fontId="9"/>
  </si>
  <si>
    <t>入所児童年齢別状況　　　　</t>
    <rPh sb="0" eb="2">
      <t>ニュウショ</t>
    </rPh>
    <rPh sb="2" eb="4">
      <t>ジドウ</t>
    </rPh>
    <rPh sb="4" eb="6">
      <t>ネンレイ</t>
    </rPh>
    <rPh sb="6" eb="7">
      <t>ベツ</t>
    </rPh>
    <rPh sb="7" eb="9">
      <t>ジョウキョウ</t>
    </rPh>
    <phoneticPr fontId="9"/>
  </si>
  <si>
    <t>3歳未満児</t>
    <rPh sb="1" eb="2">
      <t>サイ</t>
    </rPh>
    <rPh sb="2" eb="4">
      <t>ミマン</t>
    </rPh>
    <rPh sb="4" eb="5">
      <t>ジ</t>
    </rPh>
    <phoneticPr fontId="9"/>
  </si>
  <si>
    <t>満3歳児</t>
    <rPh sb="0" eb="1">
      <t>マン</t>
    </rPh>
    <rPh sb="2" eb="3">
      <t>サイ</t>
    </rPh>
    <phoneticPr fontId="9"/>
  </si>
  <si>
    <t>入所児</t>
    <phoneticPr fontId="9"/>
  </si>
  <si>
    <t>3歳児</t>
    <rPh sb="1" eb="2">
      <t>サイ</t>
    </rPh>
    <phoneticPr fontId="9"/>
  </si>
  <si>
    <t>入所児</t>
    <phoneticPr fontId="9"/>
  </si>
  <si>
    <t>4歳児</t>
    <rPh sb="1" eb="2">
      <t>サイ</t>
    </rPh>
    <phoneticPr fontId="9"/>
  </si>
  <si>
    <t>5歳児</t>
    <rPh sb="1" eb="2">
      <t>サイ</t>
    </rPh>
    <phoneticPr fontId="9"/>
  </si>
  <si>
    <t>保育認定</t>
    <rPh sb="0" eb="2">
      <t>ホイク</t>
    </rPh>
    <rPh sb="2" eb="4">
      <t>ニンテイ</t>
    </rPh>
    <phoneticPr fontId="9"/>
  </si>
  <si>
    <t>（２）</t>
    <phoneticPr fontId="9"/>
  </si>
  <si>
    <t>入所児童の年齢別月別状況           　　　　       　　</t>
    <phoneticPr fontId="9"/>
  </si>
  <si>
    <t>月　別</t>
    <phoneticPr fontId="9"/>
  </si>
  <si>
    <t>種　別</t>
    <phoneticPr fontId="9"/>
  </si>
  <si>
    <t>入所児</t>
    <phoneticPr fontId="9"/>
  </si>
  <si>
    <t>月　別</t>
    <phoneticPr fontId="9"/>
  </si>
  <si>
    <t>種　別</t>
    <phoneticPr fontId="9"/>
  </si>
  <si>
    <t>保育認定</t>
    <rPh sb="0" eb="2">
      <t>ホイク</t>
    </rPh>
    <rPh sb="2" eb="4">
      <t>ニンテイ</t>
    </rPh>
    <phoneticPr fontId="9"/>
  </si>
  <si>
    <t>保育教諭</t>
    <rPh sb="0" eb="2">
      <t>ホイク</t>
    </rPh>
    <rPh sb="2" eb="4">
      <t>キョウユ</t>
    </rPh>
    <phoneticPr fontId="9"/>
  </si>
  <si>
    <t>◎ 保育認定利用定員９０人以下の施設については、常勤１人を加える</t>
    <rPh sb="2" eb="4">
      <t>ホイク</t>
    </rPh>
    <rPh sb="4" eb="6">
      <t>ニンテイ</t>
    </rPh>
    <rPh sb="6" eb="8">
      <t>リヨウ</t>
    </rPh>
    <rPh sb="16" eb="18">
      <t>シセツ</t>
    </rPh>
    <phoneticPr fontId="9"/>
  </si>
  <si>
    <t>常勤保育教諭</t>
    <rPh sb="4" eb="6">
      <t>キョウユ</t>
    </rPh>
    <phoneticPr fontId="9"/>
  </si>
  <si>
    <t>非常勤保育教諭</t>
    <rPh sb="5" eb="7">
      <t>キョウユ</t>
    </rPh>
    <phoneticPr fontId="9"/>
  </si>
  <si>
    <t>認定</t>
    <rPh sb="0" eb="2">
      <t>ニンテイ</t>
    </rPh>
    <phoneticPr fontId="9"/>
  </si>
  <si>
    <t>基本
教育・保育時間</t>
    <rPh sb="3" eb="5">
      <t>キョウイク</t>
    </rPh>
    <phoneticPr fontId="9"/>
  </si>
  <si>
    <t>（午前）
延長(預かり保育)</t>
    <rPh sb="1" eb="3">
      <t>ゴゼン</t>
    </rPh>
    <rPh sb="5" eb="7">
      <t>エンチョウ</t>
    </rPh>
    <rPh sb="8" eb="9">
      <t>アズ</t>
    </rPh>
    <phoneticPr fontId="9"/>
  </si>
  <si>
    <t>（午後）
(延長・預かり保育)</t>
    <rPh sb="1" eb="3">
      <t>ゴゴ</t>
    </rPh>
    <rPh sb="6" eb="8">
      <t>エンチョウ</t>
    </rPh>
    <rPh sb="9" eb="10">
      <t>アズ</t>
    </rPh>
    <phoneticPr fontId="9"/>
  </si>
  <si>
    <t>合計教育・保育時間</t>
    <rPh sb="2" eb="4">
      <t>キョウイク</t>
    </rPh>
    <rPh sb="5" eb="7">
      <t>ホイク</t>
    </rPh>
    <phoneticPr fontId="9"/>
  </si>
  <si>
    <t>教育時間</t>
    <rPh sb="0" eb="2">
      <t>キョウイク</t>
    </rPh>
    <rPh sb="2" eb="4">
      <t>ジカン</t>
    </rPh>
    <phoneticPr fontId="9"/>
  </si>
  <si>
    <t>平日</t>
    <phoneticPr fontId="9"/>
  </si>
  <si>
    <t>保育標準時間</t>
    <rPh sb="0" eb="2">
      <t>ホイク</t>
    </rPh>
    <rPh sb="2" eb="4">
      <t>ヒョウジュン</t>
    </rPh>
    <rPh sb="4" eb="6">
      <t>ジカン</t>
    </rPh>
    <phoneticPr fontId="9"/>
  </si>
  <si>
    <t>平日</t>
    <phoneticPr fontId="9"/>
  </si>
  <si>
    <t>土曜日</t>
    <phoneticPr fontId="9"/>
  </si>
  <si>
    <t>保育短時間</t>
    <rPh sb="0" eb="2">
      <t>ホイク</t>
    </rPh>
    <rPh sb="2" eb="5">
      <t>タンジカン</t>
    </rPh>
    <phoneticPr fontId="9"/>
  </si>
  <si>
    <t>※クラス名の後に（　）書きでクラス人数を記載すること。</t>
    <rPh sb="4" eb="5">
      <t>メイ</t>
    </rPh>
    <rPh sb="6" eb="7">
      <t>アト</t>
    </rPh>
    <rPh sb="11" eb="12">
      <t>カ</t>
    </rPh>
    <rPh sb="17" eb="19">
      <t>ニンズウ</t>
    </rPh>
    <rPh sb="20" eb="22">
      <t>キサイ</t>
    </rPh>
    <phoneticPr fontId="9"/>
  </si>
  <si>
    <t>点検頻度</t>
    <rPh sb="0" eb="2">
      <t>テンケン</t>
    </rPh>
    <rPh sb="2" eb="4">
      <t>ヒンド</t>
    </rPh>
    <phoneticPr fontId="9"/>
  </si>
  <si>
    <t>施設</t>
    <rPh sb="0" eb="2">
      <t>シセツ</t>
    </rPh>
    <phoneticPr fontId="9"/>
  </si>
  <si>
    <t>年・月・週</t>
    <phoneticPr fontId="9"/>
  </si>
  <si>
    <t>遊具</t>
    <rPh sb="0" eb="2">
      <t>ユウグ</t>
    </rPh>
    <phoneticPr fontId="9"/>
  </si>
  <si>
    <t>嘱託薬剤師</t>
    <rPh sb="0" eb="2">
      <t>ショクタク</t>
    </rPh>
    <rPh sb="2" eb="5">
      <t>ヤクザイシ</t>
    </rPh>
    <phoneticPr fontId="9"/>
  </si>
  <si>
    <t>週</t>
    <rPh sb="0" eb="1">
      <t>シュウ</t>
    </rPh>
    <phoneticPr fontId="9"/>
  </si>
  <si>
    <t>危険等発生時対処要領</t>
    <rPh sb="0" eb="2">
      <t>キケン</t>
    </rPh>
    <rPh sb="2" eb="3">
      <t>トウ</t>
    </rPh>
    <rPh sb="3" eb="5">
      <t>ハッセイ</t>
    </rPh>
    <rPh sb="5" eb="6">
      <t>ジ</t>
    </rPh>
    <rPh sb="6" eb="8">
      <t>タイショ</t>
    </rPh>
    <rPh sb="8" eb="10">
      <t>ヨウリョウ</t>
    </rPh>
    <phoneticPr fontId="9"/>
  </si>
  <si>
    <t>無</t>
    <rPh sb="0" eb="1">
      <t>ナ</t>
    </rPh>
    <phoneticPr fontId="9"/>
  </si>
  <si>
    <t>（民間幼保連携型認定こども園用）</t>
    <rPh sb="1" eb="3">
      <t>ミンカン</t>
    </rPh>
    <rPh sb="3" eb="4">
      <t>ヨウ</t>
    </rPh>
    <rPh sb="4" eb="5">
      <t>ホ</t>
    </rPh>
    <rPh sb="5" eb="8">
      <t>レンケイガタ</t>
    </rPh>
    <rPh sb="8" eb="10">
      <t>ニンテイ</t>
    </rPh>
    <rPh sb="13" eb="14">
      <t>エン</t>
    </rPh>
    <rPh sb="14" eb="15">
      <t>ヨウ</t>
    </rPh>
    <phoneticPr fontId="9"/>
  </si>
  <si>
    <t>　ア　教育時間認定児童に対する給食の実施</t>
    <rPh sb="3" eb="5">
      <t>キョウイク</t>
    </rPh>
    <rPh sb="5" eb="7">
      <t>ジカン</t>
    </rPh>
    <rPh sb="7" eb="9">
      <t>ニンテイ</t>
    </rPh>
    <rPh sb="9" eb="11">
      <t>ジドウ</t>
    </rPh>
    <rPh sb="12" eb="13">
      <t>タイ</t>
    </rPh>
    <rPh sb="15" eb="17">
      <t>キュウショク</t>
    </rPh>
    <rPh sb="18" eb="20">
      <t>ジッシ</t>
    </rPh>
    <phoneticPr fontId="9"/>
  </si>
  <si>
    <t>・</t>
    <phoneticPr fontId="9"/>
  </si>
  <si>
    <t xml:space="preserve">  イ　平均食数</t>
    <phoneticPr fontId="9"/>
  </si>
  <si>
    <t>　ウ　土曜日の給食の状況（該当に○印）</t>
    <phoneticPr fontId="9"/>
  </si>
  <si>
    <t>　エ　弁当の持参を求めている日の有無（該当に○印）</t>
    <phoneticPr fontId="9"/>
  </si>
  <si>
    <t>　オ　職員給食の状況（該当に○印）</t>
    <phoneticPr fontId="9"/>
  </si>
  <si>
    <t>教育時間認定</t>
    <rPh sb="0" eb="2">
      <t>キョウイク</t>
    </rPh>
    <rPh sb="2" eb="4">
      <t>ジカン</t>
    </rPh>
    <rPh sb="4" eb="6">
      <t>ニンテイ</t>
    </rPh>
    <phoneticPr fontId="9"/>
  </si>
  <si>
    <t>保育認定</t>
    <rPh sb="0" eb="2">
      <t>ホイク</t>
    </rPh>
    <rPh sb="2" eb="4">
      <t>ニンテイ</t>
    </rPh>
    <phoneticPr fontId="9"/>
  </si>
  <si>
    <t>出勤
時間</t>
    <phoneticPr fontId="9"/>
  </si>
  <si>
    <t>退所
時間</t>
    <phoneticPr fontId="9"/>
  </si>
  <si>
    <t>休憩
時間</t>
    <rPh sb="0" eb="2">
      <t>キュウケイ</t>
    </rPh>
    <rPh sb="3" eb="5">
      <t>ジカン</t>
    </rPh>
    <phoneticPr fontId="9"/>
  </si>
  <si>
    <t>：</t>
    <phoneticPr fontId="9"/>
  </si>
  <si>
    <t>【注】直近のシフト表があれば、その写しを添付することで、記入に代えて差し支え</t>
    <phoneticPr fontId="9"/>
  </si>
  <si>
    <t>ない。この場合、各勤務時間について、勤務人数を記載すること。</t>
    <phoneticPr fontId="9"/>
  </si>
  <si>
    <t>労働基準法第３６条(時間外及び休日の労働）の労使協定</t>
    <phoneticPr fontId="9"/>
  </si>
  <si>
    <t>期間：　年　月　日  ～　年　月　日</t>
    <rPh sb="0" eb="2">
      <t>キカン</t>
    </rPh>
    <rPh sb="4" eb="5">
      <t>ネン</t>
    </rPh>
    <rPh sb="6" eb="7">
      <t>ガツ</t>
    </rPh>
    <rPh sb="8" eb="9">
      <t>ニチ</t>
    </rPh>
    <rPh sb="13" eb="14">
      <t>ネン</t>
    </rPh>
    <rPh sb="15" eb="16">
      <t>ガツ</t>
    </rPh>
    <rPh sb="17" eb="18">
      <t>ニチ</t>
    </rPh>
    <phoneticPr fontId="9"/>
  </si>
  <si>
    <t>期間：　年　月　日　～　年　月　日</t>
    <rPh sb="0" eb="2">
      <t>キカン</t>
    </rPh>
    <rPh sb="4" eb="5">
      <t>ネン</t>
    </rPh>
    <rPh sb="6" eb="7">
      <t>ガツ</t>
    </rPh>
    <rPh sb="8" eb="9">
      <t>ニチ</t>
    </rPh>
    <rPh sb="12" eb="13">
      <t>ネン</t>
    </rPh>
    <rPh sb="14" eb="15">
      <t>ガツ</t>
    </rPh>
    <rPh sb="16" eb="17">
      <t>ニチ</t>
    </rPh>
    <phoneticPr fontId="9"/>
  </si>
  <si>
    <t>【注】１．届出日は、労働基準監督署の受付</t>
    <rPh sb="1" eb="2">
      <t>チュウ</t>
    </rPh>
    <rPh sb="5" eb="6">
      <t>トド</t>
    </rPh>
    <rPh sb="6" eb="7">
      <t>デ</t>
    </rPh>
    <rPh sb="7" eb="8">
      <t>ビ</t>
    </rPh>
    <rPh sb="10" eb="12">
      <t>ロウドウ</t>
    </rPh>
    <rPh sb="12" eb="14">
      <t>キジュン</t>
    </rPh>
    <rPh sb="14" eb="17">
      <t>カントクショ</t>
    </rPh>
    <rPh sb="18" eb="20">
      <t>ウケツケ</t>
    </rPh>
    <phoneticPr fontId="9"/>
  </si>
  <si>
    <t>　　　日を記載すること。</t>
    <rPh sb="3" eb="4">
      <t>ヒ</t>
    </rPh>
    <rPh sb="5" eb="7">
      <t>キサイ</t>
    </rPh>
    <phoneticPr fontId="9"/>
  </si>
  <si>
    <t>　　　２．期間は、協定の有効期間を記載す</t>
    <rPh sb="5" eb="7">
      <t>キカン</t>
    </rPh>
    <rPh sb="9" eb="11">
      <t>キョウテイ</t>
    </rPh>
    <rPh sb="12" eb="14">
      <t>ユウコウ</t>
    </rPh>
    <rPh sb="14" eb="16">
      <t>キカン</t>
    </rPh>
    <rPh sb="17" eb="19">
      <t>キサイ</t>
    </rPh>
    <phoneticPr fontId="9"/>
  </si>
  <si>
    <t>　　　ること。</t>
    <phoneticPr fontId="9"/>
  </si>
  <si>
    <t>　【注】届出日は、消防署の受付日を記載すること。</t>
    <rPh sb="4" eb="5">
      <t>トド</t>
    </rPh>
    <rPh sb="5" eb="6">
      <t>デ</t>
    </rPh>
    <rPh sb="6" eb="7">
      <t>ビ</t>
    </rPh>
    <rPh sb="9" eb="12">
      <t>ショウボウショ</t>
    </rPh>
    <rPh sb="13" eb="16">
      <t>ウケツケビ</t>
    </rPh>
    <rPh sb="17" eb="19">
      <t>キサイ</t>
    </rPh>
    <phoneticPr fontId="9"/>
  </si>
  <si>
    <t>対象
人員</t>
    <phoneticPr fontId="9"/>
  </si>
  <si>
    <t>受診
人員</t>
    <phoneticPr fontId="9"/>
  </si>
  <si>
    <t>実施日</t>
    <rPh sb="0" eb="3">
      <t>ジッシビ</t>
    </rPh>
    <phoneticPr fontId="9"/>
  </si>
  <si>
    <t>　【注】文書による協定に限らず、日頃から協力関係が出来ていれば、連携「有」とみなす。</t>
    <rPh sb="4" eb="6">
      <t>ブンショ</t>
    </rPh>
    <rPh sb="9" eb="11">
      <t>キョウテイ</t>
    </rPh>
    <rPh sb="12" eb="13">
      <t>カギ</t>
    </rPh>
    <rPh sb="16" eb="18">
      <t>ヒゴロ</t>
    </rPh>
    <rPh sb="20" eb="22">
      <t>キョウリョク</t>
    </rPh>
    <rPh sb="22" eb="24">
      <t>カンケイ</t>
    </rPh>
    <rPh sb="25" eb="27">
      <t>デキ</t>
    </rPh>
    <rPh sb="32" eb="34">
      <t>レンケイ</t>
    </rPh>
    <rPh sb="35" eb="36">
      <t>ア</t>
    </rPh>
    <phoneticPr fontId="9"/>
  </si>
  <si>
    <t>・運営規程</t>
    <rPh sb="1" eb="3">
      <t>ウンエイ</t>
    </rPh>
    <phoneticPr fontId="9"/>
  </si>
  <si>
    <t>・園則</t>
    <rPh sb="1" eb="2">
      <t>エン</t>
    </rPh>
    <rPh sb="2" eb="3">
      <t>ソク</t>
    </rPh>
    <phoneticPr fontId="9"/>
  </si>
  <si>
    <t>【注】１．施設毎に作成してください。</t>
    <phoneticPr fontId="9"/>
  </si>
  <si>
    <t>　　　２．改善が確認できる資料の添付は必要ありません。現地で確認しますので、当日準備願います。</t>
    <phoneticPr fontId="9"/>
  </si>
  <si>
    <t>　　　２．財源欄は、具体的(運営費、積立預金、他経理区分から繰入、寄附金等)に記入の上、その金額も記載のこと。</t>
    <phoneticPr fontId="9"/>
  </si>
  <si>
    <t>　　　３．３００万円以上のリース取引についても記入すること。</t>
    <rPh sb="8" eb="10">
      <t>マンエン</t>
    </rPh>
    <rPh sb="10" eb="12">
      <t>イジョウ</t>
    </rPh>
    <rPh sb="16" eb="18">
      <t>トリヒキ</t>
    </rPh>
    <rPh sb="23" eb="25">
      <t>キニュウ</t>
    </rPh>
    <phoneticPr fontId="9"/>
  </si>
  <si>
    <t>１２　（１）　児童虐待対応にかかる取組状況</t>
    <phoneticPr fontId="9"/>
  </si>
  <si>
    <r>
      <t xml:space="preserve">       </t>
    </r>
    <r>
      <rPr>
        <sz val="12"/>
        <rFont val="HGｺﾞｼｯｸM"/>
        <family val="3"/>
        <charset val="128"/>
      </rPr>
      <t>　　年　　月　　日</t>
    </r>
  </si>
  <si>
    <r>
      <t xml:space="preserve"> </t>
    </r>
    <r>
      <rPr>
        <sz val="12"/>
        <rFont val="HGｺﾞｼｯｸM"/>
        <family val="3"/>
        <charset val="128"/>
      </rPr>
      <t>園舎 ・ 駐車場 ・ 倉庫 ・ その他（　　　　　　　　）</t>
    </r>
    <phoneticPr fontId="9"/>
  </si>
  <si>
    <t>途中入所児の
健康診断</t>
    <rPh sb="0" eb="2">
      <t>トチュウ</t>
    </rPh>
    <rPh sb="2" eb="4">
      <t>ニュウショ</t>
    </rPh>
    <phoneticPr fontId="9"/>
  </si>
  <si>
    <t>保育教諭等の自己評価</t>
    <rPh sb="2" eb="4">
      <t>キョウユ</t>
    </rPh>
    <rPh sb="4" eb="5">
      <t>トウ</t>
    </rPh>
    <phoneticPr fontId="9"/>
  </si>
  <si>
    <t>（１）防火管理者および消防計画、各種計画等</t>
    <rPh sb="16" eb="18">
      <t>カクシュ</t>
    </rPh>
    <rPh sb="18" eb="20">
      <t>ケイカク</t>
    </rPh>
    <rPh sb="20" eb="21">
      <t>トウ</t>
    </rPh>
    <phoneticPr fontId="9"/>
  </si>
  <si>
    <t>・保育教諭</t>
    <rPh sb="1" eb="3">
      <t>ホイク</t>
    </rPh>
    <rPh sb="3" eb="5">
      <t>キョウユ</t>
    </rPh>
    <phoneticPr fontId="9"/>
  </si>
  <si>
    <r>
      <t>・その他</t>
    </r>
    <r>
      <rPr>
        <sz val="11"/>
        <rFont val="HGｺﾞｼｯｸM"/>
        <family val="3"/>
        <charset val="128"/>
      </rPr>
      <t>（井戸水等）</t>
    </r>
    <phoneticPr fontId="9"/>
  </si>
  <si>
    <t>前回文書指摘および口頭指示事項の改善状況</t>
    <rPh sb="1" eb="2">
      <t>カイ</t>
    </rPh>
    <phoneticPr fontId="9"/>
  </si>
  <si>
    <t>前回文書指摘事項・口頭指示事項</t>
    <rPh sb="1" eb="2">
      <t>カイ</t>
    </rPh>
    <phoneticPr fontId="9"/>
  </si>
  <si>
    <t>・</t>
    <phoneticPr fontId="9"/>
  </si>
  <si>
    <t>(有の場合、その内容）　【注】未満児の部屋の変更などの用途・面積変更を記載のこと。軽微なものは除く。</t>
    <rPh sb="1" eb="2">
      <t>ア</t>
    </rPh>
    <rPh sb="3" eb="5">
      <t>バアイ</t>
    </rPh>
    <rPh sb="8" eb="10">
      <t>ナイヨウ</t>
    </rPh>
    <rPh sb="15" eb="17">
      <t>ミマン</t>
    </rPh>
    <rPh sb="17" eb="18">
      <t>ジ</t>
    </rPh>
    <rPh sb="27" eb="29">
      <t>ヨウト</t>
    </rPh>
    <rPh sb="30" eb="32">
      <t>メンセキ</t>
    </rPh>
    <rPh sb="32" eb="34">
      <t>ヘンコウ</t>
    </rPh>
    <phoneticPr fontId="9"/>
  </si>
  <si>
    <t>（　　　　）
その他</t>
    <phoneticPr fontId="9"/>
  </si>
  <si>
    <r>
      <rPr>
        <sz val="10"/>
        <rFont val="HGｺﾞｼｯｸM"/>
        <family val="3"/>
        <charset val="128"/>
      </rPr>
      <t>増員</t>
    </r>
    <r>
      <rPr>
        <sz val="9"/>
        <rFont val="HGｺﾞｼｯｸM"/>
        <family val="3"/>
        <charset val="128"/>
      </rPr>
      <t xml:space="preserve">
 （採用）</t>
    </r>
    <rPh sb="0" eb="2">
      <t>ゾウイン</t>
    </rPh>
    <rPh sb="5" eb="7">
      <t>サイヨウ</t>
    </rPh>
    <phoneticPr fontId="9"/>
  </si>
  <si>
    <t xml:space="preserve"> （異動）</t>
    <rPh sb="2" eb="4">
      <t>イドウ</t>
    </rPh>
    <phoneticPr fontId="9"/>
  </si>
  <si>
    <r>
      <rPr>
        <sz val="10"/>
        <rFont val="HGｺﾞｼｯｸM"/>
        <family val="3"/>
        <charset val="128"/>
      </rPr>
      <t>減員</t>
    </r>
    <r>
      <rPr>
        <sz val="9"/>
        <rFont val="HGｺﾞｼｯｸM"/>
        <family val="3"/>
        <charset val="128"/>
      </rPr>
      <t xml:space="preserve">
 （退職）</t>
    </r>
    <rPh sb="0" eb="2">
      <t>ゲンイン</t>
    </rPh>
    <rPh sb="5" eb="7">
      <t>タイショク</t>
    </rPh>
    <phoneticPr fontId="9"/>
  </si>
  <si>
    <t>（異動）</t>
    <rPh sb="1" eb="3">
      <t>イドウ</t>
    </rPh>
    <phoneticPr fontId="9"/>
  </si>
  <si>
    <t>加配等の計（A)
　　　･･･②</t>
    <rPh sb="0" eb="2">
      <t>カハイ</t>
    </rPh>
    <rPh sb="2" eb="3">
      <t>トウ</t>
    </rPh>
    <rPh sb="4" eb="5">
      <t>ケイ</t>
    </rPh>
    <phoneticPr fontId="9"/>
  </si>
  <si>
    <t>←実人員を記入</t>
    <phoneticPr fontId="9"/>
  </si>
  <si>
    <t>←常勤換算による人員（注２）を記入</t>
    <rPh sb="11" eb="12">
      <t>チュウ</t>
    </rPh>
    <phoneticPr fontId="9"/>
  </si>
  <si>
    <t>≧</t>
    <phoneticPr fontId="9"/>
  </si>
  <si>
    <t>配置基準人員　D</t>
    <rPh sb="0" eb="2">
      <t>ハイチ</t>
    </rPh>
    <rPh sb="2" eb="4">
      <t>キジュン</t>
    </rPh>
    <rPh sb="4" eb="6">
      <t>ジンイン</t>
    </rPh>
    <phoneticPr fontId="9"/>
  </si>
  <si>
    <t>常勤職員の１か月の勤務時間（一人当たり）</t>
    <phoneticPr fontId="9"/>
  </si>
  <si>
    <t>　　　　３．年度当初職員数は、各々４月１日時点の職員数を、年度中欄は、4月2日から3月31日までの動向を記入すること。</t>
    <rPh sb="29" eb="31">
      <t>ネンド</t>
    </rPh>
    <rPh sb="31" eb="32">
      <t>チュウ</t>
    </rPh>
    <rPh sb="32" eb="33">
      <t>ラン</t>
    </rPh>
    <rPh sb="36" eb="37">
      <t>ガツ</t>
    </rPh>
    <rPh sb="38" eb="39">
      <t>ニチ</t>
    </rPh>
    <rPh sb="42" eb="43">
      <t>ガツ</t>
    </rPh>
    <rPh sb="45" eb="46">
      <t>ニチ</t>
    </rPh>
    <phoneticPr fontId="9"/>
  </si>
  <si>
    <t>［保育教諭等配置基準人員確認表］</t>
    <rPh sb="3" eb="5">
      <t>キョウユ</t>
    </rPh>
    <rPh sb="5" eb="6">
      <t>トウ</t>
    </rPh>
    <phoneticPr fontId="9"/>
  </si>
  <si>
    <t>（３）保育教諭等の加配等の状況</t>
    <rPh sb="5" eb="7">
      <t>キョウユ</t>
    </rPh>
    <rPh sb="7" eb="8">
      <t>トウ</t>
    </rPh>
    <rPh sb="11" eb="12">
      <t>トウ</t>
    </rPh>
    <phoneticPr fontId="9"/>
  </si>
  <si>
    <t>合　計（A)</t>
    <rPh sb="0" eb="1">
      <t>ア</t>
    </rPh>
    <rPh sb="2" eb="3">
      <t>ケイ</t>
    </rPh>
    <phoneticPr fontId="9"/>
  </si>
  <si>
    <r>
      <t xml:space="preserve">採用時健康診断
</t>
    </r>
    <r>
      <rPr>
        <sz val="9"/>
        <rFont val="HGｺﾞｼｯｸM"/>
        <family val="3"/>
        <charset val="128"/>
      </rPr>
      <t>(健康診断・診断書）※</t>
    </r>
    <rPh sb="9" eb="11">
      <t>ケンコウ</t>
    </rPh>
    <rPh sb="11" eb="13">
      <t>シンダン</t>
    </rPh>
    <rPh sb="14" eb="17">
      <t>シンダンショ</t>
    </rPh>
    <phoneticPr fontId="9"/>
  </si>
  <si>
    <t>４．「本俸」は、当該職員が適用を受けている給与表の級号俸を上段に記入し、当該級号俸に係る本俸月額を下段に記入すること。</t>
    <rPh sb="3" eb="5">
      <t>ホンポウ</t>
    </rPh>
    <rPh sb="8" eb="10">
      <t>トウガイ</t>
    </rPh>
    <rPh sb="10" eb="12">
      <t>ショクイン</t>
    </rPh>
    <rPh sb="13" eb="15">
      <t>テキヨウ</t>
    </rPh>
    <rPh sb="16" eb="17">
      <t>ウ</t>
    </rPh>
    <rPh sb="21" eb="23">
      <t>キュウヨ</t>
    </rPh>
    <rPh sb="23" eb="24">
      <t>ヒョウ</t>
    </rPh>
    <rPh sb="25" eb="26">
      <t>キュウ</t>
    </rPh>
    <rPh sb="26" eb="27">
      <t>ゴウ</t>
    </rPh>
    <rPh sb="32" eb="34">
      <t>キニュウ</t>
    </rPh>
    <phoneticPr fontId="9"/>
  </si>
  <si>
    <t>６．育休、産休、介護休、病休中の職員についても記入し、その旨を「備考」欄に明示のこと。</t>
    <phoneticPr fontId="9"/>
  </si>
  <si>
    <t>年に１回</t>
    <phoneticPr fontId="9"/>
  </si>
  <si>
    <t>その他（　　　　　　　　　　　　　　　　）</t>
    <rPh sb="2" eb="3">
      <t>タ</t>
    </rPh>
    <phoneticPr fontId="9"/>
  </si>
  <si>
    <t>除去を解除する場合の方法</t>
    <rPh sb="0" eb="2">
      <t>ジョキョ</t>
    </rPh>
    <rPh sb="3" eb="5">
      <t>カイジョ</t>
    </rPh>
    <rPh sb="7" eb="9">
      <t>バアイ</t>
    </rPh>
    <rPh sb="10" eb="12">
      <t>ホウホウ</t>
    </rPh>
    <phoneticPr fontId="9"/>
  </si>
  <si>
    <t>保護者との書面取り交わし</t>
    <rPh sb="0" eb="3">
      <t>ホゴシャ</t>
    </rPh>
    <rPh sb="5" eb="7">
      <t>ショメン</t>
    </rPh>
    <rPh sb="7" eb="8">
      <t>ト</t>
    </rPh>
    <rPh sb="9" eb="10">
      <t>カ</t>
    </rPh>
    <phoneticPr fontId="9"/>
  </si>
  <si>
    <t>（　有　・　無　）</t>
  </si>
  <si>
    <t>改善事項の有無</t>
    <rPh sb="0" eb="2">
      <t>カイゼン</t>
    </rPh>
    <rPh sb="2" eb="4">
      <t>ジコウ</t>
    </rPh>
    <rPh sb="5" eb="7">
      <t>ウム</t>
    </rPh>
    <phoneticPr fontId="9"/>
  </si>
  <si>
    <t>総合点検
（１回／年）</t>
    <phoneticPr fontId="9"/>
  </si>
  <si>
    <t>　年　月　日</t>
    <rPh sb="1" eb="2">
      <t>ネン</t>
    </rPh>
    <rPh sb="3" eb="4">
      <t>ゲツ</t>
    </rPh>
    <rPh sb="5" eb="6">
      <t>ニチ</t>
    </rPh>
    <phoneticPr fontId="9"/>
  </si>
  <si>
    <t>機器点検
（１回／６ヶ月）</t>
    <phoneticPr fontId="9"/>
  </si>
  <si>
    <t>1.改善済</t>
    <rPh sb="2" eb="4">
      <t>カイゼン</t>
    </rPh>
    <rPh sb="4" eb="5">
      <t>ス</t>
    </rPh>
    <phoneticPr fontId="9"/>
  </si>
  <si>
    <t>2.一部改善</t>
    <rPh sb="2" eb="4">
      <t>イチブ</t>
    </rPh>
    <rPh sb="4" eb="6">
      <t>カイゼン</t>
    </rPh>
    <phoneticPr fontId="9"/>
  </si>
  <si>
    <t>3.改善中</t>
    <rPh sb="2" eb="4">
      <t>カイゼン</t>
    </rPh>
    <rPh sb="4" eb="5">
      <t>チュウ</t>
    </rPh>
    <phoneticPr fontId="9"/>
  </si>
  <si>
    <t>4.未改善</t>
    <rPh sb="2" eb="3">
      <t>ミ</t>
    </rPh>
    <rPh sb="3" eb="5">
      <t>カイゼン</t>
    </rPh>
    <phoneticPr fontId="9"/>
  </si>
  <si>
    <t>【注】１．「有」であって、指摘等がなかった場合は「指摘等なし」と記載すること。</t>
    <phoneticPr fontId="9"/>
  </si>
  <si>
    <t>検便の対象職員</t>
    <rPh sb="0" eb="2">
      <t>ケンベン</t>
    </rPh>
    <rPh sb="3" eb="5">
      <t>タイショウ</t>
    </rPh>
    <rPh sb="5" eb="7">
      <t>ショクイン</t>
    </rPh>
    <phoneticPr fontId="9"/>
  </si>
  <si>
    <t>検便の検査項目</t>
    <rPh sb="0" eb="2">
      <t>ケンベン</t>
    </rPh>
    <rPh sb="3" eb="5">
      <t>ケンサ</t>
    </rPh>
    <rPh sb="5" eb="7">
      <t>コウモク</t>
    </rPh>
    <phoneticPr fontId="9"/>
  </si>
  <si>
    <t>赤痢菌</t>
    <rPh sb="0" eb="3">
      <t>セキリキン</t>
    </rPh>
    <phoneticPr fontId="9"/>
  </si>
  <si>
    <t>乳児担当職員</t>
    <rPh sb="0" eb="2">
      <t>ニュウジ</t>
    </rPh>
    <rPh sb="2" eb="4">
      <t>タントウ</t>
    </rPh>
    <rPh sb="4" eb="6">
      <t>ショクイン</t>
    </rPh>
    <phoneticPr fontId="9"/>
  </si>
  <si>
    <t>サルモネラ菌</t>
    <rPh sb="5" eb="6">
      <t>キン</t>
    </rPh>
    <phoneticPr fontId="9"/>
  </si>
  <si>
    <t>保育担当職員</t>
    <rPh sb="0" eb="2">
      <t>ホイク</t>
    </rPh>
    <rPh sb="2" eb="4">
      <t>タントウ</t>
    </rPh>
    <rPh sb="4" eb="6">
      <t>ショクイン</t>
    </rPh>
    <phoneticPr fontId="9"/>
  </si>
  <si>
    <t>O-157</t>
    <phoneticPr fontId="9"/>
  </si>
  <si>
    <t>O-157を含む腸管出血性大腸菌群</t>
    <rPh sb="6" eb="7">
      <t>フク</t>
    </rPh>
    <rPh sb="8" eb="10">
      <t>チョウカン</t>
    </rPh>
    <rPh sb="10" eb="13">
      <t>シュッケツセイ</t>
    </rPh>
    <rPh sb="13" eb="16">
      <t>ダイチョウキン</t>
    </rPh>
    <rPh sb="16" eb="17">
      <t>グン</t>
    </rPh>
    <phoneticPr fontId="9"/>
  </si>
  <si>
    <t>全職員</t>
    <rPh sb="0" eb="3">
      <t>ゼンショクイン</t>
    </rPh>
    <phoneticPr fontId="9"/>
  </si>
  <si>
    <t>ノロウィルス</t>
    <phoneticPr fontId="9"/>
  </si>
  <si>
    <t>その他（　　　　　　　　　）</t>
    <rPh sb="2" eb="3">
      <t>タ</t>
    </rPh>
    <phoneticPr fontId="9"/>
  </si>
  <si>
    <t>　　年　　月　　日</t>
    <rPh sb="2" eb="3">
      <t>ネン</t>
    </rPh>
    <rPh sb="5" eb="6">
      <t>ゲツ</t>
    </rPh>
    <rPh sb="8" eb="9">
      <t>ニチ</t>
    </rPh>
    <phoneticPr fontId="9"/>
  </si>
  <si>
    <t>実 施 者 職 名 等</t>
    <rPh sb="10" eb="11">
      <t>トウ</t>
    </rPh>
    <phoneticPr fontId="9"/>
  </si>
  <si>
    <t>・学校保健計画</t>
    <rPh sb="1" eb="3">
      <t>ガッコウ</t>
    </rPh>
    <rPh sb="3" eb="5">
      <t>ホケン</t>
    </rPh>
    <rPh sb="5" eb="7">
      <t>ケイカク</t>
    </rPh>
    <phoneticPr fontId="9"/>
  </si>
  <si>
    <t>・学校安全計画</t>
    <rPh sb="1" eb="3">
      <t>ガッコウ</t>
    </rPh>
    <rPh sb="3" eb="5">
      <t>アンゼン</t>
    </rPh>
    <rPh sb="5" eb="7">
      <t>ケイカク</t>
    </rPh>
    <phoneticPr fontId="9"/>
  </si>
  <si>
    <t>・危機等発生時対処要領</t>
    <rPh sb="1" eb="3">
      <t>キキ</t>
    </rPh>
    <rPh sb="3" eb="4">
      <t>トウ</t>
    </rPh>
    <rPh sb="4" eb="6">
      <t>ハッセイ</t>
    </rPh>
    <rPh sb="6" eb="7">
      <t>ジ</t>
    </rPh>
    <rPh sb="7" eb="9">
      <t>タイショ</t>
    </rPh>
    <rPh sb="9" eb="11">
      <t>ヨウリョウ</t>
    </rPh>
    <phoneticPr fontId="9"/>
  </si>
  <si>
    <t>【注1】監査会場に上記の書類等を準備しておくこと。</t>
  </si>
  <si>
    <t>【注2】必要に応じ、当日、その他の資料を求める場合があること。</t>
  </si>
  <si>
    <t>人</t>
    <phoneticPr fontId="47"/>
  </si>
  <si>
    <t>人</t>
    <rPh sb="0" eb="1">
      <t>ニン</t>
    </rPh>
    <phoneticPr fontId="47"/>
  </si>
  <si>
    <t>４月</t>
    <rPh sb="1" eb="2">
      <t>ガツ</t>
    </rPh>
    <phoneticPr fontId="47"/>
  </si>
  <si>
    <t>(</t>
    <phoneticPr fontId="47"/>
  </si>
  <si>
    <t>)</t>
    <phoneticPr fontId="47"/>
  </si>
  <si>
    <t>５月</t>
    <rPh sb="1" eb="2">
      <t>ガツ</t>
    </rPh>
    <phoneticPr fontId="47"/>
  </si>
  <si>
    <t>６月</t>
    <rPh sb="1" eb="2">
      <t>ガツ</t>
    </rPh>
    <phoneticPr fontId="47"/>
  </si>
  <si>
    <t>７月</t>
    <rPh sb="1" eb="2">
      <t>ガツ</t>
    </rPh>
    <phoneticPr fontId="47"/>
  </si>
  <si>
    <t>８月</t>
    <rPh sb="1" eb="2">
      <t>ガツ</t>
    </rPh>
    <phoneticPr fontId="47"/>
  </si>
  <si>
    <t>９月</t>
    <rPh sb="1" eb="2">
      <t>ガツ</t>
    </rPh>
    <phoneticPr fontId="47"/>
  </si>
  <si>
    <t>10月</t>
    <rPh sb="2" eb="3">
      <t>ガツ</t>
    </rPh>
    <phoneticPr fontId="47"/>
  </si>
  <si>
    <t>11月</t>
    <rPh sb="2" eb="3">
      <t>ガツ</t>
    </rPh>
    <phoneticPr fontId="47"/>
  </si>
  <si>
    <t>12月</t>
    <rPh sb="2" eb="3">
      <t>ガツ</t>
    </rPh>
    <phoneticPr fontId="47"/>
  </si>
  <si>
    <t>１月</t>
    <rPh sb="1" eb="2">
      <t>ガツ</t>
    </rPh>
    <phoneticPr fontId="47"/>
  </si>
  <si>
    <t>２月</t>
    <rPh sb="1" eb="2">
      <t>ガツ</t>
    </rPh>
    <phoneticPr fontId="47"/>
  </si>
  <si>
    <t>３月</t>
    <rPh sb="1" eb="2">
      <t>ガツ</t>
    </rPh>
    <phoneticPr fontId="47"/>
  </si>
  <si>
    <t>月別</t>
    <rPh sb="0" eb="2">
      <t>ツキベツ</t>
    </rPh>
    <phoneticPr fontId="47"/>
  </si>
  <si>
    <t>kcal</t>
    <phoneticPr fontId="47"/>
  </si>
  <si>
    <t>g</t>
    <phoneticPr fontId="47"/>
  </si>
  <si>
    <t>人</t>
    <phoneticPr fontId="47"/>
  </si>
  <si>
    <t>kcal</t>
    <phoneticPr fontId="47"/>
  </si>
  <si>
    <t>g</t>
    <phoneticPr fontId="47"/>
  </si>
  <si>
    <t>実　施　年　月　日</t>
  </si>
  <si>
    <t>実　施　方　法</t>
  </si>
  <si>
    <t>年　　月　　日</t>
    <rPh sb="0" eb="1">
      <t>ネン</t>
    </rPh>
    <rPh sb="3" eb="4">
      <t>ガツ</t>
    </rPh>
    <rPh sb="6" eb="7">
      <t>ニチ</t>
    </rPh>
    <phoneticPr fontId="9"/>
  </si>
  <si>
    <t>【注】実施方法には「業者委託」・「職員による」等を記入のこと。</t>
  </si>
  <si>
    <t>円/時間</t>
    <rPh sb="0" eb="1">
      <t>エン</t>
    </rPh>
    <rPh sb="2" eb="4">
      <t>ジカン</t>
    </rPh>
    <phoneticPr fontId="9"/>
  </si>
  <si>
    <t>）円/時間</t>
    <rPh sb="1" eb="2">
      <t>エン</t>
    </rPh>
    <rPh sb="3" eb="5">
      <t>ジカン</t>
    </rPh>
    <phoneticPr fontId="9"/>
  </si>
  <si>
    <t>（１）私的契約児の利用料収入の状況</t>
    <phoneticPr fontId="9"/>
  </si>
  <si>
    <t>（２）工事および高額物品購入の状況</t>
    <phoneticPr fontId="9"/>
  </si>
  <si>
    <t>満年齢区分</t>
    <rPh sb="0" eb="1">
      <t>マン</t>
    </rPh>
    <rPh sb="1" eb="3">
      <t>ジツネンレイ</t>
    </rPh>
    <rPh sb="3" eb="5">
      <t>クブン</t>
    </rPh>
    <phoneticPr fontId="26"/>
  </si>
  <si>
    <t>０歳児</t>
    <rPh sb="1" eb="3">
      <t>サイジ</t>
    </rPh>
    <phoneticPr fontId="26"/>
  </si>
  <si>
    <t>１歳児</t>
    <rPh sb="1" eb="3">
      <t>サイジ</t>
    </rPh>
    <phoneticPr fontId="26"/>
  </si>
  <si>
    <t>２歳児</t>
    <rPh sb="1" eb="3">
      <t>サイジ</t>
    </rPh>
    <phoneticPr fontId="26"/>
  </si>
  <si>
    <t>３歳児</t>
    <rPh sb="1" eb="3">
      <t>サイジ</t>
    </rPh>
    <phoneticPr fontId="26"/>
  </si>
  <si>
    <t>４歳以上児</t>
    <rPh sb="1" eb="2">
      <t>サイ</t>
    </rPh>
    <rPh sb="2" eb="5">
      <t>イジョウジ</t>
    </rPh>
    <phoneticPr fontId="26"/>
  </si>
  <si>
    <t>加配等名称</t>
    <rPh sb="2" eb="3">
      <t>トウ</t>
    </rPh>
    <rPh sb="3" eb="5">
      <t>メイショウ</t>
    </rPh>
    <phoneticPr fontId="9"/>
  </si>
  <si>
    <t>（２）年間行事</t>
    <phoneticPr fontId="9"/>
  </si>
  <si>
    <t xml:space="preserve">（３）デイリープログラム </t>
    <phoneticPr fontId="9"/>
  </si>
  <si>
    <t>（１）教育・保育目標　　　　　　　　　　　　　　　　　　　　　</t>
    <rPh sb="3" eb="5">
      <t>キョウイク</t>
    </rPh>
    <phoneticPr fontId="9"/>
  </si>
  <si>
    <t>（４）開設時間および日数</t>
    <phoneticPr fontId="9"/>
  </si>
  <si>
    <t>（５）休所、希望保育期間の状況</t>
    <phoneticPr fontId="9"/>
  </si>
  <si>
    <t>（４）職員の勤務時間                            　　　　　</t>
    <phoneticPr fontId="9"/>
  </si>
  <si>
    <r>
      <t>すべての預貯金および有価証券</t>
    </r>
    <r>
      <rPr>
        <sz val="9"/>
        <color theme="1"/>
        <rFont val="HGｺﾞｼｯｸM"/>
        <family val="3"/>
        <charset val="128"/>
      </rPr>
      <t>（投資有価証券を含む。）</t>
    </r>
    <phoneticPr fontId="9"/>
  </si>
  <si>
    <t>保護者からの申出　(申出方法：　　　　　　　　　　)</t>
    <phoneticPr fontId="9"/>
  </si>
  <si>
    <t>その他　(把握方法：       　　        ）</t>
    <phoneticPr fontId="9"/>
  </si>
  <si>
    <t>医師の指示書（ガイドラインの生活管理指導表の活用）</t>
    <phoneticPr fontId="9"/>
  </si>
  <si>
    <t>上記以外の医師の指示書</t>
    <phoneticPr fontId="9"/>
  </si>
  <si>
    <r>
      <t>医師の指示書</t>
    </r>
    <r>
      <rPr>
        <sz val="9"/>
        <rFont val="HGｺﾞｼｯｸM"/>
        <family val="3"/>
        <charset val="128"/>
      </rPr>
      <t>（生活管理指導表等）</t>
    </r>
    <r>
      <rPr>
        <sz val="10"/>
        <rFont val="HGｺﾞｼｯｸM"/>
        <family val="3"/>
        <charset val="128"/>
      </rPr>
      <t>の見直し間隔</t>
    </r>
    <rPh sb="0" eb="2">
      <t>イシ</t>
    </rPh>
    <rPh sb="3" eb="5">
      <t>シジ</t>
    </rPh>
    <rPh sb="5" eb="6">
      <t>ショ</t>
    </rPh>
    <rPh sb="17" eb="19">
      <t>ミナオ</t>
    </rPh>
    <rPh sb="20" eb="22">
      <t>カンカク</t>
    </rPh>
    <phoneticPr fontId="9"/>
  </si>
  <si>
    <t>　【注】１.日数欄は、こども園の開設日数を記入し、(　　)に給食を実施した日数を再掲すること。</t>
    <rPh sb="14" eb="15">
      <t>エン</t>
    </rPh>
    <phoneticPr fontId="9"/>
  </si>
  <si>
    <t>　　　　</t>
    <phoneticPr fontId="9"/>
  </si>
  <si>
    <t xml:space="preserve">　　　　 </t>
    <phoneticPr fontId="9"/>
  </si>
  <si>
    <t>　【注】</t>
    <phoneticPr fontId="9"/>
  </si>
  <si>
    <t>５．本俸および諸手当の支給額は、給与台帳等の写を添付することで記載に代えて差し支えないこと。</t>
    <phoneticPr fontId="9"/>
  </si>
  <si>
    <t>７．保育教諭の資格確認は「登録証」等により確認すること。</t>
    <rPh sb="2" eb="4">
      <t>ホイク</t>
    </rPh>
    <rPh sb="4" eb="6">
      <t>キョウユ</t>
    </rPh>
    <rPh sb="17" eb="18">
      <t>トウ</t>
    </rPh>
    <phoneticPr fontId="9"/>
  </si>
  <si>
    <t>　【注】１.日数欄は、こども園の開設日数を記入し、(　　)に給食を実施した日数を再掲すること。</t>
    <rPh sb="14" eb="15">
      <t>エン</t>
    </rPh>
    <phoneticPr fontId="9"/>
  </si>
  <si>
    <t>※直近月1日時点
職員数…①</t>
    <rPh sb="1" eb="3">
      <t>チョッキン</t>
    </rPh>
    <rPh sb="3" eb="4">
      <t>ツキ</t>
    </rPh>
    <rPh sb="5" eb="6">
      <t>ニチ</t>
    </rPh>
    <rPh sb="6" eb="8">
      <t>ジテン</t>
    </rPh>
    <rPh sb="9" eb="12">
      <t>ショクインスウ</t>
    </rPh>
    <phoneticPr fontId="9"/>
  </si>
  <si>
    <t>（６）職員の健康管理</t>
    <rPh sb="3" eb="5">
      <t>ショクイン</t>
    </rPh>
    <rPh sb="6" eb="8">
      <t>ケンコウ</t>
    </rPh>
    <rPh sb="8" eb="10">
      <t>カンリ</t>
    </rPh>
    <phoneticPr fontId="9"/>
  </si>
  <si>
    <t>（７）福利厚生　　　　　　　　　　　　　　　　　　　　　</t>
    <rPh sb="3" eb="5">
      <t>フクリ</t>
    </rPh>
    <rPh sb="5" eb="7">
      <t>コウセイ</t>
    </rPh>
    <phoneticPr fontId="9"/>
  </si>
  <si>
    <t>（１１）非常勤職員の賃金等</t>
    <rPh sb="10" eb="12">
      <t>チンギン</t>
    </rPh>
    <rPh sb="12" eb="13">
      <t>トウ</t>
    </rPh>
    <phoneticPr fontId="9"/>
  </si>
  <si>
    <t>（１０）常勤職員の給与等</t>
    <phoneticPr fontId="9"/>
  </si>
  <si>
    <r>
      <t>　　　　</t>
    </r>
    <r>
      <rPr>
        <u/>
        <sz val="9"/>
        <rFont val="HGｺﾞｼｯｸM"/>
        <family val="3"/>
        <charset val="128"/>
      </rPr>
      <t>５．※直近月１日時点の職員数は、「（10）常勤職員の給与等」、「（11）非常勤職員の賃金等」の人数と一致</t>
    </r>
    <rPh sb="7" eb="9">
      <t>チョッキン</t>
    </rPh>
    <rPh sb="9" eb="10">
      <t>ツキ</t>
    </rPh>
    <rPh sb="11" eb="12">
      <t>ニチ</t>
    </rPh>
    <rPh sb="12" eb="14">
      <t>ジテン</t>
    </rPh>
    <rPh sb="15" eb="18">
      <t>ショクインスウ</t>
    </rPh>
    <rPh sb="25" eb="27">
      <t>ジョウキン</t>
    </rPh>
    <rPh sb="27" eb="29">
      <t>ショクイン</t>
    </rPh>
    <rPh sb="30" eb="32">
      <t>キュウヨ</t>
    </rPh>
    <rPh sb="32" eb="33">
      <t>トウ</t>
    </rPh>
    <rPh sb="40" eb="43">
      <t>ヒジョウキン</t>
    </rPh>
    <rPh sb="43" eb="45">
      <t>ショクイン</t>
    </rPh>
    <rPh sb="46" eb="48">
      <t>チンギン</t>
    </rPh>
    <rPh sb="48" eb="49">
      <t>トウ</t>
    </rPh>
    <rPh sb="51" eb="53">
      <t>ニンズウ</t>
    </rPh>
    <rPh sb="54" eb="56">
      <t>イッチ</t>
    </rPh>
    <phoneticPr fontId="9"/>
  </si>
  <si>
    <t>私的契約児の有無（　有　　・　　無　）</t>
    <rPh sb="0" eb="2">
      <t>シテキ</t>
    </rPh>
    <rPh sb="2" eb="4">
      <t>ケイヤク</t>
    </rPh>
    <rPh sb="4" eb="5">
      <t>ジ</t>
    </rPh>
    <rPh sb="6" eb="8">
      <t>ウム</t>
    </rPh>
    <rPh sb="10" eb="11">
      <t>ユウ</t>
    </rPh>
    <rPh sb="16" eb="17">
      <t>ム</t>
    </rPh>
    <phoneticPr fontId="9"/>
  </si>
  <si>
    <t>（２）　人権擁護・虐待防止にかかる取組状況</t>
    <rPh sb="4" eb="8">
      <t>ジンケンヨウゴ</t>
    </rPh>
    <rPh sb="9" eb="11">
      <t>ギャクタイ</t>
    </rPh>
    <rPh sb="11" eb="13">
      <t>ボウシ</t>
    </rPh>
    <phoneticPr fontId="9"/>
  </si>
  <si>
    <t>人権擁護・虐待防止責任者設置の有無</t>
    <rPh sb="0" eb="2">
      <t>ジンケン</t>
    </rPh>
    <rPh sb="2" eb="4">
      <t>ヨウゴ</t>
    </rPh>
    <rPh sb="5" eb="7">
      <t>ギャクタイ</t>
    </rPh>
    <rPh sb="7" eb="9">
      <t>ボウシ</t>
    </rPh>
    <rPh sb="9" eb="12">
      <t>セキニンシャ</t>
    </rPh>
    <phoneticPr fontId="9"/>
  </si>
  <si>
    <t>人権擁護・虐待防止責任者の職氏名</t>
    <rPh sb="0" eb="4">
      <t>ジンケンヨウゴ</t>
    </rPh>
    <rPh sb="5" eb="7">
      <t>ギャクタイ</t>
    </rPh>
    <rPh sb="7" eb="9">
      <t>ボウシ</t>
    </rPh>
    <rPh sb="9" eb="12">
      <t>セキニンシャ</t>
    </rPh>
    <phoneticPr fontId="9"/>
  </si>
  <si>
    <t>人権擁護・虐待防止に関する職務を上記職員の事務分掌（事務分担）に</t>
    <rPh sb="0" eb="4">
      <t>ジンケンヨウゴ</t>
    </rPh>
    <rPh sb="5" eb="7">
      <t>ギャクタイ</t>
    </rPh>
    <rPh sb="7" eb="9">
      <t>ボウシ</t>
    </rPh>
    <phoneticPr fontId="9"/>
  </si>
  <si>
    <t>　前年度からの建物の規模、構造、使用目的の変更</t>
    <rPh sb="1" eb="4">
      <t>ゼンネンド</t>
    </rPh>
    <phoneticPr fontId="9"/>
  </si>
  <si>
    <t>（有の場合）県への届出年月日</t>
    <rPh sb="1" eb="2">
      <t>ア</t>
    </rPh>
    <rPh sb="3" eb="5">
      <t>バアイ</t>
    </rPh>
    <rPh sb="6" eb="7">
      <t>ケン</t>
    </rPh>
    <rPh sb="9" eb="11">
      <t>トドケデ</t>
    </rPh>
    <rPh sb="11" eb="14">
      <t>ネンガッピ</t>
    </rPh>
    <phoneticPr fontId="9"/>
  </si>
  <si>
    <t>・会計責任者、出納職員辞令書</t>
    <rPh sb="1" eb="3">
      <t>カイケイ</t>
    </rPh>
    <rPh sb="3" eb="6">
      <t>セキニンシャ</t>
    </rPh>
    <rPh sb="7" eb="9">
      <t>スイトウ</t>
    </rPh>
    <rPh sb="9" eb="11">
      <t>ショクイン</t>
    </rPh>
    <rPh sb="11" eb="13">
      <t>ジレイ</t>
    </rPh>
    <rPh sb="13" eb="14">
      <t>ショ</t>
    </rPh>
    <phoneticPr fontId="9"/>
  </si>
  <si>
    <t>・児童票</t>
    <phoneticPr fontId="9"/>
  </si>
  <si>
    <t>・借入金償還計画</t>
    <rPh sb="1" eb="3">
      <t>カリイレ</t>
    </rPh>
    <rPh sb="3" eb="4">
      <t>キン</t>
    </rPh>
    <rPh sb="4" eb="6">
      <t>ショウカン</t>
    </rPh>
    <rPh sb="6" eb="8">
      <t>ケイカク</t>
    </rPh>
    <phoneticPr fontId="9"/>
  </si>
  <si>
    <t>・食育計画</t>
    <rPh sb="1" eb="3">
      <t>ショクイク</t>
    </rPh>
    <rPh sb="3" eb="5">
      <t>ケイカク</t>
    </rPh>
    <phoneticPr fontId="9"/>
  </si>
  <si>
    <t>・午睡チェック表</t>
    <rPh sb="1" eb="3">
      <t>ゴスイ</t>
    </rPh>
    <rPh sb="7" eb="8">
      <t>ヒョウ</t>
    </rPh>
    <phoneticPr fontId="9"/>
  </si>
  <si>
    <t>・有料通園バスの陸運局の許可証</t>
    <rPh sb="1" eb="3">
      <t>ユウリョウ</t>
    </rPh>
    <rPh sb="3" eb="5">
      <t>ツウエン</t>
    </rPh>
    <rPh sb="8" eb="11">
      <t>リクウンキョク</t>
    </rPh>
    <rPh sb="12" eb="15">
      <t>キョカショウ</t>
    </rPh>
    <phoneticPr fontId="9"/>
  </si>
  <si>
    <t>・試算表（月次、決算）</t>
    <rPh sb="1" eb="4">
      <t>シサンヒョウ</t>
    </rPh>
    <rPh sb="5" eb="7">
      <t>ゲツジ</t>
    </rPh>
    <rPh sb="8" eb="10">
      <t>ケッサン</t>
    </rPh>
    <phoneticPr fontId="9"/>
  </si>
  <si>
    <t>・入園のしおり</t>
    <rPh sb="1" eb="3">
      <t>ニュウエン</t>
    </rPh>
    <phoneticPr fontId="9"/>
  </si>
  <si>
    <t>・園（クラス）だより</t>
    <rPh sb="1" eb="2">
      <t>エン</t>
    </rPh>
    <phoneticPr fontId="9"/>
  </si>
  <si>
    <t>・収入調書</t>
    <rPh sb="1" eb="3">
      <t>シュウニュウ</t>
    </rPh>
    <phoneticPr fontId="9"/>
  </si>
  <si>
    <t>・施設・遊具自主点検簿</t>
    <rPh sb="1" eb="3">
      <t>シセツ</t>
    </rPh>
    <rPh sb="4" eb="6">
      <t>ユウグ</t>
    </rPh>
    <rPh sb="6" eb="8">
      <t>ジシュ</t>
    </rPh>
    <rPh sb="8" eb="10">
      <t>テンケン</t>
    </rPh>
    <rPh sb="10" eb="11">
      <t>ボ</t>
    </rPh>
    <phoneticPr fontId="9"/>
  </si>
  <si>
    <t>・請求書、領収書、納品書(支出)</t>
    <rPh sb="9" eb="12">
      <t>ノウヒンショ</t>
    </rPh>
    <phoneticPr fontId="9"/>
  </si>
  <si>
    <t>・幼稚園教諭免許状（写）</t>
    <rPh sb="1" eb="4">
      <t>ヨウチエン</t>
    </rPh>
    <rPh sb="4" eb="6">
      <t>キョウユ</t>
    </rPh>
    <rPh sb="6" eb="9">
      <t>メンキョジョウ</t>
    </rPh>
    <rPh sb="10" eb="11">
      <t>ウツ</t>
    </rPh>
    <phoneticPr fontId="9"/>
  </si>
  <si>
    <t>・アレルギー対応関連書類</t>
    <rPh sb="6" eb="8">
      <t>タイオウ</t>
    </rPh>
    <rPh sb="8" eb="10">
      <t>カンレン</t>
    </rPh>
    <rPh sb="10" eb="12">
      <t>ショルイ</t>
    </rPh>
    <phoneticPr fontId="9"/>
  </si>
  <si>
    <t>・入札関係書類</t>
    <rPh sb="1" eb="3">
      <t>ニュウサツ</t>
    </rPh>
    <rPh sb="3" eb="5">
      <t>カンケイ</t>
    </rPh>
    <rPh sb="5" eb="7">
      <t>ショルイ</t>
    </rPh>
    <phoneticPr fontId="9"/>
  </si>
  <si>
    <t>・損害賠償責任保険証書</t>
    <rPh sb="1" eb="3">
      <t>ソンガイ</t>
    </rPh>
    <rPh sb="3" eb="5">
      <t>バイショウ</t>
    </rPh>
    <rPh sb="5" eb="7">
      <t>セキニン</t>
    </rPh>
    <rPh sb="7" eb="9">
      <t>ホケン</t>
    </rPh>
    <rPh sb="9" eb="11">
      <t>ショウショ</t>
    </rPh>
    <phoneticPr fontId="9"/>
  </si>
  <si>
    <t>・預金残高証明書（原本）</t>
    <rPh sb="9" eb="11">
      <t>ゲンポン</t>
    </rPh>
    <phoneticPr fontId="9"/>
  </si>
  <si>
    <t>・有価証券台帳</t>
    <rPh sb="1" eb="3">
      <t>ユウカ</t>
    </rPh>
    <rPh sb="3" eb="5">
      <t>ショウケン</t>
    </rPh>
    <rPh sb="5" eb="7">
      <t>ダイチョウ</t>
    </rPh>
    <phoneticPr fontId="9"/>
  </si>
  <si>
    <t>給食に関するもの</t>
    <rPh sb="0" eb="2">
      <t>キュウショク</t>
    </rPh>
    <phoneticPr fontId="9"/>
  </si>
  <si>
    <t>・給与栄養目標量表</t>
    <rPh sb="3" eb="5">
      <t>エイヨウ</t>
    </rPh>
    <phoneticPr fontId="9"/>
  </si>
  <si>
    <t>・給与栄養量表(日報・月報)</t>
    <rPh sb="8" eb="10">
      <t>ニッポウ</t>
    </rPh>
    <rPh sb="11" eb="13">
      <t>ゲッポウ</t>
    </rPh>
    <phoneticPr fontId="9"/>
  </si>
  <si>
    <t>・残食調査表</t>
    <rPh sb="1" eb="3">
      <t>ザンショク</t>
    </rPh>
    <rPh sb="3" eb="6">
      <t>チョウサヒョウ</t>
    </rPh>
    <phoneticPr fontId="9"/>
  </si>
  <si>
    <t>・業務委託契約書</t>
    <rPh sb="1" eb="3">
      <t>ギョウム</t>
    </rPh>
    <rPh sb="3" eb="5">
      <t>イタク</t>
    </rPh>
    <rPh sb="5" eb="7">
      <t>ケイヤク</t>
    </rPh>
    <rPh sb="7" eb="8">
      <t>ショ</t>
    </rPh>
    <phoneticPr fontId="9"/>
  </si>
  <si>
    <t>・鼠族昆虫駆除の記録</t>
    <rPh sb="1" eb="2">
      <t>ネズミ</t>
    </rPh>
    <rPh sb="2" eb="3">
      <t>ゾク</t>
    </rPh>
    <rPh sb="3" eb="5">
      <t>コンチュウ</t>
    </rPh>
    <rPh sb="5" eb="7">
      <t>クジョ</t>
    </rPh>
    <rPh sb="8" eb="10">
      <t>キロク</t>
    </rPh>
    <phoneticPr fontId="9"/>
  </si>
  <si>
    <t>・検収の記録簿</t>
    <rPh sb="1" eb="3">
      <t>ケンシュウ</t>
    </rPh>
    <rPh sb="4" eb="6">
      <t>キロク</t>
    </rPh>
    <rPh sb="6" eb="7">
      <t>ボ</t>
    </rPh>
    <phoneticPr fontId="9"/>
  </si>
  <si>
    <t>・食品の加工加熱の記録簿</t>
    <rPh sb="1" eb="3">
      <t>ショクヒン</t>
    </rPh>
    <rPh sb="4" eb="6">
      <t>カコウ</t>
    </rPh>
    <rPh sb="6" eb="8">
      <t>カネツ</t>
    </rPh>
    <rPh sb="9" eb="12">
      <t>キロクボ</t>
    </rPh>
    <phoneticPr fontId="9"/>
  </si>
  <si>
    <t>・食品保管時の記録簿</t>
    <rPh sb="1" eb="3">
      <t>ショクヒン</t>
    </rPh>
    <rPh sb="3" eb="5">
      <t>ホカン</t>
    </rPh>
    <rPh sb="5" eb="6">
      <t>ジ</t>
    </rPh>
    <rPh sb="7" eb="9">
      <t>キロク</t>
    </rPh>
    <rPh sb="9" eb="10">
      <t>ボ</t>
    </rPh>
    <phoneticPr fontId="9"/>
  </si>
  <si>
    <t>８．「保育補助者」については、資格の有無欄に　ア 家庭的保育者　イ 保育所・認定こども園において、１年以上かつ1,440 時間以上保育業務に従事した者であって、子育て支援員研修の地域型保育コースもしくは家庭的保育者研修（基礎研修）を修了した者　</t>
    <rPh sb="3" eb="5">
      <t>ホイク</t>
    </rPh>
    <rPh sb="5" eb="8">
      <t>ホジョシャ</t>
    </rPh>
    <rPh sb="15" eb="17">
      <t>シカク</t>
    </rPh>
    <rPh sb="18" eb="20">
      <t>ウム</t>
    </rPh>
    <rPh sb="20" eb="21">
      <t>ラン</t>
    </rPh>
    <rPh sb="101" eb="103">
      <t>カテイ</t>
    </rPh>
    <phoneticPr fontId="9"/>
  </si>
  <si>
    <t>　　ウ 児童福祉施設で２年以上かつ2,880 時間以上児童の保護に従事した者もしくはこれと同等の経験を有する者として知事の認定を受けた者　エ　ア～ウのいずれにも該当しない　のいずれかの記号を記入すること。</t>
    <rPh sb="80" eb="82">
      <t>ガイトウ</t>
    </rPh>
    <rPh sb="92" eb="94">
      <t>キゴウ</t>
    </rPh>
    <rPh sb="95" eb="97">
      <t>キニュウ</t>
    </rPh>
    <phoneticPr fontId="9"/>
  </si>
  <si>
    <t>　　</t>
    <phoneticPr fontId="9"/>
  </si>
  <si>
    <t>　　　　</t>
    <phoneticPr fontId="9"/>
  </si>
  <si>
    <t>２．加配等名称は、具体的に記入すること。（「低年齢児加配」、「障害児加配」、「公定価格基本非常勤」等）</t>
    <phoneticPr fontId="9"/>
  </si>
  <si>
    <t xml:space="preserve"> 　　　 </t>
    <phoneticPr fontId="9"/>
  </si>
  <si>
    <t>３．雇用形態は、長期（１年以上）・短期の別を記入すること。</t>
    <phoneticPr fontId="9"/>
  </si>
  <si>
    <r>
      <rPr>
        <sz val="10"/>
        <rFont val="HGｺﾞｼｯｸM"/>
        <family val="3"/>
        <charset val="128"/>
      </rPr>
      <t xml:space="preserve"> 　　</t>
    </r>
    <r>
      <rPr>
        <sz val="10"/>
        <color rgb="FFFF0000"/>
        <rFont val="HGｺﾞｼｯｸM"/>
        <family val="3"/>
        <charset val="128"/>
      </rPr>
      <t>　</t>
    </r>
    <phoneticPr fontId="9"/>
  </si>
  <si>
    <t>６．「保育補助者」については、資格の有無欄に　ア 家庭的保育者　イ 保育所・認定こども園において、１年以上かつ　1,440 時間以上</t>
    <phoneticPr fontId="9"/>
  </si>
  <si>
    <t>　保育業務に従事した者であって、子育て支援員研修の地域型保育コースもしくは家庭的保育者研修（基礎研修）を修了した者　</t>
    <phoneticPr fontId="9"/>
  </si>
  <si>
    <t>　ウ 児童福祉施設で２年以上かつ2,880 時間以上児童の保護に従事した者もしくはこれと同等の経験を有する者として知事の認定を受けた者　</t>
    <phoneticPr fontId="9"/>
  </si>
  <si>
    <t>　エ　ア～ウのいずれにも該当しない　のいずれかの記号を記入すること。　</t>
    <phoneticPr fontId="9"/>
  </si>
  <si>
    <t>４．１日当たりの勤務時間は、休憩時間を除いた実勤務時間を記入すること。</t>
    <phoneticPr fontId="9"/>
  </si>
  <si>
    <t>５．保育教諭の資格確認は「登録証」等により確認すること。</t>
    <phoneticPr fontId="9"/>
  </si>
  <si>
    <t>・処遇改善計画書・報告書</t>
    <rPh sb="1" eb="3">
      <t>ショグウ</t>
    </rPh>
    <rPh sb="3" eb="5">
      <t>カイゼン</t>
    </rPh>
    <rPh sb="5" eb="8">
      <t>ケイカクショ</t>
    </rPh>
    <rPh sb="9" eb="12">
      <t>ホウコクショ</t>
    </rPh>
    <phoneticPr fontId="9"/>
  </si>
  <si>
    <t>（２）避難、消火訓練等　　　　　　　　                     　　　　　</t>
    <rPh sb="10" eb="11">
      <t>トウ</t>
    </rPh>
    <phoneticPr fontId="9"/>
  </si>
  <si>
    <t>・</t>
    <phoneticPr fontId="9"/>
  </si>
  <si>
    <t>【計算書類】</t>
    <rPh sb="1" eb="3">
      <t>ケイサン</t>
    </rPh>
    <rPh sb="3" eb="5">
      <t>ショルイ</t>
    </rPh>
    <phoneticPr fontId="9"/>
  </si>
  <si>
    <t>時間　←</t>
    <rPh sb="0" eb="2">
      <t>ジカン</t>
    </rPh>
    <phoneticPr fontId="9"/>
  </si>
  <si>
    <t>　　　　４．保育教諭の配置基準人員（D）は、下記確認表によること。</t>
    <rPh sb="8" eb="10">
      <t>キョウユ</t>
    </rPh>
    <phoneticPr fontId="9"/>
  </si>
  <si>
    <r>
      <t>主幹保育教諭専任化のための代替保育教諭</t>
    </r>
    <r>
      <rPr>
        <u/>
        <sz val="8"/>
        <rFont val="HGｺﾞｼｯｸM"/>
        <family val="3"/>
        <charset val="128"/>
      </rPr>
      <t>２人（1名は非常勤講師でも可）</t>
    </r>
    <rPh sb="0" eb="2">
      <t>シュカン</t>
    </rPh>
    <rPh sb="2" eb="4">
      <t>ホイク</t>
    </rPh>
    <rPh sb="4" eb="6">
      <t>キョウユ</t>
    </rPh>
    <rPh sb="6" eb="8">
      <t>センニン</t>
    </rPh>
    <rPh sb="8" eb="9">
      <t>カ</t>
    </rPh>
    <rPh sb="13" eb="15">
      <t>ダイタイ</t>
    </rPh>
    <rPh sb="15" eb="17">
      <t>ホイク</t>
    </rPh>
    <rPh sb="17" eb="19">
      <t>キョウユ</t>
    </rPh>
    <rPh sb="20" eb="21">
      <t>ヒト</t>
    </rPh>
    <rPh sb="23" eb="24">
      <t>メイ</t>
    </rPh>
    <rPh sb="25" eb="28">
      <t>ヒジョウキン</t>
    </rPh>
    <rPh sb="28" eb="30">
      <t>コウシ</t>
    </rPh>
    <rPh sb="32" eb="33">
      <t>カ</t>
    </rPh>
    <phoneticPr fontId="9"/>
  </si>
  <si>
    <t>３. 加配等名称は、具体的に記入すること。(「低年齢児加配」、「障害児加配」、「保育標準時間対応」等)</t>
    <phoneticPr fontId="9"/>
  </si>
  <si>
    <r>
      <rPr>
        <u/>
        <sz val="12"/>
        <rFont val="HGｺﾞｼｯｸM"/>
        <family val="3"/>
        <charset val="128"/>
      </rPr>
      <t xml:space="preserve">（１２）保育教諭の配置表 </t>
    </r>
    <r>
      <rPr>
        <sz val="12"/>
        <rFont val="HGｺﾞｼｯｸM"/>
        <family val="3"/>
        <charset val="128"/>
      </rPr>
      <t xml:space="preserve">                           　　　　　</t>
    </r>
    <rPh sb="4" eb="6">
      <t>ホイク</t>
    </rPh>
    <rPh sb="6" eb="8">
      <t>キョウユ</t>
    </rPh>
    <rPh sb="9" eb="11">
      <t>ハイチ</t>
    </rPh>
    <rPh sb="11" eb="12">
      <t>ヒョウ</t>
    </rPh>
    <phoneticPr fontId="9"/>
  </si>
  <si>
    <t>計画等名称</t>
    <rPh sb="0" eb="2">
      <t>ケイカク</t>
    </rPh>
    <rPh sb="2" eb="3">
      <t>トウ</t>
    </rPh>
    <rPh sb="3" eb="5">
      <t>メイショウ</t>
    </rPh>
    <phoneticPr fontId="9"/>
  </si>
  <si>
    <t>資格の有無・資格名</t>
    <rPh sb="3" eb="5">
      <t>ウム</t>
    </rPh>
    <rPh sb="6" eb="8">
      <t>シカク</t>
    </rPh>
    <rPh sb="8" eb="9">
      <t>メイ</t>
    </rPh>
    <phoneticPr fontId="9"/>
  </si>
  <si>
    <t>・事故発生の防止のための指針等</t>
    <rPh sb="1" eb="3">
      <t>ジコ</t>
    </rPh>
    <rPh sb="3" eb="5">
      <t>ハッセイ</t>
    </rPh>
    <rPh sb="6" eb="8">
      <t>ボウシ</t>
    </rPh>
    <rPh sb="12" eb="14">
      <t>シシン</t>
    </rPh>
    <rPh sb="14" eb="15">
      <t>トウ</t>
    </rPh>
    <phoneticPr fontId="9"/>
  </si>
  <si>
    <t>・事故発生時の対応指針等</t>
    <rPh sb="1" eb="3">
      <t>ジコ</t>
    </rPh>
    <rPh sb="3" eb="5">
      <t>ハッセイ</t>
    </rPh>
    <rPh sb="5" eb="6">
      <t>ジ</t>
    </rPh>
    <rPh sb="7" eb="9">
      <t>タイオウ</t>
    </rPh>
    <rPh sb="9" eb="11">
      <t>シシン</t>
    </rPh>
    <rPh sb="11" eb="12">
      <t>トウ</t>
    </rPh>
    <phoneticPr fontId="9"/>
  </si>
  <si>
    <t>・嘱託医等（医師・歯科医師・薬剤師）契約書</t>
    <rPh sb="1" eb="3">
      <t>ショクタク</t>
    </rPh>
    <rPh sb="3" eb="4">
      <t>イ</t>
    </rPh>
    <rPh sb="4" eb="5">
      <t>トウ</t>
    </rPh>
    <rPh sb="6" eb="8">
      <t>イシ</t>
    </rPh>
    <rPh sb="9" eb="11">
      <t>シカ</t>
    </rPh>
    <rPh sb="11" eb="13">
      <t>イシ</t>
    </rPh>
    <rPh sb="14" eb="17">
      <t>ヤクザイシ</t>
    </rPh>
    <rPh sb="18" eb="21">
      <t>ケイヤクショ</t>
    </rPh>
    <phoneticPr fontId="9"/>
  </si>
  <si>
    <t>時</t>
    <rPh sb="0" eb="1">
      <t>トキ</t>
    </rPh>
    <phoneticPr fontId="9"/>
  </si>
  <si>
    <t>～</t>
    <phoneticPr fontId="9"/>
  </si>
  <si>
    <t>食物アレルギー疾患児童への食事提供時の確認体制</t>
    <rPh sb="0" eb="2">
      <t>ショクモツ</t>
    </rPh>
    <rPh sb="7" eb="9">
      <t>シッカン</t>
    </rPh>
    <rPh sb="9" eb="11">
      <t>ジドウ</t>
    </rPh>
    <rPh sb="13" eb="15">
      <t>ショクジ</t>
    </rPh>
    <rPh sb="15" eb="17">
      <t>テイキョウ</t>
    </rPh>
    <rPh sb="17" eb="18">
      <t>ジ</t>
    </rPh>
    <rPh sb="19" eb="21">
      <t>カクニン</t>
    </rPh>
    <rPh sb="21" eb="23">
      <t>タイセイ</t>
    </rPh>
    <phoneticPr fontId="9"/>
  </si>
  <si>
    <t>確認者</t>
    <rPh sb="0" eb="2">
      <t>カクニン</t>
    </rPh>
    <rPh sb="2" eb="3">
      <t>シャ</t>
    </rPh>
    <phoneticPr fontId="9"/>
  </si>
  <si>
    <t>確認時期</t>
    <rPh sb="0" eb="2">
      <t>カクニン</t>
    </rPh>
    <rPh sb="2" eb="4">
      <t>ジキ</t>
    </rPh>
    <phoneticPr fontId="9"/>
  </si>
  <si>
    <t>　【注】１．</t>
    <phoneticPr fontId="9"/>
  </si>
  <si>
    <t>それぞれ実施日を各上段に記載すること。</t>
    <phoneticPr fontId="9"/>
  </si>
  <si>
    <t>２．</t>
    <phoneticPr fontId="9"/>
  </si>
  <si>
    <t>「避難訓練」には火災以外にも地震、洪水、土砂災害なども含み、火災以外の場合は、</t>
    <rPh sb="1" eb="3">
      <t>ヒナン</t>
    </rPh>
    <rPh sb="3" eb="5">
      <t>クンレン</t>
    </rPh>
    <rPh sb="8" eb="10">
      <t>カサイ</t>
    </rPh>
    <rPh sb="10" eb="12">
      <t>イガイ</t>
    </rPh>
    <rPh sb="14" eb="16">
      <t>ジシン</t>
    </rPh>
    <rPh sb="17" eb="19">
      <t>コウズイ</t>
    </rPh>
    <rPh sb="20" eb="22">
      <t>ドシャ</t>
    </rPh>
    <rPh sb="22" eb="24">
      <t>サイガイ</t>
    </rPh>
    <rPh sb="27" eb="28">
      <t>フク</t>
    </rPh>
    <rPh sb="30" eb="32">
      <t>カサイ</t>
    </rPh>
    <rPh sb="32" eb="34">
      <t>イガイ</t>
    </rPh>
    <rPh sb="35" eb="37">
      <t>バアイ</t>
    </rPh>
    <phoneticPr fontId="9"/>
  </si>
  <si>
    <t>下段に「地震」、「洪水」などと記入すること。</t>
    <rPh sb="9" eb="11">
      <t>コウズイ</t>
    </rPh>
    <phoneticPr fontId="9"/>
  </si>
  <si>
    <t>３．</t>
  </si>
  <si>
    <t>総合訓練として実施した場合は、区分に従ってそれぞれに記載すること。</t>
    <phoneticPr fontId="9"/>
  </si>
  <si>
    <t>４．</t>
  </si>
  <si>
    <t>消防署の立会いがされた場合は下段に「〇」をつけること。</t>
    <rPh sb="0" eb="3">
      <t>ショウボウショ</t>
    </rPh>
    <rPh sb="4" eb="6">
      <t>タチア</t>
    </rPh>
    <rPh sb="11" eb="13">
      <t>バアイ</t>
    </rPh>
    <rPh sb="14" eb="16">
      <t>ゲダン</t>
    </rPh>
    <phoneticPr fontId="9"/>
  </si>
  <si>
    <t>５．</t>
  </si>
  <si>
    <t>「その他」の訓練については、下段に訓練内容（不審者、通報等）を記入すること。</t>
    <rPh sb="3" eb="4">
      <t>タ</t>
    </rPh>
    <rPh sb="6" eb="8">
      <t>クンレン</t>
    </rPh>
    <rPh sb="14" eb="16">
      <t>ゲダン</t>
    </rPh>
    <rPh sb="17" eb="19">
      <t>クンレン</t>
    </rPh>
    <rPh sb="19" eb="21">
      <t>ナイヨウ</t>
    </rPh>
    <rPh sb="22" eb="25">
      <t>フシンシャ</t>
    </rPh>
    <rPh sb="26" eb="28">
      <t>ツウホウ</t>
    </rPh>
    <rPh sb="28" eb="29">
      <t>トウ</t>
    </rPh>
    <rPh sb="31" eb="33">
      <t>キニュウ</t>
    </rPh>
    <phoneticPr fontId="9"/>
  </si>
  <si>
    <t>種別</t>
    <phoneticPr fontId="9"/>
  </si>
  <si>
    <t>学校安全計画</t>
    <rPh sb="0" eb="2">
      <t>ガッコウ</t>
    </rPh>
    <rPh sb="2" eb="4">
      <t>アンゼン</t>
    </rPh>
    <rPh sb="4" eb="6">
      <t>ケイカク</t>
    </rPh>
    <phoneticPr fontId="9"/>
  </si>
  <si>
    <t>法人単位貸借対照表</t>
    <rPh sb="0" eb="2">
      <t>ホウジン</t>
    </rPh>
    <rPh sb="2" eb="4">
      <t>タンイ</t>
    </rPh>
    <phoneticPr fontId="9"/>
  </si>
  <si>
    <t>法人単位資金収支計算書</t>
    <rPh sb="0" eb="2">
      <t>ホウジン</t>
    </rPh>
    <rPh sb="2" eb="4">
      <t>タンイ</t>
    </rPh>
    <phoneticPr fontId="9"/>
  </si>
  <si>
    <t>法人単位事業活動計算書</t>
    <rPh sb="0" eb="2">
      <t>ホウジン</t>
    </rPh>
    <rPh sb="2" eb="4">
      <t>タンイ</t>
    </rPh>
    <phoneticPr fontId="9"/>
  </si>
  <si>
    <t>〇計算書類に対する注記</t>
    <rPh sb="1" eb="3">
      <t>ケイサン</t>
    </rPh>
    <rPh sb="3" eb="5">
      <t>ショルイ</t>
    </rPh>
    <rPh sb="6" eb="7">
      <t>タイ</t>
    </rPh>
    <rPh sb="9" eb="11">
      <t>チュウキ</t>
    </rPh>
    <phoneticPr fontId="9"/>
  </si>
  <si>
    <t>法人全体</t>
    <rPh sb="0" eb="2">
      <t>ホウジン</t>
    </rPh>
    <rPh sb="2" eb="4">
      <t>ゼンタイ</t>
    </rPh>
    <phoneticPr fontId="9"/>
  </si>
  <si>
    <t>該当拠点区分</t>
    <rPh sb="0" eb="2">
      <t>ガイトウ</t>
    </rPh>
    <rPh sb="2" eb="4">
      <t>キョテン</t>
    </rPh>
    <rPh sb="4" eb="6">
      <t>クブン</t>
    </rPh>
    <phoneticPr fontId="9"/>
  </si>
  <si>
    <t>基本財産及びその他の固定資産（有形・無形固定資産）</t>
    <rPh sb="15" eb="17">
      <t>ユウケイ</t>
    </rPh>
    <rPh sb="18" eb="20">
      <t>ムケイ</t>
    </rPh>
    <rPh sb="20" eb="22">
      <t>コテイ</t>
    </rPh>
    <rPh sb="22" eb="24">
      <t>シサン</t>
    </rPh>
    <phoneticPr fontId="9"/>
  </si>
  <si>
    <t>の明細書</t>
    <rPh sb="1" eb="4">
      <t>メイサイショ</t>
    </rPh>
    <phoneticPr fontId="9"/>
  </si>
  <si>
    <t>・育児休業・介護休業規則</t>
    <rPh sb="6" eb="8">
      <t>カイゴ</t>
    </rPh>
    <rPh sb="8" eb="10">
      <t>キュウギョウ</t>
    </rPh>
    <phoneticPr fontId="9"/>
  </si>
  <si>
    <t>・特定個人情報取扱規程</t>
    <rPh sb="1" eb="3">
      <t>トクテイ</t>
    </rPh>
    <rPh sb="3" eb="5">
      <t>コジン</t>
    </rPh>
    <rPh sb="5" eb="7">
      <t>ジョウホウ</t>
    </rPh>
    <rPh sb="7" eb="9">
      <t>トリアツカ</t>
    </rPh>
    <rPh sb="9" eb="11">
      <t>キテイ</t>
    </rPh>
    <phoneticPr fontId="9"/>
  </si>
  <si>
    <t>・保育士登録証(写）</t>
    <rPh sb="4" eb="6">
      <t>トウロク</t>
    </rPh>
    <rPh sb="8" eb="9">
      <t>ウツ</t>
    </rPh>
    <phoneticPr fontId="9"/>
  </si>
  <si>
    <t>・辞令書(採用、昇給、退職等）</t>
    <rPh sb="3" eb="4">
      <t>ショ</t>
    </rPh>
    <rPh sb="5" eb="7">
      <t>サイヨウ</t>
    </rPh>
    <rPh sb="8" eb="10">
      <t>ショウキュウ</t>
    </rPh>
    <rPh sb="11" eb="13">
      <t>タイショク</t>
    </rPh>
    <rPh sb="13" eb="14">
      <t>トウ</t>
    </rPh>
    <phoneticPr fontId="9"/>
  </si>
  <si>
    <t>・手当関係書類（扶養届、通勤届、住居届等）</t>
    <rPh sb="1" eb="3">
      <t>テアテ</t>
    </rPh>
    <rPh sb="3" eb="5">
      <t>カンケイ</t>
    </rPh>
    <rPh sb="5" eb="7">
      <t>ショルイ</t>
    </rPh>
    <rPh sb="8" eb="10">
      <t>フヨウ</t>
    </rPh>
    <rPh sb="10" eb="11">
      <t>トドケ</t>
    </rPh>
    <rPh sb="12" eb="14">
      <t>ツウキン</t>
    </rPh>
    <rPh sb="14" eb="15">
      <t>トドケ</t>
    </rPh>
    <rPh sb="16" eb="18">
      <t>ジュウキョ</t>
    </rPh>
    <rPh sb="18" eb="19">
      <t>トドケ</t>
    </rPh>
    <rPh sb="19" eb="20">
      <t>トウ</t>
    </rPh>
    <phoneticPr fontId="9"/>
  </si>
  <si>
    <t>・労働基準法関係書類
  (24条・32条・36条・41条関係)</t>
    <phoneticPr fontId="9"/>
  </si>
  <si>
    <t>・消防用設備等点検整備届出書</t>
    <rPh sb="12" eb="13">
      <t>デ</t>
    </rPh>
    <rPh sb="13" eb="14">
      <t>ショ</t>
    </rPh>
    <phoneticPr fontId="9"/>
  </si>
  <si>
    <t>・理事会議事録（施設長の異動があった場合、任命についてわかるもの）</t>
    <rPh sb="8" eb="10">
      <t>シセツ</t>
    </rPh>
    <rPh sb="10" eb="11">
      <t>チョウ</t>
    </rPh>
    <rPh sb="12" eb="14">
      <t>イドウ</t>
    </rPh>
    <rPh sb="18" eb="20">
      <t>バアイ</t>
    </rPh>
    <rPh sb="21" eb="23">
      <t>ニンメイ</t>
    </rPh>
    <phoneticPr fontId="9"/>
  </si>
  <si>
    <t>・借入証書（借用書）、借入契約書等</t>
    <rPh sb="1" eb="3">
      <t>カリイ</t>
    </rPh>
    <rPh sb="3" eb="5">
      <t>ショウショ</t>
    </rPh>
    <rPh sb="6" eb="9">
      <t>シャクヨウショ</t>
    </rPh>
    <rPh sb="11" eb="13">
      <t>カリイレ</t>
    </rPh>
    <rPh sb="13" eb="15">
      <t>ケイヤク</t>
    </rPh>
    <rPh sb="15" eb="16">
      <t>ショ</t>
    </rPh>
    <rPh sb="16" eb="17">
      <t>トウ</t>
    </rPh>
    <phoneticPr fontId="9"/>
  </si>
  <si>
    <t>・寄附金台帳</t>
    <rPh sb="1" eb="3">
      <t>キフ</t>
    </rPh>
    <rPh sb="3" eb="4">
      <t>キン</t>
    </rPh>
    <phoneticPr fontId="9"/>
  </si>
  <si>
    <t>・寄附申込書、領収書（控）</t>
    <rPh sb="1" eb="3">
      <t>キフ</t>
    </rPh>
    <rPh sb="3" eb="6">
      <t>モウシコミショ</t>
    </rPh>
    <rPh sb="7" eb="10">
      <t>リョウシュウショ</t>
    </rPh>
    <rPh sb="11" eb="12">
      <t>ヒカ</t>
    </rPh>
    <phoneticPr fontId="9"/>
  </si>
  <si>
    <t>・贈与契約書</t>
    <rPh sb="1" eb="3">
      <t>ゾウヨ</t>
    </rPh>
    <rPh sb="3" eb="5">
      <t>ケイヤク</t>
    </rPh>
    <rPh sb="5" eb="6">
      <t>ショ</t>
    </rPh>
    <phoneticPr fontId="9"/>
  </si>
  <si>
    <t>・未払金や貸付金の管理簿</t>
    <rPh sb="5" eb="8">
      <t>カシツケキン</t>
    </rPh>
    <rPh sb="9" eb="11">
      <t>カンリ</t>
    </rPh>
    <rPh sb="11" eb="12">
      <t>ボ</t>
    </rPh>
    <phoneticPr fontId="9"/>
  </si>
  <si>
    <t>・未収金台帳</t>
    <phoneticPr fontId="9"/>
  </si>
  <si>
    <t>・総勘定元帳(勘定表)</t>
    <phoneticPr fontId="9"/>
  </si>
  <si>
    <t>・仕訳伝票(日記帳)</t>
    <phoneticPr fontId="9"/>
  </si>
  <si>
    <t>・預金通帳</t>
    <phoneticPr fontId="9"/>
  </si>
  <si>
    <t>・棚卸資産管理簿</t>
    <rPh sb="1" eb="3">
      <t>タナオロ</t>
    </rPh>
    <rPh sb="3" eb="5">
      <t>シサン</t>
    </rPh>
    <rPh sb="5" eb="7">
      <t>カンリ</t>
    </rPh>
    <rPh sb="7" eb="8">
      <t>ボ</t>
    </rPh>
    <phoneticPr fontId="9"/>
  </si>
  <si>
    <t>・資金収支予算書</t>
    <rPh sb="1" eb="3">
      <t>シキン</t>
    </rPh>
    <rPh sb="3" eb="5">
      <t>シュウシ</t>
    </rPh>
    <rPh sb="5" eb="8">
      <t>ヨサンショ</t>
    </rPh>
    <phoneticPr fontId="9"/>
  </si>
  <si>
    <t>・新規の固定資産の取得に関する書類</t>
    <rPh sb="1" eb="3">
      <t>シンキ</t>
    </rPh>
    <rPh sb="4" eb="6">
      <t>コテイ</t>
    </rPh>
    <rPh sb="6" eb="8">
      <t>シサン</t>
    </rPh>
    <rPh sb="9" eb="11">
      <t>シュトク</t>
    </rPh>
    <rPh sb="12" eb="13">
      <t>カン</t>
    </rPh>
    <rPh sb="15" eb="17">
      <t>ショルイ</t>
    </rPh>
    <phoneticPr fontId="9"/>
  </si>
  <si>
    <t>・引当金に関する書類</t>
    <rPh sb="1" eb="4">
      <t>ヒキアテキン</t>
    </rPh>
    <rPh sb="5" eb="6">
      <t>カン</t>
    </rPh>
    <rPh sb="8" eb="10">
      <t>ショルイ</t>
    </rPh>
    <phoneticPr fontId="9"/>
  </si>
  <si>
    <t>・専決規程</t>
    <rPh sb="1" eb="3">
      <t>センケツ</t>
    </rPh>
    <rPh sb="3" eb="5">
      <t>キテイ</t>
    </rPh>
    <phoneticPr fontId="9"/>
  </si>
  <si>
    <t>・脱脂粉乳受払簿</t>
    <rPh sb="1" eb="3">
      <t>ダッシ</t>
    </rPh>
    <rPh sb="3" eb="4">
      <t>コナ</t>
    </rPh>
    <rPh sb="4" eb="5">
      <t>ニュウ</t>
    </rPh>
    <rPh sb="5" eb="6">
      <t>ウ</t>
    </rPh>
    <rPh sb="6" eb="7">
      <t>ハラ</t>
    </rPh>
    <rPh sb="7" eb="8">
      <t>ボ</t>
    </rPh>
    <phoneticPr fontId="9"/>
  </si>
  <si>
    <t>・事務分掌表</t>
    <rPh sb="1" eb="3">
      <t>ジム</t>
    </rPh>
    <rPh sb="3" eb="5">
      <t>ブンショウ</t>
    </rPh>
    <phoneticPr fontId="9"/>
  </si>
  <si>
    <t>事業区分間及び拠点区分間貸付金(借入金)残高明細書</t>
    <rPh sb="20" eb="22">
      <t>ザンダカ</t>
    </rPh>
    <phoneticPr fontId="9"/>
  </si>
  <si>
    <t>・発注書(児童用、職員用)</t>
    <rPh sb="9" eb="12">
      <t>ショクインヨウ</t>
    </rPh>
    <phoneticPr fontId="9"/>
  </si>
  <si>
    <t>・納品書、請求書</t>
    <rPh sb="5" eb="8">
      <t>セイキュウショ</t>
    </rPh>
    <phoneticPr fontId="9"/>
  </si>
  <si>
    <t>・給食会議録</t>
    <rPh sb="3" eb="6">
      <t>カイギロク</t>
    </rPh>
    <phoneticPr fontId="9"/>
  </si>
  <si>
    <t>・教育・保育に関する全体的な計画</t>
    <rPh sb="1" eb="3">
      <t>キョウイク</t>
    </rPh>
    <rPh sb="4" eb="6">
      <t>ホイク</t>
    </rPh>
    <rPh sb="7" eb="8">
      <t>カン</t>
    </rPh>
    <rPh sb="10" eb="13">
      <t>ゼンタイテキ</t>
    </rPh>
    <rPh sb="14" eb="16">
      <t>ケイカク</t>
    </rPh>
    <phoneticPr fontId="9"/>
  </si>
  <si>
    <t>・食品構成表</t>
    <rPh sb="2" eb="3">
      <t>ヒン</t>
    </rPh>
    <phoneticPr fontId="9"/>
  </si>
  <si>
    <t>資金収支内訳表</t>
    <rPh sb="4" eb="6">
      <t>ウチワケ</t>
    </rPh>
    <phoneticPr fontId="9"/>
  </si>
  <si>
    <t>事業区分資金収支内訳表</t>
    <rPh sb="8" eb="10">
      <t>ウチワケ</t>
    </rPh>
    <phoneticPr fontId="9"/>
  </si>
  <si>
    <t>事業活動内訳表</t>
    <rPh sb="4" eb="6">
      <t>ウチワケ</t>
    </rPh>
    <phoneticPr fontId="9"/>
  </si>
  <si>
    <t>事業区分事業活動内訳表</t>
    <rPh sb="8" eb="10">
      <t>ウチワケ</t>
    </rPh>
    <phoneticPr fontId="9"/>
  </si>
  <si>
    <t>　【注】１．直近月１日現在に在職している非常勤職員（常勤職員以外の者をいう。パート保育士、同調理員、嘱託医等）全員について記載すること。</t>
    <phoneticPr fontId="9"/>
  </si>
  <si>
    <t>その他
(        )</t>
    <rPh sb="2" eb="3">
      <t>タ</t>
    </rPh>
    <phoneticPr fontId="9"/>
  </si>
  <si>
    <t>３歳未満児</t>
    <rPh sb="2" eb="4">
      <t>ミマン</t>
    </rPh>
    <phoneticPr fontId="9"/>
  </si>
  <si>
    <t>すること。（ただし、育休・産休・介護休・病休中の職員を除く。）</t>
    <phoneticPr fontId="9"/>
  </si>
  <si>
    <r>
      <t>２. 常勤職員とは、施設が定めた勤務時間（所定労働時間）のすべてを勤務している者をいい、</t>
    </r>
    <r>
      <rPr>
        <u/>
        <sz val="9"/>
        <rFont val="HGPｺﾞｼｯｸM"/>
        <family val="3"/>
        <charset val="128"/>
      </rPr>
      <t>正規・非正規の別は問わない。</t>
    </r>
    <phoneticPr fontId="9"/>
  </si>
  <si>
    <t>治療に要する期間が３０日以上の負傷等の有無</t>
    <rPh sb="0" eb="2">
      <t>チリョウ</t>
    </rPh>
    <rPh sb="3" eb="4">
      <t>ヨウ</t>
    </rPh>
    <rPh sb="6" eb="8">
      <t>キカン</t>
    </rPh>
    <rPh sb="11" eb="14">
      <t>ニチイジョウ</t>
    </rPh>
    <rPh sb="15" eb="17">
      <t>フショウ</t>
    </rPh>
    <rPh sb="17" eb="18">
      <t>トウ</t>
    </rPh>
    <rPh sb="19" eb="21">
      <t>ウム</t>
    </rPh>
    <phoneticPr fontId="9"/>
  </si>
  <si>
    <t>・</t>
    <phoneticPr fontId="9"/>
  </si>
  <si>
    <t>火災・地震以外に施設で想定される災害についての避難訓練の有無と訓練の内容</t>
  </si>
  <si>
    <t>訓練の内容（　　　　　　）</t>
  </si>
  <si>
    <r>
      <rPr>
        <sz val="9"/>
        <rFont val="HGｺﾞｼｯｸM"/>
        <family val="3"/>
        <charset val="128"/>
      </rPr>
      <t>・理事会議事録</t>
    </r>
    <r>
      <rPr>
        <sz val="8"/>
        <rFont val="HGｺﾞｼｯｸM"/>
        <family val="3"/>
        <charset val="128"/>
      </rPr>
      <t>（積立金の積立て、取崩しがある場合）</t>
    </r>
    <rPh sb="8" eb="11">
      <t>ツミタテキン</t>
    </rPh>
    <rPh sb="12" eb="14">
      <t>ツミタ</t>
    </rPh>
    <rPh sb="16" eb="18">
      <t>トリクズ</t>
    </rPh>
    <rPh sb="22" eb="24">
      <t>バアイ</t>
    </rPh>
    <phoneticPr fontId="9"/>
  </si>
  <si>
    <t>非常勤職員</t>
    <rPh sb="0" eb="3">
      <t>ヒジョウキン</t>
    </rPh>
    <phoneticPr fontId="9"/>
  </si>
  <si>
    <t xml:space="preserve">      ２．非常勤職員欄の左側には、実人員を記入し、最右列には、常勤換算による人員</t>
    <rPh sb="8" eb="11">
      <t>ヒジョウキン</t>
    </rPh>
    <rPh sb="11" eb="13">
      <t>ショクイン</t>
    </rPh>
    <rPh sb="20" eb="21">
      <t>ジツ</t>
    </rPh>
    <rPh sb="21" eb="23">
      <t>ジンイン</t>
    </rPh>
    <rPh sb="24" eb="26">
      <t>キニュウ</t>
    </rPh>
    <rPh sb="28" eb="29">
      <t>サイ</t>
    </rPh>
    <rPh sb="29" eb="30">
      <t>ミギ</t>
    </rPh>
    <rPh sb="30" eb="31">
      <t>レツ</t>
    </rPh>
    <rPh sb="34" eb="36">
      <t>ジョウキン</t>
    </rPh>
    <phoneticPr fontId="9"/>
  </si>
  <si>
    <t>施設の自己評価</t>
    <rPh sb="0" eb="2">
      <t>シセツ</t>
    </rPh>
    <phoneticPr fontId="9"/>
  </si>
  <si>
    <t>　　　　２.給食延人員は、給食内容検討表(その１)中の実施人員の合計の数値を記入すること。</t>
    <phoneticPr fontId="9"/>
  </si>
  <si>
    <t>　　　　３.１人１日当たり平均栄養給与量は、４月と10月分の給食内容検討表(その１)の給与栄養量欄の１日当たり</t>
    <phoneticPr fontId="9"/>
  </si>
  <si>
    <r>
      <t xml:space="preserve"> １．直近月１日現在に在職している常勤職員全員について１行ずつ記載すること。</t>
    </r>
    <r>
      <rPr>
        <u/>
        <sz val="9"/>
        <rFont val="HGPｺﾞｼｯｸM"/>
        <family val="3"/>
        <charset val="128"/>
      </rPr>
      <t>調書提出時には、氏名の記載は、要しないこと。</t>
    </r>
    <phoneticPr fontId="9"/>
  </si>
  <si>
    <r>
      <t>　　　</t>
    </r>
    <r>
      <rPr>
        <u/>
        <sz val="10"/>
        <rFont val="HGｺﾞｼｯｸM"/>
        <family val="3"/>
        <charset val="128"/>
      </rPr>
      <t>調書提出時には、氏名の記載は、要しないこと。</t>
    </r>
    <rPh sb="3" eb="5">
      <t>チョウショ</t>
    </rPh>
    <rPh sb="5" eb="7">
      <t>テイシュツ</t>
    </rPh>
    <rPh sb="7" eb="8">
      <t>ジ</t>
    </rPh>
    <rPh sb="18" eb="19">
      <t>ヨウ</t>
    </rPh>
    <phoneticPr fontId="9"/>
  </si>
  <si>
    <t>（８）建築基準法第12条第１項に基づく特定建築物の定期調査報告の状況</t>
    <rPh sb="3" eb="5">
      <t>ケンチク</t>
    </rPh>
    <rPh sb="5" eb="8">
      <t>キジュンホウ</t>
    </rPh>
    <rPh sb="8" eb="9">
      <t>ダイ</t>
    </rPh>
    <rPh sb="11" eb="12">
      <t>ジョウ</t>
    </rPh>
    <rPh sb="12" eb="13">
      <t>ダイ</t>
    </rPh>
    <rPh sb="14" eb="15">
      <t>コウ</t>
    </rPh>
    <rPh sb="16" eb="17">
      <t>モト</t>
    </rPh>
    <rPh sb="19" eb="21">
      <t>トクテイ</t>
    </rPh>
    <rPh sb="21" eb="24">
      <t>ケンチクブツ</t>
    </rPh>
    <rPh sb="25" eb="27">
      <t>テイキ</t>
    </rPh>
    <rPh sb="27" eb="29">
      <t>チョウサ</t>
    </rPh>
    <rPh sb="29" eb="31">
      <t>ホウコク</t>
    </rPh>
    <rPh sb="32" eb="34">
      <t>ジョウキョウ</t>
    </rPh>
    <phoneticPr fontId="9"/>
  </si>
  <si>
    <t>報告の有無</t>
    <rPh sb="0" eb="2">
      <t>ホウコク</t>
    </rPh>
    <rPh sb="3" eb="5">
      <t>ウム</t>
    </rPh>
    <phoneticPr fontId="9"/>
  </si>
  <si>
    <t>有</t>
    <rPh sb="0" eb="1">
      <t>ア</t>
    </rPh>
    <phoneticPr fontId="9"/>
  </si>
  <si>
    <t>報告年月日</t>
    <rPh sb="0" eb="2">
      <t>ホウコク</t>
    </rPh>
    <rPh sb="2" eb="5">
      <t>ネンガッピ</t>
    </rPh>
    <phoneticPr fontId="9"/>
  </si>
  <si>
    <t>年　　</t>
    <rPh sb="0" eb="1">
      <t>ネン</t>
    </rPh>
    <phoneticPr fontId="9"/>
  </si>
  <si>
    <t>　　　　２.給食延人員は、給食内容検討表(その１)中の実施人員の合計の数値を記入すること。</t>
    <phoneticPr fontId="9"/>
  </si>
  <si>
    <t>　　　　３.１人１日当たり平均栄養給与量は、４月と10月分の給食内容検討表(その１)の給与栄養量欄の１日当たり</t>
    <phoneticPr fontId="9"/>
  </si>
  <si>
    <t>月1日時点(直近月)</t>
    <rPh sb="0" eb="1">
      <t>ガツ</t>
    </rPh>
    <rPh sb="2" eb="3">
      <t>ニチ</t>
    </rPh>
    <rPh sb="3" eb="5">
      <t>ジテン</t>
    </rPh>
    <rPh sb="6" eb="8">
      <t>チョッキン</t>
    </rPh>
    <rPh sb="8" eb="9">
      <t>ツキ</t>
    </rPh>
    <phoneticPr fontId="9"/>
  </si>
  <si>
    <t>A　時間帯別保育教諭配置表（無資格者を含む。）</t>
    <rPh sb="2" eb="3">
      <t>トキ</t>
    </rPh>
    <rPh sb="3" eb="4">
      <t>アイダ</t>
    </rPh>
    <rPh sb="4" eb="5">
      <t>オビ</t>
    </rPh>
    <rPh sb="5" eb="6">
      <t>ベツ</t>
    </rPh>
    <rPh sb="10" eb="11">
      <t>クバ</t>
    </rPh>
    <rPh sb="11" eb="12">
      <t>オキ</t>
    </rPh>
    <rPh sb="12" eb="13">
      <t>ヒョウ</t>
    </rPh>
    <rPh sb="14" eb="18">
      <t>ムシカクシャ</t>
    </rPh>
    <rPh sb="19" eb="20">
      <t>フク</t>
    </rPh>
    <phoneticPr fontId="26"/>
  </si>
  <si>
    <t>●３歳児の配置基準</t>
    <rPh sb="2" eb="3">
      <t>サイ</t>
    </rPh>
    <rPh sb="3" eb="4">
      <t>ジ</t>
    </rPh>
    <rPh sb="5" eb="7">
      <t>ハイチ</t>
    </rPh>
    <rPh sb="7" eb="9">
      <t>キジュン</t>
    </rPh>
    <phoneticPr fontId="9"/>
  </si>
  <si>
    <t>時間帯別入所児童数</t>
    <rPh sb="0" eb="3">
      <t>ジカンタイ</t>
    </rPh>
    <rPh sb="3" eb="4">
      <t>ベツ</t>
    </rPh>
    <rPh sb="4" eb="6">
      <t>ニュウショ</t>
    </rPh>
    <rPh sb="6" eb="7">
      <t>コ</t>
    </rPh>
    <rPh sb="7" eb="8">
      <t>ワラベ</t>
    </rPh>
    <rPh sb="8" eb="9">
      <t>スウ</t>
    </rPh>
    <phoneticPr fontId="26"/>
  </si>
  <si>
    <t>勤務開始
時　　分</t>
    <rPh sb="0" eb="2">
      <t>キンム</t>
    </rPh>
    <rPh sb="2" eb="4">
      <t>カイシ</t>
    </rPh>
    <rPh sb="5" eb="6">
      <t>ジ</t>
    </rPh>
    <rPh sb="8" eb="9">
      <t>フン</t>
    </rPh>
    <phoneticPr fontId="9"/>
  </si>
  <si>
    <t>勤務終了
時　　分</t>
    <rPh sb="0" eb="2">
      <t>キンム</t>
    </rPh>
    <rPh sb="2" eb="4">
      <t>シュウリョウ</t>
    </rPh>
    <rPh sb="5" eb="6">
      <t>ジ</t>
    </rPh>
    <rPh sb="8" eb="9">
      <t>フン</t>
    </rPh>
    <phoneticPr fontId="9"/>
  </si>
  <si>
    <t>～</t>
  </si>
  <si>
    <t>非常勤1</t>
  </si>
  <si>
    <t>非常勤2</t>
  </si>
  <si>
    <t>非常勤3</t>
  </si>
  <si>
    <t>非常勤4</t>
  </si>
  <si>
    <t>非常勤5</t>
  </si>
  <si>
    <t>非常勤6</t>
  </si>
  <si>
    <t>非常勤7</t>
  </si>
  <si>
    <t>非常勤8</t>
  </si>
  <si>
    <t>非常勤9</t>
  </si>
  <si>
    <t>非常勤10</t>
  </si>
  <si>
    <t>非常勤11</t>
  </si>
  <si>
    <t>非常勤12</t>
  </si>
  <si>
    <t>非常勤13</t>
  </si>
  <si>
    <t>非常勤14</t>
  </si>
  <si>
    <t>非常勤15</t>
  </si>
  <si>
    <t>非常勤16</t>
  </si>
  <si>
    <t>非常勤17</t>
  </si>
  <si>
    <t>非常勤18</t>
  </si>
  <si>
    <t>非常勤19</t>
  </si>
  <si>
    <t>非常勤20</t>
  </si>
  <si>
    <t>非常勤21</t>
  </si>
  <si>
    <t>非常勤22</t>
  </si>
  <si>
    <t>非常勤23</t>
  </si>
  <si>
    <t>非常勤24</t>
  </si>
  <si>
    <t>非常勤25</t>
  </si>
  <si>
    <t>非常勤26</t>
  </si>
  <si>
    <t>非常勤27</t>
  </si>
  <si>
    <t>非常勤28</t>
  </si>
  <si>
    <t>非常勤29</t>
  </si>
  <si>
    <t>非常勤30</t>
  </si>
  <si>
    <t>非常勤31</t>
  </si>
  <si>
    <t>非常勤32</t>
  </si>
  <si>
    <t>非常勤33</t>
  </si>
  <si>
    <t>非常勤34</t>
  </si>
  <si>
    <t>非常勤35</t>
  </si>
  <si>
    <t>非常勤36</t>
  </si>
  <si>
    <t>非常勤37</t>
  </si>
  <si>
    <t>非常勤38</t>
  </si>
  <si>
    <t>非常勤39</t>
  </si>
  <si>
    <t>非常勤40</t>
  </si>
  <si>
    <t>　　</t>
    <phoneticPr fontId="9"/>
  </si>
  <si>
    <t>加配名等名称</t>
    <rPh sb="3" eb="4">
      <t>トウ</t>
    </rPh>
    <rPh sb="4" eb="6">
      <t>メイショウ</t>
    </rPh>
    <phoneticPr fontId="9"/>
  </si>
  <si>
    <t>担 任</t>
  </si>
  <si>
    <t>採用
年月日</t>
    <phoneticPr fontId="9"/>
  </si>
  <si>
    <t>弾力運用</t>
    <rPh sb="0" eb="2">
      <t>ダンリョク</t>
    </rPh>
    <rPh sb="2" eb="4">
      <t>ウンヨウ</t>
    </rPh>
    <phoneticPr fontId="9"/>
  </si>
  <si>
    <t>保育補助者</t>
    <rPh sb="0" eb="2">
      <t>ホイク</t>
    </rPh>
    <rPh sb="2" eb="4">
      <t>ホジョ</t>
    </rPh>
    <rPh sb="4" eb="5">
      <t>シャ</t>
    </rPh>
    <phoneticPr fontId="9"/>
  </si>
  <si>
    <t>勤務の有無</t>
    <rPh sb="0" eb="2">
      <t>キンム</t>
    </rPh>
    <rPh sb="3" eb="5">
      <t>ウム</t>
    </rPh>
    <phoneticPr fontId="9"/>
  </si>
  <si>
    <t>クラス名</t>
  </si>
  <si>
    <t>常勤1</t>
    <rPh sb="0" eb="2">
      <t>ジョウキン</t>
    </rPh>
    <phoneticPr fontId="9"/>
  </si>
  <si>
    <t>　</t>
  </si>
  <si>
    <t>勤務日</t>
  </si>
  <si>
    <t>常勤2</t>
    <rPh sb="0" eb="2">
      <t>ジョウキン</t>
    </rPh>
    <phoneticPr fontId="9"/>
  </si>
  <si>
    <t>○</t>
  </si>
  <si>
    <t>常勤3</t>
    <rPh sb="0" eb="2">
      <t>ジョウキン</t>
    </rPh>
    <phoneticPr fontId="9"/>
  </si>
  <si>
    <t>常勤4</t>
    <rPh sb="0" eb="2">
      <t>ジョウキン</t>
    </rPh>
    <phoneticPr fontId="9"/>
  </si>
  <si>
    <t>常勤5</t>
    <rPh sb="0" eb="2">
      <t>ジョウキン</t>
    </rPh>
    <phoneticPr fontId="9"/>
  </si>
  <si>
    <t>常勤6</t>
    <rPh sb="0" eb="2">
      <t>ジョウキン</t>
    </rPh>
    <phoneticPr fontId="9"/>
  </si>
  <si>
    <t>常勤7</t>
    <rPh sb="0" eb="2">
      <t>ジョウキン</t>
    </rPh>
    <phoneticPr fontId="9"/>
  </si>
  <si>
    <t>常勤8</t>
    <rPh sb="0" eb="2">
      <t>ジョウキン</t>
    </rPh>
    <phoneticPr fontId="9"/>
  </si>
  <si>
    <t>常勤9</t>
    <rPh sb="0" eb="2">
      <t>ジョウキン</t>
    </rPh>
    <phoneticPr fontId="9"/>
  </si>
  <si>
    <t>常勤10</t>
    <rPh sb="0" eb="2">
      <t>ジョウキン</t>
    </rPh>
    <phoneticPr fontId="9"/>
  </si>
  <si>
    <t>常勤11</t>
    <rPh sb="0" eb="2">
      <t>ジョウキン</t>
    </rPh>
    <phoneticPr fontId="9"/>
  </si>
  <si>
    <t>常勤12</t>
    <rPh sb="0" eb="2">
      <t>ジョウキン</t>
    </rPh>
    <phoneticPr fontId="9"/>
  </si>
  <si>
    <t>常勤13</t>
    <rPh sb="0" eb="2">
      <t>ジョウキン</t>
    </rPh>
    <phoneticPr fontId="9"/>
  </si>
  <si>
    <t>常勤14</t>
    <rPh sb="0" eb="2">
      <t>ジョウキン</t>
    </rPh>
    <phoneticPr fontId="9"/>
  </si>
  <si>
    <t>常勤15</t>
    <rPh sb="0" eb="2">
      <t>ジョウキン</t>
    </rPh>
    <phoneticPr fontId="9"/>
  </si>
  <si>
    <t>常勤16</t>
    <rPh sb="0" eb="2">
      <t>ジョウキン</t>
    </rPh>
    <phoneticPr fontId="9"/>
  </si>
  <si>
    <t>常勤17</t>
    <rPh sb="0" eb="2">
      <t>ジョウキン</t>
    </rPh>
    <phoneticPr fontId="9"/>
  </si>
  <si>
    <t>常勤18</t>
    <rPh sb="0" eb="2">
      <t>ジョウキン</t>
    </rPh>
    <phoneticPr fontId="9"/>
  </si>
  <si>
    <t>常勤19</t>
    <rPh sb="0" eb="2">
      <t>ジョウキン</t>
    </rPh>
    <phoneticPr fontId="9"/>
  </si>
  <si>
    <t>常勤20</t>
    <rPh sb="0" eb="2">
      <t>ジョウキン</t>
    </rPh>
    <phoneticPr fontId="9"/>
  </si>
  <si>
    <t>常勤21</t>
    <rPh sb="0" eb="2">
      <t>ジョウキン</t>
    </rPh>
    <phoneticPr fontId="9"/>
  </si>
  <si>
    <t>常勤22</t>
    <rPh sb="0" eb="2">
      <t>ジョウキン</t>
    </rPh>
    <phoneticPr fontId="9"/>
  </si>
  <si>
    <t>常勤23</t>
    <rPh sb="0" eb="2">
      <t>ジョウキン</t>
    </rPh>
    <phoneticPr fontId="9"/>
  </si>
  <si>
    <t>常勤24</t>
    <rPh sb="0" eb="2">
      <t>ジョウキン</t>
    </rPh>
    <phoneticPr fontId="9"/>
  </si>
  <si>
    <t>常勤25</t>
    <rPh sb="0" eb="2">
      <t>ジョウキン</t>
    </rPh>
    <phoneticPr fontId="9"/>
  </si>
  <si>
    <t>常勤26</t>
    <rPh sb="0" eb="2">
      <t>ジョウキン</t>
    </rPh>
    <phoneticPr fontId="9"/>
  </si>
  <si>
    <t>常勤27</t>
    <rPh sb="0" eb="2">
      <t>ジョウキン</t>
    </rPh>
    <phoneticPr fontId="9"/>
  </si>
  <si>
    <t>常勤28</t>
    <rPh sb="0" eb="2">
      <t>ジョウキン</t>
    </rPh>
    <phoneticPr fontId="9"/>
  </si>
  <si>
    <t>常勤29</t>
    <rPh sb="0" eb="2">
      <t>ジョウキン</t>
    </rPh>
    <phoneticPr fontId="9"/>
  </si>
  <si>
    <t>常勤30</t>
    <rPh sb="0" eb="2">
      <t>ジョウキン</t>
    </rPh>
    <phoneticPr fontId="9"/>
  </si>
  <si>
    <t>常勤31</t>
    <rPh sb="0" eb="2">
      <t>ジョウキン</t>
    </rPh>
    <phoneticPr fontId="9"/>
  </si>
  <si>
    <t>常勤32</t>
    <rPh sb="0" eb="2">
      <t>ジョウキン</t>
    </rPh>
    <phoneticPr fontId="9"/>
  </si>
  <si>
    <t>常勤33</t>
    <rPh sb="0" eb="2">
      <t>ジョウキン</t>
    </rPh>
    <phoneticPr fontId="9"/>
  </si>
  <si>
    <t>常勤34</t>
    <rPh sb="0" eb="2">
      <t>ジョウキン</t>
    </rPh>
    <phoneticPr fontId="9"/>
  </si>
  <si>
    <t>常勤35</t>
    <rPh sb="0" eb="2">
      <t>ジョウキン</t>
    </rPh>
    <phoneticPr fontId="9"/>
  </si>
  <si>
    <t>常勤36</t>
    <rPh sb="0" eb="2">
      <t>ジョウキン</t>
    </rPh>
    <phoneticPr fontId="9"/>
  </si>
  <si>
    <t>常勤37</t>
    <rPh sb="0" eb="2">
      <t>ジョウキン</t>
    </rPh>
    <phoneticPr fontId="9"/>
  </si>
  <si>
    <t>常勤38</t>
    <rPh sb="0" eb="2">
      <t>ジョウキン</t>
    </rPh>
    <phoneticPr fontId="9"/>
  </si>
  <si>
    <t>常勤39</t>
    <rPh sb="0" eb="2">
      <t>ジョウキン</t>
    </rPh>
    <phoneticPr fontId="9"/>
  </si>
  <si>
    <t>常勤40</t>
    <rPh sb="0" eb="2">
      <t>ジョウキン</t>
    </rPh>
    <phoneticPr fontId="9"/>
  </si>
  <si>
    <t>常勤41</t>
    <rPh sb="0" eb="2">
      <t>ジョウキン</t>
    </rPh>
    <phoneticPr fontId="9"/>
  </si>
  <si>
    <t>常勤42</t>
    <rPh sb="0" eb="2">
      <t>ジョウキン</t>
    </rPh>
    <phoneticPr fontId="9"/>
  </si>
  <si>
    <t>常勤43</t>
    <rPh sb="0" eb="2">
      <t>ジョウキン</t>
    </rPh>
    <phoneticPr fontId="9"/>
  </si>
  <si>
    <t>常勤44</t>
    <rPh sb="0" eb="2">
      <t>ジョウキン</t>
    </rPh>
    <phoneticPr fontId="9"/>
  </si>
  <si>
    <t>常勤45</t>
    <rPh sb="0" eb="2">
      <t>ジョウキン</t>
    </rPh>
    <phoneticPr fontId="9"/>
  </si>
  <si>
    <t>常勤46</t>
    <rPh sb="0" eb="2">
      <t>ジョウキン</t>
    </rPh>
    <phoneticPr fontId="9"/>
  </si>
  <si>
    <t>常勤47</t>
    <rPh sb="0" eb="2">
      <t>ジョウキン</t>
    </rPh>
    <phoneticPr fontId="9"/>
  </si>
  <si>
    <t>常勤48</t>
    <rPh sb="0" eb="2">
      <t>ジョウキン</t>
    </rPh>
    <phoneticPr fontId="9"/>
  </si>
  <si>
    <t>常勤49</t>
    <rPh sb="0" eb="2">
      <t>ジョウキン</t>
    </rPh>
    <phoneticPr fontId="9"/>
  </si>
  <si>
    <t>常勤50</t>
    <rPh sb="0" eb="2">
      <t>ジョウキン</t>
    </rPh>
    <phoneticPr fontId="9"/>
  </si>
  <si>
    <t>【P6】
配置基準対象フラグ</t>
    <rPh sb="5" eb="7">
      <t>ハイチ</t>
    </rPh>
    <rPh sb="7" eb="9">
      <t>キジュン</t>
    </rPh>
    <rPh sb="9" eb="11">
      <t>タイショウ</t>
    </rPh>
    <phoneticPr fontId="9"/>
  </si>
  <si>
    <t>１日当たりの勤務時間(a)</t>
    <phoneticPr fontId="9"/>
  </si>
  <si>
    <t>１か月当たりの勤務日数(b)</t>
    <phoneticPr fontId="9"/>
  </si>
  <si>
    <t>1か月当たりの勤務時間数
(a×b)</t>
    <phoneticPr fontId="9"/>
  </si>
  <si>
    <t>年齢</t>
    <rPh sb="0" eb="2">
      <t>ネンレイ</t>
    </rPh>
    <phoneticPr fontId="9"/>
  </si>
  <si>
    <t>賃金単価
年（月）額
日（時）給</t>
    <rPh sb="0" eb="2">
      <t>チンギン</t>
    </rPh>
    <rPh sb="2" eb="4">
      <t>タンカ</t>
    </rPh>
    <rPh sb="5" eb="6">
      <t>ネン</t>
    </rPh>
    <rPh sb="7" eb="8">
      <t>ツキ</t>
    </rPh>
    <rPh sb="9" eb="10">
      <t>ガク</t>
    </rPh>
    <rPh sb="11" eb="12">
      <t>ニチ</t>
    </rPh>
    <rPh sb="13" eb="14">
      <t>ジ</t>
    </rPh>
    <rPh sb="15" eb="16">
      <t>キュウ</t>
    </rPh>
    <phoneticPr fontId="9"/>
  </si>
  <si>
    <r>
      <t>区分〔</t>
    </r>
    <r>
      <rPr>
        <b/>
        <u/>
        <sz val="8.5"/>
        <color rgb="FFFF0000"/>
        <rFont val="ＭＳ Ｐゴシック"/>
        <family val="3"/>
        <charset val="128"/>
      </rPr>
      <t>平　日</t>
    </r>
    <r>
      <rPr>
        <sz val="8.5"/>
        <rFont val="ＭＳ Ｐゴシック"/>
        <family val="3"/>
        <charset val="128"/>
      </rPr>
      <t>〕</t>
    </r>
    <rPh sb="0" eb="2">
      <t>クブン</t>
    </rPh>
    <rPh sb="3" eb="6">
      <t>ヘイジツ</t>
    </rPh>
    <phoneticPr fontId="26"/>
  </si>
  <si>
    <t>保育教諭配置状況 　
※保育補助者（無資格者）を含む。</t>
  </si>
  <si>
    <t>配置基準対象</t>
    <rPh sb="0" eb="2">
      <t>ハイチ</t>
    </rPh>
    <rPh sb="2" eb="4">
      <t>キジュン</t>
    </rPh>
    <rPh sb="4" eb="6">
      <t>タイショウ</t>
    </rPh>
    <phoneticPr fontId="9"/>
  </si>
  <si>
    <t>職名</t>
    <rPh sb="0" eb="2">
      <t>ショクメイ</t>
    </rPh>
    <phoneticPr fontId="9"/>
  </si>
  <si>
    <t>担任クラス名</t>
    <rPh sb="0" eb="2">
      <t>タンニン</t>
    </rPh>
    <rPh sb="5" eb="6">
      <t>メイ</t>
    </rPh>
    <phoneticPr fontId="9"/>
  </si>
  <si>
    <t>非常勤1</t>
    <rPh sb="0" eb="3">
      <t>ヒジョウキン</t>
    </rPh>
    <phoneticPr fontId="9"/>
  </si>
  <si>
    <t>非常勤2</t>
    <rPh sb="0" eb="3">
      <t>ヒジョウキン</t>
    </rPh>
    <phoneticPr fontId="9"/>
  </si>
  <si>
    <t>非常勤3</t>
    <rPh sb="0" eb="3">
      <t>ヒジョウキン</t>
    </rPh>
    <phoneticPr fontId="9"/>
  </si>
  <si>
    <t>非常勤4</t>
    <rPh sb="0" eb="3">
      <t>ヒジョウキン</t>
    </rPh>
    <phoneticPr fontId="9"/>
  </si>
  <si>
    <t>非常勤5</t>
    <rPh sb="0" eb="3">
      <t>ヒジョウキン</t>
    </rPh>
    <phoneticPr fontId="9"/>
  </si>
  <si>
    <t>非常勤6</t>
    <rPh sb="0" eb="3">
      <t>ヒジョウキン</t>
    </rPh>
    <phoneticPr fontId="9"/>
  </si>
  <si>
    <t>非常勤7</t>
    <rPh sb="0" eb="3">
      <t>ヒジョウキン</t>
    </rPh>
    <phoneticPr fontId="9"/>
  </si>
  <si>
    <t>非常勤8</t>
    <rPh sb="0" eb="3">
      <t>ヒジョウキン</t>
    </rPh>
    <phoneticPr fontId="9"/>
  </si>
  <si>
    <t>非常勤9</t>
    <rPh sb="0" eb="3">
      <t>ヒジョウキン</t>
    </rPh>
    <phoneticPr fontId="9"/>
  </si>
  <si>
    <t>非常勤10</t>
    <rPh sb="0" eb="3">
      <t>ヒジョウキン</t>
    </rPh>
    <phoneticPr fontId="9"/>
  </si>
  <si>
    <t>非常勤11</t>
    <rPh sb="0" eb="3">
      <t>ヒジョウキン</t>
    </rPh>
    <phoneticPr fontId="9"/>
  </si>
  <si>
    <t>非常勤12</t>
    <rPh sb="0" eb="3">
      <t>ヒジョウキン</t>
    </rPh>
    <phoneticPr fontId="9"/>
  </si>
  <si>
    <t>非常勤13</t>
    <rPh sb="0" eb="3">
      <t>ヒジョウキン</t>
    </rPh>
    <phoneticPr fontId="9"/>
  </si>
  <si>
    <t>非常勤14</t>
    <rPh sb="0" eb="3">
      <t>ヒジョウキン</t>
    </rPh>
    <phoneticPr fontId="9"/>
  </si>
  <si>
    <t>非常勤15</t>
    <rPh sb="0" eb="3">
      <t>ヒジョウキン</t>
    </rPh>
    <phoneticPr fontId="9"/>
  </si>
  <si>
    <t>非常勤16</t>
    <rPh sb="0" eb="3">
      <t>ヒジョウキン</t>
    </rPh>
    <phoneticPr fontId="9"/>
  </si>
  <si>
    <t>非常勤17</t>
    <rPh sb="0" eb="3">
      <t>ヒジョウキン</t>
    </rPh>
    <phoneticPr fontId="9"/>
  </si>
  <si>
    <t>非常勤18</t>
    <rPh sb="0" eb="3">
      <t>ヒジョウキン</t>
    </rPh>
    <phoneticPr fontId="9"/>
  </si>
  <si>
    <t>非常勤19</t>
    <rPh sb="0" eb="3">
      <t>ヒジョウキン</t>
    </rPh>
    <phoneticPr fontId="9"/>
  </si>
  <si>
    <t>非常勤20</t>
    <rPh sb="0" eb="3">
      <t>ヒジョウキン</t>
    </rPh>
    <phoneticPr fontId="9"/>
  </si>
  <si>
    <t>非常勤21</t>
    <rPh sb="0" eb="3">
      <t>ヒジョウキン</t>
    </rPh>
    <phoneticPr fontId="9"/>
  </si>
  <si>
    <t>非常勤22</t>
    <rPh sb="0" eb="3">
      <t>ヒジョウキン</t>
    </rPh>
    <phoneticPr fontId="9"/>
  </si>
  <si>
    <t>非常勤23</t>
    <rPh sb="0" eb="3">
      <t>ヒジョウキン</t>
    </rPh>
    <phoneticPr fontId="9"/>
  </si>
  <si>
    <t>非常勤24</t>
    <rPh sb="0" eb="3">
      <t>ヒジョウキン</t>
    </rPh>
    <phoneticPr fontId="9"/>
  </si>
  <si>
    <t>非常勤25</t>
    <rPh sb="0" eb="3">
      <t>ヒジョウキン</t>
    </rPh>
    <phoneticPr fontId="9"/>
  </si>
  <si>
    <t>非常勤26</t>
    <rPh sb="0" eb="3">
      <t>ヒジョウキン</t>
    </rPh>
    <phoneticPr fontId="9"/>
  </si>
  <si>
    <t>非常勤27</t>
    <rPh sb="0" eb="3">
      <t>ヒジョウキン</t>
    </rPh>
    <phoneticPr fontId="9"/>
  </si>
  <si>
    <t>非常勤28</t>
    <rPh sb="0" eb="3">
      <t>ヒジョウキン</t>
    </rPh>
    <phoneticPr fontId="9"/>
  </si>
  <si>
    <t>非常勤29</t>
    <rPh sb="0" eb="3">
      <t>ヒジョウキン</t>
    </rPh>
    <phoneticPr fontId="9"/>
  </si>
  <si>
    <t>非常勤30</t>
    <rPh sb="0" eb="3">
      <t>ヒジョウキン</t>
    </rPh>
    <phoneticPr fontId="9"/>
  </si>
  <si>
    <t>非常勤31</t>
    <rPh sb="0" eb="3">
      <t>ヒジョウキン</t>
    </rPh>
    <phoneticPr fontId="9"/>
  </si>
  <si>
    <t>非常勤32</t>
    <rPh sb="0" eb="3">
      <t>ヒジョウキン</t>
    </rPh>
    <phoneticPr fontId="9"/>
  </si>
  <si>
    <t>非常勤33</t>
    <rPh sb="0" eb="3">
      <t>ヒジョウキン</t>
    </rPh>
    <phoneticPr fontId="9"/>
  </si>
  <si>
    <t>非常勤34</t>
    <rPh sb="0" eb="3">
      <t>ヒジョウキン</t>
    </rPh>
    <phoneticPr fontId="9"/>
  </si>
  <si>
    <t>非常勤35</t>
    <rPh sb="0" eb="3">
      <t>ヒジョウキン</t>
    </rPh>
    <phoneticPr fontId="9"/>
  </si>
  <si>
    <t>非常勤36</t>
    <rPh sb="0" eb="3">
      <t>ヒジョウキン</t>
    </rPh>
    <phoneticPr fontId="9"/>
  </si>
  <si>
    <t>非常勤37</t>
    <rPh sb="0" eb="3">
      <t>ヒジョウキン</t>
    </rPh>
    <phoneticPr fontId="9"/>
  </si>
  <si>
    <t>非常勤38</t>
    <rPh sb="0" eb="3">
      <t>ヒジョウキン</t>
    </rPh>
    <phoneticPr fontId="9"/>
  </si>
  <si>
    <t>非常勤39</t>
    <rPh sb="0" eb="3">
      <t>ヒジョウキン</t>
    </rPh>
    <phoneticPr fontId="9"/>
  </si>
  <si>
    <t>非常勤40</t>
    <rPh sb="0" eb="3">
      <t>ヒジョウキン</t>
    </rPh>
    <phoneticPr fontId="9"/>
  </si>
  <si>
    <t>←P5で選択した配置基準が自動入力されます</t>
    <rPh sb="4" eb="6">
      <t>センタク</t>
    </rPh>
    <rPh sb="8" eb="10">
      <t>ハイチ</t>
    </rPh>
    <rPh sb="10" eb="12">
      <t>キジュン</t>
    </rPh>
    <rPh sb="13" eb="15">
      <t>ジドウ</t>
    </rPh>
    <rPh sb="15" eb="17">
      <t>ニュウリョク</t>
    </rPh>
    <phoneticPr fontId="9"/>
  </si>
  <si>
    <t>令和●年●月●日</t>
    <rPh sb="0" eb="2">
      <t>レイワ</t>
    </rPh>
    <rPh sb="3" eb="4">
      <t>ネン</t>
    </rPh>
    <rPh sb="5" eb="6">
      <t>ガツ</t>
    </rPh>
    <rPh sb="7" eb="8">
      <t>ニチ</t>
    </rPh>
    <phoneticPr fontId="9"/>
  </si>
  <si>
    <t>職員配置チェック</t>
    <rPh sb="0" eb="2">
      <t>ショクイン</t>
    </rPh>
    <rPh sb="2" eb="4">
      <t>ハイチ</t>
    </rPh>
    <phoneticPr fontId="9"/>
  </si>
  <si>
    <t>(A)配置基準により算定される保育教諭数</t>
  </si>
  <si>
    <t>(B)必要保育教諭数(児童がいれば最低２名)</t>
  </si>
  <si>
    <t>(C)配置している職員（保育教諭登録者のみ）</t>
  </si>
  <si>
    <r>
      <t xml:space="preserve">(D)配置している職員＜算定できない職員は除く＞
</t>
    </r>
    <r>
      <rPr>
        <sz val="6"/>
        <rFont val="ＭＳ Ｐゴシック"/>
        <family val="3"/>
        <charset val="128"/>
      </rPr>
      <t>（①(A)が１名以下の時のみ支援員等１名算入可能②弾力運用　を加味した人数）</t>
    </r>
    <rPh sb="12" eb="14">
      <t>サンテイ</t>
    </rPh>
    <rPh sb="18" eb="20">
      <t>ショクイン</t>
    </rPh>
    <rPh sb="21" eb="22">
      <t>ノゾ</t>
    </rPh>
    <phoneticPr fontId="9"/>
  </si>
  <si>
    <t>判定 (B)と（D)の比較</t>
    <phoneticPr fontId="9"/>
  </si>
  <si>
    <t>保育士登録</t>
    <rPh sb="2" eb="3">
      <t>シ</t>
    </rPh>
    <rPh sb="3" eb="5">
      <t>トウロク</t>
    </rPh>
    <phoneticPr fontId="9"/>
  </si>
  <si>
    <t>休憩開始
時　　分</t>
    <rPh sb="0" eb="2">
      <t>キュウケイ</t>
    </rPh>
    <rPh sb="2" eb="4">
      <t>カイシ</t>
    </rPh>
    <rPh sb="5" eb="6">
      <t>ジ</t>
    </rPh>
    <rPh sb="8" eb="9">
      <t>フン</t>
    </rPh>
    <phoneticPr fontId="9"/>
  </si>
  <si>
    <t>休憩終了
時　　分</t>
    <rPh sb="0" eb="2">
      <t>キュウケイ</t>
    </rPh>
    <rPh sb="2" eb="4">
      <t>シュウリョウ</t>
    </rPh>
    <rPh sb="5" eb="6">
      <t>ジ</t>
    </rPh>
    <rPh sb="8" eb="9">
      <t>フン</t>
    </rPh>
    <phoneticPr fontId="9"/>
  </si>
  <si>
    <r>
      <t>区分〔</t>
    </r>
    <r>
      <rPr>
        <b/>
        <u/>
        <sz val="8.5"/>
        <color rgb="FFFF0000"/>
        <rFont val="ＭＳ Ｐゴシック"/>
        <family val="3"/>
        <charset val="128"/>
      </rPr>
      <t>土曜日</t>
    </r>
    <r>
      <rPr>
        <sz val="8.5"/>
        <rFont val="ＭＳ Ｐゴシック"/>
        <family val="3"/>
        <charset val="128"/>
      </rPr>
      <t>〕</t>
    </r>
    <rPh sb="0" eb="2">
      <t>クブン</t>
    </rPh>
    <rPh sb="3" eb="6">
      <t>ドヨウビ</t>
    </rPh>
    <phoneticPr fontId="26"/>
  </si>
  <si>
    <t>判定 (B)と（D)の比較</t>
    <phoneticPr fontId="9"/>
  </si>
  <si>
    <t>保育士登録</t>
    <rPh sb="0" eb="3">
      <t>ホイクシ</t>
    </rPh>
    <rPh sb="3" eb="5">
      <t>トウロク</t>
    </rPh>
    <phoneticPr fontId="9"/>
  </si>
  <si>
    <t/>
  </si>
  <si>
    <t>主幹保育教諭</t>
    <rPh sb="0" eb="2">
      <t>シュカン</t>
    </rPh>
    <rPh sb="2" eb="4">
      <t>ホイク</t>
    </rPh>
    <rPh sb="4" eb="6">
      <t>キョウユ</t>
    </rPh>
    <phoneticPr fontId="9"/>
  </si>
  <si>
    <t>保育教諭</t>
  </si>
  <si>
    <t>出張</t>
  </si>
  <si>
    <t>休暇日</t>
  </si>
  <si>
    <t>産育休</t>
  </si>
  <si>
    <t>保育士</t>
  </si>
  <si>
    <t>×</t>
  </si>
  <si>
    <t>日額
保育教諭</t>
  </si>
  <si>
    <t>○</t>
    <phoneticPr fontId="9"/>
  </si>
  <si>
    <t>保育補助</t>
    <rPh sb="0" eb="2">
      <t>ホイク</t>
    </rPh>
    <rPh sb="2" eb="4">
      <t>ホジョ</t>
    </rPh>
    <phoneticPr fontId="9"/>
  </si>
  <si>
    <t>○</t>
    <phoneticPr fontId="9"/>
  </si>
  <si>
    <t>時給
保育士</t>
  </si>
  <si>
    <t>用務員</t>
  </si>
  <si>
    <t>事務員</t>
  </si>
  <si>
    <t>嘱託医</t>
  </si>
  <si>
    <t>雇用(委嘱）
年月日</t>
    <rPh sb="3" eb="5">
      <t>イショク</t>
    </rPh>
    <rPh sb="7" eb="10">
      <t>ネンガッピ</t>
    </rPh>
    <phoneticPr fontId="9"/>
  </si>
  <si>
    <t>B　時間帯別保育教諭配置表（無資格者を含む。）</t>
    <rPh sb="2" eb="3">
      <t>トキ</t>
    </rPh>
    <rPh sb="3" eb="4">
      <t>アイダ</t>
    </rPh>
    <rPh sb="4" eb="5">
      <t>オビ</t>
    </rPh>
    <rPh sb="5" eb="6">
      <t>ベツ</t>
    </rPh>
    <rPh sb="10" eb="11">
      <t>クバ</t>
    </rPh>
    <rPh sb="11" eb="12">
      <t>オキ</t>
    </rPh>
    <rPh sb="12" eb="13">
      <t>ヒョウ</t>
    </rPh>
    <rPh sb="14" eb="18">
      <t>ムシカクシャ</t>
    </rPh>
    <rPh sb="19" eb="20">
      <t>フク</t>
    </rPh>
    <phoneticPr fontId="26"/>
  </si>
  <si>
    <r>
      <t>（４－１）</t>
    </r>
    <r>
      <rPr>
        <sz val="11"/>
        <rFont val="HGｺﾞｼｯｸM"/>
        <family val="3"/>
        <charset val="128"/>
      </rPr>
      <t>保育室等の状況</t>
    </r>
    <phoneticPr fontId="9"/>
  </si>
  <si>
    <t>○</t>
    <phoneticPr fontId="9"/>
  </si>
  <si>
    <t>（注）1</t>
    <rPh sb="1" eb="2">
      <t>チュウ</t>
    </rPh>
    <phoneticPr fontId="26"/>
  </si>
  <si>
    <t>時間帯別入所児童数欄には、時間帯別、年齢区分別に児童数を記入してください。</t>
    <rPh sb="0" eb="3">
      <t>ジカンタイ</t>
    </rPh>
    <rPh sb="3" eb="4">
      <t>ベツ</t>
    </rPh>
    <rPh sb="4" eb="6">
      <t>ニュウショ</t>
    </rPh>
    <rPh sb="6" eb="9">
      <t>ジドウスウ</t>
    </rPh>
    <rPh sb="9" eb="10">
      <t>ラン</t>
    </rPh>
    <rPh sb="13" eb="16">
      <t>ジカンタイ</t>
    </rPh>
    <rPh sb="16" eb="17">
      <t>ベツ</t>
    </rPh>
    <rPh sb="18" eb="20">
      <t>ネンレイ</t>
    </rPh>
    <rPh sb="20" eb="22">
      <t>クブン</t>
    </rPh>
    <rPh sb="22" eb="23">
      <t>ベツ</t>
    </rPh>
    <rPh sb="24" eb="27">
      <t>ジドウスウ</t>
    </rPh>
    <rPh sb="28" eb="30">
      <t>キニュウ</t>
    </rPh>
    <phoneticPr fontId="26"/>
  </si>
  <si>
    <t>○</t>
    <phoneticPr fontId="9"/>
  </si>
  <si>
    <t>○</t>
    <phoneticPr fontId="9"/>
  </si>
  <si>
    <t>非該当</t>
  </si>
  <si>
    <t>●満3歳児（教育時間認定）について、6:1の配置により対応している</t>
    <phoneticPr fontId="9"/>
  </si>
  <si>
    <t>４　職員の配置等の状況</t>
    <phoneticPr fontId="9"/>
  </si>
  <si>
    <t>該当する場合○</t>
    <rPh sb="0" eb="2">
      <t>ガイトウ</t>
    </rPh>
    <rPh sb="4" eb="6">
      <t>バアイ</t>
    </rPh>
    <phoneticPr fontId="9"/>
  </si>
  <si>
    <t>該当する場合○</t>
    <phoneticPr fontId="9"/>
  </si>
  <si>
    <t>【付属資料】
配置基準対象フラグ</t>
    <rPh sb="1" eb="3">
      <t>フゾク</t>
    </rPh>
    <rPh sb="3" eb="5">
      <t>シリョウ</t>
    </rPh>
    <phoneticPr fontId="9"/>
  </si>
  <si>
    <t>【付属資料】
配置基準対象フラグ</t>
    <rPh sb="1" eb="3">
      <t>フゾク</t>
    </rPh>
    <rPh sb="3" eb="5">
      <t>シリョウ</t>
    </rPh>
    <rPh sb="7" eb="9">
      <t>ハイチ</t>
    </rPh>
    <rPh sb="9" eb="11">
      <t>キジュン</t>
    </rPh>
    <rPh sb="11" eb="13">
      <t>タイショウ</t>
    </rPh>
    <phoneticPr fontId="9"/>
  </si>
  <si>
    <t xml:space="preserve">      (加配職員について、P9注２の算出方法により換算すること)を記入すること。　</t>
    <phoneticPr fontId="9"/>
  </si>
  <si>
    <t>　　　　２．非常勤職員欄については実人員を記載すること。二段に分かれている欄については上段に実人員を記入し、
        下段に「常勤換算による人員※」を記入すること。
        ※　非常勤職員の１か月の勤務時間の総合計÷常勤職員の１か月の勤務時間（一人当たり）</t>
    <phoneticPr fontId="9"/>
  </si>
  <si>
    <t>←「P10(3)保育教諭等の加配等の状況」の合計人数を記載すること。</t>
    <rPh sb="8" eb="10">
      <t>ホイク</t>
    </rPh>
    <rPh sb="10" eb="12">
      <t>キョウユ</t>
    </rPh>
    <rPh sb="12" eb="13">
      <t>トウ</t>
    </rPh>
    <rPh sb="14" eb="16">
      <t>カハイ</t>
    </rPh>
    <rPh sb="16" eb="17">
      <t>トウ</t>
    </rPh>
    <rPh sb="18" eb="20">
      <t>ジョウキョウ</t>
    </rPh>
    <rPh sb="22" eb="24">
      <t>ゴウケイ</t>
    </rPh>
    <rPh sb="24" eb="26">
      <t>ニンズウ</t>
    </rPh>
    <rPh sb="27" eb="29">
      <t>キサイ</t>
    </rPh>
    <phoneticPr fontId="9"/>
  </si>
  <si>
    <t>「P10(3)保育教諭等の加配等の状況」に
計上した職員の勤務時間は除くこと。</t>
    <rPh sb="7" eb="9">
      <t>ホイク</t>
    </rPh>
    <rPh sb="9" eb="11">
      <t>キョウユ</t>
    </rPh>
    <rPh sb="11" eb="12">
      <t>トウ</t>
    </rPh>
    <rPh sb="13" eb="15">
      <t>カハイ</t>
    </rPh>
    <rPh sb="15" eb="16">
      <t>トウ</t>
    </rPh>
    <rPh sb="17" eb="19">
      <t>ジョウキョウ</t>
    </rPh>
    <phoneticPr fontId="9"/>
  </si>
  <si>
    <t>保育士登録の有無</t>
    <phoneticPr fontId="9"/>
  </si>
  <si>
    <t>育休、
休職等</t>
    <rPh sb="0" eb="2">
      <t>イクキュウ</t>
    </rPh>
    <rPh sb="4" eb="6">
      <t>キュウショク</t>
    </rPh>
    <rPh sb="6" eb="7">
      <t>トウ</t>
    </rPh>
    <phoneticPr fontId="9"/>
  </si>
  <si>
    <t>備考</t>
    <rPh sb="0" eb="2">
      <t>ビコウ</t>
    </rPh>
    <phoneticPr fontId="9"/>
  </si>
  <si>
    <t>給食費（副食費）</t>
    <rPh sb="4" eb="6">
      <t>フクショク</t>
    </rPh>
    <rPh sb="6" eb="7">
      <t>ヒ</t>
    </rPh>
    <phoneticPr fontId="9"/>
  </si>
  <si>
    <t>（</t>
    <phoneticPr fontId="9"/>
  </si>
  <si>
    <t>（</t>
    <phoneticPr fontId="9"/>
  </si>
  <si>
    <t>給食費（主食費）</t>
    <rPh sb="6" eb="7">
      <t>ヒ</t>
    </rPh>
    <phoneticPr fontId="9"/>
  </si>
  <si>
    <t>　認定こども園運営の指針</t>
    <rPh sb="1" eb="3">
      <t>ニンテイ</t>
    </rPh>
    <rPh sb="6" eb="7">
      <t>エン</t>
    </rPh>
    <rPh sb="7" eb="9">
      <t>ウンエイ</t>
    </rPh>
    <phoneticPr fontId="9"/>
  </si>
  <si>
    <t>１　認定こども園の概要　　　　　　　　　　　　　　　　　　　　　　　　　</t>
    <phoneticPr fontId="9"/>
  </si>
  <si>
    <t>　認定こども園の概要</t>
    <rPh sb="1" eb="3">
      <t>ニンテイ</t>
    </rPh>
    <rPh sb="6" eb="7">
      <t>エン</t>
    </rPh>
    <phoneticPr fontId="9"/>
  </si>
  <si>
    <t>　認定こども園の当面している問題</t>
    <rPh sb="1" eb="3">
      <t>ニンテイ</t>
    </rPh>
    <rPh sb="6" eb="7">
      <t>エン</t>
    </rPh>
    <phoneticPr fontId="9"/>
  </si>
  <si>
    <t>　【注】認定こども園関係建物について記載のこと。</t>
    <rPh sb="4" eb="6">
      <t>ニンテイ</t>
    </rPh>
    <rPh sb="9" eb="10">
      <t>エン</t>
    </rPh>
    <phoneticPr fontId="9"/>
  </si>
  <si>
    <t>【注】１．保育標準時間対応1人、主幹保育教諭専任化のための代替保育教諭2人は、</t>
    <rPh sb="5" eb="7">
      <t>ホイク</t>
    </rPh>
    <rPh sb="7" eb="9">
      <t>ヒョウジュン</t>
    </rPh>
    <rPh sb="9" eb="11">
      <t>ジカン</t>
    </rPh>
    <rPh sb="11" eb="13">
      <t>タイオウ</t>
    </rPh>
    <rPh sb="14" eb="15">
      <t>ヒト</t>
    </rPh>
    <rPh sb="16" eb="18">
      <t>シュカン</t>
    </rPh>
    <rPh sb="18" eb="20">
      <t>ホイク</t>
    </rPh>
    <rPh sb="20" eb="22">
      <t>キョウユ</t>
    </rPh>
    <rPh sb="22" eb="24">
      <t>センニン</t>
    </rPh>
    <rPh sb="24" eb="25">
      <t>カ</t>
    </rPh>
    <rPh sb="29" eb="31">
      <t>ダイタイ</t>
    </rPh>
    <rPh sb="31" eb="33">
      <t>ホイク</t>
    </rPh>
    <rPh sb="33" eb="35">
      <t>キョウユ</t>
    </rPh>
    <rPh sb="36" eb="37">
      <t>ヒト</t>
    </rPh>
    <phoneticPr fontId="9"/>
  </si>
  <si>
    <t>　　　　必ず記入すること。</t>
    <rPh sb="4" eb="5">
      <t>カナラ</t>
    </rPh>
    <rPh sb="6" eb="8">
      <t>キニュウ</t>
    </rPh>
    <phoneticPr fontId="9"/>
  </si>
  <si>
    <t>内科健診</t>
    <rPh sb="2" eb="3">
      <t>ケン</t>
    </rPh>
    <phoneticPr fontId="9"/>
  </si>
  <si>
    <t>歯科健診</t>
    <rPh sb="2" eb="4">
      <t>ケンシン</t>
    </rPh>
    <phoneticPr fontId="9"/>
  </si>
  <si>
    <t>朝（　　時　　分まで徴収）</t>
    <rPh sb="0" eb="1">
      <t>アサ</t>
    </rPh>
    <phoneticPr fontId="9"/>
  </si>
  <si>
    <t>（</t>
    <phoneticPr fontId="9"/>
  </si>
  <si>
    <t>（</t>
    <phoneticPr fontId="9"/>
  </si>
  <si>
    <t>夕方（　　時　　分以降から徴収）</t>
    <rPh sb="0" eb="2">
      <t>ユウガタ</t>
    </rPh>
    <phoneticPr fontId="9"/>
  </si>
  <si>
    <t>講師配置加算</t>
    <rPh sb="0" eb="2">
      <t>コウシ</t>
    </rPh>
    <phoneticPr fontId="9"/>
  </si>
  <si>
    <t>　オ　３歳以上児の食費</t>
    <rPh sb="9" eb="11">
      <t>ショクヒ</t>
    </rPh>
    <phoneticPr fontId="9"/>
  </si>
  <si>
    <t>［１人月額　主食費　　　　　　　円、副食費　　　　　　　円］</t>
    <rPh sb="6" eb="8">
      <t>シュショク</t>
    </rPh>
    <rPh sb="8" eb="9">
      <t>ヒ</t>
    </rPh>
    <rPh sb="18" eb="19">
      <t>フク</t>
    </rPh>
    <rPh sb="19" eb="21">
      <t>ショクヒ</t>
    </rPh>
    <rPh sb="28" eb="29">
      <t>エン</t>
    </rPh>
    <phoneticPr fontId="9"/>
  </si>
  <si>
    <t>　カ　３歳以上児の主食費を徴収しない場合の状況（該当に○印）</t>
    <rPh sb="9" eb="11">
      <t>シュショク</t>
    </rPh>
    <rPh sb="11" eb="12">
      <t>ヒ</t>
    </rPh>
    <rPh sb="13" eb="15">
      <t>チョウシュウ</t>
    </rPh>
    <rPh sb="18" eb="20">
      <t>バアイ</t>
    </rPh>
    <phoneticPr fontId="9"/>
  </si>
  <si>
    <t>米飯持参</t>
    <phoneticPr fontId="9"/>
  </si>
  <si>
    <t>［１人　　　　　　　ｇ／１日］</t>
    <phoneticPr fontId="9"/>
  </si>
  <si>
    <t>米持参</t>
    <phoneticPr fontId="9"/>
  </si>
  <si>
    <t>［１人　　　　　　　g／１日当たり］</t>
    <phoneticPr fontId="9"/>
  </si>
  <si>
    <t>無料で提供</t>
    <phoneticPr fontId="9"/>
  </si>
  <si>
    <t>その他</t>
    <phoneticPr fontId="9"/>
  </si>
  <si>
    <t>睡眠中の窒息リスクの除去として、医学的な理由で医師からうつぶせ寝を勧められている場合以外は、仰向けに寝かせるなど寝かせ方に配慮すること、児童を一人にしないことなどにより、安全な睡眠環境を整えているか。</t>
    <rPh sb="0" eb="3">
      <t>スイミンチュウ</t>
    </rPh>
    <rPh sb="4" eb="6">
      <t>チッソク</t>
    </rPh>
    <rPh sb="10" eb="12">
      <t>ジョキョ</t>
    </rPh>
    <rPh sb="16" eb="19">
      <t>イガクテキ</t>
    </rPh>
    <rPh sb="20" eb="22">
      <t>リユウ</t>
    </rPh>
    <rPh sb="23" eb="25">
      <t>イシ</t>
    </rPh>
    <rPh sb="31" eb="32">
      <t>ネ</t>
    </rPh>
    <rPh sb="33" eb="34">
      <t>スス</t>
    </rPh>
    <rPh sb="40" eb="42">
      <t>バアイ</t>
    </rPh>
    <rPh sb="42" eb="44">
      <t>イガイ</t>
    </rPh>
    <rPh sb="46" eb="48">
      <t>アオム</t>
    </rPh>
    <rPh sb="50" eb="51">
      <t>ネ</t>
    </rPh>
    <rPh sb="56" eb="57">
      <t>ネ</t>
    </rPh>
    <rPh sb="59" eb="60">
      <t>カタ</t>
    </rPh>
    <rPh sb="61" eb="63">
      <t>ハイリョ</t>
    </rPh>
    <rPh sb="68" eb="70">
      <t>ジドウ</t>
    </rPh>
    <rPh sb="71" eb="73">
      <t>ヒトリ</t>
    </rPh>
    <rPh sb="85" eb="87">
      <t>アンゼン</t>
    </rPh>
    <rPh sb="88" eb="90">
      <t>スイミン</t>
    </rPh>
    <rPh sb="90" eb="92">
      <t>カンキョウ</t>
    </rPh>
    <rPh sb="93" eb="94">
      <t>トトノ</t>
    </rPh>
    <phoneticPr fontId="9"/>
  </si>
  <si>
    <t>している
・
していない</t>
    <phoneticPr fontId="9"/>
  </si>
  <si>
    <t>プール活動や水遊びを行う場合は、監視体制の空白が生じないよう、専ら監視を行う者とプール指導等を行う者を分けて配置し、その役割分担を明確にしているか。</t>
    <rPh sb="3" eb="5">
      <t>カツドウ</t>
    </rPh>
    <rPh sb="6" eb="8">
      <t>ミズアソ</t>
    </rPh>
    <rPh sb="10" eb="11">
      <t>オコナ</t>
    </rPh>
    <rPh sb="12" eb="14">
      <t>バアイ</t>
    </rPh>
    <rPh sb="16" eb="18">
      <t>カンシ</t>
    </rPh>
    <rPh sb="18" eb="20">
      <t>タイセイ</t>
    </rPh>
    <rPh sb="21" eb="23">
      <t>クウハク</t>
    </rPh>
    <rPh sb="24" eb="25">
      <t>ショウ</t>
    </rPh>
    <rPh sb="31" eb="32">
      <t>モッパ</t>
    </rPh>
    <rPh sb="33" eb="35">
      <t>カンシ</t>
    </rPh>
    <rPh sb="36" eb="37">
      <t>オコナ</t>
    </rPh>
    <rPh sb="38" eb="39">
      <t>モノ</t>
    </rPh>
    <rPh sb="43" eb="45">
      <t>シドウ</t>
    </rPh>
    <rPh sb="45" eb="46">
      <t>トウ</t>
    </rPh>
    <rPh sb="47" eb="48">
      <t>オコナ</t>
    </rPh>
    <rPh sb="49" eb="50">
      <t>モノ</t>
    </rPh>
    <rPh sb="51" eb="52">
      <t>ワ</t>
    </rPh>
    <rPh sb="54" eb="56">
      <t>ハイチ</t>
    </rPh>
    <rPh sb="60" eb="62">
      <t>ヤクワリ</t>
    </rPh>
    <rPh sb="62" eb="64">
      <t>ブンタン</t>
    </rPh>
    <rPh sb="65" eb="67">
      <t>メイカク</t>
    </rPh>
    <phoneticPr fontId="9"/>
  </si>
  <si>
    <t>児童の食事に関する情報（咀嚼や嚥下機能を含む発達や喫食の状況、食行動の特徴など）や当日の子どもの健康状態を把握し、誤嚥等による窒息のリスクとなるものを除去しているか。</t>
    <rPh sb="0" eb="2">
      <t>ジドウ</t>
    </rPh>
    <rPh sb="3" eb="5">
      <t>ショクジ</t>
    </rPh>
    <rPh sb="6" eb="7">
      <t>カン</t>
    </rPh>
    <rPh sb="9" eb="11">
      <t>ジョウホウ</t>
    </rPh>
    <rPh sb="12" eb="14">
      <t>ソシャク</t>
    </rPh>
    <rPh sb="15" eb="17">
      <t>エンカ</t>
    </rPh>
    <rPh sb="17" eb="19">
      <t>キノウ</t>
    </rPh>
    <rPh sb="20" eb="21">
      <t>フク</t>
    </rPh>
    <rPh sb="22" eb="24">
      <t>ハッタツ</t>
    </rPh>
    <rPh sb="25" eb="27">
      <t>キッショク</t>
    </rPh>
    <rPh sb="28" eb="30">
      <t>ジョウキョウ</t>
    </rPh>
    <rPh sb="31" eb="32">
      <t>ショク</t>
    </rPh>
    <rPh sb="32" eb="34">
      <t>コウドウ</t>
    </rPh>
    <rPh sb="35" eb="37">
      <t>トクチョウ</t>
    </rPh>
    <rPh sb="41" eb="43">
      <t>トウジツ</t>
    </rPh>
    <rPh sb="44" eb="45">
      <t>コ</t>
    </rPh>
    <rPh sb="48" eb="50">
      <t>ケンコウ</t>
    </rPh>
    <rPh sb="50" eb="52">
      <t>ジョウタイ</t>
    </rPh>
    <rPh sb="53" eb="55">
      <t>ハアク</t>
    </rPh>
    <rPh sb="57" eb="59">
      <t>ゴエン</t>
    </rPh>
    <rPh sb="59" eb="60">
      <t>トウ</t>
    </rPh>
    <rPh sb="63" eb="65">
      <t>チッソク</t>
    </rPh>
    <rPh sb="75" eb="77">
      <t>ジョキョ</t>
    </rPh>
    <phoneticPr fontId="9"/>
  </si>
  <si>
    <t>窒息の可能性のある玩具、小物等が不用意に保育環境下に置かれていないかなどについての、保育士等による保育室内および園庭内の点検を定期的に実施しているか。</t>
    <rPh sb="0" eb="2">
      <t>チッソク</t>
    </rPh>
    <rPh sb="3" eb="6">
      <t>カノウセイ</t>
    </rPh>
    <rPh sb="9" eb="11">
      <t>オモチャ</t>
    </rPh>
    <rPh sb="12" eb="14">
      <t>コモノ</t>
    </rPh>
    <rPh sb="14" eb="15">
      <t>トウ</t>
    </rPh>
    <rPh sb="16" eb="19">
      <t>フヨウイ</t>
    </rPh>
    <rPh sb="20" eb="22">
      <t>ホイク</t>
    </rPh>
    <rPh sb="22" eb="24">
      <t>カンキョウ</t>
    </rPh>
    <rPh sb="24" eb="25">
      <t>カ</t>
    </rPh>
    <rPh sb="26" eb="27">
      <t>オ</t>
    </rPh>
    <rPh sb="42" eb="44">
      <t>ホイク</t>
    </rPh>
    <rPh sb="44" eb="45">
      <t>シ</t>
    </rPh>
    <rPh sb="45" eb="46">
      <t>トウ</t>
    </rPh>
    <rPh sb="49" eb="51">
      <t>ホイク</t>
    </rPh>
    <rPh sb="51" eb="53">
      <t>シツナイ</t>
    </rPh>
    <rPh sb="56" eb="58">
      <t>エンテイ</t>
    </rPh>
    <rPh sb="58" eb="59">
      <t>ナイ</t>
    </rPh>
    <rPh sb="60" eb="62">
      <t>テンケン</t>
    </rPh>
    <rPh sb="63" eb="66">
      <t>テイキテキ</t>
    </rPh>
    <rPh sb="67" eb="69">
      <t>ジッシ</t>
    </rPh>
    <phoneticPr fontId="9"/>
  </si>
  <si>
    <t>事故発生時に適切な救命処置が可能となるよう、訓練を実施しているか。</t>
    <rPh sb="0" eb="2">
      <t>ジコ</t>
    </rPh>
    <rPh sb="2" eb="4">
      <t>ハッセイ</t>
    </rPh>
    <rPh sb="4" eb="5">
      <t>ジ</t>
    </rPh>
    <rPh sb="6" eb="8">
      <t>テキセツ</t>
    </rPh>
    <rPh sb="9" eb="11">
      <t>キュウメイ</t>
    </rPh>
    <rPh sb="11" eb="13">
      <t>ショチ</t>
    </rPh>
    <rPh sb="14" eb="16">
      <t>カノウ</t>
    </rPh>
    <rPh sb="22" eb="24">
      <t>クンレン</t>
    </rPh>
    <rPh sb="25" eb="27">
      <t>ジッシ</t>
    </rPh>
    <phoneticPr fontId="9"/>
  </si>
  <si>
    <t>事故発生時には速やかに当該事実を市町村を通じて都道府県知事等に報告しているか。</t>
    <rPh sb="0" eb="2">
      <t>ジコ</t>
    </rPh>
    <rPh sb="2" eb="4">
      <t>ハッセイ</t>
    </rPh>
    <rPh sb="4" eb="5">
      <t>ジ</t>
    </rPh>
    <rPh sb="7" eb="8">
      <t>スミ</t>
    </rPh>
    <rPh sb="11" eb="13">
      <t>トウガイ</t>
    </rPh>
    <rPh sb="13" eb="15">
      <t>ジジツ</t>
    </rPh>
    <rPh sb="16" eb="19">
      <t>シチョウソン</t>
    </rPh>
    <rPh sb="20" eb="21">
      <t>ツウ</t>
    </rPh>
    <rPh sb="23" eb="27">
      <t>トドウフケン</t>
    </rPh>
    <rPh sb="27" eb="29">
      <t>チジ</t>
    </rPh>
    <rPh sb="29" eb="30">
      <t>トウ</t>
    </rPh>
    <rPh sb="31" eb="33">
      <t>ホウコク</t>
    </rPh>
    <phoneticPr fontId="9"/>
  </si>
  <si>
    <t>１３　個人情報保護</t>
    <rPh sb="3" eb="5">
      <t>コジン</t>
    </rPh>
    <rPh sb="5" eb="7">
      <t>ジョウホウ</t>
    </rPh>
    <rPh sb="7" eb="9">
      <t>ホゴ</t>
    </rPh>
    <phoneticPr fontId="9"/>
  </si>
  <si>
    <t>各施設で保有している個人情報について、保有している個人情報の紛失や情報漏洩を防止するため、適正に管理されているか。</t>
    <phoneticPr fontId="9"/>
  </si>
  <si>
    <t>管理されている　・　管理されていない</t>
    <phoneticPr fontId="9"/>
  </si>
  <si>
    <t>各施設で保有している個人情報について、苦情解決や自己評価などの公表にあたり、個人が特定される恐れのある情報が含まれていないか確認しているか</t>
    <phoneticPr fontId="9"/>
  </si>
  <si>
    <t>確認している　・　確認していない</t>
    <phoneticPr fontId="9"/>
  </si>
  <si>
    <t>消防計画の届出年月日</t>
    <phoneticPr fontId="9"/>
  </si>
  <si>
    <t>氏　　名</t>
    <phoneticPr fontId="9"/>
  </si>
  <si>
    <t>届出年月日</t>
    <phoneticPr fontId="9"/>
  </si>
  <si>
    <t>年　　月　　日</t>
    <phoneticPr fontId="9"/>
  </si>
  <si>
    <t>策定の有無</t>
    <phoneticPr fontId="9"/>
  </si>
  <si>
    <t>計画等名称</t>
    <phoneticPr fontId="9"/>
  </si>
  <si>
    <t>学校保健計画</t>
    <phoneticPr fontId="9"/>
  </si>
  <si>
    <t>１５　給食の状況</t>
    <phoneticPr fontId="9"/>
  </si>
  <si>
    <t>１５－１　児童に対する給食等の状況</t>
    <phoneticPr fontId="47"/>
  </si>
  <si>
    <t>１５－２　児童に対する給食等の状況</t>
    <phoneticPr fontId="47"/>
  </si>
  <si>
    <t>　　　　　　 　</t>
    <phoneticPr fontId="9"/>
  </si>
  <si>
    <t>１６　会計処理</t>
    <phoneticPr fontId="9"/>
  </si>
  <si>
    <t>１９　添付書類</t>
    <phoneticPr fontId="9"/>
  </si>
  <si>
    <t>２０　指導監査当日準備すべき書類</t>
    <rPh sb="3" eb="5">
      <t>シドウ</t>
    </rPh>
    <rPh sb="5" eb="7">
      <t>カンサ</t>
    </rPh>
    <rPh sb="7" eb="9">
      <t>トウジツ</t>
    </rPh>
    <rPh sb="9" eb="11">
      <t>ジュンビ</t>
    </rPh>
    <rPh sb="14" eb="16">
      <t>ショルイ</t>
    </rPh>
    <phoneticPr fontId="9"/>
  </si>
  <si>
    <t>ハラスメントの内容およびハラスメントを行ってはならない旨の方針を明確化し、管理監督者を含む職員に周知・啓発しているかの有無</t>
    <rPh sb="7" eb="9">
      <t>ナイヨウ</t>
    </rPh>
    <rPh sb="19" eb="20">
      <t>オコナ</t>
    </rPh>
    <rPh sb="27" eb="28">
      <t>ムネ</t>
    </rPh>
    <rPh sb="29" eb="31">
      <t>ホウシン</t>
    </rPh>
    <rPh sb="32" eb="35">
      <t>メイカクカ</t>
    </rPh>
    <rPh sb="37" eb="39">
      <t>カンリ</t>
    </rPh>
    <rPh sb="39" eb="42">
      <t>カントクシャ</t>
    </rPh>
    <rPh sb="43" eb="44">
      <t>フク</t>
    </rPh>
    <rPh sb="45" eb="47">
      <t>ショクイン</t>
    </rPh>
    <rPh sb="48" eb="50">
      <t>シュウチ</t>
    </rPh>
    <rPh sb="51" eb="53">
      <t>ケイハツ</t>
    </rPh>
    <rPh sb="59" eb="61">
      <t>ウム</t>
    </rPh>
    <phoneticPr fontId="9"/>
  </si>
  <si>
    <t>・</t>
    <phoneticPr fontId="9"/>
  </si>
  <si>
    <t>相談(苦情を含む)窓口をあらかじめ定め、職員に周知し、相談窓口担当者が、内容や状況に応じ適切に相談対応できるようにしているかの有無</t>
    <rPh sb="0" eb="2">
      <t>ソウダン</t>
    </rPh>
    <rPh sb="3" eb="5">
      <t>クジョウ</t>
    </rPh>
    <rPh sb="6" eb="7">
      <t>フク</t>
    </rPh>
    <rPh sb="9" eb="11">
      <t>マドグチ</t>
    </rPh>
    <rPh sb="17" eb="18">
      <t>サダ</t>
    </rPh>
    <rPh sb="20" eb="22">
      <t>ショクイン</t>
    </rPh>
    <rPh sb="23" eb="25">
      <t>シュウチ</t>
    </rPh>
    <rPh sb="27" eb="29">
      <t>ソウダン</t>
    </rPh>
    <rPh sb="29" eb="31">
      <t>マドグチ</t>
    </rPh>
    <rPh sb="31" eb="34">
      <t>タントウシャ</t>
    </rPh>
    <rPh sb="36" eb="38">
      <t>ナイヨウ</t>
    </rPh>
    <rPh sb="39" eb="41">
      <t>ジョウキョウ</t>
    </rPh>
    <rPh sb="42" eb="43">
      <t>オウ</t>
    </rPh>
    <rPh sb="44" eb="46">
      <t>テキセツ</t>
    </rPh>
    <rPh sb="47" eb="49">
      <t>ソウダン</t>
    </rPh>
    <rPh sb="49" eb="51">
      <t>タイオウ</t>
    </rPh>
    <rPh sb="63" eb="65">
      <t>ウム</t>
    </rPh>
    <phoneticPr fontId="9"/>
  </si>
  <si>
    <t>実　施　機　関</t>
    <phoneticPr fontId="9"/>
  </si>
  <si>
    <t>４月</t>
    <phoneticPr fontId="9"/>
  </si>
  <si>
    <t>５月</t>
    <phoneticPr fontId="9"/>
  </si>
  <si>
    <t>６月</t>
    <phoneticPr fontId="9"/>
  </si>
  <si>
    <t>７月</t>
    <phoneticPr fontId="9"/>
  </si>
  <si>
    <t>８月</t>
    <phoneticPr fontId="9"/>
  </si>
  <si>
    <t>10月</t>
    <phoneticPr fontId="9"/>
  </si>
  <si>
    <t>11月</t>
    <phoneticPr fontId="9"/>
  </si>
  <si>
    <t>【注】採用時の健康診断については、年度途中の採用者も含むものとし、法人負担で実施した場合は健康診断に○を、
　　　診断書の提出を受けた場合は診断書に○をすること。</t>
    <phoneticPr fontId="9"/>
  </si>
  <si>
    <t>②　研修（外部）への参加状況</t>
    <phoneticPr fontId="9"/>
  </si>
  <si>
    <t>③　各研修の活用（伝達）方法（該当に○印）</t>
    <phoneticPr fontId="9"/>
  </si>
  <si>
    <t>【注】１．該当するものすべての左欄に〇をつけること。２．その他欄には具体的な内容を記入すること。</t>
    <rPh sb="5" eb="7">
      <t>ガイトウ</t>
    </rPh>
    <rPh sb="15" eb="16">
      <t>ヒダリ</t>
    </rPh>
    <rPh sb="16" eb="17">
      <t>ラン</t>
    </rPh>
    <phoneticPr fontId="9"/>
  </si>
  <si>
    <t>その他（　　　　　）</t>
    <rPh sb="2" eb="3">
      <t>タ</t>
    </rPh>
    <phoneticPr fontId="9"/>
  </si>
  <si>
    <t>アレルギーガイドラインに基づいた対応の有無</t>
    <rPh sb="12" eb="13">
      <t>モト</t>
    </rPh>
    <rPh sb="16" eb="18">
      <t>タイオウ</t>
    </rPh>
    <rPh sb="19" eb="21">
      <t>ウム</t>
    </rPh>
    <phoneticPr fontId="9"/>
  </si>
  <si>
    <t>入所児童の人権に十分配慮するとともに、一人ひとりの人権を尊重して運営を行っているか</t>
    <phoneticPr fontId="9"/>
  </si>
  <si>
    <t>行っている</t>
    <phoneticPr fontId="9"/>
  </si>
  <si>
    <t>・</t>
    <phoneticPr fontId="9"/>
  </si>
  <si>
    <t>行っていない</t>
    <phoneticPr fontId="9"/>
  </si>
  <si>
    <t xml:space="preserve"> </t>
    <phoneticPr fontId="9"/>
  </si>
  <si>
    <t>□　園内での自己評価委員会の設置　
□　その他（具体的な内容を記載）</t>
    <phoneticPr fontId="9"/>
  </si>
  <si>
    <t>（５）-1 労使協定等の締結状況                            　　　　　</t>
    <rPh sb="6" eb="8">
      <t>ロウシ</t>
    </rPh>
    <rPh sb="8" eb="10">
      <t>キョウテイ</t>
    </rPh>
    <rPh sb="10" eb="11">
      <t>トウ</t>
    </rPh>
    <rPh sb="12" eb="14">
      <t>テイケツ</t>
    </rPh>
    <rPh sb="14" eb="16">
      <t>ジョウキョウ</t>
    </rPh>
    <phoneticPr fontId="9"/>
  </si>
  <si>
    <t>１．新型コロナウイルス感染症のため</t>
    <rPh sb="2" eb="4">
      <t>シンガタ</t>
    </rPh>
    <rPh sb="11" eb="14">
      <t>カンセンショウ</t>
    </rPh>
    <phoneticPr fontId="9"/>
  </si>
  <si>
    <t>２．その他（　　　　　　　　　　　　　　　　　　　　　）</t>
    <rPh sb="4" eb="5">
      <t>タ</t>
    </rPh>
    <phoneticPr fontId="9"/>
  </si>
  <si>
    <t>・</t>
    <phoneticPr fontId="9"/>
  </si>
  <si>
    <t>年・月・週</t>
    <phoneticPr fontId="9"/>
  </si>
  <si>
    <t>・</t>
    <phoneticPr fontId="9"/>
  </si>
  <si>
    <t>保護者への送付</t>
    <rPh sb="0" eb="3">
      <t>ホゴシャ</t>
    </rPh>
    <phoneticPr fontId="9"/>
  </si>
  <si>
    <t>１４　災害事故防止対策</t>
    <rPh sb="3" eb="5">
      <t>サイガイ</t>
    </rPh>
    <rPh sb="5" eb="7">
      <t>ジコ</t>
    </rPh>
    <rPh sb="7" eb="9">
      <t>ボウシ</t>
    </rPh>
    <rPh sb="9" eb="11">
      <t>タイサク</t>
    </rPh>
    <phoneticPr fontId="9"/>
  </si>
  <si>
    <r>
      <t>延長保育料</t>
    </r>
    <r>
      <rPr>
        <sz val="10"/>
        <rFont val="HGｺﾞｼｯｸM"/>
        <family val="3"/>
        <charset val="128"/>
      </rPr>
      <t>（短時間認定）</t>
    </r>
    <rPh sb="6" eb="9">
      <t>タンジカン</t>
    </rPh>
    <rPh sb="9" eb="11">
      <t>ニンテイ</t>
    </rPh>
    <phoneticPr fontId="9"/>
  </si>
  <si>
    <t>【注】１．１００万円以上の工事、物品等について記載すること。</t>
    <phoneticPr fontId="9"/>
  </si>
  <si>
    <t>令和●年●月●日時点</t>
    <rPh sb="0" eb="2">
      <t>レイワ</t>
    </rPh>
    <rPh sb="3" eb="4">
      <t>ネン</t>
    </rPh>
    <rPh sb="5" eb="6">
      <t>ガツ</t>
    </rPh>
    <rPh sb="7" eb="8">
      <t>ニチ</t>
    </rPh>
    <rPh sb="8" eb="10">
      <t>ジテン</t>
    </rPh>
    <phoneticPr fontId="9"/>
  </si>
  <si>
    <t>　　　　　　 月別　</t>
    <phoneticPr fontId="9"/>
  </si>
  <si>
    <t>特定建築物の定期報告に関する書類</t>
    <phoneticPr fontId="9"/>
  </si>
  <si>
    <t>・P14「4職員の配置等の状況(11)非常勤職員の賃金等」表の氏名の入った表</t>
    <phoneticPr fontId="9"/>
  </si>
  <si>
    <t>・（該当する場合）避難確保計画</t>
    <phoneticPr fontId="9"/>
  </si>
  <si>
    <t>令和●年●月●日</t>
    <rPh sb="0" eb="8">
      <t>レイワマルネンマルガツマルニチ</t>
    </rPh>
    <phoneticPr fontId="9"/>
  </si>
  <si>
    <r>
      <t>　　１．特に指定のない限り、</t>
    </r>
    <r>
      <rPr>
        <sz val="9"/>
        <color rgb="FFFF0000"/>
        <rFont val="HGｺﾞｼｯｸM"/>
        <family val="3"/>
        <charset val="128"/>
      </rPr>
      <t>指導監査直近時点</t>
    </r>
    <r>
      <rPr>
        <sz val="9"/>
        <rFont val="HGｺﾞｼｯｸM"/>
        <family val="3"/>
        <charset val="128"/>
      </rPr>
      <t>の状況を記載してください。</t>
    </r>
    <rPh sb="20" eb="22">
      <t>ジテン</t>
    </rPh>
    <phoneticPr fontId="9"/>
  </si>
  <si>
    <t>・非常災害対策計画</t>
    <phoneticPr fontId="9"/>
  </si>
  <si>
    <t>・ハラスメント防止の方針を示した書類</t>
    <phoneticPr fontId="9"/>
  </si>
  <si>
    <t>E-mail</t>
    <phoneticPr fontId="9"/>
  </si>
  <si>
    <r>
      <rPr>
        <u/>
        <sz val="8"/>
        <rFont val="HGｺﾞｼｯｸM"/>
        <family val="3"/>
        <charset val="128"/>
      </rPr>
      <t>加配等を除いた</t>
    </r>
    <r>
      <rPr>
        <sz val="8"/>
        <rFont val="HGｺﾞｼｯｸM"/>
        <family val="3"/>
        <charset val="128"/>
      </rPr>
      <t>直近月1日の職員数
（①-②）</t>
    </r>
    <rPh sb="0" eb="2">
      <t>カハイ</t>
    </rPh>
    <rPh sb="2" eb="3">
      <t>トウ</t>
    </rPh>
    <rPh sb="4" eb="5">
      <t>ノゾ</t>
    </rPh>
    <rPh sb="7" eb="9">
      <t>チョッキン</t>
    </rPh>
    <rPh sb="9" eb="10">
      <t>ツキ</t>
    </rPh>
    <phoneticPr fontId="9"/>
  </si>
  <si>
    <r>
      <t>常勤換算による人員（</t>
    </r>
    <r>
      <rPr>
        <u/>
        <sz val="9"/>
        <rFont val="HGｺﾞｼｯｸM"/>
        <family val="3"/>
        <charset val="128"/>
      </rPr>
      <t>小数点以下を切捨て</t>
    </r>
    <r>
      <rPr>
        <sz val="9"/>
        <rFont val="HGｺﾞｼｯｸM"/>
        <family val="3"/>
        <charset val="128"/>
      </rPr>
      <t>）</t>
    </r>
    <rPh sb="13" eb="15">
      <t>イカ</t>
    </rPh>
    <rPh sb="16" eb="18">
      <t>キリス</t>
    </rPh>
    <phoneticPr fontId="9"/>
  </si>
  <si>
    <t>=常勤換算による人員(小数点以下を切捨て)</t>
    <rPh sb="14" eb="16">
      <t>イカ</t>
    </rPh>
    <phoneticPr fontId="9"/>
  </si>
  <si>
    <t>・園児出席簿</t>
    <rPh sb="1" eb="3">
      <t>エンジ</t>
    </rPh>
    <rPh sb="3" eb="6">
      <t>シュッセキボ</t>
    </rPh>
    <phoneticPr fontId="9"/>
  </si>
  <si>
    <t>・教育課程</t>
    <rPh sb="1" eb="3">
      <t>キョウイク</t>
    </rPh>
    <phoneticPr fontId="9"/>
  </si>
  <si>
    <t>・指導計画</t>
    <rPh sb="1" eb="3">
      <t>シドウ</t>
    </rPh>
    <rPh sb="3" eb="5">
      <t>ゼンケイカク</t>
    </rPh>
    <phoneticPr fontId="9"/>
  </si>
  <si>
    <t>・個別の指導計画</t>
    <rPh sb="1" eb="3">
      <t>コベツ</t>
    </rPh>
    <rPh sb="4" eb="6">
      <t>シドウ</t>
    </rPh>
    <rPh sb="6" eb="8">
      <t>ケイカク</t>
    </rPh>
    <phoneticPr fontId="9"/>
  </si>
  <si>
    <t>・園児指導要録</t>
    <rPh sb="1" eb="3">
      <t>エンジ</t>
    </rPh>
    <rPh sb="3" eb="5">
      <t>シドウ</t>
    </rPh>
    <rPh sb="5" eb="7">
      <t>ヨウロク</t>
    </rPh>
    <phoneticPr fontId="9"/>
  </si>
  <si>
    <t>調理・配膳・食事提供・その他（　　　　　　　　　）</t>
    <rPh sb="0" eb="2">
      <t>チョウリ</t>
    </rPh>
    <rPh sb="3" eb="5">
      <t>ハイゼン</t>
    </rPh>
    <rPh sb="6" eb="8">
      <t>ショクジ</t>
    </rPh>
    <rPh sb="8" eb="10">
      <t>テイキョウ</t>
    </rPh>
    <rPh sb="13" eb="14">
      <t>タ</t>
    </rPh>
    <phoneticPr fontId="9"/>
  </si>
  <si>
    <t>業務継続計画</t>
    <rPh sb="0" eb="2">
      <t>ギョウム</t>
    </rPh>
    <rPh sb="2" eb="4">
      <t>ケイゾク</t>
    </rPh>
    <rPh sb="4" eb="6">
      <t>ケイカク</t>
    </rPh>
    <phoneticPr fontId="9"/>
  </si>
  <si>
    <t>子どもの移動のために自動車を運行するときは、乗車および降車の際に、点呼その他子どもの所在を確実に把握することができる方法により、子どもの所在を確認しているか。</t>
    <rPh sb="0" eb="1">
      <t>コ</t>
    </rPh>
    <rPh sb="4" eb="6">
      <t>イドウ</t>
    </rPh>
    <rPh sb="10" eb="13">
      <t>ジドウシャ</t>
    </rPh>
    <rPh sb="14" eb="16">
      <t>ウンコウ</t>
    </rPh>
    <rPh sb="22" eb="24">
      <t>ジョウシャ</t>
    </rPh>
    <rPh sb="27" eb="29">
      <t>コウシャ</t>
    </rPh>
    <rPh sb="30" eb="31">
      <t>サイ</t>
    </rPh>
    <rPh sb="33" eb="35">
      <t>テンコ</t>
    </rPh>
    <rPh sb="37" eb="38">
      <t>ホカ</t>
    </rPh>
    <rPh sb="38" eb="39">
      <t>コ</t>
    </rPh>
    <rPh sb="42" eb="44">
      <t>ショザイ</t>
    </rPh>
    <rPh sb="45" eb="47">
      <t>カクジツ</t>
    </rPh>
    <rPh sb="48" eb="50">
      <t>ハアク</t>
    </rPh>
    <rPh sb="58" eb="60">
      <t>ホウホウ</t>
    </rPh>
    <rPh sb="64" eb="65">
      <t>コ</t>
    </rPh>
    <rPh sb="68" eb="70">
      <t>ショザイ</t>
    </rPh>
    <rPh sb="71" eb="73">
      <t>カクニン</t>
    </rPh>
    <phoneticPr fontId="9"/>
  </si>
  <si>
    <t>・消防計画</t>
    <phoneticPr fontId="9"/>
  </si>
  <si>
    <t>・業務継続計画</t>
    <rPh sb="1" eb="3">
      <t>ギョウム</t>
    </rPh>
    <rPh sb="3" eb="5">
      <t>ケイゾク</t>
    </rPh>
    <rPh sb="5" eb="7">
      <t>ケイカク</t>
    </rPh>
    <phoneticPr fontId="9"/>
  </si>
  <si>
    <r>
      <t xml:space="preserve">         　</t>
    </r>
    <r>
      <rPr>
        <sz val="12"/>
        <rFont val="HGｺﾞｼｯｸM"/>
        <family val="3"/>
        <charset val="128"/>
      </rPr>
      <t>年　　月　　日</t>
    </r>
    <phoneticPr fontId="9"/>
  </si>
  <si>
    <t>　【注】１．常勤…</t>
    <phoneticPr fontId="9"/>
  </si>
  <si>
    <t>施設所在地の市町地域防災計画に洪水等の浸水想定区域または土砂災害警戒区域として名称および所在地が指定されているかの有無</t>
    <phoneticPr fontId="9"/>
  </si>
  <si>
    <t>令和●年●月１日時点</t>
    <phoneticPr fontId="9"/>
  </si>
  <si>
    <t xml:space="preserve">      ３．加配等の保育教諭等の数は、P13（10）、P14（11）の表中の加配等名称記載の保育教諭等の数と一致すること。</t>
    <rPh sb="8" eb="10">
      <t>カハイ</t>
    </rPh>
    <rPh sb="10" eb="11">
      <t>トウ</t>
    </rPh>
    <rPh sb="12" eb="14">
      <t>ホイク</t>
    </rPh>
    <rPh sb="14" eb="16">
      <t>キョウユ</t>
    </rPh>
    <rPh sb="16" eb="17">
      <t>トウ</t>
    </rPh>
    <rPh sb="18" eb="19">
      <t>カズ</t>
    </rPh>
    <rPh sb="37" eb="39">
      <t>ヒョウチュウ</t>
    </rPh>
    <rPh sb="40" eb="42">
      <t>カハイ</t>
    </rPh>
    <rPh sb="42" eb="43">
      <t>トウ</t>
    </rPh>
    <rPh sb="43" eb="45">
      <t>メイショウ</t>
    </rPh>
    <rPh sb="45" eb="47">
      <t>キサイ</t>
    </rPh>
    <rPh sb="48" eb="50">
      <t>ホイク</t>
    </rPh>
    <rPh sb="50" eb="52">
      <t>キョウユ</t>
    </rPh>
    <rPh sb="52" eb="53">
      <t>トウ</t>
    </rPh>
    <rPh sb="54" eb="55">
      <t>カズ</t>
    </rPh>
    <rPh sb="56" eb="58">
      <t>イッチ</t>
    </rPh>
    <phoneticPr fontId="9"/>
  </si>
  <si>
    <t>相談者・行為者等のプライバシーを保護するために必要な措置が講じるとともに、相談したこと等を理由に不利益な取扱いをされない旨を定め、職員に周知・啓発しているかの有無</t>
    <rPh sb="0" eb="3">
      <t>ソウダンシャ</t>
    </rPh>
    <rPh sb="4" eb="7">
      <t>コウイシャ</t>
    </rPh>
    <rPh sb="7" eb="8">
      <t>トウ</t>
    </rPh>
    <rPh sb="16" eb="18">
      <t>ホゴ</t>
    </rPh>
    <rPh sb="23" eb="25">
      <t>ヒツヨウ</t>
    </rPh>
    <rPh sb="26" eb="28">
      <t>ソチ</t>
    </rPh>
    <rPh sb="29" eb="30">
      <t>コウ</t>
    </rPh>
    <rPh sb="37" eb="39">
      <t>ソウダン</t>
    </rPh>
    <rPh sb="43" eb="44">
      <t>トウ</t>
    </rPh>
    <rPh sb="45" eb="47">
      <t>リユウ</t>
    </rPh>
    <rPh sb="48" eb="51">
      <t>フリエキ</t>
    </rPh>
    <rPh sb="52" eb="54">
      <t>トリアツカイ</t>
    </rPh>
    <rPh sb="60" eb="61">
      <t>ムネ</t>
    </rPh>
    <rPh sb="62" eb="63">
      <t>サダ</t>
    </rPh>
    <rPh sb="65" eb="67">
      <t>ショクイン</t>
    </rPh>
    <rPh sb="68" eb="70">
      <t>シュウチ</t>
    </rPh>
    <rPh sb="71" eb="73">
      <t>ケイハツ</t>
    </rPh>
    <rPh sb="79" eb="81">
      <t>ウム</t>
    </rPh>
    <phoneticPr fontId="9"/>
  </si>
  <si>
    <t>改善の場合は改善内容
/未改善の場合その理由・改善計画</t>
    <rPh sb="0" eb="2">
      <t>カイゼン</t>
    </rPh>
    <rPh sb="3" eb="5">
      <t>バアイ</t>
    </rPh>
    <rPh sb="6" eb="8">
      <t>カイゼン</t>
    </rPh>
    <rPh sb="8" eb="10">
      <t>ナイヨウ</t>
    </rPh>
    <rPh sb="23" eb="25">
      <t>カイゼン</t>
    </rPh>
    <rPh sb="25" eb="27">
      <t>ケイカク</t>
    </rPh>
    <phoneticPr fontId="9"/>
  </si>
  <si>
    <t>該当する方に○</t>
    <rPh sb="0" eb="2">
      <t>ガイトウ</t>
    </rPh>
    <rPh sb="4" eb="5">
      <t>ホウ</t>
    </rPh>
    <phoneticPr fontId="9"/>
  </si>
  <si>
    <t>就業規則に定めている常勤の従業者が勤務すべき時間数に達しているもの</t>
    <phoneticPr fontId="9"/>
  </si>
  <si>
    <t>１日６時間以上かつ月20日以上勤務するもの</t>
    <phoneticPr fontId="9"/>
  </si>
  <si>
    <t xml:space="preserve">              諸　手　当（令和　　年　　月分）</t>
    <rPh sb="20" eb="22">
      <t>レイワ</t>
    </rPh>
    <phoneticPr fontId="9"/>
  </si>
  <si>
    <t>施設が定めた勤務時間（所定労働時間）のすべてを勤務している者。</t>
    <phoneticPr fontId="9"/>
  </si>
  <si>
    <r>
      <t>（１-１）職員配置 　</t>
    </r>
    <r>
      <rPr>
        <b/>
        <u/>
        <sz val="12"/>
        <rFont val="HGｺﾞｼｯｸM"/>
        <family val="3"/>
        <charset val="128"/>
      </rPr>
      <t xml:space="preserve"> </t>
    </r>
    <phoneticPr fontId="9"/>
  </si>
  <si>
    <t>努めている</t>
    <rPh sb="0" eb="1">
      <t>ツト</t>
    </rPh>
    <phoneticPr fontId="9"/>
  </si>
  <si>
    <t>努めていない</t>
    <rPh sb="0" eb="1">
      <t>ツト</t>
    </rPh>
    <phoneticPr fontId="9"/>
  </si>
  <si>
    <t>含まれている</t>
    <rPh sb="0" eb="1">
      <t>フク</t>
    </rPh>
    <phoneticPr fontId="9"/>
  </si>
  <si>
    <t>含まれていない</t>
    <rPh sb="0" eb="1">
      <t>フク</t>
    </rPh>
    <phoneticPr fontId="9"/>
  </si>
  <si>
    <t>・職員配置経過措置認定通知書</t>
    <phoneticPr fontId="9"/>
  </si>
  <si>
    <t>　【注】既存の資料等があれば、その写し等を添付することで記入に代えて差し支えないこと。</t>
  </si>
  <si>
    <t>会 議 等 の名称</t>
    <rPh sb="7" eb="9">
      <t>メイショウ</t>
    </rPh>
    <phoneticPr fontId="9"/>
  </si>
  <si>
    <t>参加者　職種</t>
    <rPh sb="4" eb="6">
      <t>ショクシュ</t>
    </rPh>
    <phoneticPr fontId="9"/>
  </si>
  <si>
    <t>実施頻度（例：毎月１回）</t>
    <rPh sb="0" eb="2">
      <t>ジッシ</t>
    </rPh>
    <rPh sb="2" eb="4">
      <t>ヒンド</t>
    </rPh>
    <rPh sb="5" eb="6">
      <t>レイ</t>
    </rPh>
    <rPh sb="7" eb="9">
      <t>マイツキ</t>
    </rPh>
    <rPh sb="10" eb="11">
      <t>カイ</t>
    </rPh>
    <phoneticPr fontId="9"/>
  </si>
  <si>
    <t>給食運営会議</t>
  </si>
  <si>
    <t>結果の公表</t>
    <rPh sb="0" eb="2">
      <t>ケッカ</t>
    </rPh>
    <rPh sb="3" eb="5">
      <t>コウヒョウ</t>
    </rPh>
    <phoneticPr fontId="9"/>
  </si>
  <si>
    <t>有　　・　　無</t>
    <rPh sb="0" eb="1">
      <t>ユウ</t>
    </rPh>
    <rPh sb="6" eb="7">
      <t>ナ</t>
    </rPh>
    <phoneticPr fontId="9"/>
  </si>
  <si>
    <t>※風水害、土砂災害、地震、火災等</t>
    <phoneticPr fontId="9"/>
  </si>
  <si>
    <t>当計画の市町防災部局への提出の有無</t>
    <rPh sb="12" eb="14">
      <t>テイシュツ</t>
    </rPh>
    <phoneticPr fontId="9"/>
  </si>
  <si>
    <t>洪水・土砂災害を想定した避難訓練の実施の有無</t>
    <rPh sb="0" eb="2">
      <t>コウズイ</t>
    </rPh>
    <phoneticPr fontId="9"/>
  </si>
  <si>
    <t>上記避難訓練結果の市町防災部局への提出の有無</t>
    <rPh sb="0" eb="2">
      <t>ジョウキ</t>
    </rPh>
    <rPh sb="2" eb="4">
      <t>ヒナン</t>
    </rPh>
    <rPh sb="4" eb="6">
      <t>クンレン</t>
    </rPh>
    <rPh sb="6" eb="8">
      <t>ケッカ</t>
    </rPh>
    <rPh sb="9" eb="10">
      <t>シ</t>
    </rPh>
    <rPh sb="10" eb="11">
      <t>マチ</t>
    </rPh>
    <rPh sb="11" eb="13">
      <t>ボウサイ</t>
    </rPh>
    <rPh sb="13" eb="15">
      <t>ブキョク</t>
    </rPh>
    <rPh sb="17" eb="19">
      <t>テイシュツ</t>
    </rPh>
    <rPh sb="20" eb="22">
      <t>ウム</t>
    </rPh>
    <phoneticPr fontId="9"/>
  </si>
  <si>
    <t>　④　衛生管理点検の状況</t>
    <phoneticPr fontId="9"/>
  </si>
  <si>
    <t>（９）事故発生の防止および発生時の対応</t>
    <rPh sb="3" eb="5">
      <t>ジコ</t>
    </rPh>
    <rPh sb="5" eb="7">
      <t>ハッセイ</t>
    </rPh>
    <rPh sb="8" eb="10">
      <t>ボウシ</t>
    </rPh>
    <rPh sb="13" eb="15">
      <t>ハッセイ</t>
    </rPh>
    <rPh sb="15" eb="16">
      <t>ジ</t>
    </rPh>
    <rPh sb="17" eb="19">
      <t>タイオウ</t>
    </rPh>
    <phoneticPr fontId="9"/>
  </si>
  <si>
    <t>・福祉サービス自己評価結果</t>
    <rPh sb="1" eb="3">
      <t>フクシ</t>
    </rPh>
    <rPh sb="7" eb="9">
      <t>ジコ</t>
    </rPh>
    <rPh sb="9" eb="11">
      <t>ヒョウカ</t>
    </rPh>
    <rPh sb="11" eb="13">
      <t>ケッカ</t>
    </rPh>
    <phoneticPr fontId="9"/>
  </si>
  <si>
    <t>・（受審した場合）第三者評価結果</t>
    <rPh sb="2" eb="4">
      <t>ジュシン</t>
    </rPh>
    <rPh sb="6" eb="8">
      <t>バアイ</t>
    </rPh>
    <rPh sb="9" eb="14">
      <t>ダイサンシャヒョウカ</t>
    </rPh>
    <rPh sb="14" eb="16">
      <t>ケッカ</t>
    </rPh>
    <phoneticPr fontId="9"/>
  </si>
  <si>
    <t>・消防署立入検査記録</t>
    <phoneticPr fontId="9"/>
  </si>
  <si>
    <t>・採用にかかる書類</t>
  </si>
  <si>
    <t>備蓄の有無・量（利用者分）</t>
    <rPh sb="0" eb="2">
      <t>ビチク</t>
    </rPh>
    <rPh sb="3" eb="5">
      <t>ウム</t>
    </rPh>
    <rPh sb="6" eb="7">
      <t>リョウ</t>
    </rPh>
    <rPh sb="11" eb="12">
      <t>ブン</t>
    </rPh>
    <phoneticPr fontId="9"/>
  </si>
  <si>
    <t>日分)</t>
    <rPh sb="0" eb="2">
      <t>ニチブン</t>
    </rPh>
    <phoneticPr fontId="9"/>
  </si>
  <si>
    <t>備蓄の有無・量（職員分）</t>
    <rPh sb="0" eb="2">
      <t>ビチク</t>
    </rPh>
    <rPh sb="3" eb="5">
      <t>ウム</t>
    </rPh>
    <rPh sb="8" eb="10">
      <t>ショクイン</t>
    </rPh>
    <rPh sb="10" eb="11">
      <t>ブン</t>
    </rPh>
    <phoneticPr fontId="9"/>
  </si>
  <si>
    <t>（７－２）災害時に備えた食事提供体制の状況</t>
    <phoneticPr fontId="9"/>
  </si>
  <si>
    <t>調理従事者の同居家族の健康状況の確認の有無</t>
    <rPh sb="0" eb="2">
      <t>チョウリ</t>
    </rPh>
    <rPh sb="2" eb="5">
      <t>ジュウジシャ</t>
    </rPh>
    <rPh sb="6" eb="8">
      <t>ドウキョ</t>
    </rPh>
    <rPh sb="8" eb="10">
      <t>カゾク</t>
    </rPh>
    <rPh sb="11" eb="13">
      <t>ケンコウ</t>
    </rPh>
    <rPh sb="13" eb="15">
      <t>ジョウキョウ</t>
    </rPh>
    <rPh sb="16" eb="18">
      <t>カクニン</t>
    </rPh>
    <rPh sb="19" eb="21">
      <t>ウム</t>
    </rPh>
    <phoneticPr fontId="9"/>
  </si>
  <si>
    <t>・衛生管理計画
(衛生管理マニュアル)</t>
    <phoneticPr fontId="9"/>
  </si>
  <si>
    <t>会計経理に関するもの
（※　市所管法人は不要）</t>
    <phoneticPr fontId="9"/>
  </si>
  <si>
    <t>令和７年度</t>
    <phoneticPr fontId="9"/>
  </si>
  <si>
    <t>評価機関名</t>
    <rPh sb="4" eb="5">
      <t>メイ</t>
    </rPh>
    <phoneticPr fontId="9"/>
  </si>
  <si>
    <t>（７－１）非常災害への対策</t>
    <rPh sb="5" eb="7">
      <t>ヒジョウ</t>
    </rPh>
    <rPh sb="7" eb="9">
      <t>サイガイ</t>
    </rPh>
    <phoneticPr fontId="9"/>
  </si>
  <si>
    <t>施設で想定される非常災害※に対する計画の作成の有無</t>
    <phoneticPr fontId="9"/>
  </si>
  <si>
    <t>水害または土砂災害に対する避難確保計画作成の有無</t>
    <rPh sb="0" eb="2">
      <t>スイガイ</t>
    </rPh>
    <rPh sb="5" eb="7">
      <t>ドシャ</t>
    </rPh>
    <rPh sb="7" eb="9">
      <t>サイガイ</t>
    </rPh>
    <rPh sb="10" eb="11">
      <t>タイ</t>
    </rPh>
    <phoneticPr fontId="9"/>
  </si>
  <si>
    <t>　②　保存食の状況</t>
    <phoneticPr fontId="9"/>
  </si>
  <si>
    <t>　③　検食の状況</t>
    <phoneticPr fontId="9"/>
  </si>
  <si>
    <t>　⑤　飲用水の状況</t>
    <phoneticPr fontId="9"/>
  </si>
  <si>
    <t>　⑥　鼠族昆虫駆除の実施状況　　　　　　　　　　　　　　　　　　　</t>
    <phoneticPr fontId="9"/>
  </si>
  <si>
    <t>経過措置適用　</t>
    <rPh sb="0" eb="2">
      <t>ケイカ</t>
    </rPh>
    <rPh sb="2" eb="4">
      <t>ソチ</t>
    </rPh>
    <rPh sb="4" eb="6">
      <t>テキヨウ</t>
    </rPh>
    <phoneticPr fontId="9"/>
  </si>
  <si>
    <t>1歳児配置改善加算適当</t>
    <rPh sb="1" eb="3">
      <t>サイジ</t>
    </rPh>
    <rPh sb="3" eb="5">
      <t>ハイチ</t>
    </rPh>
    <rPh sb="5" eb="7">
      <t>カイゼン</t>
    </rPh>
    <rPh sb="7" eb="9">
      <t>カサン</t>
    </rPh>
    <rPh sb="9" eb="11">
      <t>テキトウ</t>
    </rPh>
    <phoneticPr fontId="9"/>
  </si>
  <si>
    <t>※満3歳児（教育時間認定）について、6:1の配置により対応している場合は２歳児として、それ以外は、3歳児に計上すること。</t>
    <rPh sb="1" eb="2">
      <t>マン</t>
    </rPh>
    <rPh sb="3" eb="4">
      <t>サイ</t>
    </rPh>
    <rPh sb="6" eb="8">
      <t>キョウイク</t>
    </rPh>
    <rPh sb="8" eb="10">
      <t>ジカン</t>
    </rPh>
    <rPh sb="10" eb="12">
      <t>ニンテイ</t>
    </rPh>
    <rPh sb="22" eb="24">
      <t>ハイチ</t>
    </rPh>
    <rPh sb="27" eb="29">
      <t>タイオウ</t>
    </rPh>
    <rPh sb="33" eb="35">
      <t>バアイ</t>
    </rPh>
    <rPh sb="37" eb="38">
      <t>サイ</t>
    </rPh>
    <rPh sb="45" eb="47">
      <t>イガイ</t>
    </rPh>
    <rPh sb="50" eb="51">
      <t>サイ</t>
    </rPh>
    <rPh sb="53" eb="55">
      <t>ケイジョウ</t>
    </rPh>
    <phoneticPr fontId="9"/>
  </si>
  <si>
    <t>区分①</t>
    <rPh sb="0" eb="2">
      <t>クブン</t>
    </rPh>
    <phoneticPr fontId="9"/>
  </si>
  <si>
    <t>区分②</t>
    <rPh sb="0" eb="2">
      <t>クブン</t>
    </rPh>
    <phoneticPr fontId="9"/>
  </si>
  <si>
    <t>区分③</t>
    <rPh sb="0" eb="2">
      <t>クブン</t>
    </rPh>
    <phoneticPr fontId="9"/>
  </si>
  <si>
    <t>処遇改善加算</t>
    <rPh sb="0" eb="6">
      <t>ショグウカイゼンカサン</t>
    </rPh>
    <phoneticPr fontId="9"/>
  </si>
  <si>
    <t>(12) 人事院勧告に伴う国家公務員給与改定を踏まえた公定価格の取扱いについて</t>
    <rPh sb="5" eb="8">
      <t>ジンジイン</t>
    </rPh>
    <phoneticPr fontId="9"/>
  </si>
  <si>
    <t>⑤法定福利費</t>
    <rPh sb="1" eb="3">
      <t>ホウテイ</t>
    </rPh>
    <rPh sb="3" eb="5">
      <t>フクリ</t>
    </rPh>
    <rPh sb="5" eb="6">
      <t>ヒ</t>
    </rPh>
    <phoneticPr fontId="9"/>
  </si>
  <si>
    <t>⑥その他（　　　　　　　　　　　　　　　　　　　　）</t>
    <rPh sb="3" eb="4">
      <t>タ</t>
    </rPh>
    <phoneticPr fontId="9"/>
  </si>
  <si>
    <t>①令和７年度の月例給（手当）で支給済み</t>
    <rPh sb="1" eb="3">
      <t>レイワ</t>
    </rPh>
    <rPh sb="4" eb="6">
      <t>ネンド</t>
    </rPh>
    <rPh sb="7" eb="9">
      <t>ゲツレイ</t>
    </rPh>
    <rPh sb="9" eb="10">
      <t>キュウ</t>
    </rPh>
    <rPh sb="11" eb="13">
      <t>テアテ</t>
    </rPh>
    <rPh sb="15" eb="17">
      <t>シキュウ</t>
    </rPh>
    <rPh sb="17" eb="18">
      <t>ズ</t>
    </rPh>
    <phoneticPr fontId="9"/>
  </si>
  <si>
    <t>②令和７年度の一時金（手当）で支給済み</t>
    <rPh sb="1" eb="3">
      <t>レイワ</t>
    </rPh>
    <rPh sb="4" eb="6">
      <t>ネンド</t>
    </rPh>
    <rPh sb="7" eb="10">
      <t>イチジキン</t>
    </rPh>
    <rPh sb="11" eb="13">
      <t>テアテ</t>
    </rPh>
    <rPh sb="15" eb="17">
      <t>シキュウ</t>
    </rPh>
    <rPh sb="17" eb="18">
      <t>ズ</t>
    </rPh>
    <phoneticPr fontId="9"/>
  </si>
  <si>
    <t>③法定福利費</t>
    <rPh sb="1" eb="3">
      <t>ホウテイ</t>
    </rPh>
    <rPh sb="3" eb="5">
      <t>フクリ</t>
    </rPh>
    <rPh sb="5" eb="6">
      <t>ヒ</t>
    </rPh>
    <phoneticPr fontId="9"/>
  </si>
  <si>
    <t>④その他（　　　　　　　　　　　　　　　　　　　　）</t>
    <rPh sb="3" eb="4">
      <t>タ</t>
    </rPh>
    <phoneticPr fontId="9"/>
  </si>
  <si>
    <t>・改定を加味した給与規定の改定について</t>
    <rPh sb="1" eb="3">
      <t>カイテイ</t>
    </rPh>
    <rPh sb="4" eb="6">
      <t>カミ</t>
    </rPh>
    <rPh sb="8" eb="10">
      <t>キュウヨ</t>
    </rPh>
    <rPh sb="10" eb="12">
      <t>キテイ</t>
    </rPh>
    <rPh sb="13" eb="15">
      <t>カイテイ</t>
    </rPh>
    <phoneticPr fontId="9"/>
  </si>
  <si>
    <t>①改定済み</t>
    <rPh sb="1" eb="3">
      <t>カイテイ</t>
    </rPh>
    <rPh sb="3" eb="4">
      <t>ズ</t>
    </rPh>
    <phoneticPr fontId="9"/>
  </si>
  <si>
    <t>②改定予定　改定時期（　　）月頃予定</t>
    <rPh sb="1" eb="3">
      <t>カイテイ</t>
    </rPh>
    <rPh sb="3" eb="5">
      <t>ヨテイ</t>
    </rPh>
    <rPh sb="6" eb="8">
      <t>カイテイ</t>
    </rPh>
    <rPh sb="8" eb="10">
      <t>ジキ</t>
    </rPh>
    <rPh sb="14" eb="15">
      <t>ガツ</t>
    </rPh>
    <rPh sb="15" eb="16">
      <t>コロ</t>
    </rPh>
    <rPh sb="16" eb="18">
      <t>ヨテイ</t>
    </rPh>
    <phoneticPr fontId="9"/>
  </si>
  <si>
    <t>③その他（　　　　　　　　　　　　　）　</t>
    <rPh sb="3" eb="4">
      <t>タ</t>
    </rPh>
    <phoneticPr fontId="9"/>
  </si>
  <si>
    <t>参加職種</t>
    <phoneticPr fontId="9"/>
  </si>
  <si>
    <t>参加人員</t>
  </si>
  <si>
    <t>研修日数</t>
  </si>
  <si>
    <t>研　修　内　容</t>
  </si>
  <si>
    <t>受審の有無・年度</t>
    <rPh sb="6" eb="8">
      <t>ネンド</t>
    </rPh>
    <phoneticPr fontId="9"/>
  </si>
  <si>
    <r>
      <rPr>
        <sz val="12"/>
        <rFont val="HGｺﾞｼｯｸM"/>
        <family val="3"/>
        <charset val="128"/>
      </rPr>
      <t>有（令和　　年度）</t>
    </r>
    <r>
      <rPr>
        <sz val="12"/>
        <color rgb="FFFF0000"/>
        <rFont val="HGｺﾞｼｯｸM"/>
        <family val="3"/>
        <charset val="128"/>
      </rPr>
      <t>　　</t>
    </r>
    <r>
      <rPr>
        <sz val="12"/>
        <rFont val="HGｺﾞｼｯｸM"/>
        <family val="3"/>
        <charset val="128"/>
      </rPr>
      <t>・　　無</t>
    </r>
    <rPh sb="0" eb="1">
      <t>ユウ</t>
    </rPh>
    <rPh sb="2" eb="4">
      <t>レイワ</t>
    </rPh>
    <rPh sb="6" eb="8">
      <t>ネンド</t>
    </rPh>
    <rPh sb="14" eb="15">
      <t>ナ</t>
    </rPh>
    <phoneticPr fontId="9"/>
  </si>
  <si>
    <t>　①　衛生管理計画（衛生管理マニュアル）の作成状況</t>
    <rPh sb="3" eb="5">
      <t>エイセイ</t>
    </rPh>
    <rPh sb="5" eb="7">
      <t>カンリ</t>
    </rPh>
    <rPh sb="7" eb="9">
      <t>ケイカク</t>
    </rPh>
    <rPh sb="10" eb="12">
      <t>エイセイ</t>
    </rPh>
    <rPh sb="12" eb="14">
      <t>カンリ</t>
    </rPh>
    <rPh sb="21" eb="23">
      <t>サクセイ</t>
    </rPh>
    <rPh sb="23" eb="25">
      <t>ジョウキョウ</t>
    </rPh>
    <phoneticPr fontId="9"/>
  </si>
  <si>
    <t>作成状況</t>
    <rPh sb="0" eb="4">
      <t>サクセイジョウキョウ</t>
    </rPh>
    <phoneticPr fontId="9"/>
  </si>
  <si>
    <t>作成済　・　大量調理施設衛生管理マニュアルに準じた扱い　・　未作成</t>
    <rPh sb="0" eb="2">
      <t>サクセイ</t>
    </rPh>
    <rPh sb="2" eb="3">
      <t>ズ</t>
    </rPh>
    <rPh sb="6" eb="16">
      <t>タイリョウチョウリシセツエイセイカンリ</t>
    </rPh>
    <rPh sb="22" eb="23">
      <t>ジュン</t>
    </rPh>
    <rPh sb="25" eb="26">
      <t>アツカ</t>
    </rPh>
    <rPh sb="30" eb="33">
      <t>ミサクセイ</t>
    </rPh>
    <phoneticPr fontId="9"/>
  </si>
  <si>
    <t>７年　</t>
    <phoneticPr fontId="47"/>
  </si>
  <si>
    <t>８年　</t>
    <phoneticPr fontId="47"/>
  </si>
  <si>
    <t>脂質</t>
    <rPh sb="0" eb="2">
      <t>シシツ</t>
    </rPh>
    <phoneticPr fontId="9"/>
  </si>
  <si>
    <t>たんぱく質</t>
    <rPh sb="4" eb="5">
      <t>シツ</t>
    </rPh>
    <phoneticPr fontId="9"/>
  </si>
  <si>
    <t>・契約書（委託、リース、工事請負等）</t>
    <rPh sb="1" eb="4">
      <t>ケイヤクショ</t>
    </rPh>
    <rPh sb="5" eb="7">
      <t>イタク</t>
    </rPh>
    <rPh sb="12" eb="14">
      <t>コウジ</t>
    </rPh>
    <rPh sb="14" eb="16">
      <t>ウケオイ</t>
    </rPh>
    <rPh sb="16" eb="17">
      <t>トウ</t>
    </rPh>
    <phoneticPr fontId="9"/>
  </si>
  <si>
    <t>・衛生推進者（衛生管理者、産業医）に関する書類</t>
    <rPh sb="1" eb="6">
      <t>エイセイスイシンシャ</t>
    </rPh>
    <rPh sb="7" eb="12">
      <t>エイセイカンリシャ</t>
    </rPh>
    <rPh sb="13" eb="16">
      <t>サンギョウイ</t>
    </rPh>
    <rPh sb="18" eb="19">
      <t>カン</t>
    </rPh>
    <rPh sb="21" eb="23">
      <t>ショルイ</t>
    </rPh>
    <phoneticPr fontId="9"/>
  </si>
  <si>
    <t>・保育士配置状況確認表（直近月市町提出分）</t>
    <phoneticPr fontId="9"/>
  </si>
  <si>
    <t>・衛生委員会議録</t>
    <rPh sb="1" eb="3">
      <t>エイセイ</t>
    </rPh>
    <rPh sb="3" eb="5">
      <t>イイン</t>
    </rPh>
    <rPh sb="5" eb="8">
      <t>カイギロク</t>
    </rPh>
    <phoneticPr fontId="9"/>
  </si>
  <si>
    <t>・P13「4職員の配置等の状況(10)常勤職員の給与等」表の氏名の入った表</t>
    <phoneticPr fontId="9"/>
  </si>
  <si>
    <r>
      <t>(</t>
    </r>
    <r>
      <rPr>
        <sz val="12"/>
        <rFont val="HGｺﾞｼｯｸM"/>
        <family val="3"/>
        <charset val="128"/>
      </rPr>
      <t>９</t>
    </r>
    <r>
      <rPr>
        <sz val="12"/>
        <color theme="1"/>
        <rFont val="HGｺﾞｼｯｸM"/>
        <family val="3"/>
        <charset val="128"/>
      </rPr>
      <t xml:space="preserve">) 各種会議の実施状況 </t>
    </r>
    <phoneticPr fontId="9"/>
  </si>
  <si>
    <t>令和８年度</t>
    <phoneticPr fontId="9"/>
  </si>
  <si>
    <r>
      <t>（</t>
    </r>
    <r>
      <rPr>
        <sz val="12"/>
        <rFont val="HGｺﾞｼｯｸM"/>
        <family val="3"/>
        <charset val="128"/>
      </rPr>
      <t>８</t>
    </r>
    <r>
      <rPr>
        <sz val="12"/>
        <color theme="1"/>
        <rFont val="HGｺﾞｼｯｸM"/>
        <family val="3"/>
        <charset val="128"/>
      </rPr>
      <t>）職員の研修の状況（</t>
    </r>
    <r>
      <rPr>
        <sz val="12"/>
        <color rgb="FFFF0000"/>
        <rFont val="HGｺﾞｼｯｸM"/>
        <family val="3"/>
        <charset val="128"/>
      </rPr>
      <t>令和７年度</t>
    </r>
    <r>
      <rPr>
        <sz val="12"/>
        <color theme="1"/>
        <rFont val="HGｺﾞｼｯｸM"/>
        <family val="3"/>
        <charset val="128"/>
      </rPr>
      <t>）</t>
    </r>
    <phoneticPr fontId="9"/>
  </si>
  <si>
    <r>
      <t>年間開設日数（</t>
    </r>
    <r>
      <rPr>
        <sz val="12"/>
        <color rgb="FFFF0000"/>
        <rFont val="HGｺﾞｼｯｸM"/>
        <family val="3"/>
        <charset val="128"/>
      </rPr>
      <t>令和８年度</t>
    </r>
    <r>
      <rPr>
        <sz val="12"/>
        <rFont val="HGｺﾞｼｯｸM"/>
        <family val="3"/>
        <charset val="128"/>
      </rPr>
      <t>予定）</t>
    </r>
    <phoneticPr fontId="9"/>
  </si>
  <si>
    <r>
      <t>年間教育週数（</t>
    </r>
    <r>
      <rPr>
        <sz val="12"/>
        <color rgb="FFFF0000"/>
        <rFont val="HGｺﾞｼｯｸM"/>
        <family val="3"/>
        <charset val="128"/>
      </rPr>
      <t>令和８年度</t>
    </r>
    <r>
      <rPr>
        <sz val="12"/>
        <rFont val="HGｺﾞｼｯｸM"/>
        <family val="3"/>
        <charset val="128"/>
      </rPr>
      <t>予定）</t>
    </r>
    <rPh sb="2" eb="4">
      <t>キョウイク</t>
    </rPh>
    <rPh sb="4" eb="6">
      <t>シュウスウ</t>
    </rPh>
    <phoneticPr fontId="9"/>
  </si>
  <si>
    <t>令和７年度</t>
    <rPh sb="0" eb="2">
      <t>レイワ</t>
    </rPh>
    <rPh sb="3" eb="5">
      <t>ネンド</t>
    </rPh>
    <rPh sb="4" eb="5">
      <t>ド</t>
    </rPh>
    <phoneticPr fontId="9"/>
  </si>
  <si>
    <r>
      <t>健康診断が１回しか実施できなかった理由</t>
    </r>
    <r>
      <rPr>
        <sz val="10"/>
        <color rgb="FFFF0000"/>
        <rFont val="HGｺﾞｼｯｸM"/>
        <family val="3"/>
        <charset val="128"/>
      </rPr>
      <t>（令和７年度）</t>
    </r>
    <rPh sb="0" eb="2">
      <t>ケンコウ</t>
    </rPh>
    <rPh sb="2" eb="4">
      <t>シンダン</t>
    </rPh>
    <rPh sb="6" eb="7">
      <t>カイ</t>
    </rPh>
    <rPh sb="9" eb="11">
      <t>ジッシ</t>
    </rPh>
    <rPh sb="17" eb="19">
      <t>リユウ</t>
    </rPh>
    <rPh sb="20" eb="22">
      <t>レイワ</t>
    </rPh>
    <rPh sb="23" eb="25">
      <t>ネンド</t>
    </rPh>
    <phoneticPr fontId="9"/>
  </si>
  <si>
    <t>令和８年度</t>
    <rPh sb="0" eb="2">
      <t>レイワ</t>
    </rPh>
    <phoneticPr fontId="9"/>
  </si>
  <si>
    <r>
      <t>　【注】令和８年度</t>
    </r>
    <r>
      <rPr>
        <sz val="9"/>
        <rFont val="HGｺﾞｼｯｸM"/>
        <family val="3"/>
        <charset val="128"/>
      </rPr>
      <t>の負担金額が</t>
    </r>
    <r>
      <rPr>
        <sz val="9"/>
        <color rgb="FFFF0000"/>
        <rFont val="HGｺﾞｼｯｸM"/>
        <family val="3"/>
        <charset val="128"/>
      </rPr>
      <t>令和７年度</t>
    </r>
    <r>
      <rPr>
        <sz val="9"/>
        <rFont val="HGｺﾞｼｯｸM"/>
        <family val="3"/>
        <charset val="128"/>
      </rPr>
      <t>と異なる場合のみ、</t>
    </r>
    <r>
      <rPr>
        <sz val="9"/>
        <color rgb="FFFF0000"/>
        <rFont val="HGｺﾞｼｯｸM"/>
        <family val="3"/>
        <charset val="128"/>
      </rPr>
      <t>令和７年度</t>
    </r>
    <r>
      <rPr>
        <sz val="9"/>
        <rFont val="HGｺﾞｼｯｸM"/>
        <family val="3"/>
        <charset val="128"/>
      </rPr>
      <t>分を(　　 )内に記入すること。</t>
    </r>
    <phoneticPr fontId="9"/>
  </si>
  <si>
    <r>
      <t>苦情件数（</t>
    </r>
    <r>
      <rPr>
        <sz val="12"/>
        <color rgb="FFFF0000"/>
        <rFont val="HGｺﾞｼｯｸM"/>
        <family val="3"/>
        <charset val="128"/>
      </rPr>
      <t>令和７年度</t>
    </r>
    <r>
      <rPr>
        <sz val="12"/>
        <rFont val="HGｺﾞｼｯｸM"/>
        <family val="3"/>
        <charset val="128"/>
      </rPr>
      <t>）</t>
    </r>
    <phoneticPr fontId="9"/>
  </si>
  <si>
    <t>令和３年度～令和７年度</t>
    <phoneticPr fontId="9"/>
  </si>
  <si>
    <r>
      <t>１１　（１）事故処理の経過（</t>
    </r>
    <r>
      <rPr>
        <sz val="12"/>
        <color rgb="FFFF0000"/>
        <rFont val="HGｺﾞｼｯｸM"/>
        <family val="3"/>
        <charset val="128"/>
      </rPr>
      <t>令和７年度以降</t>
    </r>
    <r>
      <rPr>
        <sz val="12"/>
        <rFont val="HGｺﾞｼｯｸM"/>
        <family val="3"/>
        <charset val="128"/>
      </rPr>
      <t>）</t>
    </r>
    <phoneticPr fontId="9"/>
  </si>
  <si>
    <r>
      <t>(令和７年度</t>
    </r>
    <r>
      <rPr>
        <sz val="10"/>
        <rFont val="HGｺﾞｼｯｸM"/>
        <family val="3"/>
        <charset val="128"/>
      </rPr>
      <t>実施状況）人権問題にかかる施設内研修の実施や外部研修への参加等により、職員の人権意識の向上に努めているか。</t>
    </r>
    <rPh sb="1" eb="3">
      <t>レイワ</t>
    </rPh>
    <rPh sb="4" eb="6">
      <t>ネンド</t>
    </rPh>
    <rPh sb="6" eb="8">
      <t>ジッシ</t>
    </rPh>
    <rPh sb="8" eb="10">
      <t>ジョウキョウ</t>
    </rPh>
    <rPh sb="11" eb="13">
      <t>ジンケン</t>
    </rPh>
    <rPh sb="36" eb="37">
      <t>ナド</t>
    </rPh>
    <phoneticPr fontId="9"/>
  </si>
  <si>
    <r>
      <t>（令和７年度</t>
    </r>
    <r>
      <rPr>
        <sz val="10"/>
        <rFont val="HGｺﾞｼｯｸM"/>
        <family val="3"/>
        <charset val="128"/>
      </rPr>
      <t>実施状況）参加（実施）した研修のテーマに「同和問題（部落差別）」は含まれているか。</t>
    </r>
    <rPh sb="1" eb="3">
      <t>レイワ</t>
    </rPh>
    <rPh sb="4" eb="6">
      <t>ネンド</t>
    </rPh>
    <rPh sb="6" eb="8">
      <t>ジッシ</t>
    </rPh>
    <rPh sb="8" eb="10">
      <t>ジョウキョウ</t>
    </rPh>
    <rPh sb="11" eb="13">
      <t>サンカ</t>
    </rPh>
    <rPh sb="14" eb="16">
      <t>ジッシ</t>
    </rPh>
    <rPh sb="19" eb="21">
      <t>ケンシュウ</t>
    </rPh>
    <rPh sb="27" eb="29">
      <t>ドウワ</t>
    </rPh>
    <rPh sb="29" eb="31">
      <t>モンダイ</t>
    </rPh>
    <rPh sb="32" eb="34">
      <t>ブラク</t>
    </rPh>
    <rPh sb="34" eb="36">
      <t>サベツ</t>
    </rPh>
    <rPh sb="39" eb="40">
      <t>フク</t>
    </rPh>
    <phoneticPr fontId="9"/>
  </si>
  <si>
    <t>令和７年度</t>
    <rPh sb="3" eb="5">
      <t>ネンド</t>
    </rPh>
    <phoneticPr fontId="9"/>
  </si>
  <si>
    <r>
      <t>（３）消防署の立入検査の状況（</t>
    </r>
    <r>
      <rPr>
        <sz val="12"/>
        <color rgb="FFFF0000"/>
        <rFont val="HGｺﾞｼｯｸM"/>
        <family val="3"/>
        <charset val="128"/>
      </rPr>
      <t>令和７年度</t>
    </r>
    <r>
      <rPr>
        <sz val="12"/>
        <rFont val="HGｺﾞｼｯｸM"/>
        <family val="3"/>
        <charset val="128"/>
      </rPr>
      <t>以降）　</t>
    </r>
    <rPh sb="15" eb="17">
      <t>レイワ</t>
    </rPh>
    <rPh sb="18" eb="20">
      <t>ネンド</t>
    </rPh>
    <phoneticPr fontId="9"/>
  </si>
  <si>
    <r>
      <t>（６）施設・遊具の点検状況（</t>
    </r>
    <r>
      <rPr>
        <sz val="12"/>
        <color rgb="FFFF0000"/>
        <rFont val="HGｺﾞｼｯｸM"/>
        <family val="3"/>
        <charset val="128"/>
      </rPr>
      <t>令和７年度</t>
    </r>
    <r>
      <rPr>
        <sz val="12"/>
        <rFont val="HGｺﾞｼｯｸM"/>
        <family val="3"/>
        <charset val="128"/>
      </rPr>
      <t>以降）</t>
    </r>
    <rPh sb="3" eb="5">
      <t>シセツ</t>
    </rPh>
    <rPh sb="14" eb="16">
      <t>レイワ</t>
    </rPh>
    <rPh sb="17" eb="19">
      <t>ネンド</t>
    </rPh>
    <rPh sb="18" eb="19">
      <t>ド</t>
    </rPh>
    <phoneticPr fontId="9"/>
  </si>
  <si>
    <r>
      <t>　【注】 調理業務の委託が行われている場合は、</t>
    </r>
    <r>
      <rPr>
        <sz val="9"/>
        <color rgb="FFFF0000"/>
        <rFont val="HGｺﾞｼｯｸM"/>
        <family val="3"/>
        <charset val="128"/>
      </rPr>
      <t>令和８年度</t>
    </r>
    <r>
      <rPr>
        <sz val="9"/>
        <color theme="1"/>
        <rFont val="HGｺﾞｼｯｸM"/>
        <family val="3"/>
        <charset val="128"/>
      </rPr>
      <t>委託契約書(写)を添付すること。</t>
    </r>
    <phoneticPr fontId="9"/>
  </si>
  <si>
    <r>
      <t>［給食費徴収額：１人月額 　 　　　円</t>
    </r>
    <r>
      <rPr>
        <sz val="11"/>
        <color rgb="FFFF0000"/>
        <rFont val="HGｺﾞｼｯｸM"/>
        <family val="3"/>
        <charset val="128"/>
      </rPr>
      <t>（令和７年度）</t>
    </r>
    <r>
      <rPr>
        <sz val="11"/>
        <rFont val="HGｺﾞｼｯｸM"/>
        <family val="3"/>
        <charset val="128"/>
      </rPr>
      <t>］</t>
    </r>
    <rPh sb="20" eb="22">
      <t>レイワ</t>
    </rPh>
    <rPh sb="23" eb="25">
      <t>ネンド</t>
    </rPh>
    <rPh sb="24" eb="25">
      <t>ド</t>
    </rPh>
    <phoneticPr fontId="9"/>
  </si>
  <si>
    <t>令和７年度</t>
    <phoneticPr fontId="47"/>
  </si>
  <si>
    <t>９年　</t>
    <phoneticPr fontId="47"/>
  </si>
  <si>
    <r>
      <t>（１）</t>
    </r>
    <r>
      <rPr>
        <sz val="11"/>
        <color rgb="FFFF0000"/>
        <rFont val="HGｺﾞｼｯｸM"/>
        <family val="3"/>
        <charset val="128"/>
      </rPr>
      <t>令和７年度</t>
    </r>
    <r>
      <rPr>
        <sz val="11"/>
        <color theme="1"/>
        <rFont val="HGｺﾞｼｯｸM"/>
        <family val="3"/>
        <charset val="128"/>
      </rPr>
      <t>決算関係書類（施設関係分）</t>
    </r>
    <rPh sb="3" eb="5">
      <t>レイワ</t>
    </rPh>
    <rPh sb="6" eb="8">
      <t>ネンド</t>
    </rPh>
    <rPh sb="7" eb="8">
      <t>ド</t>
    </rPh>
    <phoneticPr fontId="9"/>
  </si>
  <si>
    <r>
      <t>にかかる残高証明書の写し</t>
    </r>
    <r>
      <rPr>
        <sz val="11"/>
        <color rgb="FFFF0000"/>
        <rFont val="HGｺﾞｼｯｸM"/>
        <family val="3"/>
        <charset val="128"/>
      </rPr>
      <t>（R8.3.31）</t>
    </r>
    <phoneticPr fontId="9"/>
  </si>
  <si>
    <t>未改善</t>
    <rPh sb="0" eb="1">
      <t>ミ</t>
    </rPh>
    <rPh sb="1" eb="3">
      <t>カイゼン</t>
    </rPh>
    <phoneticPr fontId="9"/>
  </si>
  <si>
    <t>改善中</t>
    <rPh sb="0" eb="3">
      <t>カイゼンチュウ</t>
    </rPh>
    <phoneticPr fontId="9"/>
  </si>
  <si>
    <t>一部改善</t>
    <rPh sb="0" eb="2">
      <t>イチブ</t>
    </rPh>
    <rPh sb="2" eb="4">
      <t>カイゼン</t>
    </rPh>
    <phoneticPr fontId="9"/>
  </si>
  <si>
    <t>改善済み</t>
    <rPh sb="0" eb="2">
      <t>カイゼン</t>
    </rPh>
    <rPh sb="2" eb="3">
      <t>ス</t>
    </rPh>
    <phoneticPr fontId="9"/>
  </si>
  <si>
    <t>改善済報告の
必要</t>
    <rPh sb="0" eb="2">
      <t>カイゼン</t>
    </rPh>
    <rPh sb="2" eb="3">
      <t>ス</t>
    </rPh>
    <rPh sb="3" eb="5">
      <t>ホウコク</t>
    </rPh>
    <rPh sb="7" eb="9">
      <t>ヒツヨウ</t>
    </rPh>
    <phoneticPr fontId="9"/>
  </si>
  <si>
    <t>改善済み
報告年月日</t>
    <rPh sb="0" eb="2">
      <t>カイゼン</t>
    </rPh>
    <rPh sb="2" eb="3">
      <t>ス</t>
    </rPh>
    <rPh sb="5" eb="7">
      <t>ホウコク</t>
    </rPh>
    <rPh sb="7" eb="10">
      <t>ネンガッピ</t>
    </rPh>
    <phoneticPr fontId="9"/>
  </si>
  <si>
    <t>年　月　日</t>
    <rPh sb="0" eb="1">
      <t>ネン</t>
    </rPh>
    <rPh sb="2" eb="3">
      <t>ガツ</t>
    </rPh>
    <rPh sb="4" eb="5">
      <t>ニチ</t>
    </rPh>
    <phoneticPr fontId="9"/>
  </si>
  <si>
    <r>
      <t>（２）職員の定着促進・離職防止に対する取組</t>
    </r>
    <r>
      <rPr>
        <sz val="12"/>
        <color rgb="FFFF0000"/>
        <rFont val="HGｺﾞｼｯｸM"/>
        <family val="3"/>
        <charset val="128"/>
      </rPr>
      <t>、職員の計画的な採用の取組</t>
    </r>
    <rPh sb="3" eb="5">
      <t>ショクイン</t>
    </rPh>
    <rPh sb="6" eb="8">
      <t>テイチャク</t>
    </rPh>
    <rPh sb="8" eb="10">
      <t>ソクシン</t>
    </rPh>
    <rPh sb="11" eb="13">
      <t>リショク</t>
    </rPh>
    <rPh sb="13" eb="15">
      <t>ボウシ</t>
    </rPh>
    <rPh sb="16" eb="17">
      <t>タイ</t>
    </rPh>
    <rPh sb="19" eb="21">
      <t>トリクミ</t>
    </rPh>
    <rPh sb="22" eb="24">
      <t>ショクイン</t>
    </rPh>
    <rPh sb="25" eb="28">
      <t>ケイカクテキ</t>
    </rPh>
    <rPh sb="29" eb="31">
      <t>サイヨウ</t>
    </rPh>
    <rPh sb="32" eb="34">
      <t>トリクミ</t>
    </rPh>
    <phoneticPr fontId="9"/>
  </si>
  <si>
    <t>（５）-2　労働安全衛生法に基づく対応状況</t>
    <rPh sb="6" eb="8">
      <t>ロウドウ</t>
    </rPh>
    <rPh sb="8" eb="10">
      <t>アンゼン</t>
    </rPh>
    <rPh sb="10" eb="12">
      <t>エイセイ</t>
    </rPh>
    <rPh sb="12" eb="13">
      <t>ホウ</t>
    </rPh>
    <rPh sb="14" eb="15">
      <t>モト</t>
    </rPh>
    <rPh sb="17" eb="19">
      <t>タイオウ</t>
    </rPh>
    <rPh sb="19" eb="21">
      <t>ジョウキョウ</t>
    </rPh>
    <phoneticPr fontId="9"/>
  </si>
  <si>
    <r>
      <t xml:space="preserve">（５）- </t>
    </r>
    <r>
      <rPr>
        <sz val="12"/>
        <color rgb="FFFF0000"/>
        <rFont val="HGｺﾞｼｯｸM"/>
        <family val="3"/>
        <charset val="128"/>
      </rPr>
      <t>3</t>
    </r>
    <r>
      <rPr>
        <sz val="12"/>
        <rFont val="HGｺﾞｼｯｸM"/>
        <family val="3"/>
        <charset val="128"/>
      </rPr>
      <t xml:space="preserve"> ハラスメント防止対策が講じられているか。              </t>
    </r>
    <rPh sb="13" eb="15">
      <t>ボウシ</t>
    </rPh>
    <rPh sb="15" eb="17">
      <t>タイサク</t>
    </rPh>
    <rPh sb="18" eb="19">
      <t>コウ</t>
    </rPh>
    <phoneticPr fontId="9"/>
  </si>
  <si>
    <t>労働安全衛生法上の常時50人以上の労働者を使用する事業所か</t>
    <rPh sb="0" eb="4">
      <t>ロウドウアンゼン</t>
    </rPh>
    <rPh sb="4" eb="7">
      <t>エイセイホウ</t>
    </rPh>
    <rPh sb="7" eb="8">
      <t>ジョウ</t>
    </rPh>
    <rPh sb="9" eb="11">
      <t>ジョウジ</t>
    </rPh>
    <rPh sb="13" eb="16">
      <t>ニンイジョウ</t>
    </rPh>
    <rPh sb="17" eb="20">
      <t>ロウドウシャ</t>
    </rPh>
    <rPh sb="21" eb="23">
      <t>シヨウ</t>
    </rPh>
    <rPh sb="25" eb="28">
      <t>ジギョウショ</t>
    </rPh>
    <phoneticPr fontId="9"/>
  </si>
  <si>
    <t>該当　・　非該当</t>
    <rPh sb="0" eb="2">
      <t>ガイトウ</t>
    </rPh>
    <rPh sb="5" eb="8">
      <t>ヒガイトウ</t>
    </rPh>
    <phoneticPr fontId="9"/>
  </si>
  <si>
    <t>衛生管理者の選任</t>
    <rPh sb="0" eb="2">
      <t>エイセイ</t>
    </rPh>
    <rPh sb="2" eb="4">
      <t>カンリ</t>
    </rPh>
    <rPh sb="4" eb="5">
      <t>シャ</t>
    </rPh>
    <rPh sb="6" eb="8">
      <t>センニン</t>
    </rPh>
    <phoneticPr fontId="9"/>
  </si>
  <si>
    <t>産業医の選任</t>
    <rPh sb="0" eb="3">
      <t>サンギョウイ</t>
    </rPh>
    <rPh sb="4" eb="6">
      <t>センニン</t>
    </rPh>
    <phoneticPr fontId="9"/>
  </si>
  <si>
    <t>衛生委員会の設置</t>
    <rPh sb="0" eb="2">
      <t>エイセイ</t>
    </rPh>
    <rPh sb="2" eb="5">
      <t>イインカイ</t>
    </rPh>
    <rPh sb="6" eb="8">
      <t>セッチ</t>
    </rPh>
    <phoneticPr fontId="9"/>
  </si>
  <si>
    <t>ストレスチェックの実施</t>
    <rPh sb="9" eb="11">
      <t>ジッシ</t>
    </rPh>
    <phoneticPr fontId="9"/>
  </si>
  <si>
    <t>有　　・　　無</t>
    <rPh sb="0" eb="1">
      <t>ア</t>
    </rPh>
    <rPh sb="6" eb="7">
      <t>ム</t>
    </rPh>
    <phoneticPr fontId="9"/>
  </si>
  <si>
    <t>労働基準監督署へ定期健康診断の実施報告</t>
    <rPh sb="0" eb="2">
      <t>ロウドウ</t>
    </rPh>
    <rPh sb="2" eb="4">
      <t>キジュン</t>
    </rPh>
    <rPh sb="4" eb="7">
      <t>カントクショ</t>
    </rPh>
    <rPh sb="8" eb="10">
      <t>テイキ</t>
    </rPh>
    <rPh sb="10" eb="12">
      <t>ケンコウ</t>
    </rPh>
    <rPh sb="12" eb="14">
      <t>シンダン</t>
    </rPh>
    <rPh sb="15" eb="17">
      <t>ジッシ</t>
    </rPh>
    <rPh sb="17" eb="19">
      <t>ホウコク</t>
    </rPh>
    <phoneticPr fontId="9"/>
  </si>
  <si>
    <t>（２） 経理規程　（市所管法人は不要）</t>
    <rPh sb="4" eb="8">
      <t>ケイリキテイ</t>
    </rPh>
    <rPh sb="10" eb="11">
      <t>シ</t>
    </rPh>
    <rPh sb="11" eb="13">
      <t>ショカン</t>
    </rPh>
    <rPh sb="13" eb="15">
      <t>ホウジン</t>
    </rPh>
    <rPh sb="16" eb="18">
      <t>フヨウ</t>
    </rPh>
    <phoneticPr fontId="9"/>
  </si>
  <si>
    <t>・シフト表・勤務予定表</t>
    <rPh sb="4" eb="5">
      <t>ヒョウ</t>
    </rPh>
    <rPh sb="6" eb="11">
      <t>キンムヨテイヒョウ</t>
    </rPh>
    <phoneticPr fontId="9"/>
  </si>
  <si>
    <t>６．乳児等通園支援事業（こども誰でも通園制度）を担当する保育教諭（常勤・非常勤）は含めず記入すること。</t>
  </si>
  <si>
    <t>９.乳児等通園支援事業（こども誰でも通園制度）を担当する保育教諭は含めず記入すること。勤務時間の一部時間のみを担当する場合は、P14（11）非常勤職員の賃金等に記入することとし、勤務時間は乳児等通園支援事業を除く当該園の保育に携わる時間のみを記入すること。</t>
    <phoneticPr fontId="9"/>
  </si>
  <si>
    <t>７．乳児等通園支援事業（こども誰でも通園制度）を担当する保育教諭は含めず記入すること。常勤であっても勤務時間の一部時間のみを担当する場合は、本表に記入することとし、勤務時間は乳児等通園支援事業を除く当該園の保育に携わる時間のみを記入すること。</t>
    <rPh sb="2" eb="4">
      <t>ニュウジ</t>
    </rPh>
    <rPh sb="4" eb="5">
      <t>トウ</t>
    </rPh>
    <rPh sb="5" eb="7">
      <t>ツウエン</t>
    </rPh>
    <rPh sb="7" eb="9">
      <t>シエン</t>
    </rPh>
    <rPh sb="9" eb="11">
      <t>ジギョウ</t>
    </rPh>
    <rPh sb="15" eb="16">
      <t>ダレ</t>
    </rPh>
    <rPh sb="18" eb="20">
      <t>ツウエン</t>
    </rPh>
    <rPh sb="20" eb="22">
      <t>セイド</t>
    </rPh>
    <rPh sb="24" eb="26">
      <t>タントウ</t>
    </rPh>
    <rPh sb="28" eb="32">
      <t>ホイクキョウユ</t>
    </rPh>
    <rPh sb="33" eb="34">
      <t>フク</t>
    </rPh>
    <rPh sb="36" eb="38">
      <t>キニュウ</t>
    </rPh>
    <rPh sb="43" eb="45">
      <t>ジョウキン</t>
    </rPh>
    <rPh sb="50" eb="52">
      <t>キンム</t>
    </rPh>
    <rPh sb="52" eb="54">
      <t>ジカン</t>
    </rPh>
    <rPh sb="55" eb="57">
      <t>イチブ</t>
    </rPh>
    <rPh sb="57" eb="59">
      <t>ジカン</t>
    </rPh>
    <rPh sb="62" eb="64">
      <t>タントウ</t>
    </rPh>
    <rPh sb="66" eb="68">
      <t>バアイ</t>
    </rPh>
    <rPh sb="70" eb="71">
      <t>ホン</t>
    </rPh>
    <rPh sb="71" eb="72">
      <t>ヒョウ</t>
    </rPh>
    <rPh sb="99" eb="101">
      <t>トウガイ</t>
    </rPh>
    <rPh sb="101" eb="102">
      <t>エン</t>
    </rPh>
    <rPh sb="103" eb="105">
      <t>ホイク</t>
    </rPh>
    <rPh sb="106" eb="107">
      <t>タズサ</t>
    </rPh>
    <rPh sb="109" eb="111">
      <t>ジカン</t>
    </rPh>
    <rPh sb="114" eb="116">
      <t>キニュウ</t>
    </rPh>
    <phoneticPr fontId="9"/>
  </si>
  <si>
    <t>・令和７年度補正予算人勧分の使途について（該当に○印）</t>
    <rPh sb="1" eb="3">
      <t>レイワ</t>
    </rPh>
    <rPh sb="4" eb="6">
      <t>ネンド</t>
    </rPh>
    <rPh sb="6" eb="8">
      <t>ホセイ</t>
    </rPh>
    <rPh sb="8" eb="10">
      <t>ヨサン</t>
    </rPh>
    <rPh sb="10" eb="12">
      <t>ジンカン</t>
    </rPh>
    <rPh sb="12" eb="13">
      <t>ブン</t>
    </rPh>
    <rPh sb="14" eb="16">
      <t>シト</t>
    </rPh>
    <phoneticPr fontId="9"/>
  </si>
  <si>
    <t>③令和８年度の月例給（手当）で支給済み</t>
    <rPh sb="1" eb="3">
      <t>レイワ</t>
    </rPh>
    <rPh sb="4" eb="6">
      <t>ネンド</t>
    </rPh>
    <rPh sb="7" eb="9">
      <t>ゲツレイ</t>
    </rPh>
    <rPh sb="9" eb="10">
      <t>キュウ</t>
    </rPh>
    <rPh sb="11" eb="13">
      <t>テアテ</t>
    </rPh>
    <rPh sb="15" eb="17">
      <t>シキュウ</t>
    </rPh>
    <rPh sb="17" eb="18">
      <t>ズ</t>
    </rPh>
    <phoneticPr fontId="9"/>
  </si>
  <si>
    <t>④令和８年度の一時金（手当）で支給済み</t>
    <rPh sb="1" eb="3">
      <t>レイワ</t>
    </rPh>
    <rPh sb="4" eb="6">
      <t>ネンド</t>
    </rPh>
    <rPh sb="7" eb="10">
      <t>イチジキン</t>
    </rPh>
    <rPh sb="11" eb="13">
      <t>テアテ</t>
    </rPh>
    <rPh sb="15" eb="17">
      <t>シキュウ</t>
    </rPh>
    <rPh sb="17" eb="18">
      <t>ズ</t>
    </rPh>
    <phoneticPr fontId="9"/>
  </si>
  <si>
    <t>・令和８年度当初予算分の使途について（該当に○印）</t>
    <rPh sb="1" eb="3">
      <t>レイワ</t>
    </rPh>
    <rPh sb="4" eb="6">
      <t>ネンド</t>
    </rPh>
    <rPh sb="6" eb="8">
      <t>トウショ</t>
    </rPh>
    <rPh sb="8" eb="10">
      <t>ヨサン</t>
    </rPh>
    <rPh sb="10" eb="11">
      <t>ブン</t>
    </rPh>
    <rPh sb="12" eb="14">
      <t>シト</t>
    </rPh>
    <phoneticPr fontId="9"/>
  </si>
  <si>
    <t>①令和８年度の月例給（手当）で支給済み</t>
    <rPh sb="1" eb="3">
      <t>レイワ</t>
    </rPh>
    <rPh sb="4" eb="6">
      <t>ネンド</t>
    </rPh>
    <rPh sb="7" eb="9">
      <t>ゲツレイ</t>
    </rPh>
    <rPh sb="9" eb="10">
      <t>キュウ</t>
    </rPh>
    <rPh sb="11" eb="13">
      <t>テアテ</t>
    </rPh>
    <rPh sb="15" eb="17">
      <t>シキュウ</t>
    </rPh>
    <rPh sb="17" eb="18">
      <t>ズ</t>
    </rPh>
    <phoneticPr fontId="9"/>
  </si>
  <si>
    <t>②令和８年度の一時金（手当）で支給済み</t>
    <rPh sb="1" eb="3">
      <t>レイワ</t>
    </rPh>
    <rPh sb="4" eb="6">
      <t>ネンド</t>
    </rPh>
    <rPh sb="7" eb="10">
      <t>イチジキン</t>
    </rPh>
    <rPh sb="11" eb="13">
      <t>テアテ</t>
    </rPh>
    <rPh sb="15" eb="17">
      <t>シキュウ</t>
    </rPh>
    <rPh sb="17" eb="18">
      <t>ズ</t>
    </rPh>
    <phoneticPr fontId="9"/>
  </si>
  <si>
    <r>
      <t>５　教育・保育目標と保育日課状況（</t>
    </r>
    <r>
      <rPr>
        <sz val="12"/>
        <color rgb="FFFF0000"/>
        <rFont val="HGｺﾞｼｯｸM"/>
        <family val="3"/>
        <charset val="128"/>
      </rPr>
      <t>令和8年度</t>
    </r>
    <r>
      <rPr>
        <sz val="12"/>
        <rFont val="HGｺﾞｼｯｸM"/>
        <family val="3"/>
        <charset val="128"/>
      </rPr>
      <t xml:space="preserve">）  　　　　　　　　　            　　　 </t>
    </r>
    <rPh sb="2" eb="4">
      <t>キョウイク</t>
    </rPh>
    <phoneticPr fontId="9"/>
  </si>
  <si>
    <t>園児が行方不明となった場合のマニュアル(フローチャート）を作成しているか</t>
    <phoneticPr fontId="9"/>
  </si>
  <si>
    <t>・令和7年人事院勧告に伴う国家公務員給与改定を踏まえた給与等の支給がわかる資料</t>
    <phoneticPr fontId="9"/>
  </si>
  <si>
    <t>１．各年度の入所児童に対する健康診断・検査状況を記載すること。</t>
    <rPh sb="2" eb="5">
      <t>カクネンド</t>
    </rPh>
    <rPh sb="6" eb="8">
      <t>ニュウショ</t>
    </rPh>
    <rPh sb="11" eb="12">
      <t>タイ</t>
    </rPh>
    <rPh sb="14" eb="16">
      <t>ケンコウ</t>
    </rPh>
    <rPh sb="16" eb="18">
      <t>シンダン</t>
    </rPh>
    <rPh sb="19" eb="21">
      <t>ケンサ</t>
    </rPh>
    <rPh sb="21" eb="23">
      <t>ジョウキョウ</t>
    </rPh>
    <rPh sb="24" eb="26">
      <t>キサイ</t>
    </rPh>
    <phoneticPr fontId="9"/>
  </si>
  <si>
    <r>
      <rPr>
        <sz val="9"/>
        <color rgb="FFFF0000"/>
        <rFont val="HGｺﾞｼｯｸM"/>
        <family val="3"/>
        <charset val="128"/>
      </rPr>
      <t>２．</t>
    </r>
    <r>
      <rPr>
        <sz val="9"/>
        <rFont val="HGｺﾞｼｯｸM"/>
        <family val="3"/>
        <charset val="128"/>
      </rPr>
      <t>「入所児童数」は、検診実施日現在の児童数を記入すること。</t>
    </r>
    <phoneticPr fontId="9"/>
  </si>
  <si>
    <r>
      <rPr>
        <u/>
        <sz val="9"/>
        <color rgb="FFFF0000"/>
        <rFont val="HGｺﾞｼｯｸM"/>
        <family val="3"/>
        <charset val="128"/>
      </rPr>
      <t>３．</t>
    </r>
    <r>
      <rPr>
        <u/>
        <sz val="9"/>
        <rFont val="HGｺﾞｼｯｸM"/>
        <family val="3"/>
        <charset val="128"/>
      </rPr>
      <t>「受診児童数」には当日受診していなくても、後日、受診した者も含むこと。</t>
    </r>
    <phoneticPr fontId="9"/>
  </si>
  <si>
    <r>
      <rPr>
        <sz val="9"/>
        <color rgb="FFFF0000"/>
        <rFont val="HGｺﾞｼｯｸM"/>
        <family val="3"/>
        <charset val="128"/>
      </rPr>
      <t>４．令和８年度</t>
    </r>
    <r>
      <rPr>
        <sz val="9"/>
        <rFont val="HGｺﾞｼｯｸM"/>
        <family val="3"/>
        <charset val="128"/>
      </rPr>
      <t>については、検診日が決定している（または実施済）の場合のみ日程を記入すること。</t>
    </r>
    <phoneticPr fontId="9"/>
  </si>
  <si>
    <r>
      <rPr>
        <sz val="11"/>
        <color rgb="FFFF0000"/>
        <rFont val="HGｺﾞｼｯｸM"/>
        <family val="3"/>
        <charset val="128"/>
      </rPr>
      <t>7</t>
    </r>
    <r>
      <rPr>
        <sz val="11"/>
        <rFont val="HGｺﾞｼｯｸM"/>
        <family val="3"/>
        <charset val="128"/>
      </rPr>
      <t>年度</t>
    </r>
    <rPh sb="1" eb="3">
      <t>ネンド</t>
    </rPh>
    <phoneticPr fontId="9"/>
  </si>
  <si>
    <r>
      <rPr>
        <sz val="11"/>
        <color rgb="FFFF0000"/>
        <rFont val="HGｺﾞｼｯｸM"/>
        <family val="3"/>
        <charset val="128"/>
      </rPr>
      <t>8</t>
    </r>
    <r>
      <rPr>
        <sz val="11"/>
        <rFont val="HGｺﾞｼｯｸM"/>
        <family val="3"/>
        <charset val="128"/>
      </rPr>
      <t>年度</t>
    </r>
    <rPh sb="1" eb="3">
      <t>ネンド</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</si>
</sst>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quot;千円&quot;"/>
    <numFmt numFmtId="177" formatCode="#,###&quot;㎡&quot;"/>
    <numFmt numFmtId="178" formatCode="#,###.00&quot;㎡&quot;"/>
    <numFmt numFmtId="179" formatCode="#,###&quot;人&quot;"/>
    <numFmt numFmtId="180" formatCode="General&quot;月&quot;"/>
    <numFmt numFmtId="181" formatCode="0.0"/>
    <numFmt numFmtId="182" formatCode="General&quot;人&quot;"/>
    <numFmt numFmtId="183" formatCode="h:mm;@"/>
    <numFmt numFmtId="184" formatCode="00"/>
    <numFmt numFmtId="185" formatCode="yyyy/m/d\(aaa\)"/>
  </numFmts>
  <fonts count="92">
    <font>
      <sz val="11"/>
      <color theme="1"/>
      <name val="ＭＳ Ｐゴシック"/>
      <family val="2"/>
      <charset val="128"/>
      <scheme val="minor"/>
    </font>
    <font>
      <sz val="12"/>
      <color theme="1"/>
      <name val="Century"/>
      <family val="1"/>
    </font>
    <font>
      <sz val="12"/>
      <color theme="1"/>
      <name val="HGｺﾞｼｯｸM"/>
      <family val="3"/>
      <charset val="128"/>
    </font>
    <font>
      <b/>
      <sz val="20"/>
      <color theme="1"/>
      <name val="HGｺﾞｼｯｸM"/>
      <family val="3"/>
      <charset val="128"/>
    </font>
    <font>
      <b/>
      <sz val="15"/>
      <color theme="1"/>
      <name val="HGｺﾞｼｯｸM"/>
      <family val="3"/>
      <charset val="128"/>
    </font>
    <font>
      <sz val="12"/>
      <color theme="1"/>
      <name val="ＭＳ 明朝"/>
      <family val="1"/>
      <charset val="128"/>
    </font>
    <font>
      <sz val="9"/>
      <color theme="1"/>
      <name val="HGｺﾞｼｯｸM"/>
      <family val="3"/>
      <charset val="128"/>
    </font>
    <font>
      <sz val="11"/>
      <color theme="1"/>
      <name val="HGｺﾞｼｯｸM"/>
      <family val="3"/>
      <charset val="128"/>
    </font>
    <font>
      <sz val="10"/>
      <color theme="1"/>
      <name val="HGｺﾞｼｯｸM"/>
      <family val="3"/>
      <charset val="128"/>
    </font>
    <font>
      <sz val="6"/>
      <name val="ＭＳ Ｐゴシック"/>
      <family val="2"/>
      <charset val="128"/>
      <scheme val="minor"/>
    </font>
    <font>
      <sz val="14"/>
      <color theme="1"/>
      <name val="HGｺﾞｼｯｸM"/>
      <family val="3"/>
      <charset val="128"/>
    </font>
    <font>
      <sz val="8"/>
      <color theme="1"/>
      <name val="HGｺﾞｼｯｸM"/>
      <family val="3"/>
      <charset val="128"/>
    </font>
    <font>
      <sz val="10.5"/>
      <color theme="1"/>
      <name val="HGｺﾞｼｯｸM"/>
      <family val="3"/>
      <charset val="128"/>
    </font>
    <font>
      <sz val="12"/>
      <name val="HGｺﾞｼｯｸM"/>
      <family val="3"/>
      <charset val="128"/>
    </font>
    <font>
      <sz val="11"/>
      <color theme="1"/>
      <name val="HGPｺﾞｼｯｸM"/>
      <family val="3"/>
      <charset val="128"/>
    </font>
    <font>
      <sz val="9"/>
      <color theme="1"/>
      <name val="HGPｺﾞｼｯｸM"/>
      <family val="3"/>
      <charset val="128"/>
    </font>
    <font>
      <sz val="12"/>
      <color rgb="FF000000"/>
      <name val="HGｺﾞｼｯｸM"/>
      <family val="3"/>
      <charset val="128"/>
    </font>
    <font>
      <sz val="9"/>
      <color rgb="FF000000"/>
      <name val="HGｺﾞｼｯｸM"/>
      <family val="3"/>
      <charset val="128"/>
    </font>
    <font>
      <sz val="10"/>
      <color rgb="FF000000"/>
      <name val="HGｺﾞｼｯｸM"/>
      <family val="3"/>
      <charset val="128"/>
    </font>
    <font>
      <sz val="12"/>
      <color theme="1"/>
      <name val="HGPｺﾞｼｯｸM"/>
      <family val="3"/>
      <charset val="128"/>
    </font>
    <font>
      <sz val="10"/>
      <color theme="1"/>
      <name val="HGPｺﾞｼｯｸM"/>
      <family val="3"/>
      <charset val="128"/>
    </font>
    <font>
      <u/>
      <sz val="11"/>
      <color theme="1"/>
      <name val="HGｺﾞｼｯｸM"/>
      <family val="3"/>
      <charset val="128"/>
    </font>
    <font>
      <sz val="9"/>
      <name val="HGｺﾞｼｯｸM"/>
      <family val="3"/>
      <charset val="128"/>
    </font>
    <font>
      <sz val="11"/>
      <color theme="1"/>
      <name val="ＭＳ Ｐゴシック"/>
      <family val="2"/>
      <charset val="128"/>
      <scheme val="minor"/>
    </font>
    <font>
      <sz val="11"/>
      <name val="ＭＳ Ｐゴシック"/>
      <family val="3"/>
      <charset val="128"/>
    </font>
    <font>
      <sz val="8"/>
      <name val="HGｺﾞｼｯｸM"/>
      <family val="3"/>
      <charset val="128"/>
    </font>
    <font>
      <sz val="6"/>
      <name val="ＭＳ Ｐゴシック"/>
      <family val="3"/>
      <charset val="128"/>
    </font>
    <font>
      <sz val="10"/>
      <name val="HGｺﾞｼｯｸM"/>
      <family val="3"/>
      <charset val="128"/>
    </font>
    <font>
      <sz val="14"/>
      <name val="HGｺﾞｼｯｸM"/>
      <family val="3"/>
      <charset val="128"/>
    </font>
    <font>
      <sz val="11"/>
      <name val="ＭＳ Ｐゴシック"/>
      <family val="2"/>
      <charset val="128"/>
      <scheme val="minor"/>
    </font>
    <font>
      <sz val="12"/>
      <name val="Century"/>
      <family val="1"/>
    </font>
    <font>
      <b/>
      <sz val="20"/>
      <name val="HGｺﾞｼｯｸM"/>
      <family val="3"/>
      <charset val="128"/>
    </font>
    <font>
      <b/>
      <sz val="15"/>
      <name val="HGｺﾞｼｯｸM"/>
      <family val="3"/>
      <charset val="128"/>
    </font>
    <font>
      <sz val="12"/>
      <name val="ＭＳ 明朝"/>
      <family val="1"/>
      <charset val="128"/>
    </font>
    <font>
      <sz val="11"/>
      <name val="HGｺﾞｼｯｸM"/>
      <family val="3"/>
      <charset val="128"/>
    </font>
    <font>
      <sz val="7"/>
      <name val="HGｺﾞｼｯｸM"/>
      <family val="3"/>
      <charset val="128"/>
    </font>
    <font>
      <b/>
      <u/>
      <sz val="12"/>
      <name val="HGｺﾞｼｯｸM"/>
      <family val="3"/>
      <charset val="128"/>
    </font>
    <font>
      <sz val="16"/>
      <name val="HGｺﾞｼｯｸM"/>
      <family val="3"/>
      <charset val="128"/>
    </font>
    <font>
      <sz val="18"/>
      <name val="HGｺﾞｼｯｸM"/>
      <family val="3"/>
      <charset val="128"/>
    </font>
    <font>
      <u/>
      <sz val="9"/>
      <name val="HGｺﾞｼｯｸM"/>
      <family val="3"/>
      <charset val="128"/>
    </font>
    <font>
      <sz val="11"/>
      <name val="HGPｺﾞｼｯｸM"/>
      <family val="3"/>
      <charset val="128"/>
    </font>
    <font>
      <sz val="10.5"/>
      <name val="HGｺﾞｼｯｸM"/>
      <family val="3"/>
      <charset val="128"/>
    </font>
    <font>
      <sz val="9"/>
      <color rgb="FFFF0000"/>
      <name val="HGｺﾞｼｯｸM"/>
      <family val="3"/>
      <charset val="128"/>
    </font>
    <font>
      <sz val="11"/>
      <color rgb="FFFF0000"/>
      <name val="HGｺﾞｼｯｸM"/>
      <family val="3"/>
      <charset val="128"/>
    </font>
    <font>
      <b/>
      <u/>
      <sz val="11"/>
      <name val="HGｺﾞｼｯｸM"/>
      <family val="3"/>
      <charset val="128"/>
    </font>
    <font>
      <sz val="10.5"/>
      <color theme="1"/>
      <name val="HGPｺﾞｼｯｸM"/>
      <family val="3"/>
      <charset val="128"/>
    </font>
    <font>
      <b/>
      <sz val="12"/>
      <name val="HGｺﾞｼｯｸM"/>
      <family val="3"/>
      <charset val="128"/>
    </font>
    <font>
      <sz val="6"/>
      <name val="ＭＳ Ｐゴシック"/>
      <family val="2"/>
      <charset val="128"/>
    </font>
    <font>
      <sz val="11"/>
      <color rgb="FF000000"/>
      <name val="HGｺﾞｼｯｸM"/>
      <family val="3"/>
      <charset val="128"/>
    </font>
    <font>
      <sz val="12"/>
      <color rgb="FFFF0000"/>
      <name val="HGｺﾞｼｯｸM"/>
      <family val="3"/>
      <charset val="128"/>
    </font>
    <font>
      <sz val="6"/>
      <color theme="1"/>
      <name val="HGｺﾞｼｯｸM"/>
      <family val="3"/>
      <charset val="128"/>
    </font>
    <font>
      <sz val="12"/>
      <name val="ＭＳ Ｐゴシック"/>
      <family val="3"/>
      <charset val="128"/>
    </font>
    <font>
      <sz val="8.5"/>
      <name val="ＭＳ Ｐゴシック"/>
      <family val="3"/>
      <charset val="128"/>
    </font>
    <font>
      <sz val="10"/>
      <name val="ＭＳ Ｐゴシック"/>
      <family val="3"/>
      <charset val="128"/>
    </font>
    <font>
      <sz val="9"/>
      <name val="ＭＳ Ｐゴシック"/>
      <family val="3"/>
      <charset val="128"/>
    </font>
    <font>
      <sz val="8"/>
      <name val="ＭＳ Ｐゴシック"/>
      <family val="3"/>
      <charset val="128"/>
    </font>
    <font>
      <sz val="10"/>
      <color rgb="FFFF0000"/>
      <name val="HGｺﾞｼｯｸM"/>
      <family val="3"/>
      <charset val="128"/>
    </font>
    <font>
      <sz val="9"/>
      <color theme="1"/>
      <name val="ＭＳ Ｐゴシック"/>
      <family val="2"/>
      <charset val="128"/>
      <scheme val="minor"/>
    </font>
    <font>
      <sz val="10"/>
      <color theme="1"/>
      <name val="ＭＳ Ｐゴシック"/>
      <family val="2"/>
      <charset val="128"/>
      <scheme val="minor"/>
    </font>
    <font>
      <sz val="9"/>
      <name val="HGPｺﾞｼｯｸM"/>
      <family val="3"/>
      <charset val="128"/>
    </font>
    <font>
      <u/>
      <sz val="8"/>
      <name val="HGｺﾞｼｯｸM"/>
      <family val="3"/>
      <charset val="128"/>
    </font>
    <font>
      <b/>
      <sz val="9"/>
      <name val="HGｺﾞｼｯｸM"/>
      <family val="3"/>
      <charset val="128"/>
    </font>
    <font>
      <sz val="8"/>
      <name val="HGPｺﾞｼｯｸM"/>
      <family val="3"/>
      <charset val="128"/>
    </font>
    <font>
      <u/>
      <sz val="9"/>
      <name val="HGPｺﾞｼｯｸM"/>
      <family val="3"/>
      <charset val="128"/>
    </font>
    <font>
      <u/>
      <sz val="12"/>
      <name val="HGｺﾞｼｯｸM"/>
      <family val="3"/>
      <charset val="128"/>
    </font>
    <font>
      <sz val="14"/>
      <color rgb="FFFF0000"/>
      <name val="HGｺﾞｼｯｸM"/>
      <family val="3"/>
      <charset val="128"/>
    </font>
    <font>
      <sz val="11"/>
      <color rgb="FFFF0000"/>
      <name val="HGPｺﾞｼｯｸM"/>
      <family val="3"/>
      <charset val="128"/>
    </font>
    <font>
      <u/>
      <sz val="10"/>
      <name val="HGｺﾞｼｯｸM"/>
      <family val="3"/>
      <charset val="128"/>
    </font>
    <font>
      <sz val="10.5"/>
      <color rgb="FFFF0000"/>
      <name val="HGPｺﾞｼｯｸM"/>
      <family val="3"/>
      <charset val="128"/>
    </font>
    <font>
      <b/>
      <sz val="9"/>
      <color indexed="81"/>
      <name val="ＭＳ Ｐゴシック"/>
      <family val="3"/>
      <charset val="128"/>
    </font>
    <font>
      <b/>
      <sz val="14"/>
      <name val="ＭＳ Ｐゴシック"/>
      <family val="3"/>
      <charset val="128"/>
    </font>
    <font>
      <b/>
      <sz val="10"/>
      <name val="ＭＳ Ｐゴシック"/>
      <family val="3"/>
      <charset val="128"/>
    </font>
    <font>
      <u/>
      <sz val="9"/>
      <name val="ＭＳ Ｐゴシック"/>
      <family val="3"/>
      <charset val="128"/>
    </font>
    <font>
      <b/>
      <u/>
      <sz val="8.5"/>
      <color rgb="FFFF0000"/>
      <name val="ＭＳ Ｐゴシック"/>
      <family val="3"/>
      <charset val="128"/>
    </font>
    <font>
      <b/>
      <u/>
      <sz val="12"/>
      <color rgb="FFFF0000"/>
      <name val="ＭＳ Ｐゴシック"/>
      <family val="3"/>
      <charset val="128"/>
    </font>
    <font>
      <sz val="24"/>
      <name val="ＭＳ Ｐゴシック"/>
      <family val="3"/>
      <charset val="128"/>
    </font>
    <font>
      <b/>
      <u/>
      <sz val="10"/>
      <color rgb="FFFF0000"/>
      <name val="ＭＳ Ｐゴシック"/>
      <family val="3"/>
      <charset val="128"/>
    </font>
    <font>
      <u/>
      <sz val="9"/>
      <color theme="0"/>
      <name val="ＭＳ Ｐゴシック"/>
      <family val="3"/>
      <charset val="128"/>
    </font>
    <font>
      <sz val="7.5"/>
      <name val="ＭＳ Ｐゴシック"/>
      <family val="3"/>
      <charset val="128"/>
    </font>
    <font>
      <u/>
      <sz val="8"/>
      <name val="ＭＳ Ｐゴシック"/>
      <family val="3"/>
      <charset val="128"/>
    </font>
    <font>
      <b/>
      <sz val="9"/>
      <color indexed="10"/>
      <name val="ＭＳ Ｐゴシック"/>
      <family val="3"/>
      <charset val="128"/>
    </font>
    <font>
      <sz val="12"/>
      <name val="HGPｺﾞｼｯｸM"/>
      <family val="3"/>
      <charset val="128"/>
    </font>
    <font>
      <sz val="9"/>
      <name val="HGSｺﾞｼｯｸM"/>
      <family val="3"/>
      <charset val="128"/>
    </font>
    <font>
      <b/>
      <sz val="11"/>
      <color rgb="FFFF0000"/>
      <name val="HGｺﾞｼｯｸM"/>
      <family val="3"/>
      <charset val="128"/>
    </font>
    <font>
      <sz val="11"/>
      <color rgb="FFFF0000"/>
      <name val="ＭＳ Ｐゴシック"/>
      <family val="2"/>
      <charset val="128"/>
      <scheme val="minor"/>
    </font>
    <font>
      <sz val="11"/>
      <name val="HGSｺﾞｼｯｸM"/>
      <family val="3"/>
      <charset val="128"/>
    </font>
    <font>
      <b/>
      <sz val="9"/>
      <color indexed="81"/>
      <name val="MS P ゴシック"/>
      <family val="3"/>
      <charset val="128"/>
    </font>
    <font>
      <sz val="8"/>
      <color rgb="FF000000"/>
      <name val="HGｺﾞｼｯｸM"/>
      <family val="3"/>
      <charset val="128"/>
    </font>
    <font>
      <sz val="8"/>
      <color theme="1"/>
      <name val="ＭＳ Ｐゴシック"/>
      <family val="2"/>
      <charset val="128"/>
      <scheme val="minor"/>
    </font>
    <font>
      <sz val="11"/>
      <color rgb="FFFF0000"/>
      <name val="ＭＳ Ｐゴシック"/>
      <family val="3"/>
      <charset val="128"/>
      <scheme val="minor"/>
    </font>
    <font>
      <sz val="8"/>
      <color rgb="FFFF0000"/>
      <name val="HGｺﾞｼｯｸM"/>
      <family val="3"/>
      <charset val="128"/>
    </font>
    <font>
      <u/>
      <sz val="9"/>
      <color rgb="FFFF0000"/>
      <name val="HGｺﾞｼｯｸM"/>
      <family val="3"/>
      <charset val="128"/>
    </font>
  </fonts>
  <fills count="7">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8" tint="0.79998168889431442"/>
        <bgColor indexed="64"/>
      </patternFill>
    </fill>
  </fills>
  <borders count="14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rgb="FF000000"/>
      </right>
      <top/>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thin">
        <color indexed="64"/>
      </left>
      <right style="thin">
        <color indexed="64"/>
      </right>
      <top style="thin">
        <color indexed="64"/>
      </top>
      <bottom style="dotted">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rgb="FF000000"/>
      </left>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hair">
        <color indexed="64"/>
      </top>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style="medium">
        <color indexed="64"/>
      </left>
      <right/>
      <top/>
      <bottom/>
      <diagonal/>
    </border>
    <border>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bottom style="dotted">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diagonalDown="1">
      <left style="thin">
        <color indexed="64"/>
      </left>
      <right/>
      <top style="double">
        <color indexed="64"/>
      </top>
      <bottom style="thin">
        <color indexed="64"/>
      </bottom>
      <diagonal style="thin">
        <color indexed="64"/>
      </diagonal>
    </border>
    <border diagonalDown="1">
      <left/>
      <right style="thin">
        <color indexed="64"/>
      </right>
      <top style="double">
        <color indexed="64"/>
      </top>
      <bottom style="thin">
        <color indexed="64"/>
      </bottom>
      <diagonal style="thin">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bottom style="hair">
        <color indexed="64"/>
      </bottom>
      <diagonal/>
    </border>
    <border>
      <left style="hair">
        <color indexed="64"/>
      </left>
      <right/>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diagonalDown="1">
      <left/>
      <right/>
      <top/>
      <bottom/>
      <diagonal style="thin">
        <color indexed="64"/>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hair">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hair">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style="dashed">
        <color indexed="64"/>
      </right>
      <top style="medium">
        <color indexed="64"/>
      </top>
      <bottom/>
      <diagonal/>
    </border>
    <border>
      <left style="dashed">
        <color indexed="64"/>
      </left>
      <right style="dashed">
        <color indexed="64"/>
      </right>
      <top style="medium">
        <color indexed="64"/>
      </top>
      <bottom style="thin">
        <color indexed="64"/>
      </bottom>
      <diagonal/>
    </border>
    <border>
      <left style="dashed">
        <color indexed="64"/>
      </left>
      <right/>
      <top style="medium">
        <color indexed="64"/>
      </top>
      <bottom style="thin">
        <color indexed="64"/>
      </bottom>
      <diagonal/>
    </border>
    <border>
      <left/>
      <right style="dashed">
        <color indexed="64"/>
      </right>
      <top style="medium">
        <color indexed="64"/>
      </top>
      <bottom style="thin">
        <color indexed="64"/>
      </bottom>
      <diagonal/>
    </border>
    <border>
      <left style="dashed">
        <color indexed="64"/>
      </left>
      <right style="medium">
        <color indexed="64"/>
      </right>
      <top style="medium">
        <color indexed="64"/>
      </top>
      <bottom style="thin">
        <color indexed="64"/>
      </bottom>
      <diagonal/>
    </border>
    <border>
      <left style="medium">
        <color indexed="64"/>
      </left>
      <right style="dashed">
        <color indexed="64"/>
      </right>
      <top/>
      <bottom/>
      <diagonal/>
    </border>
    <border>
      <left style="dashed">
        <color indexed="64"/>
      </left>
      <right style="dashed">
        <color indexed="64"/>
      </right>
      <top style="thin">
        <color indexed="64"/>
      </top>
      <bottom style="thin">
        <color indexed="64"/>
      </bottom>
      <diagonal/>
    </border>
    <border>
      <left style="dashed">
        <color indexed="64"/>
      </left>
      <right style="dashed">
        <color indexed="64"/>
      </right>
      <top/>
      <bottom style="thin">
        <color indexed="64"/>
      </bottom>
      <diagonal/>
    </border>
    <border>
      <left style="dashed">
        <color indexed="64"/>
      </left>
      <right/>
      <top/>
      <bottom style="thin">
        <color indexed="64"/>
      </bottom>
      <diagonal/>
    </border>
    <border>
      <left/>
      <right style="dashed">
        <color indexed="64"/>
      </right>
      <top/>
      <bottom style="thin">
        <color indexed="64"/>
      </bottom>
      <diagonal/>
    </border>
    <border>
      <left style="dashed">
        <color indexed="64"/>
      </left>
      <right style="medium">
        <color indexed="64"/>
      </right>
      <top/>
      <bottom style="thin">
        <color indexed="64"/>
      </bottom>
      <diagonal/>
    </border>
    <border>
      <left/>
      <right style="hair">
        <color indexed="64"/>
      </right>
      <top/>
      <bottom style="thin">
        <color indexed="64"/>
      </bottom>
      <diagonal/>
    </border>
    <border>
      <left style="medium">
        <color indexed="64"/>
      </left>
      <right style="dashed">
        <color indexed="64"/>
      </right>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top/>
      <bottom style="medium">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dotted">
        <color indexed="64"/>
      </left>
      <right style="thin">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top/>
      <bottom style="medium">
        <color indexed="64"/>
      </bottom>
      <diagonal/>
    </border>
    <border>
      <left style="hair">
        <color indexed="64"/>
      </left>
      <right style="medium">
        <color indexed="64"/>
      </right>
      <top style="thin">
        <color indexed="64"/>
      </top>
      <bottom style="thin">
        <color indexed="64"/>
      </bottom>
      <diagonal/>
    </border>
    <border>
      <left style="dashed">
        <color indexed="64"/>
      </left>
      <right style="thin">
        <color indexed="64"/>
      </right>
      <top style="medium">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Down="1">
      <left style="thin">
        <color indexed="64"/>
      </left>
      <right/>
      <top style="hair">
        <color indexed="64"/>
      </top>
      <bottom style="hair">
        <color indexed="64"/>
      </bottom>
      <diagonal style="thin">
        <color indexed="64"/>
      </diagonal>
    </border>
    <border diagonalDown="1">
      <left/>
      <right/>
      <top style="hair">
        <color indexed="64"/>
      </top>
      <bottom style="hair">
        <color indexed="64"/>
      </bottom>
      <diagonal style="thin">
        <color indexed="64"/>
      </diagonal>
    </border>
    <border diagonalDown="1">
      <left/>
      <right style="thin">
        <color indexed="64"/>
      </right>
      <top style="hair">
        <color indexed="64"/>
      </top>
      <bottom style="hair">
        <color indexed="64"/>
      </bottom>
      <diagonal style="thin">
        <color indexed="64"/>
      </diagonal>
    </border>
    <border>
      <left style="dashed">
        <color indexed="64"/>
      </left>
      <right style="dashed">
        <color indexed="64"/>
      </right>
      <top style="thin">
        <color indexed="64"/>
      </top>
      <bottom/>
      <diagonal/>
    </border>
    <border>
      <left style="thin">
        <color indexed="64"/>
      </left>
      <right/>
      <top/>
      <bottom style="hair">
        <color indexed="64"/>
      </bottom>
      <diagonal/>
    </border>
    <border>
      <left/>
      <right style="thin">
        <color indexed="64"/>
      </right>
      <top/>
      <bottom style="hair">
        <color indexed="64"/>
      </bottom>
      <diagonal/>
    </border>
  </borders>
  <cellStyleXfs count="3">
    <xf numFmtId="0" fontId="0" fillId="0" borderId="0">
      <alignment vertical="center"/>
    </xf>
    <xf numFmtId="38" fontId="23" fillId="0" borderId="0" applyFont="0" applyFill="0" applyBorder="0" applyAlignment="0" applyProtection="0">
      <alignment vertical="center"/>
    </xf>
    <xf numFmtId="0" fontId="24" fillId="0" borderId="0">
      <alignment vertical="center"/>
    </xf>
  </cellStyleXfs>
  <cellXfs count="1716">
    <xf numFmtId="0" fontId="0" fillId="0" borderId="0" xfId="0">
      <alignment vertical="center"/>
    </xf>
    <xf numFmtId="0" fontId="2" fillId="0" borderId="0" xfId="0" applyFont="1" applyAlignment="1">
      <alignment horizontal="left" vertical="center"/>
    </xf>
    <xf numFmtId="0" fontId="10" fillId="0" borderId="0" xfId="0" applyFont="1" applyBorder="1" applyAlignment="1">
      <alignment vertical="center"/>
    </xf>
    <xf numFmtId="0" fontId="0" fillId="0" borderId="0" xfId="0" applyBorder="1">
      <alignment vertical="center"/>
    </xf>
    <xf numFmtId="0" fontId="1" fillId="0" borderId="0" xfId="0" applyFont="1" applyBorder="1" applyAlignment="1">
      <alignment horizontal="justify" vertical="center"/>
    </xf>
    <xf numFmtId="0" fontId="3" fillId="0" borderId="0" xfId="0" applyFont="1" applyBorder="1" applyAlignment="1">
      <alignment vertical="center" wrapText="1"/>
    </xf>
    <xf numFmtId="0" fontId="4" fillId="0" borderId="0" xfId="0" applyFont="1" applyBorder="1" applyAlignment="1">
      <alignment vertical="center" wrapText="1"/>
    </xf>
    <xf numFmtId="0" fontId="2" fillId="0" borderId="0" xfId="0" applyFont="1" applyBorder="1" applyAlignment="1">
      <alignment horizontal="center" vertical="center" wrapText="1"/>
    </xf>
    <xf numFmtId="0" fontId="5" fillId="0" borderId="0" xfId="0" applyFont="1" applyBorder="1" applyAlignment="1">
      <alignment vertical="center" wrapText="1"/>
    </xf>
    <xf numFmtId="0" fontId="1" fillId="0" borderId="0" xfId="0" applyFont="1" applyBorder="1" applyAlignment="1">
      <alignment vertical="center" wrapText="1"/>
    </xf>
    <xf numFmtId="0" fontId="5" fillId="0" borderId="0" xfId="0" applyFont="1" applyBorder="1" applyAlignment="1">
      <alignment horizontal="justify" vertical="center" wrapText="1"/>
    </xf>
    <xf numFmtId="0" fontId="2" fillId="0" borderId="0" xfId="0" applyFont="1" applyBorder="1" applyAlignment="1">
      <alignment vertical="center" wrapText="1"/>
    </xf>
    <xf numFmtId="0" fontId="8" fillId="0" borderId="0" xfId="0" applyFont="1" applyBorder="1" applyAlignment="1">
      <alignment horizontal="center" vertical="center" wrapText="1"/>
    </xf>
    <xf numFmtId="0" fontId="0" fillId="0" borderId="0" xfId="0" applyBorder="1" applyAlignment="1">
      <alignment vertical="center"/>
    </xf>
    <xf numFmtId="0" fontId="1" fillId="0" borderId="0" xfId="0" applyFont="1" applyBorder="1" applyAlignment="1">
      <alignment vertical="top" wrapText="1"/>
    </xf>
    <xf numFmtId="0" fontId="6" fillId="0" borderId="0" xfId="0" applyFont="1" applyBorder="1" applyAlignment="1">
      <alignment vertical="center"/>
    </xf>
    <xf numFmtId="0" fontId="2" fillId="0" borderId="0" xfId="0" applyFont="1" applyBorder="1" applyAlignment="1">
      <alignment horizontal="left" vertical="center"/>
    </xf>
    <xf numFmtId="0" fontId="7" fillId="0" borderId="0" xfId="0" applyFont="1">
      <alignment vertical="center"/>
    </xf>
    <xf numFmtId="0" fontId="7" fillId="0" borderId="1" xfId="0" applyFont="1" applyBorder="1">
      <alignment vertical="center"/>
    </xf>
    <xf numFmtId="0" fontId="7" fillId="0" borderId="0" xfId="0" applyFont="1" applyAlignment="1">
      <alignment horizontal="left" vertical="center"/>
    </xf>
    <xf numFmtId="0" fontId="0" fillId="0" borderId="0" xfId="0" applyAlignment="1">
      <alignment horizontal="left" vertical="center"/>
    </xf>
    <xf numFmtId="0" fontId="7" fillId="0" borderId="0" xfId="0" applyFont="1" applyAlignment="1">
      <alignment horizontal="center" vertical="center"/>
    </xf>
    <xf numFmtId="0" fontId="7" fillId="0" borderId="0" xfId="0" applyFont="1" applyAlignment="1">
      <alignment horizontal="right" vertical="center"/>
    </xf>
    <xf numFmtId="0" fontId="2" fillId="0" borderId="12" xfId="0" applyFont="1" applyBorder="1" applyAlignment="1">
      <alignment horizontal="left" vertical="center" wrapText="1"/>
    </xf>
    <xf numFmtId="0" fontId="2" fillId="0" borderId="15" xfId="0" applyFont="1" applyBorder="1" applyAlignment="1">
      <alignment horizontal="left" vertical="center" wrapText="1"/>
    </xf>
    <xf numFmtId="0" fontId="0" fillId="0" borderId="0" xfId="0" applyAlignment="1">
      <alignment horizontal="center" vertical="center"/>
    </xf>
    <xf numFmtId="0" fontId="13" fillId="0" borderId="1" xfId="0" applyFont="1" applyBorder="1" applyAlignment="1">
      <alignment vertical="center"/>
    </xf>
    <xf numFmtId="0" fontId="7" fillId="0" borderId="0" xfId="0" applyFont="1" applyAlignment="1">
      <alignment vertical="center"/>
    </xf>
    <xf numFmtId="0" fontId="13" fillId="0" borderId="0" xfId="0" applyFont="1" applyBorder="1" applyAlignment="1">
      <alignment vertical="center"/>
    </xf>
    <xf numFmtId="0" fontId="6" fillId="0" borderId="0" xfId="0" applyFont="1" applyAlignment="1">
      <alignment horizontal="left" vertical="center"/>
    </xf>
    <xf numFmtId="0" fontId="2" fillId="0" borderId="1" xfId="0" applyFont="1" applyBorder="1" applyAlignment="1">
      <alignment horizontal="center" vertical="center" wrapText="1"/>
    </xf>
    <xf numFmtId="0" fontId="2" fillId="0" borderId="0" xfId="0" applyFont="1" applyBorder="1" applyAlignment="1">
      <alignment horizontal="left" vertical="center" wrapText="1"/>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0" xfId="0" applyFont="1" applyBorder="1" applyAlignment="1">
      <alignment horizontal="center" vertical="center" textRotation="255" wrapText="1"/>
    </xf>
    <xf numFmtId="0" fontId="2" fillId="0" borderId="18" xfId="0" applyFont="1" applyBorder="1" applyAlignment="1">
      <alignment horizontal="left" vertical="center" wrapText="1"/>
    </xf>
    <xf numFmtId="0" fontId="2" fillId="0" borderId="34" xfId="0" applyFont="1" applyBorder="1" applyAlignment="1">
      <alignment vertical="center" wrapText="1"/>
    </xf>
    <xf numFmtId="0" fontId="2" fillId="0" borderId="19" xfId="0" applyFont="1" applyBorder="1" applyAlignment="1">
      <alignment vertical="center" wrapText="1"/>
    </xf>
    <xf numFmtId="0" fontId="2" fillId="0" borderId="0"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8" xfId="0" applyFont="1" applyBorder="1" applyAlignment="1">
      <alignment horizontal="center" vertical="center" wrapText="1"/>
    </xf>
    <xf numFmtId="0" fontId="8" fillId="0" borderId="0" xfId="0" applyFont="1" applyBorder="1" applyAlignment="1">
      <alignment horizontal="left" vertical="center" wrapText="1"/>
    </xf>
    <xf numFmtId="0" fontId="2" fillId="0" borderId="30"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0" xfId="0" applyFont="1" applyBorder="1" applyAlignment="1">
      <alignment horizontal="justify" vertical="center" wrapText="1"/>
    </xf>
    <xf numFmtId="0" fontId="7" fillId="0" borderId="0" xfId="0" applyFont="1" applyBorder="1" applyAlignment="1">
      <alignment horizontal="left" vertical="center"/>
    </xf>
    <xf numFmtId="0" fontId="8" fillId="0" borderId="37" xfId="0" applyFont="1" applyBorder="1" applyAlignment="1">
      <alignment horizontal="left" vertical="center" wrapText="1"/>
    </xf>
    <xf numFmtId="0" fontId="2" fillId="0" borderId="0" xfId="0" applyFont="1">
      <alignment vertical="center"/>
    </xf>
    <xf numFmtId="0" fontId="7" fillId="0" borderId="31" xfId="0" applyFont="1" applyBorder="1" applyAlignment="1">
      <alignment horizontal="center" vertical="center"/>
    </xf>
    <xf numFmtId="0" fontId="7" fillId="0" borderId="33" xfId="0" applyFont="1" applyBorder="1" applyAlignment="1">
      <alignment horizontal="center" vertical="center"/>
    </xf>
    <xf numFmtId="0" fontId="7" fillId="0" borderId="36" xfId="0" applyFont="1" applyBorder="1" applyAlignment="1">
      <alignment horizontal="center" vertical="center"/>
    </xf>
    <xf numFmtId="0" fontId="14" fillId="0" borderId="1" xfId="0" applyFont="1" applyBorder="1" applyAlignment="1">
      <alignment vertical="center" wrapText="1"/>
    </xf>
    <xf numFmtId="0" fontId="14" fillId="0" borderId="0" xfId="0" applyFont="1" applyBorder="1" applyAlignment="1">
      <alignment horizontal="left" vertical="center"/>
    </xf>
    <xf numFmtId="0" fontId="16" fillId="0" borderId="0" xfId="0" applyFont="1" applyAlignment="1">
      <alignment horizontal="left" vertical="center"/>
    </xf>
    <xf numFmtId="0" fontId="17" fillId="0" borderId="34" xfId="0" applyFont="1" applyBorder="1" applyAlignment="1">
      <alignment horizontal="left" vertical="center" wrapText="1"/>
    </xf>
    <xf numFmtId="0" fontId="19" fillId="0" borderId="0" xfId="0" applyFont="1" applyBorder="1" applyAlignment="1">
      <alignment horizontal="left" vertical="center"/>
    </xf>
    <xf numFmtId="0" fontId="14" fillId="0" borderId="0" xfId="0" applyFont="1">
      <alignment vertical="center"/>
    </xf>
    <xf numFmtId="0" fontId="19" fillId="0" borderId="1" xfId="0" applyFont="1" applyBorder="1" applyAlignment="1">
      <alignment horizontal="center" vertical="center" wrapText="1"/>
    </xf>
    <xf numFmtId="0" fontId="19" fillId="0" borderId="1" xfId="0" applyFont="1" applyBorder="1" applyAlignment="1">
      <alignment horizontal="left" vertical="center" wrapText="1"/>
    </xf>
    <xf numFmtId="0" fontId="15" fillId="0" borderId="0" xfId="0" applyFont="1" applyAlignment="1">
      <alignment horizontal="left" vertical="center"/>
    </xf>
    <xf numFmtId="0" fontId="14" fillId="0" borderId="0" xfId="0" applyFont="1" applyAlignment="1">
      <alignment horizontal="left" vertical="center"/>
    </xf>
    <xf numFmtId="0" fontId="14" fillId="0" borderId="4" xfId="0" applyFont="1" applyBorder="1">
      <alignment vertical="center"/>
    </xf>
    <xf numFmtId="0" fontId="19" fillId="0" borderId="6" xfId="0" applyFont="1" applyBorder="1" applyAlignment="1">
      <alignment vertical="center" wrapText="1"/>
    </xf>
    <xf numFmtId="0" fontId="20" fillId="0" borderId="1" xfId="0" applyFont="1" applyBorder="1" applyAlignment="1">
      <alignment vertical="center" wrapText="1"/>
    </xf>
    <xf numFmtId="0" fontId="19" fillId="0" borderId="2" xfId="0" applyFont="1" applyBorder="1" applyAlignment="1">
      <alignment horizontal="left" vertical="center" wrapText="1"/>
    </xf>
    <xf numFmtId="0" fontId="19" fillId="0" borderId="3" xfId="0" applyFont="1" applyBorder="1" applyAlignment="1">
      <alignment horizontal="left" vertical="center" wrapText="1"/>
    </xf>
    <xf numFmtId="0" fontId="14" fillId="0" borderId="1" xfId="0" applyFont="1" applyBorder="1" applyAlignment="1">
      <alignment horizontal="center" vertical="center"/>
    </xf>
    <xf numFmtId="0" fontId="7" fillId="0" borderId="0" xfId="0" applyFont="1" applyAlignment="1">
      <alignment horizontal="left" vertical="center" wrapText="1"/>
    </xf>
    <xf numFmtId="0" fontId="7" fillId="0" borderId="0" xfId="0" applyFont="1" applyBorder="1">
      <alignment vertical="center"/>
    </xf>
    <xf numFmtId="0" fontId="8" fillId="0" borderId="12"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xf>
    <xf numFmtId="0" fontId="25" fillId="2" borderId="4" xfId="2" applyFont="1" applyFill="1" applyBorder="1" applyAlignment="1" applyProtection="1">
      <alignment horizontal="center" vertical="center"/>
      <protection locked="0"/>
    </xf>
    <xf numFmtId="0" fontId="27" fillId="2" borderId="4" xfId="2" applyFont="1" applyFill="1" applyBorder="1" applyAlignment="1" applyProtection="1">
      <alignment horizontal="center" vertical="center"/>
      <protection locked="0"/>
    </xf>
    <xf numFmtId="0" fontId="27" fillId="2" borderId="1" xfId="2" applyFont="1" applyFill="1" applyBorder="1" applyAlignment="1" applyProtection="1">
      <alignment horizontal="center" vertical="center"/>
      <protection locked="0"/>
    </xf>
    <xf numFmtId="38" fontId="27" fillId="2" borderId="4" xfId="1" applyFont="1" applyFill="1" applyBorder="1" applyAlignment="1" applyProtection="1">
      <alignment horizontal="center" vertical="center"/>
      <protection locked="0"/>
    </xf>
    <xf numFmtId="0" fontId="2" fillId="0" borderId="12" xfId="0" applyFont="1" applyBorder="1" applyAlignment="1">
      <alignment horizontal="left" vertical="center" wrapText="1"/>
    </xf>
    <xf numFmtId="0" fontId="2" fillId="0" borderId="15" xfId="0" applyFont="1" applyBorder="1" applyAlignment="1">
      <alignment horizontal="left" vertical="center" wrapText="1"/>
    </xf>
    <xf numFmtId="0" fontId="7" fillId="0" borderId="0" xfId="0" applyFont="1" applyBorder="1" applyAlignment="1">
      <alignment horizontal="left" vertical="center"/>
    </xf>
    <xf numFmtId="0" fontId="0" fillId="0" borderId="0" xfId="0" applyAlignment="1">
      <alignment horizontal="left" vertical="center" shrinkToFit="1"/>
    </xf>
    <xf numFmtId="0" fontId="2" fillId="0" borderId="20" xfId="0" applyFont="1" applyBorder="1" applyAlignment="1">
      <alignment vertical="center" shrinkToFit="1"/>
    </xf>
    <xf numFmtId="0" fontId="2" fillId="0" borderId="38" xfId="0" applyFont="1" applyBorder="1" applyAlignment="1">
      <alignment vertical="center" shrinkToFit="1"/>
    </xf>
    <xf numFmtId="0" fontId="2" fillId="0" borderId="39" xfId="0" applyFont="1" applyBorder="1" applyAlignment="1">
      <alignment vertical="center" shrinkToFit="1"/>
    </xf>
    <xf numFmtId="0" fontId="22" fillId="0" borderId="0" xfId="0" applyFont="1" applyAlignment="1">
      <alignment horizontal="left" vertical="center"/>
    </xf>
    <xf numFmtId="0" fontId="8" fillId="0" borderId="2" xfId="0" applyFont="1" applyBorder="1" applyAlignment="1">
      <alignment horizontal="right" vertical="center" wrapText="1"/>
    </xf>
    <xf numFmtId="0" fontId="8" fillId="0" borderId="3" xfId="0" applyFont="1" applyBorder="1" applyAlignment="1">
      <alignment horizontal="right" vertical="center" wrapText="1"/>
    </xf>
    <xf numFmtId="0" fontId="8" fillId="0" borderId="15" xfId="0" applyFont="1" applyBorder="1" applyAlignment="1">
      <alignment horizontal="left" vertical="center" wrapText="1"/>
    </xf>
    <xf numFmtId="0" fontId="29" fillId="0" borderId="0" xfId="0" applyFont="1">
      <alignment vertical="center"/>
    </xf>
    <xf numFmtId="0" fontId="30" fillId="0" borderId="0" xfId="0" applyFont="1" applyAlignment="1">
      <alignment horizontal="justify" vertical="center"/>
    </xf>
    <xf numFmtId="0" fontId="13" fillId="0" borderId="1" xfId="0" applyFont="1" applyBorder="1" applyAlignment="1">
      <alignment horizontal="center" vertical="center" wrapText="1"/>
    </xf>
    <xf numFmtId="0" fontId="13" fillId="0" borderId="0" xfId="0" applyFont="1" applyAlignment="1">
      <alignment horizontal="left" vertical="center"/>
    </xf>
    <xf numFmtId="0" fontId="30" fillId="0" borderId="0" xfId="0" applyFont="1" applyFill="1" applyAlignment="1">
      <alignment horizontal="justify" vertical="center"/>
    </xf>
    <xf numFmtId="0" fontId="29" fillId="0" borderId="0" xfId="0" applyFont="1" applyFill="1">
      <alignment vertical="center"/>
    </xf>
    <xf numFmtId="0" fontId="13" fillId="0" borderId="0" xfId="0" applyFont="1" applyFill="1" applyAlignment="1">
      <alignment horizontal="left" vertical="center"/>
    </xf>
    <xf numFmtId="0" fontId="22" fillId="0" borderId="0" xfId="0" applyFont="1" applyFill="1" applyAlignment="1">
      <alignment horizontal="left" vertical="center"/>
    </xf>
    <xf numFmtId="0" fontId="13" fillId="0" borderId="1" xfId="0" applyFont="1" applyFill="1" applyBorder="1" applyAlignment="1">
      <alignment horizontal="center" vertical="center" wrapText="1"/>
    </xf>
    <xf numFmtId="0" fontId="13" fillId="0" borderId="1" xfId="0" applyFont="1" applyFill="1" applyBorder="1" applyAlignment="1">
      <alignment horizontal="center" vertical="center" shrinkToFit="1"/>
    </xf>
    <xf numFmtId="0" fontId="25" fillId="0" borderId="2" xfId="0" applyFont="1" applyFill="1" applyBorder="1" applyAlignment="1">
      <alignment horizontal="justify" vertical="center" wrapText="1"/>
    </xf>
    <xf numFmtId="176" fontId="27" fillId="0" borderId="3" xfId="0" applyNumberFormat="1" applyFont="1" applyFill="1" applyBorder="1" applyAlignment="1">
      <alignment horizontal="right" vertical="center" wrapText="1"/>
    </xf>
    <xf numFmtId="0" fontId="22" fillId="0" borderId="0" xfId="0" applyFont="1" applyFill="1" applyAlignment="1">
      <alignment horizontal="justify" vertical="center"/>
    </xf>
    <xf numFmtId="0" fontId="13" fillId="0" borderId="0" xfId="0" applyFont="1" applyFill="1" applyAlignment="1">
      <alignment horizontal="justify" vertical="center"/>
    </xf>
    <xf numFmtId="0" fontId="30" fillId="0" borderId="19" xfId="0" applyFont="1" applyFill="1" applyBorder="1" applyAlignment="1">
      <alignment horizontal="center" vertical="center" wrapText="1"/>
    </xf>
    <xf numFmtId="0" fontId="30" fillId="0" borderId="34" xfId="0" applyFont="1" applyFill="1" applyBorder="1" applyAlignment="1">
      <alignment horizontal="center" vertical="center" wrapText="1"/>
    </xf>
    <xf numFmtId="0" fontId="13" fillId="0" borderId="1" xfId="0" applyFont="1" applyFill="1" applyBorder="1" applyAlignment="1">
      <alignment horizontal="right" vertical="center" wrapText="1"/>
    </xf>
    <xf numFmtId="0" fontId="30" fillId="0" borderId="40" xfId="0" applyFont="1" applyFill="1" applyBorder="1" applyAlignment="1">
      <alignment horizontal="center" vertical="center" wrapText="1"/>
    </xf>
    <xf numFmtId="0" fontId="30" fillId="0" borderId="37" xfId="0" applyFont="1" applyFill="1" applyBorder="1" applyAlignment="1">
      <alignment horizontal="center" vertical="center" wrapText="1"/>
    </xf>
    <xf numFmtId="0" fontId="34" fillId="0" borderId="0" xfId="0" applyFont="1" applyFill="1">
      <alignment vertical="center"/>
    </xf>
    <xf numFmtId="0" fontId="13" fillId="0" borderId="0" xfId="0" applyFont="1" applyFill="1" applyBorder="1" applyAlignment="1">
      <alignment vertical="center" wrapText="1"/>
    </xf>
    <xf numFmtId="0" fontId="27" fillId="2" borderId="1" xfId="2" applyFont="1" applyFill="1" applyBorder="1" applyAlignment="1" applyProtection="1">
      <alignment horizontal="center" vertical="center" shrinkToFit="1"/>
      <protection locked="0"/>
    </xf>
    <xf numFmtId="0" fontId="34" fillId="0" borderId="0" xfId="0" applyFont="1">
      <alignment vertical="center"/>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0" xfId="0" applyFont="1" applyBorder="1" applyAlignment="1">
      <alignment horizontal="center" vertical="center" wrapText="1"/>
    </xf>
    <xf numFmtId="0" fontId="34" fillId="0" borderId="0" xfId="0" applyFont="1" applyAlignment="1">
      <alignment horizontal="left" vertical="center"/>
    </xf>
    <xf numFmtId="0" fontId="34" fillId="0" borderId="5" xfId="0" applyFont="1" applyBorder="1" applyAlignment="1">
      <alignment horizontal="center" vertical="center"/>
    </xf>
    <xf numFmtId="0" fontId="34" fillId="0" borderId="5" xfId="0" applyFont="1" applyBorder="1">
      <alignment vertical="center"/>
    </xf>
    <xf numFmtId="0" fontId="34" fillId="0" borderId="6" xfId="0" applyFont="1" applyBorder="1">
      <alignment vertical="center"/>
    </xf>
    <xf numFmtId="0" fontId="13" fillId="0" borderId="0" xfId="0" applyFont="1" applyBorder="1" applyAlignment="1">
      <alignment horizontal="left" vertical="center" wrapText="1"/>
    </xf>
    <xf numFmtId="0" fontId="13" fillId="0" borderId="5" xfId="0" applyFont="1" applyBorder="1" applyAlignment="1">
      <alignment vertical="center" wrapText="1"/>
    </xf>
    <xf numFmtId="0" fontId="34" fillId="0" borderId="0" xfId="0" applyFont="1" applyProtection="1">
      <alignment vertical="center"/>
      <protection locked="0"/>
    </xf>
    <xf numFmtId="0" fontId="34" fillId="0" borderId="0" xfId="0" applyFont="1" applyBorder="1" applyAlignment="1">
      <alignment vertical="center"/>
    </xf>
    <xf numFmtId="0" fontId="34" fillId="0" borderId="0" xfId="0" applyFont="1" applyBorder="1" applyAlignment="1">
      <alignment horizontal="left" vertical="center"/>
    </xf>
    <xf numFmtId="0" fontId="34" fillId="0" borderId="0" xfId="0" applyFont="1" applyAlignment="1">
      <alignment horizontal="right" vertical="center"/>
    </xf>
    <xf numFmtId="0" fontId="34"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1" xfId="0" applyFont="1" applyBorder="1" applyAlignment="1">
      <alignment vertical="center" shrinkToFit="1"/>
    </xf>
    <xf numFmtId="0" fontId="13" fillId="0" borderId="1" xfId="0" applyFont="1" applyBorder="1" applyAlignment="1">
      <alignment horizontal="left" vertical="center" wrapText="1"/>
    </xf>
    <xf numFmtId="0" fontId="34" fillId="0" borderId="10" xfId="0" applyFont="1" applyBorder="1" applyAlignment="1">
      <alignment horizontal="left" vertical="center"/>
    </xf>
    <xf numFmtId="0" fontId="34" fillId="0" borderId="11" xfId="0" applyFont="1" applyBorder="1" applyAlignment="1">
      <alignment horizontal="left" vertical="center"/>
    </xf>
    <xf numFmtId="0" fontId="27" fillId="0" borderId="12" xfId="0" applyFont="1" applyBorder="1" applyAlignment="1">
      <alignment horizontal="left" vertical="center"/>
    </xf>
    <xf numFmtId="0" fontId="34" fillId="0" borderId="10" xfId="0" applyFont="1" applyBorder="1" applyAlignment="1">
      <alignment vertical="center"/>
    </xf>
    <xf numFmtId="0" fontId="34" fillId="0" borderId="11" xfId="0" applyFont="1" applyBorder="1" applyAlignment="1">
      <alignment vertical="center"/>
    </xf>
    <xf numFmtId="0" fontId="27" fillId="0" borderId="12" xfId="0" applyFont="1" applyBorder="1" applyAlignment="1">
      <alignment vertical="center"/>
    </xf>
    <xf numFmtId="0" fontId="34" fillId="0" borderId="12" xfId="0" applyFont="1" applyBorder="1" applyAlignment="1">
      <alignment vertical="center"/>
    </xf>
    <xf numFmtId="0" fontId="34" fillId="0" borderId="13" xfId="0" applyFont="1" applyBorder="1" applyAlignment="1">
      <alignment horizontal="left" vertical="center"/>
    </xf>
    <xf numFmtId="0" fontId="13" fillId="0" borderId="14" xfId="0" applyFont="1" applyBorder="1" applyAlignment="1">
      <alignment vertical="center" wrapText="1"/>
    </xf>
    <xf numFmtId="0" fontId="34" fillId="0" borderId="14" xfId="0" applyFont="1" applyBorder="1" applyAlignment="1">
      <alignment horizontal="left" vertical="center"/>
    </xf>
    <xf numFmtId="0" fontId="34" fillId="0" borderId="13" xfId="0" applyFont="1" applyBorder="1" applyAlignment="1">
      <alignment vertical="center"/>
    </xf>
    <xf numFmtId="0" fontId="34" fillId="0" borderId="14" xfId="0" applyFont="1" applyBorder="1" applyAlignment="1">
      <alignment vertical="center"/>
    </xf>
    <xf numFmtId="0" fontId="27" fillId="0" borderId="15" xfId="0" applyFont="1" applyBorder="1" applyAlignment="1">
      <alignment vertical="center"/>
    </xf>
    <xf numFmtId="0" fontId="34" fillId="0" borderId="17" xfId="0" applyFont="1" applyBorder="1" applyAlignment="1">
      <alignment vertical="center"/>
    </xf>
    <xf numFmtId="0" fontId="13" fillId="0" borderId="5" xfId="0" applyFont="1" applyBorder="1" applyAlignment="1">
      <alignment horizontal="center" vertical="center" wrapText="1"/>
    </xf>
    <xf numFmtId="0" fontId="34" fillId="0" borderId="6" xfId="0" applyFont="1" applyBorder="1" applyAlignment="1">
      <alignment vertical="center"/>
    </xf>
    <xf numFmtId="0" fontId="34" fillId="0" borderId="30" xfId="0" applyFont="1" applyBorder="1" applyAlignment="1">
      <alignment horizontal="left" vertical="center"/>
    </xf>
    <xf numFmtId="0" fontId="34" fillId="0" borderId="20" xfId="0" applyFont="1" applyBorder="1" applyAlignment="1">
      <alignment horizontal="left" vertical="center"/>
    </xf>
    <xf numFmtId="0" fontId="34" fillId="0" borderId="31" xfId="0" applyFont="1" applyBorder="1" applyAlignment="1">
      <alignment horizontal="left" vertical="center"/>
    </xf>
    <xf numFmtId="0" fontId="34" fillId="0" borderId="32" xfId="0" applyFont="1" applyBorder="1" applyAlignment="1">
      <alignment horizontal="left" vertical="center"/>
    </xf>
    <xf numFmtId="0" fontId="34" fillId="0" borderId="38" xfId="0" applyFont="1" applyBorder="1" applyAlignment="1">
      <alignment horizontal="left" vertical="center"/>
    </xf>
    <xf numFmtId="0" fontId="34" fillId="0" borderId="33" xfId="0" applyFont="1" applyBorder="1" applyAlignment="1">
      <alignment horizontal="left" vertical="center"/>
    </xf>
    <xf numFmtId="0" fontId="34" fillId="0" borderId="35" xfId="0" applyFont="1" applyBorder="1" applyAlignment="1">
      <alignment horizontal="left" vertical="center"/>
    </xf>
    <xf numFmtId="0" fontId="34" fillId="0" borderId="39" xfId="0" applyFont="1" applyBorder="1" applyAlignment="1">
      <alignment horizontal="left" vertical="center"/>
    </xf>
    <xf numFmtId="0" fontId="34" fillId="0" borderId="36" xfId="0" applyFont="1" applyBorder="1" applyAlignment="1">
      <alignment horizontal="left" vertical="center"/>
    </xf>
    <xf numFmtId="0" fontId="41" fillId="0" borderId="18" xfId="0" applyFont="1" applyBorder="1" applyAlignment="1">
      <alignment horizontal="center" vertical="center"/>
    </xf>
    <xf numFmtId="0" fontId="41" fillId="0" borderId="17" xfId="0" applyFont="1" applyBorder="1" applyAlignment="1">
      <alignment horizontal="left" vertical="center"/>
    </xf>
    <xf numFmtId="0" fontId="41" fillId="0" borderId="3" xfId="0" applyFont="1" applyBorder="1" applyAlignment="1">
      <alignment horizontal="center" vertical="center"/>
    </xf>
    <xf numFmtId="0" fontId="41" fillId="0" borderId="15" xfId="0" applyFont="1" applyBorder="1" applyAlignment="1">
      <alignment horizontal="left" vertical="center"/>
    </xf>
    <xf numFmtId="0" fontId="13" fillId="0" borderId="16"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Border="1" applyAlignment="1">
      <alignment horizontal="left" vertical="center"/>
    </xf>
    <xf numFmtId="0" fontId="13" fillId="0" borderId="10" xfId="0" applyFont="1" applyBorder="1" applyAlignment="1">
      <alignment horizontal="left" vertical="center"/>
    </xf>
    <xf numFmtId="0" fontId="13" fillId="0" borderId="11" xfId="0" applyFont="1" applyBorder="1" applyAlignment="1">
      <alignment horizontal="center" vertical="center"/>
    </xf>
    <xf numFmtId="0" fontId="13" fillId="0" borderId="11" xfId="0" applyFont="1" applyBorder="1" applyAlignment="1">
      <alignment horizontal="left" vertical="center"/>
    </xf>
    <xf numFmtId="0" fontId="13" fillId="0" borderId="12" xfId="0" applyFont="1" applyBorder="1" applyAlignment="1">
      <alignment horizontal="center" vertical="center"/>
    </xf>
    <xf numFmtId="0" fontId="13" fillId="0" borderId="17" xfId="0" applyFont="1" applyBorder="1" applyAlignment="1">
      <alignment horizontal="center" vertical="center"/>
    </xf>
    <xf numFmtId="0" fontId="13" fillId="0" borderId="13" xfId="0" applyFont="1" applyBorder="1" applyAlignment="1">
      <alignment horizontal="left" vertical="center"/>
    </xf>
    <xf numFmtId="0" fontId="13" fillId="0" borderId="14" xfId="0" applyFont="1" applyBorder="1" applyAlignment="1">
      <alignment horizontal="center" vertical="center"/>
    </xf>
    <xf numFmtId="0" fontId="13" fillId="0" borderId="14" xfId="0" applyFont="1" applyBorder="1" applyAlignment="1">
      <alignment horizontal="left" vertical="center"/>
    </xf>
    <xf numFmtId="0" fontId="13" fillId="0" borderId="15" xfId="0" applyFont="1" applyBorder="1" applyAlignment="1">
      <alignment horizontal="center" vertical="center"/>
    </xf>
    <xf numFmtId="0" fontId="13" fillId="0" borderId="12" xfId="0" applyFont="1" applyBorder="1" applyAlignment="1">
      <alignment horizontal="left" vertical="center"/>
    </xf>
    <xf numFmtId="0" fontId="13" fillId="0" borderId="17" xfId="0" applyFont="1" applyBorder="1" applyAlignment="1">
      <alignment horizontal="left" vertical="center"/>
    </xf>
    <xf numFmtId="0" fontId="13" fillId="0" borderId="15" xfId="0" applyFont="1" applyBorder="1" applyAlignment="1">
      <alignment horizontal="left" vertical="center"/>
    </xf>
    <xf numFmtId="0" fontId="41" fillId="0" borderId="24" xfId="0" applyFont="1" applyBorder="1" applyAlignment="1">
      <alignment horizontal="left" vertical="center"/>
    </xf>
    <xf numFmtId="0" fontId="41" fillId="0" borderId="25" xfId="0" applyFont="1" applyBorder="1" applyAlignment="1">
      <alignment horizontal="left" vertical="center"/>
    </xf>
    <xf numFmtId="0" fontId="41" fillId="0" borderId="14" xfId="0" applyFont="1" applyBorder="1" applyAlignment="1">
      <alignment horizontal="left" vertical="center"/>
    </xf>
    <xf numFmtId="0" fontId="13" fillId="0" borderId="4" xfId="0" applyFont="1" applyBorder="1" applyAlignment="1">
      <alignment horizontal="left" vertical="center"/>
    </xf>
    <xf numFmtId="0" fontId="13" fillId="0" borderId="5" xfId="0" applyFont="1" applyBorder="1" applyAlignment="1">
      <alignment horizontal="center" vertical="center"/>
    </xf>
    <xf numFmtId="0" fontId="13" fillId="0" borderId="5" xfId="0" applyFont="1" applyBorder="1" applyAlignment="1">
      <alignment horizontal="left" vertical="center"/>
    </xf>
    <xf numFmtId="0" fontId="13" fillId="0" borderId="6" xfId="0" applyFont="1" applyBorder="1" applyAlignment="1">
      <alignment horizontal="center" vertical="center"/>
    </xf>
    <xf numFmtId="0" fontId="41" fillId="0" borderId="23" xfId="0" applyFont="1" applyBorder="1" applyAlignment="1">
      <alignment horizontal="left" vertical="center"/>
    </xf>
    <xf numFmtId="0" fontId="41" fillId="0" borderId="0" xfId="0" applyFont="1" applyBorder="1" applyAlignment="1">
      <alignment horizontal="left" vertical="center"/>
    </xf>
    <xf numFmtId="0" fontId="29" fillId="0" borderId="0" xfId="0" applyFont="1" applyAlignment="1">
      <alignment horizontal="left" vertical="center"/>
    </xf>
    <xf numFmtId="0" fontId="34" fillId="0" borderId="5" xfId="0" applyFont="1" applyBorder="1" applyAlignment="1">
      <alignment horizontal="left" vertical="center"/>
    </xf>
    <xf numFmtId="0" fontId="13" fillId="0" borderId="12" xfId="0" applyFont="1" applyBorder="1" applyAlignment="1">
      <alignment vertical="center" wrapText="1"/>
    </xf>
    <xf numFmtId="0" fontId="13" fillId="0" borderId="5" xfId="0" applyFont="1" applyBorder="1" applyAlignment="1">
      <alignment horizontal="left" vertical="center" wrapText="1"/>
    </xf>
    <xf numFmtId="0" fontId="13" fillId="0" borderId="6"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10" xfId="0" applyFont="1" applyBorder="1" applyAlignment="1">
      <alignment vertical="center" wrapText="1"/>
    </xf>
    <xf numFmtId="0" fontId="13" fillId="0" borderId="2" xfId="0" applyFont="1" applyBorder="1" applyAlignment="1">
      <alignment vertical="center" wrapText="1"/>
    </xf>
    <xf numFmtId="0" fontId="13" fillId="0" borderId="2" xfId="0" applyFont="1" applyBorder="1" applyAlignment="1">
      <alignment horizontal="left" vertical="center" wrapText="1"/>
    </xf>
    <xf numFmtId="0" fontId="30" fillId="0" borderId="3" xfId="0" applyFont="1" applyBorder="1" applyAlignment="1">
      <alignment vertical="center" wrapText="1"/>
    </xf>
    <xf numFmtId="0" fontId="13" fillId="0" borderId="3" xfId="0" applyFont="1" applyBorder="1" applyAlignment="1">
      <alignment vertical="center" wrapText="1"/>
    </xf>
    <xf numFmtId="0" fontId="13" fillId="0" borderId="3" xfId="0" applyFont="1" applyBorder="1" applyAlignment="1">
      <alignment horizontal="left" vertical="center" wrapText="1"/>
    </xf>
    <xf numFmtId="0" fontId="13" fillId="0" borderId="4" xfId="0" applyFont="1" applyBorder="1" applyAlignment="1">
      <alignment vertical="center" wrapText="1"/>
    </xf>
    <xf numFmtId="0" fontId="13" fillId="0" borderId="6" xfId="0" applyFont="1" applyBorder="1" applyAlignment="1">
      <alignment vertical="center" wrapText="1"/>
    </xf>
    <xf numFmtId="0" fontId="13" fillId="0" borderId="18" xfId="0" applyFont="1" applyBorder="1" applyAlignment="1">
      <alignment horizontal="center" vertical="center" wrapText="1"/>
    </xf>
    <xf numFmtId="0" fontId="13" fillId="0" borderId="3" xfId="0" applyFont="1" applyBorder="1" applyAlignment="1">
      <alignment horizontal="center" vertical="center" wrapText="1"/>
    </xf>
    <xf numFmtId="0" fontId="25" fillId="0" borderId="0" xfId="0" applyFont="1" applyAlignment="1">
      <alignment horizontal="left" vertical="center"/>
    </xf>
    <xf numFmtId="0" fontId="34" fillId="0" borderId="6" xfId="0" applyFont="1" applyBorder="1" applyAlignment="1">
      <alignment horizontal="center" vertical="center"/>
    </xf>
    <xf numFmtId="0" fontId="34" fillId="0" borderId="0" xfId="0" applyFont="1" applyBorder="1" applyAlignment="1">
      <alignment horizontal="center" vertical="center"/>
    </xf>
    <xf numFmtId="0" fontId="34" fillId="0" borderId="1" xfId="0" applyFont="1" applyBorder="1" applyAlignment="1">
      <alignment horizontal="center" vertical="center"/>
    </xf>
    <xf numFmtId="0" fontId="34" fillId="0" borderId="14" xfId="0" applyFont="1" applyBorder="1" applyAlignment="1">
      <alignment horizontal="center" vertical="center"/>
    </xf>
    <xf numFmtId="0" fontId="13" fillId="0" borderId="26" xfId="0" applyFont="1" applyBorder="1" applyAlignment="1">
      <alignment horizontal="left" vertical="center" wrapText="1"/>
    </xf>
    <xf numFmtId="0" fontId="27" fillId="0" borderId="0" xfId="0" applyFont="1" applyAlignment="1">
      <alignment horizontal="left" vertical="center"/>
    </xf>
    <xf numFmtId="0" fontId="34" fillId="0" borderId="1" xfId="0" applyFont="1" applyBorder="1" applyAlignment="1">
      <alignment horizontal="left" vertical="center"/>
    </xf>
    <xf numFmtId="0" fontId="34" fillId="0" borderId="0" xfId="0" applyFont="1" applyFill="1" applyBorder="1" applyAlignment="1">
      <alignment vertical="center"/>
    </xf>
    <xf numFmtId="0" fontId="34" fillId="0" borderId="0" xfId="0" applyFont="1" applyFill="1" applyBorder="1" applyAlignment="1">
      <alignment horizontal="left" vertical="center"/>
    </xf>
    <xf numFmtId="0" fontId="34" fillId="0" borderId="0" xfId="0" applyFont="1" applyFill="1" applyBorder="1" applyAlignment="1">
      <alignment horizontal="center" vertical="center"/>
    </xf>
    <xf numFmtId="0" fontId="34" fillId="0" borderId="0" xfId="0" applyFont="1" applyBorder="1" applyAlignment="1">
      <alignment vertical="center" wrapText="1"/>
    </xf>
    <xf numFmtId="0" fontId="34" fillId="0" borderId="0" xfId="0" applyFont="1" applyAlignment="1">
      <alignment vertical="center"/>
    </xf>
    <xf numFmtId="0" fontId="13" fillId="0" borderId="1" xfId="0" applyFont="1" applyBorder="1" applyAlignment="1">
      <alignment horizontal="right" vertical="center" wrapText="1"/>
    </xf>
    <xf numFmtId="0" fontId="13" fillId="0" borderId="0" xfId="0" applyFont="1" applyAlignment="1">
      <alignment vertical="center"/>
    </xf>
    <xf numFmtId="0" fontId="34" fillId="0" borderId="0" xfId="0" applyFont="1" applyAlignment="1">
      <alignment horizontal="center" vertical="center"/>
    </xf>
    <xf numFmtId="0" fontId="13" fillId="0" borderId="2" xfId="0" applyFont="1" applyBorder="1" applyAlignment="1">
      <alignment horizontal="left" vertical="center"/>
    </xf>
    <xf numFmtId="0" fontId="13" fillId="0" borderId="18" xfId="0" applyFont="1" applyBorder="1" applyAlignment="1">
      <alignment horizontal="left" vertical="center"/>
    </xf>
    <xf numFmtId="0" fontId="34" fillId="0" borderId="13" xfId="0" applyFont="1" applyBorder="1" applyAlignment="1">
      <alignment horizontal="left" vertical="top"/>
    </xf>
    <xf numFmtId="0" fontId="34" fillId="0" borderId="3" xfId="0" applyFont="1" applyBorder="1" applyAlignment="1">
      <alignment horizontal="left" vertical="top"/>
    </xf>
    <xf numFmtId="0" fontId="34" fillId="0" borderId="14" xfId="0" applyFont="1" applyBorder="1" applyAlignment="1">
      <alignment horizontal="left" vertical="top"/>
    </xf>
    <xf numFmtId="0" fontId="34" fillId="0" borderId="14" xfId="0" applyFont="1" applyBorder="1">
      <alignment vertical="center"/>
    </xf>
    <xf numFmtId="0" fontId="34" fillId="0" borderId="15" xfId="0" applyFont="1" applyBorder="1">
      <alignment vertical="center"/>
    </xf>
    <xf numFmtId="0" fontId="34" fillId="0" borderId="13" xfId="0" applyFont="1" applyBorder="1" applyAlignment="1">
      <alignment horizontal="center" vertical="top"/>
    </xf>
    <xf numFmtId="0" fontId="34" fillId="0" borderId="14" xfId="0" applyFont="1" applyBorder="1" applyAlignment="1">
      <alignment horizontal="center" vertical="top"/>
    </xf>
    <xf numFmtId="0" fontId="13" fillId="0" borderId="3" xfId="0" applyFont="1" applyBorder="1" applyAlignment="1">
      <alignment horizontal="left" vertical="center"/>
    </xf>
    <xf numFmtId="0" fontId="13" fillId="0" borderId="6" xfId="0" applyFont="1" applyBorder="1" applyAlignment="1">
      <alignment vertical="center"/>
    </xf>
    <xf numFmtId="0" fontId="34" fillId="0" borderId="4" xfId="0" applyFont="1" applyBorder="1" applyAlignment="1">
      <alignment horizontal="left" vertical="center"/>
    </xf>
    <xf numFmtId="0" fontId="2" fillId="0" borderId="10" xfId="0" applyFont="1" applyBorder="1" applyAlignment="1">
      <alignment horizontal="center" vertical="center" wrapText="1"/>
    </xf>
    <xf numFmtId="0" fontId="2" fillId="0" borderId="12" xfId="0" applyFont="1" applyBorder="1" applyAlignment="1">
      <alignment horizontal="center" vertical="center" wrapText="1"/>
    </xf>
    <xf numFmtId="0" fontId="7" fillId="0" borderId="5" xfId="0" applyFont="1" applyFill="1" applyBorder="1">
      <alignment vertical="center"/>
    </xf>
    <xf numFmtId="0" fontId="7" fillId="0" borderId="5" xfId="0" applyFont="1" applyFill="1" applyBorder="1" applyAlignment="1">
      <alignment horizontal="left" vertical="center"/>
    </xf>
    <xf numFmtId="0" fontId="7" fillId="0" borderId="6" xfId="0" applyFont="1" applyFill="1" applyBorder="1">
      <alignment vertical="center"/>
    </xf>
    <xf numFmtId="0" fontId="6" fillId="0" borderId="16" xfId="0" applyFont="1" applyFill="1" applyBorder="1" applyAlignment="1">
      <alignment horizontal="left" vertical="center"/>
    </xf>
    <xf numFmtId="0" fontId="6" fillId="0" borderId="0" xfId="0" applyFont="1" applyFill="1" applyBorder="1" applyAlignment="1">
      <alignment horizontal="left" vertical="center"/>
    </xf>
    <xf numFmtId="0" fontId="7" fillId="0" borderId="0" xfId="0" applyFont="1" applyFill="1" applyBorder="1">
      <alignment vertical="center"/>
    </xf>
    <xf numFmtId="0" fontId="7" fillId="0" borderId="17" xfId="0" applyFont="1" applyFill="1" applyBorder="1">
      <alignment vertical="center"/>
    </xf>
    <xf numFmtId="0" fontId="7" fillId="0" borderId="11" xfId="0" applyFont="1" applyBorder="1" applyAlignment="1">
      <alignment horizontal="left" vertical="center"/>
    </xf>
    <xf numFmtId="0" fontId="7" fillId="0" borderId="11" xfId="0" applyFont="1" applyBorder="1">
      <alignment vertical="center"/>
    </xf>
    <xf numFmtId="0" fontId="7" fillId="0" borderId="12" xfId="0" applyFont="1" applyBorder="1">
      <alignment vertical="center"/>
    </xf>
    <xf numFmtId="0" fontId="7" fillId="0" borderId="14" xfId="0" applyFont="1" applyBorder="1" applyAlignment="1">
      <alignment horizontal="left" vertical="center"/>
    </xf>
    <xf numFmtId="0" fontId="7" fillId="0" borderId="14" xfId="0" applyFont="1" applyBorder="1">
      <alignment vertical="center"/>
    </xf>
    <xf numFmtId="0" fontId="7" fillId="0" borderId="15" xfId="0" applyFont="1" applyBorder="1">
      <alignment vertical="center"/>
    </xf>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29" fillId="0" borderId="0" xfId="0" applyFont="1" applyFill="1" applyBorder="1">
      <alignment vertical="center"/>
    </xf>
    <xf numFmtId="0" fontId="0" fillId="0" borderId="0" xfId="0" applyFill="1">
      <alignment vertical="center"/>
    </xf>
    <xf numFmtId="0" fontId="16" fillId="0" borderId="0" xfId="0" applyFont="1" applyFill="1" applyBorder="1" applyAlignment="1">
      <alignment horizontal="left" vertical="center"/>
    </xf>
    <xf numFmtId="0" fontId="48" fillId="0" borderId="0" xfId="0" applyFont="1" applyFill="1" applyBorder="1" applyAlignment="1">
      <alignment horizontal="left" vertical="center"/>
    </xf>
    <xf numFmtId="0" fontId="48" fillId="0" borderId="0" xfId="0" applyFont="1" applyFill="1" applyBorder="1" applyAlignment="1">
      <alignment horizontal="right" vertical="center"/>
    </xf>
    <xf numFmtId="0" fontId="16" fillId="0" borderId="11" xfId="0" applyFont="1" applyFill="1" applyBorder="1" applyAlignment="1">
      <alignment horizontal="center" vertical="center" wrapText="1"/>
    </xf>
    <xf numFmtId="0" fontId="16" fillId="0" borderId="12"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14" xfId="0" applyFont="1" applyFill="1" applyBorder="1" applyAlignment="1">
      <alignment horizontal="center" vertical="center" wrapText="1"/>
    </xf>
    <xf numFmtId="0" fontId="16" fillId="0" borderId="10" xfId="0" applyFont="1" applyFill="1" applyBorder="1" applyAlignment="1">
      <alignment vertical="center"/>
    </xf>
    <xf numFmtId="0" fontId="16" fillId="0" borderId="12" xfId="0" applyFont="1" applyFill="1" applyBorder="1" applyAlignment="1">
      <alignment vertical="center" wrapText="1"/>
    </xf>
    <xf numFmtId="0" fontId="16" fillId="0" borderId="11" xfId="0" applyFont="1" applyFill="1" applyBorder="1" applyAlignment="1">
      <alignment horizontal="right" vertical="center" wrapText="1"/>
    </xf>
    <xf numFmtId="0" fontId="16" fillId="0" borderId="17" xfId="0" applyFont="1" applyFill="1" applyBorder="1" applyAlignment="1">
      <alignment vertical="center" wrapText="1"/>
    </xf>
    <xf numFmtId="0" fontId="16" fillId="0" borderId="0" xfId="0" applyFont="1" applyFill="1" applyBorder="1" applyAlignment="1">
      <alignment horizontal="right" vertical="center" wrapText="1"/>
    </xf>
    <xf numFmtId="0" fontId="16" fillId="0" borderId="16" xfId="0" applyFont="1" applyFill="1" applyBorder="1" applyAlignment="1">
      <alignment vertical="center" wrapText="1"/>
    </xf>
    <xf numFmtId="0" fontId="16" fillId="0" borderId="17" xfId="0" applyFont="1" applyFill="1" applyBorder="1" applyAlignment="1">
      <alignment horizontal="center" vertical="center" wrapText="1"/>
    </xf>
    <xf numFmtId="0" fontId="17" fillId="0" borderId="14" xfId="0" applyFont="1" applyFill="1" applyBorder="1" applyAlignment="1">
      <alignment horizontal="right" vertical="center" wrapText="1"/>
    </xf>
    <xf numFmtId="0" fontId="17" fillId="0" borderId="14" xfId="0" applyFont="1" applyFill="1" applyBorder="1" applyAlignment="1">
      <alignment horizontal="center" vertical="center" wrapText="1"/>
    </xf>
    <xf numFmtId="0" fontId="16" fillId="0" borderId="10" xfId="0" applyFont="1" applyFill="1" applyBorder="1" applyAlignment="1">
      <alignment vertical="center" wrapText="1"/>
    </xf>
    <xf numFmtId="0" fontId="16" fillId="0" borderId="13" xfId="0" applyFont="1" applyFill="1" applyBorder="1" applyAlignment="1">
      <alignment vertical="center" wrapText="1"/>
    </xf>
    <xf numFmtId="0" fontId="16" fillId="0" borderId="15" xfId="0" applyFont="1" applyFill="1" applyBorder="1" applyAlignment="1">
      <alignment horizontal="center" vertical="center" wrapText="1"/>
    </xf>
    <xf numFmtId="0" fontId="18" fillId="0" borderId="0" xfId="0" applyFont="1" applyFill="1" applyBorder="1" applyAlignment="1">
      <alignment horizontal="left" vertical="center" wrapText="1"/>
    </xf>
    <xf numFmtId="0" fontId="17" fillId="0" borderId="0" xfId="0" applyFont="1" applyFill="1" applyBorder="1" applyAlignment="1">
      <alignment horizontal="left" vertical="center"/>
    </xf>
    <xf numFmtId="0" fontId="6" fillId="0" borderId="12" xfId="0" applyFont="1" applyBorder="1" applyAlignment="1">
      <alignment horizontal="left" vertical="center" wrapText="1"/>
    </xf>
    <xf numFmtId="0" fontId="50" fillId="0" borderId="15" xfId="0" applyFont="1" applyBorder="1" applyAlignment="1">
      <alignment horizontal="left" vertical="center" wrapText="1"/>
    </xf>
    <xf numFmtId="0" fontId="13" fillId="0" borderId="0" xfId="0" applyFont="1" applyBorder="1" applyAlignment="1">
      <alignment horizontal="center" vertical="center" wrapText="1"/>
    </xf>
    <xf numFmtId="0" fontId="34" fillId="0" borderId="0" xfId="0" applyFont="1" applyBorder="1" applyAlignment="1">
      <alignment horizontal="center" vertical="center"/>
    </xf>
    <xf numFmtId="0" fontId="34" fillId="0" borderId="0" xfId="0" applyFont="1" applyBorder="1" applyAlignment="1">
      <alignment horizontal="left" vertical="center"/>
    </xf>
    <xf numFmtId="0" fontId="13" fillId="0" borderId="0" xfId="0" applyFont="1" applyBorder="1" applyAlignment="1">
      <alignment vertical="center" wrapText="1"/>
    </xf>
    <xf numFmtId="0" fontId="13" fillId="0" borderId="6" xfId="0" applyFont="1" applyBorder="1" applyAlignment="1">
      <alignment horizontal="left" vertical="center" wrapText="1"/>
    </xf>
    <xf numFmtId="178" fontId="13" fillId="0" borderId="1" xfId="0" applyNumberFormat="1" applyFont="1" applyFill="1" applyBorder="1" applyAlignment="1">
      <alignment horizontal="right" vertical="center" wrapText="1"/>
    </xf>
    <xf numFmtId="0" fontId="34" fillId="0" borderId="10" xfId="0" applyFont="1" applyBorder="1" applyAlignment="1">
      <alignment horizontal="center" vertical="center" wrapText="1"/>
    </xf>
    <xf numFmtId="0" fontId="34" fillId="0" borderId="12" xfId="0" applyFont="1" applyBorder="1" applyAlignment="1">
      <alignment horizontal="left" vertical="center" wrapText="1"/>
    </xf>
    <xf numFmtId="0" fontId="34" fillId="0" borderId="15" xfId="0" applyFont="1" applyBorder="1" applyAlignment="1">
      <alignment horizontal="left" vertical="center" wrapText="1"/>
    </xf>
    <xf numFmtId="0" fontId="34" fillId="0" borderId="6" xfId="0" applyFont="1" applyBorder="1" applyAlignment="1">
      <alignment horizontal="left" vertical="center" wrapText="1"/>
    </xf>
    <xf numFmtId="0" fontId="41" fillId="0" borderId="0" xfId="0" applyFont="1" applyBorder="1" applyAlignment="1">
      <alignment horizontal="left" vertical="center"/>
    </xf>
    <xf numFmtId="0" fontId="41" fillId="0" borderId="17" xfId="0" applyFont="1" applyBorder="1" applyAlignment="1">
      <alignment horizontal="left" vertical="center"/>
    </xf>
    <xf numFmtId="0" fontId="51" fillId="0" borderId="0" xfId="0" applyFont="1" applyFill="1" applyAlignment="1">
      <alignment vertical="center"/>
    </xf>
    <xf numFmtId="0" fontId="52" fillId="0" borderId="0" xfId="0" applyFont="1" applyFill="1" applyAlignment="1">
      <alignment vertical="center"/>
    </xf>
    <xf numFmtId="0" fontId="54" fillId="0" borderId="0" xfId="0" applyFont="1" applyFill="1" applyAlignment="1">
      <alignment vertical="center"/>
    </xf>
    <xf numFmtId="0" fontId="55" fillId="0" borderId="0" xfId="0" applyFont="1" applyFill="1" applyAlignment="1">
      <alignment vertical="center"/>
    </xf>
    <xf numFmtId="0" fontId="54" fillId="0" borderId="0" xfId="0" applyFont="1" applyFill="1" applyBorder="1" applyAlignment="1">
      <alignment vertical="center"/>
    </xf>
    <xf numFmtId="0" fontId="34" fillId="0" borderId="12" xfId="0" applyFont="1" applyBorder="1" applyAlignment="1">
      <alignment vertical="center" wrapText="1"/>
    </xf>
    <xf numFmtId="0" fontId="34" fillId="0" borderId="15" xfId="0" applyFont="1" applyBorder="1" applyAlignment="1">
      <alignment vertical="center" wrapText="1"/>
    </xf>
    <xf numFmtId="0" fontId="34" fillId="0" borderId="11" xfId="0" applyFont="1" applyBorder="1" applyAlignment="1">
      <alignment vertical="center" wrapText="1"/>
    </xf>
    <xf numFmtId="0" fontId="0" fillId="0" borderId="11" xfId="0" applyFont="1" applyBorder="1" applyAlignment="1">
      <alignment horizontal="left" vertical="center"/>
    </xf>
    <xf numFmtId="0" fontId="34" fillId="0" borderId="14" xfId="0" applyFont="1" applyBorder="1" applyAlignment="1">
      <alignment vertical="center" wrapText="1"/>
    </xf>
    <xf numFmtId="0" fontId="0" fillId="0" borderId="14" xfId="0" applyFont="1" applyBorder="1" applyAlignment="1">
      <alignment horizontal="left" vertical="center"/>
    </xf>
    <xf numFmtId="0" fontId="34" fillId="0" borderId="17" xfId="0" applyFont="1" applyBorder="1" applyAlignment="1">
      <alignment vertical="center" wrapText="1"/>
    </xf>
    <xf numFmtId="0" fontId="34" fillId="0" borderId="10" xfId="0" quotePrefix="1" applyFont="1" applyBorder="1" applyAlignment="1">
      <alignment horizontal="center" vertical="center"/>
    </xf>
    <xf numFmtId="0" fontId="34" fillId="0" borderId="13" xfId="0" applyFont="1" applyBorder="1" applyAlignment="1">
      <alignment horizontal="center" vertical="center" wrapText="1"/>
    </xf>
    <xf numFmtId="0" fontId="34" fillId="0" borderId="13" xfId="0" quotePrefix="1" applyFont="1" applyBorder="1" applyAlignment="1">
      <alignment horizontal="center" vertical="center"/>
    </xf>
    <xf numFmtId="0" fontId="34" fillId="0" borderId="12" xfId="0" applyFont="1" applyBorder="1" applyAlignment="1">
      <alignment horizontal="left" vertical="center"/>
    </xf>
    <xf numFmtId="0" fontId="34" fillId="0" borderId="15" xfId="0" applyFont="1" applyBorder="1" applyAlignment="1">
      <alignment horizontal="left" vertical="center"/>
    </xf>
    <xf numFmtId="0" fontId="34" fillId="0" borderId="16" xfId="0" applyFont="1" applyBorder="1" applyAlignment="1">
      <alignment horizontal="center" vertical="center" wrapText="1"/>
    </xf>
    <xf numFmtId="178" fontId="13" fillId="0" borderId="19" xfId="0" applyNumberFormat="1" applyFont="1" applyFill="1" applyBorder="1" applyAlignment="1">
      <alignment horizontal="right" vertical="center" wrapText="1"/>
    </xf>
    <xf numFmtId="178" fontId="13" fillId="0" borderId="34" xfId="0" applyNumberFormat="1" applyFont="1" applyFill="1" applyBorder="1" applyAlignment="1">
      <alignment horizontal="right" vertical="center" wrapText="1"/>
    </xf>
    <xf numFmtId="178" fontId="13" fillId="0" borderId="40" xfId="0" applyNumberFormat="1" applyFont="1" applyFill="1" applyBorder="1" applyAlignment="1">
      <alignment horizontal="right" vertical="center" wrapText="1"/>
    </xf>
    <xf numFmtId="178" fontId="13" fillId="0" borderId="37" xfId="0" applyNumberFormat="1" applyFont="1" applyFill="1" applyBorder="1" applyAlignment="1">
      <alignment horizontal="right" vertical="center" wrapText="1"/>
    </xf>
    <xf numFmtId="0" fontId="7" fillId="0" borderId="19" xfId="0" applyFont="1" applyFill="1" applyBorder="1">
      <alignment vertical="center"/>
    </xf>
    <xf numFmtId="0" fontId="7" fillId="0" borderId="34" xfId="0" applyFont="1" applyFill="1" applyBorder="1">
      <alignment vertical="center"/>
    </xf>
    <xf numFmtId="0" fontId="2" fillId="0" borderId="34" xfId="0" applyFont="1" applyFill="1" applyBorder="1" applyAlignment="1">
      <alignment horizontal="left" vertical="center"/>
    </xf>
    <xf numFmtId="0" fontId="2" fillId="0" borderId="37" xfId="0" applyFont="1" applyFill="1" applyBorder="1" applyAlignment="1">
      <alignment horizontal="left" vertical="center"/>
    </xf>
    <xf numFmtId="0" fontId="6" fillId="0" borderId="0" xfId="0" applyFont="1" applyFill="1" applyAlignment="1">
      <alignment horizontal="left" vertical="center"/>
    </xf>
    <xf numFmtId="0" fontId="2" fillId="0" borderId="0" xfId="0" applyFont="1" applyFill="1" applyBorder="1" applyAlignment="1">
      <alignment horizontal="justify" vertical="center" wrapText="1"/>
    </xf>
    <xf numFmtId="0" fontId="2" fillId="0" borderId="0" xfId="0" applyFont="1" applyFill="1" applyBorder="1" applyAlignment="1">
      <alignment horizontal="center" vertical="center" wrapText="1"/>
    </xf>
    <xf numFmtId="0" fontId="6" fillId="0" borderId="34" xfId="0" applyFont="1" applyBorder="1" applyAlignment="1">
      <alignment vertical="center" wrapText="1"/>
    </xf>
    <xf numFmtId="0" fontId="6" fillId="0" borderId="10" xfId="0" applyFont="1" applyBorder="1" applyAlignment="1">
      <alignment horizontal="left" vertical="center" wrapText="1"/>
    </xf>
    <xf numFmtId="0" fontId="6" fillId="0" borderId="13" xfId="0" applyFont="1" applyBorder="1" applyAlignment="1">
      <alignment horizontal="left" vertical="center" wrapText="1"/>
    </xf>
    <xf numFmtId="0" fontId="57" fillId="0" borderId="0" xfId="0" applyFont="1" applyAlignment="1">
      <alignment horizontal="left" vertical="center"/>
    </xf>
    <xf numFmtId="0" fontId="8" fillId="0" borderId="11" xfId="0" applyFont="1" applyBorder="1" applyAlignment="1">
      <alignment horizontal="right" vertical="center" wrapText="1"/>
    </xf>
    <xf numFmtId="0" fontId="8" fillId="0" borderId="14" xfId="0" applyFont="1" applyBorder="1" applyAlignment="1">
      <alignment horizontal="right" vertical="center" wrapText="1"/>
    </xf>
    <xf numFmtId="0" fontId="58" fillId="0" borderId="0" xfId="0" applyFont="1" applyAlignment="1">
      <alignment horizontal="right" vertical="center"/>
    </xf>
    <xf numFmtId="0" fontId="48" fillId="0" borderId="14" xfId="0" applyFont="1" applyFill="1" applyBorder="1" applyAlignment="1">
      <alignment horizontal="right" vertical="center" wrapText="1"/>
    </xf>
    <xf numFmtId="0" fontId="18" fillId="0" borderId="0" xfId="0" applyFont="1" applyFill="1" applyBorder="1" applyAlignment="1">
      <alignment horizontal="right" vertical="center" wrapText="1"/>
    </xf>
    <xf numFmtId="0" fontId="2" fillId="0" borderId="0" xfId="0" applyFont="1" applyBorder="1" applyAlignment="1">
      <alignment horizontal="center" vertical="center" wrapText="1"/>
    </xf>
    <xf numFmtId="0" fontId="2" fillId="0" borderId="4" xfId="0" applyFont="1" applyBorder="1" applyAlignment="1">
      <alignment horizontal="center" vertical="center" wrapText="1"/>
    </xf>
    <xf numFmtId="0" fontId="2" fillId="0" borderId="6" xfId="0" applyFont="1" applyBorder="1" applyAlignment="1">
      <alignment horizontal="center" vertical="center" wrapText="1"/>
    </xf>
    <xf numFmtId="0" fontId="19" fillId="0" borderId="0" xfId="0" applyFont="1" applyFill="1" applyBorder="1" applyAlignment="1">
      <alignment horizontal="left" vertical="center"/>
    </xf>
    <xf numFmtId="0" fontId="2" fillId="0" borderId="0" xfId="0" applyFont="1" applyFill="1" applyAlignment="1">
      <alignment vertical="center"/>
    </xf>
    <xf numFmtId="0" fontId="18" fillId="3" borderId="1" xfId="0" applyFont="1" applyFill="1" applyBorder="1" applyAlignment="1">
      <alignment horizontal="center" vertical="center" wrapText="1"/>
    </xf>
    <xf numFmtId="0" fontId="17" fillId="0" borderId="68" xfId="0" applyFont="1" applyBorder="1" applyAlignment="1">
      <alignment horizontal="left" vertical="center" wrapText="1"/>
    </xf>
    <xf numFmtId="0" fontId="17" fillId="0" borderId="68" xfId="0" applyFont="1" applyBorder="1" applyAlignment="1">
      <alignment vertical="center" wrapText="1"/>
    </xf>
    <xf numFmtId="0" fontId="39" fillId="0" borderId="0" xfId="0" applyFont="1" applyAlignment="1">
      <alignment horizontal="left" vertical="center"/>
    </xf>
    <xf numFmtId="0" fontId="34" fillId="0" borderId="0" xfId="0" applyFont="1" applyFill="1" applyBorder="1" applyAlignment="1">
      <alignment horizontal="center" vertical="center"/>
    </xf>
    <xf numFmtId="0" fontId="34" fillId="0" borderId="0" xfId="0" applyFont="1" applyBorder="1" applyAlignment="1">
      <alignment horizontal="right" vertical="center"/>
    </xf>
    <xf numFmtId="0" fontId="22" fillId="0" borderId="0" xfId="0" applyFont="1" applyBorder="1" applyAlignment="1">
      <alignment horizontal="left" vertical="center"/>
    </xf>
    <xf numFmtId="0" fontId="13" fillId="0" borderId="0" xfId="0" applyFont="1" applyFill="1" applyBorder="1" applyAlignment="1">
      <alignment vertical="center"/>
    </xf>
    <xf numFmtId="0" fontId="13" fillId="0" borderId="0" xfId="0" applyFont="1" applyFill="1" applyBorder="1" applyAlignment="1">
      <alignment vertical="center" shrinkToFit="1"/>
    </xf>
    <xf numFmtId="0" fontId="27" fillId="0" borderId="15" xfId="0" applyFont="1" applyBorder="1" applyAlignment="1">
      <alignment horizontal="left" vertical="center"/>
    </xf>
    <xf numFmtId="0" fontId="34" fillId="0" borderId="16" xfId="0" applyFont="1" applyBorder="1" applyAlignment="1">
      <alignment horizontal="center" vertical="center"/>
    </xf>
    <xf numFmtId="0" fontId="6" fillId="0" borderId="0" xfId="0" quotePrefix="1" applyFont="1" applyAlignment="1">
      <alignment horizontal="right" vertical="center"/>
    </xf>
    <xf numFmtId="0" fontId="40" fillId="0" borderId="0" xfId="0" applyFont="1" applyBorder="1" applyAlignment="1">
      <alignment horizontal="left" vertical="center"/>
    </xf>
    <xf numFmtId="0" fontId="22" fillId="0" borderId="0" xfId="0" applyFont="1" applyAlignment="1">
      <alignment horizontal="left" vertical="center"/>
    </xf>
    <xf numFmtId="0" fontId="22" fillId="0" borderId="34" xfId="0" applyFont="1" applyBorder="1" applyAlignment="1">
      <alignment horizontal="left" vertical="center" wrapText="1"/>
    </xf>
    <xf numFmtId="0" fontId="27" fillId="3" borderId="1" xfId="0" applyFont="1" applyFill="1" applyBorder="1" applyAlignment="1">
      <alignment horizontal="center" vertical="center" wrapText="1"/>
    </xf>
    <xf numFmtId="0" fontId="25" fillId="0" borderId="34" xfId="0" applyFont="1" applyBorder="1" applyAlignment="1">
      <alignment horizontal="left" vertical="center" wrapText="1"/>
    </xf>
    <xf numFmtId="0" fontId="43" fillId="0" borderId="0" xfId="0" applyFont="1" applyBorder="1" applyAlignment="1">
      <alignment horizontal="left" vertical="center"/>
    </xf>
    <xf numFmtId="0" fontId="13" fillId="0" borderId="4" xfId="0" applyFont="1" applyBorder="1" applyAlignment="1">
      <alignment horizontal="center" vertical="center" wrapText="1"/>
    </xf>
    <xf numFmtId="0" fontId="34" fillId="0" borderId="5" xfId="0" applyFont="1" applyBorder="1" applyAlignment="1">
      <alignment horizontal="center" vertical="center"/>
    </xf>
    <xf numFmtId="0" fontId="34" fillId="0" borderId="6" xfId="0" applyFont="1" applyBorder="1" applyAlignment="1">
      <alignment horizontal="center" vertical="center"/>
    </xf>
    <xf numFmtId="0" fontId="13" fillId="0" borderId="27" xfId="0" applyFont="1" applyFill="1" applyBorder="1" applyAlignment="1" applyProtection="1">
      <alignment horizontal="center" vertical="center" wrapText="1"/>
      <protection locked="0"/>
    </xf>
    <xf numFmtId="0" fontId="13" fillId="0" borderId="5" xfId="0" applyFont="1" applyFill="1" applyBorder="1" applyAlignment="1" applyProtection="1">
      <alignment vertical="center" wrapText="1"/>
      <protection locked="0"/>
    </xf>
    <xf numFmtId="0" fontId="34" fillId="0" borderId="0" xfId="0" applyFont="1" applyFill="1" applyProtection="1">
      <alignment vertical="center"/>
      <protection locked="0"/>
    </xf>
    <xf numFmtId="0" fontId="13" fillId="4" borderId="26" xfId="0" applyFont="1" applyFill="1" applyBorder="1" applyAlignment="1" applyProtection="1">
      <alignment horizontal="right" vertical="center" wrapText="1"/>
      <protection locked="0"/>
    </xf>
    <xf numFmtId="0" fontId="13" fillId="4" borderId="1" xfId="0" applyFont="1" applyFill="1" applyBorder="1" applyAlignment="1" applyProtection="1">
      <alignment horizontal="right" vertical="center" wrapText="1"/>
      <protection locked="0"/>
    </xf>
    <xf numFmtId="181" fontId="43" fillId="4" borderId="1" xfId="0" applyNumberFormat="1" applyFont="1" applyFill="1" applyBorder="1" applyAlignment="1" applyProtection="1">
      <alignment horizontal="right" vertical="center"/>
      <protection locked="0"/>
    </xf>
    <xf numFmtId="0" fontId="13" fillId="0" borderId="0" xfId="0" applyFont="1" applyAlignment="1" applyProtection="1">
      <alignment horizontal="left" vertical="center"/>
      <protection locked="0"/>
    </xf>
    <xf numFmtId="0" fontId="22" fillId="0" borderId="16" xfId="0" applyFont="1" applyFill="1" applyBorder="1" applyAlignment="1" applyProtection="1">
      <alignment vertical="center"/>
      <protection locked="0"/>
    </xf>
    <xf numFmtId="0" fontId="13" fillId="0" borderId="0" xfId="0" applyFont="1" applyFill="1" applyBorder="1" applyAlignment="1" applyProtection="1">
      <alignment vertical="center" wrapText="1"/>
      <protection locked="0"/>
    </xf>
    <xf numFmtId="0" fontId="13" fillId="0" borderId="0" xfId="0" applyFont="1" applyFill="1" applyBorder="1" applyAlignment="1" applyProtection="1">
      <alignment horizontal="justify" vertical="center" wrapText="1"/>
      <protection locked="0"/>
    </xf>
    <xf numFmtId="0" fontId="22" fillId="0" borderId="16" xfId="0" applyFont="1" applyFill="1" applyBorder="1" applyAlignment="1" applyProtection="1">
      <alignment horizontal="left" vertical="center"/>
      <protection locked="0"/>
    </xf>
    <xf numFmtId="0" fontId="38" fillId="0" borderId="49" xfId="0" applyFont="1" applyFill="1" applyBorder="1" applyAlignment="1" applyProtection="1">
      <alignment horizontal="center" vertical="center" wrapText="1"/>
      <protection locked="0"/>
    </xf>
    <xf numFmtId="0" fontId="34" fillId="0" borderId="0" xfId="0" applyFont="1" applyAlignment="1" applyProtection="1">
      <alignment horizontal="left" vertical="center"/>
      <protection locked="0"/>
    </xf>
    <xf numFmtId="0" fontId="13" fillId="0" borderId="29" xfId="0" applyFont="1" applyFill="1" applyBorder="1" applyAlignment="1" applyProtection="1">
      <alignment horizontal="right" vertical="center" wrapText="1"/>
    </xf>
    <xf numFmtId="181" fontId="34" fillId="0" borderId="1" xfId="0" applyNumberFormat="1" applyFont="1" applyFill="1" applyBorder="1" applyAlignment="1" applyProtection="1">
      <alignment horizontal="right" vertical="center"/>
    </xf>
    <xf numFmtId="0" fontId="34" fillId="0" borderId="0" xfId="0" applyFont="1" applyFill="1" applyAlignment="1" applyProtection="1">
      <alignment horizontal="right" vertical="center"/>
    </xf>
    <xf numFmtId="0" fontId="13" fillId="0" borderId="0" xfId="0" applyFont="1" applyFill="1" applyAlignment="1" applyProtection="1">
      <alignment horizontal="left" vertical="center"/>
      <protection locked="0"/>
    </xf>
    <xf numFmtId="0" fontId="13" fillId="0" borderId="0" xfId="0" applyFont="1" applyFill="1" applyAlignment="1" applyProtection="1">
      <alignment horizontal="justify" vertical="center"/>
      <protection locked="0"/>
    </xf>
    <xf numFmtId="0" fontId="22" fillId="0" borderId="26" xfId="0" applyFont="1" applyFill="1" applyBorder="1" applyAlignment="1" applyProtection="1">
      <alignment vertical="center" wrapText="1"/>
      <protection locked="0"/>
    </xf>
    <xf numFmtId="0" fontId="22" fillId="0" borderId="3" xfId="0" applyFont="1" applyFill="1" applyBorder="1" applyAlignment="1" applyProtection="1">
      <alignment vertical="center" wrapText="1"/>
      <protection locked="0"/>
    </xf>
    <xf numFmtId="0" fontId="22" fillId="0" borderId="26" xfId="0" applyFont="1" applyFill="1" applyBorder="1" applyAlignment="1" applyProtection="1">
      <alignment horizontal="left" vertical="center" wrapText="1"/>
      <protection locked="0"/>
    </xf>
    <xf numFmtId="0" fontId="34" fillId="0" borderId="0" xfId="0" applyFont="1" applyFill="1" applyBorder="1" applyProtection="1">
      <alignment vertical="center"/>
      <protection locked="0"/>
    </xf>
    <xf numFmtId="0" fontId="25" fillId="0" borderId="12" xfId="0" applyFont="1" applyFill="1" applyBorder="1" applyAlignment="1" applyProtection="1">
      <alignment vertical="center" wrapText="1"/>
      <protection locked="0"/>
    </xf>
    <xf numFmtId="0" fontId="25" fillId="0" borderId="17" xfId="0" applyFont="1" applyFill="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locked="0"/>
    </xf>
    <xf numFmtId="0" fontId="22" fillId="0" borderId="0" xfId="0" applyFont="1" applyFill="1" applyAlignment="1" applyProtection="1">
      <alignment horizontal="left" vertical="center"/>
      <protection locked="0"/>
    </xf>
    <xf numFmtId="0" fontId="22" fillId="0" borderId="0" xfId="0" quotePrefix="1" applyFont="1" applyFill="1" applyProtection="1">
      <alignment vertical="center"/>
      <protection locked="0"/>
    </xf>
    <xf numFmtId="0" fontId="22" fillId="0" borderId="0" xfId="0" applyFont="1" applyFill="1" applyProtection="1">
      <alignment vertical="center"/>
      <protection locked="0"/>
    </xf>
    <xf numFmtId="0" fontId="39" fillId="0" borderId="0" xfId="0" applyFont="1" applyFill="1" applyAlignment="1" applyProtection="1">
      <alignment horizontal="left" vertical="center"/>
      <protection locked="0"/>
    </xf>
    <xf numFmtId="0" fontId="34" fillId="0" borderId="0" xfId="0" applyFont="1" applyFill="1" applyAlignment="1" applyProtection="1">
      <alignment horizontal="left" vertical="center"/>
      <protection locked="0"/>
    </xf>
    <xf numFmtId="0" fontId="34" fillId="0" borderId="5" xfId="0" applyFont="1" applyFill="1" applyBorder="1" applyProtection="1">
      <alignment vertical="center"/>
      <protection locked="0"/>
    </xf>
    <xf numFmtId="0" fontId="34" fillId="0" borderId="6" xfId="0" applyFont="1" applyFill="1" applyBorder="1" applyProtection="1">
      <alignment vertical="center"/>
      <protection locked="0"/>
    </xf>
    <xf numFmtId="0" fontId="27" fillId="0" borderId="5" xfId="0" applyFont="1" applyFill="1" applyBorder="1" applyAlignment="1" applyProtection="1">
      <alignment horizontal="left" vertical="center" wrapText="1"/>
      <protection locked="0"/>
    </xf>
    <xf numFmtId="0" fontId="13" fillId="0" borderId="26" xfId="0" applyFont="1" applyFill="1" applyBorder="1" applyAlignment="1" applyProtection="1">
      <alignment vertical="center" wrapText="1"/>
    </xf>
    <xf numFmtId="0" fontId="13" fillId="0" borderId="52" xfId="0" applyFont="1" applyFill="1" applyBorder="1" applyAlignment="1" applyProtection="1">
      <alignment vertical="center" wrapText="1"/>
    </xf>
    <xf numFmtId="0" fontId="13" fillId="0" borderId="4" xfId="0" applyFont="1" applyFill="1" applyBorder="1" applyAlignment="1" applyProtection="1">
      <alignment vertical="center" wrapText="1"/>
    </xf>
    <xf numFmtId="0" fontId="13" fillId="0" borderId="5" xfId="0" applyFont="1" applyFill="1" applyBorder="1" applyAlignment="1" applyProtection="1">
      <alignment vertical="center" wrapText="1"/>
    </xf>
    <xf numFmtId="0" fontId="8" fillId="0" borderId="0" xfId="0" applyFont="1" applyAlignment="1" applyProtection="1">
      <alignment horizontal="left" vertical="center"/>
      <protection locked="0"/>
    </xf>
    <xf numFmtId="0" fontId="8" fillId="0" borderId="0" xfId="0" applyFont="1" applyProtection="1">
      <alignment vertical="center"/>
      <protection locked="0"/>
    </xf>
    <xf numFmtId="0" fontId="7" fillId="0" borderId="0" xfId="0" applyFont="1" applyProtection="1">
      <alignment vertical="center"/>
      <protection locked="0"/>
    </xf>
    <xf numFmtId="0" fontId="27" fillId="0" borderId="0" xfId="0" applyFont="1" applyAlignment="1" applyProtection="1">
      <alignment horizontal="left" vertical="center"/>
      <protection locked="0"/>
    </xf>
    <xf numFmtId="0" fontId="63" fillId="0" borderId="0" xfId="0" applyFont="1" applyBorder="1" applyAlignment="1" applyProtection="1">
      <alignment horizontal="left" vertical="center"/>
      <protection locked="0"/>
    </xf>
    <xf numFmtId="0" fontId="27" fillId="0" borderId="0" xfId="0" applyFont="1" applyProtection="1">
      <alignment vertical="center"/>
      <protection locked="0"/>
    </xf>
    <xf numFmtId="0" fontId="52" fillId="0" borderId="5" xfId="0" applyNumberFormat="1" applyFont="1" applyFill="1" applyBorder="1" applyAlignment="1">
      <alignment vertical="center"/>
    </xf>
    <xf numFmtId="0" fontId="52" fillId="0" borderId="14" xfId="0" applyFont="1" applyFill="1" applyBorder="1" applyAlignment="1">
      <alignment horizontal="center" vertical="center"/>
    </xf>
    <xf numFmtId="181" fontId="27" fillId="0" borderId="1" xfId="0" applyNumberFormat="1" applyFont="1" applyFill="1" applyBorder="1" applyProtection="1">
      <alignment vertical="center"/>
    </xf>
    <xf numFmtId="0" fontId="52" fillId="0" borderId="14" xfId="0" applyFont="1" applyFill="1" applyBorder="1" applyAlignment="1">
      <alignment horizontal="left" vertical="center"/>
    </xf>
    <xf numFmtId="0" fontId="52" fillId="0" borderId="91" xfId="0" applyFont="1" applyFill="1" applyBorder="1" applyAlignment="1">
      <alignment horizontal="left" vertical="center"/>
    </xf>
    <xf numFmtId="0" fontId="55" fillId="0" borderId="113" xfId="0" applyFont="1" applyFill="1" applyBorder="1" applyAlignment="1">
      <alignment horizontal="center" vertical="center"/>
    </xf>
    <xf numFmtId="0" fontId="52" fillId="0" borderId="114" xfId="0" applyFont="1" applyFill="1" applyBorder="1" applyAlignment="1">
      <alignment horizontal="center" vertical="center" wrapText="1"/>
    </xf>
    <xf numFmtId="0" fontId="52" fillId="0" borderId="115" xfId="0" applyFont="1" applyFill="1" applyBorder="1" applyAlignment="1">
      <alignment horizontal="center" vertical="center"/>
    </xf>
    <xf numFmtId="0" fontId="52" fillId="0" borderId="116" xfId="0" applyFont="1" applyFill="1" applyBorder="1" applyAlignment="1">
      <alignment horizontal="center" vertical="center" wrapText="1"/>
    </xf>
    <xf numFmtId="0" fontId="52" fillId="0" borderId="117" xfId="0" applyFont="1" applyFill="1" applyBorder="1" applyAlignment="1">
      <alignment horizontal="center" vertical="center"/>
    </xf>
    <xf numFmtId="183" fontId="52" fillId="0" borderId="6" xfId="0" applyNumberFormat="1" applyFont="1" applyFill="1" applyBorder="1" applyAlignment="1">
      <alignment vertical="center"/>
    </xf>
    <xf numFmtId="183" fontId="52" fillId="0" borderId="4" xfId="0" applyNumberFormat="1" applyFont="1" applyFill="1" applyBorder="1" applyAlignment="1">
      <alignment vertical="center"/>
    </xf>
    <xf numFmtId="183" fontId="52" fillId="0" borderId="88" xfId="0" applyNumberFormat="1" applyFont="1" applyFill="1" applyBorder="1" applyAlignment="1">
      <alignment vertical="center"/>
    </xf>
    <xf numFmtId="183" fontId="52" fillId="0" borderId="1" xfId="0" applyNumberFormat="1" applyFont="1" applyFill="1" applyBorder="1" applyAlignment="1">
      <alignment vertical="center"/>
    </xf>
    <xf numFmtId="183" fontId="52" fillId="0" borderId="89" xfId="0" applyNumberFormat="1" applyFont="1" applyFill="1" applyBorder="1" applyAlignment="1">
      <alignment vertical="center"/>
    </xf>
    <xf numFmtId="183" fontId="52" fillId="0" borderId="90" xfId="0" applyNumberFormat="1" applyFont="1" applyFill="1" applyBorder="1" applyAlignment="1">
      <alignment vertical="center"/>
    </xf>
    <xf numFmtId="183" fontId="52" fillId="0" borderId="5" xfId="0" applyNumberFormat="1" applyFont="1" applyFill="1" applyBorder="1" applyAlignment="1">
      <alignment vertical="center"/>
    </xf>
    <xf numFmtId="0" fontId="55" fillId="4" borderId="113" xfId="0" applyFont="1" applyFill="1" applyBorder="1" applyAlignment="1">
      <alignment horizontal="center" vertical="center" shrinkToFit="1"/>
    </xf>
    <xf numFmtId="0" fontId="52" fillId="4" borderId="115" xfId="0" applyFont="1" applyFill="1" applyBorder="1" applyAlignment="1">
      <alignment horizontal="right" vertical="center"/>
    </xf>
    <xf numFmtId="184" fontId="52" fillId="4" borderId="91" xfId="0" applyNumberFormat="1" applyFont="1" applyFill="1" applyBorder="1" applyAlignment="1">
      <alignment horizontal="center" vertical="center"/>
    </xf>
    <xf numFmtId="0" fontId="52" fillId="0" borderId="103" xfId="0" applyNumberFormat="1" applyFont="1" applyFill="1" applyBorder="1" applyAlignment="1">
      <alignment vertical="center"/>
    </xf>
    <xf numFmtId="0" fontId="52" fillId="0" borderId="67" xfId="0" applyNumberFormat="1" applyFont="1" applyFill="1" applyBorder="1" applyAlignment="1">
      <alignment vertical="center"/>
    </xf>
    <xf numFmtId="0" fontId="52" fillId="0" borderId="66" xfId="0" applyNumberFormat="1" applyFont="1" applyFill="1" applyBorder="1" applyAlignment="1">
      <alignment vertical="center"/>
    </xf>
    <xf numFmtId="0" fontId="52" fillId="0" borderId="51" xfId="0" applyNumberFormat="1" applyFont="1" applyFill="1" applyBorder="1" applyAlignment="1">
      <alignment vertical="center"/>
    </xf>
    <xf numFmtId="184" fontId="52" fillId="4" borderId="69" xfId="0" applyNumberFormat="1" applyFont="1" applyFill="1" applyBorder="1" applyAlignment="1">
      <alignment horizontal="center" vertical="center"/>
    </xf>
    <xf numFmtId="0" fontId="52" fillId="4" borderId="118" xfId="0" applyFont="1" applyFill="1" applyBorder="1" applyAlignment="1">
      <alignment horizontal="right" vertical="center"/>
    </xf>
    <xf numFmtId="0" fontId="55" fillId="0" borderId="120" xfId="0" applyFont="1" applyFill="1" applyBorder="1" applyAlignment="1">
      <alignment horizontal="center" vertical="center"/>
    </xf>
    <xf numFmtId="0" fontId="55" fillId="4" borderId="120" xfId="0" applyFont="1" applyFill="1" applyBorder="1" applyAlignment="1">
      <alignment horizontal="center" vertical="center" shrinkToFit="1"/>
    </xf>
    <xf numFmtId="0" fontId="52" fillId="4" borderId="121" xfId="0" applyFont="1" applyFill="1" applyBorder="1" applyAlignment="1">
      <alignment horizontal="right" vertical="center"/>
    </xf>
    <xf numFmtId="184" fontId="52" fillId="4" borderId="122" xfId="0" applyNumberFormat="1" applyFont="1" applyFill="1" applyBorder="1" applyAlignment="1">
      <alignment horizontal="center" vertical="center"/>
    </xf>
    <xf numFmtId="0" fontId="52" fillId="0" borderId="59" xfId="0" applyFont="1" applyFill="1" applyBorder="1" applyAlignment="1">
      <alignment horizontal="center" vertical="center"/>
    </xf>
    <xf numFmtId="0" fontId="52" fillId="4" borderId="123" xfId="0" applyFont="1" applyFill="1" applyBorder="1" applyAlignment="1">
      <alignment horizontal="right" vertical="center"/>
    </xf>
    <xf numFmtId="184" fontId="52" fillId="4" borderId="60" xfId="0" applyNumberFormat="1" applyFont="1" applyFill="1" applyBorder="1" applyAlignment="1">
      <alignment horizontal="center" vertical="center"/>
    </xf>
    <xf numFmtId="0" fontId="52" fillId="0" borderId="94" xfId="0" applyNumberFormat="1" applyFont="1" applyFill="1" applyBorder="1" applyAlignment="1">
      <alignment vertical="center"/>
    </xf>
    <xf numFmtId="0" fontId="52" fillId="0" borderId="104" xfId="0" applyNumberFormat="1" applyFont="1" applyFill="1" applyBorder="1" applyAlignment="1">
      <alignment vertical="center"/>
    </xf>
    <xf numFmtId="0" fontId="52" fillId="0" borderId="105" xfId="0" applyNumberFormat="1" applyFont="1" applyFill="1" applyBorder="1" applyAlignment="1">
      <alignment vertical="center"/>
    </xf>
    <xf numFmtId="0" fontId="52" fillId="0" borderId="99" xfId="0" applyNumberFormat="1" applyFont="1" applyFill="1" applyBorder="1" applyAlignment="1">
      <alignment vertical="center"/>
    </xf>
    <xf numFmtId="0" fontId="52" fillId="0" borderId="97" xfId="0" applyNumberFormat="1" applyFont="1" applyFill="1" applyBorder="1" applyAlignment="1">
      <alignment vertical="center"/>
    </xf>
    <xf numFmtId="0" fontId="52" fillId="0" borderId="106" xfId="0" applyNumberFormat="1" applyFont="1" applyFill="1" applyBorder="1" applyAlignment="1">
      <alignment vertical="center"/>
    </xf>
    <xf numFmtId="0" fontId="52" fillId="0" borderId="95" xfId="0" applyNumberFormat="1" applyFont="1" applyFill="1" applyBorder="1" applyAlignment="1">
      <alignment vertical="center"/>
    </xf>
    <xf numFmtId="0" fontId="54" fillId="0" borderId="0" xfId="0" applyFont="1" applyFill="1" applyAlignment="1">
      <alignment horizontal="right" vertical="center"/>
    </xf>
    <xf numFmtId="0" fontId="72" fillId="0" borderId="0" xfId="0" applyFont="1" applyFill="1" applyBorder="1" applyAlignment="1">
      <alignment vertical="center"/>
    </xf>
    <xf numFmtId="0" fontId="72" fillId="0" borderId="0" xfId="0" applyFont="1" applyFill="1" applyAlignment="1">
      <alignment vertical="center"/>
    </xf>
    <xf numFmtId="0" fontId="42" fillId="0" borderId="0" xfId="0" applyFont="1" applyAlignment="1">
      <alignment horizontal="left" vertical="center"/>
    </xf>
    <xf numFmtId="0" fontId="43" fillId="0" borderId="0" xfId="0" applyFont="1" applyAlignment="1">
      <alignment horizontal="right" vertical="center"/>
    </xf>
    <xf numFmtId="0" fontId="43" fillId="0" borderId="0" xfId="0" applyFont="1" applyFill="1" applyBorder="1" applyAlignment="1">
      <alignment horizontal="right" vertical="center"/>
    </xf>
    <xf numFmtId="0" fontId="66" fillId="0" borderId="0" xfId="0" applyFont="1" applyBorder="1" applyAlignment="1">
      <alignment horizontal="right" vertical="center"/>
    </xf>
    <xf numFmtId="0" fontId="52" fillId="0" borderId="88" xfId="0" applyNumberFormat="1" applyFont="1" applyFill="1" applyBorder="1" applyAlignment="1">
      <alignment vertical="center"/>
    </xf>
    <xf numFmtId="0" fontId="52" fillId="0" borderId="89" xfId="0" applyNumberFormat="1" applyFont="1" applyFill="1" applyBorder="1" applyAlignment="1">
      <alignment vertical="center"/>
    </xf>
    <xf numFmtId="181" fontId="34" fillId="0" borderId="0" xfId="0" applyNumberFormat="1" applyFont="1" applyAlignment="1" applyProtection="1">
      <alignment horizontal="right" vertical="center"/>
      <protection locked="0"/>
    </xf>
    <xf numFmtId="0" fontId="53" fillId="0" borderId="75" xfId="0" applyFont="1" applyFill="1" applyBorder="1" applyAlignment="1">
      <alignment vertical="center"/>
    </xf>
    <xf numFmtId="0" fontId="52" fillId="0" borderId="0" xfId="0" applyFont="1" applyFill="1" applyAlignment="1" applyProtection="1">
      <alignment vertical="center"/>
      <protection locked="0"/>
    </xf>
    <xf numFmtId="0" fontId="52" fillId="0" borderId="5" xfId="0" applyNumberFormat="1" applyFont="1" applyFill="1" applyBorder="1" applyAlignment="1" applyProtection="1">
      <alignment horizontal="right" vertical="center"/>
    </xf>
    <xf numFmtId="0" fontId="52" fillId="0" borderId="103" xfId="0" applyNumberFormat="1" applyFont="1" applyFill="1" applyBorder="1" applyAlignment="1" applyProtection="1">
      <alignment horizontal="right" vertical="center"/>
    </xf>
    <xf numFmtId="0" fontId="52" fillId="0" borderId="67" xfId="0" applyNumberFormat="1" applyFont="1" applyFill="1" applyBorder="1" applyAlignment="1" applyProtection="1">
      <alignment horizontal="right" vertical="center"/>
    </xf>
    <xf numFmtId="0" fontId="52" fillId="0" borderId="66" xfId="0" applyNumberFormat="1" applyFont="1" applyFill="1" applyBorder="1" applyAlignment="1" applyProtection="1">
      <alignment horizontal="right" vertical="center"/>
    </xf>
    <xf numFmtId="0" fontId="52" fillId="0" borderId="51" xfId="0" applyNumberFormat="1" applyFont="1" applyFill="1" applyBorder="1" applyAlignment="1" applyProtection="1">
      <alignment horizontal="right" vertical="center"/>
    </xf>
    <xf numFmtId="0" fontId="52" fillId="0" borderId="94" xfId="0" applyNumberFormat="1" applyFont="1" applyFill="1" applyBorder="1" applyAlignment="1" applyProtection="1">
      <alignment horizontal="right" vertical="center"/>
    </xf>
    <xf numFmtId="0" fontId="52" fillId="0" borderId="104" xfId="0" applyNumberFormat="1" applyFont="1" applyFill="1" applyBorder="1" applyAlignment="1" applyProtection="1">
      <alignment horizontal="right" vertical="center"/>
    </xf>
    <xf numFmtId="0" fontId="52" fillId="0" borderId="105" xfId="0" applyNumberFormat="1" applyFont="1" applyFill="1" applyBorder="1" applyAlignment="1" applyProtection="1">
      <alignment horizontal="right" vertical="center"/>
    </xf>
    <xf numFmtId="0" fontId="52" fillId="0" borderId="106" xfId="0" applyNumberFormat="1" applyFont="1" applyFill="1" applyBorder="1" applyAlignment="1" applyProtection="1">
      <alignment horizontal="right" vertical="center"/>
    </xf>
    <xf numFmtId="0" fontId="55" fillId="0" borderId="101" xfId="0" applyFont="1" applyFill="1" applyBorder="1" applyAlignment="1" applyProtection="1">
      <alignment horizontal="center" vertical="center"/>
      <protection locked="0"/>
    </xf>
    <xf numFmtId="0" fontId="55" fillId="0" borderId="113" xfId="0" applyFont="1" applyFill="1" applyBorder="1" applyAlignment="1" applyProtection="1">
      <alignment horizontal="center" vertical="center"/>
      <protection locked="0"/>
    </xf>
    <xf numFmtId="0" fontId="55" fillId="0" borderId="113" xfId="0" applyFont="1" applyFill="1" applyBorder="1" applyAlignment="1" applyProtection="1">
      <alignment horizontal="center" vertical="center"/>
    </xf>
    <xf numFmtId="0" fontId="52" fillId="0" borderId="14" xfId="0" applyFont="1" applyFill="1" applyBorder="1" applyAlignment="1" applyProtection="1">
      <alignment horizontal="center" vertical="center"/>
      <protection locked="0"/>
    </xf>
    <xf numFmtId="0" fontId="52" fillId="0" borderId="5" xfId="0" applyNumberFormat="1" applyFont="1" applyFill="1" applyBorder="1" applyAlignment="1" applyProtection="1">
      <alignment vertical="center"/>
    </xf>
    <xf numFmtId="0" fontId="52" fillId="0" borderId="103" xfId="0" applyNumberFormat="1" applyFont="1" applyFill="1" applyBorder="1" applyAlignment="1" applyProtection="1">
      <alignment vertical="center"/>
    </xf>
    <xf numFmtId="0" fontId="52" fillId="0" borderId="67" xfId="0" applyNumberFormat="1" applyFont="1" applyFill="1" applyBorder="1" applyAlignment="1" applyProtection="1">
      <alignment vertical="center"/>
    </xf>
    <xf numFmtId="0" fontId="52" fillId="0" borderId="89" xfId="0" applyNumberFormat="1" applyFont="1" applyFill="1" applyBorder="1" applyAlignment="1" applyProtection="1">
      <alignment vertical="center"/>
    </xf>
    <xf numFmtId="0" fontId="52" fillId="0" borderId="88" xfId="0" applyNumberFormat="1" applyFont="1" applyFill="1" applyBorder="1" applyAlignment="1" applyProtection="1">
      <alignment vertical="center"/>
    </xf>
    <xf numFmtId="0" fontId="52" fillId="0" borderId="66" xfId="0" applyNumberFormat="1" applyFont="1" applyFill="1" applyBorder="1" applyAlignment="1" applyProtection="1">
      <alignment vertical="center"/>
    </xf>
    <xf numFmtId="0" fontId="52" fillId="0" borderId="51" xfId="0" applyNumberFormat="1" applyFont="1" applyFill="1" applyBorder="1" applyAlignment="1" applyProtection="1">
      <alignment vertical="center"/>
    </xf>
    <xf numFmtId="0" fontId="55" fillId="0" borderId="114" xfId="0" applyFont="1" applyFill="1" applyBorder="1" applyAlignment="1" applyProtection="1">
      <alignment horizontal="center" vertical="center"/>
      <protection locked="0"/>
    </xf>
    <xf numFmtId="0" fontId="55" fillId="0" borderId="114" xfId="0" applyFont="1" applyFill="1" applyBorder="1" applyAlignment="1" applyProtection="1">
      <alignment horizontal="center" vertical="center"/>
    </xf>
    <xf numFmtId="0" fontId="52" fillId="0" borderId="14" xfId="0" applyNumberFormat="1" applyFont="1" applyFill="1" applyBorder="1" applyAlignment="1" applyProtection="1">
      <alignment vertical="center"/>
    </xf>
    <xf numFmtId="0" fontId="52" fillId="0" borderId="126" xfId="0" applyNumberFormat="1" applyFont="1" applyFill="1" applyBorder="1" applyAlignment="1" applyProtection="1">
      <alignment vertical="center"/>
    </xf>
    <xf numFmtId="0" fontId="52" fillId="0" borderId="69" xfId="0" applyNumberFormat="1" applyFont="1" applyFill="1" applyBorder="1" applyAlignment="1" applyProtection="1">
      <alignment vertical="center"/>
    </xf>
    <xf numFmtId="0" fontId="52" fillId="0" borderId="127" xfId="0" applyNumberFormat="1" applyFont="1" applyFill="1" applyBorder="1" applyAlignment="1" applyProtection="1">
      <alignment vertical="center"/>
    </xf>
    <xf numFmtId="0" fontId="52" fillId="0" borderId="128" xfId="0" applyNumberFormat="1" applyFont="1" applyFill="1" applyBorder="1" applyAlignment="1" applyProtection="1">
      <alignment vertical="center"/>
    </xf>
    <xf numFmtId="0" fontId="52" fillId="0" borderId="118" xfId="0" applyNumberFormat="1" applyFont="1" applyFill="1" applyBorder="1" applyAlignment="1" applyProtection="1">
      <alignment vertical="center"/>
    </xf>
    <xf numFmtId="0" fontId="52" fillId="0" borderId="91" xfId="0" applyNumberFormat="1" applyFont="1" applyFill="1" applyBorder="1" applyAlignment="1" applyProtection="1">
      <alignment vertical="center"/>
    </xf>
    <xf numFmtId="0" fontId="55" fillId="0" borderId="112" xfId="0" applyFont="1" applyFill="1" applyBorder="1" applyAlignment="1">
      <alignment vertical="center" textRotation="255"/>
    </xf>
    <xf numFmtId="0" fontId="55" fillId="0" borderId="119" xfId="0" applyFont="1" applyFill="1" applyBorder="1" applyAlignment="1">
      <alignment vertical="center" textRotation="255"/>
    </xf>
    <xf numFmtId="0" fontId="13" fillId="0" borderId="0" xfId="0" applyFont="1" applyFill="1" applyBorder="1" applyAlignment="1" applyProtection="1">
      <alignment horizontal="center" vertical="center" wrapText="1"/>
      <protection locked="0"/>
    </xf>
    <xf numFmtId="0" fontId="13" fillId="0" borderId="0" xfId="0" applyFont="1" applyFill="1" applyProtection="1">
      <alignment vertical="center"/>
      <protection locked="0"/>
    </xf>
    <xf numFmtId="0" fontId="34" fillId="0" borderId="0" xfId="0" applyFont="1" applyFill="1" applyBorder="1" applyAlignment="1" applyProtection="1">
      <alignment vertical="center"/>
      <protection locked="0"/>
    </xf>
    <xf numFmtId="0" fontId="61" fillId="0" borderId="0" xfId="0" applyFont="1" applyFill="1" applyAlignment="1" applyProtection="1">
      <alignment horizontal="left" vertical="center"/>
      <protection locked="0"/>
    </xf>
    <xf numFmtId="0" fontId="27" fillId="0" borderId="2" xfId="0" applyFont="1" applyFill="1" applyBorder="1" applyAlignment="1" applyProtection="1">
      <alignment horizontal="center" vertical="center" wrapText="1"/>
      <protection locked="0"/>
    </xf>
    <xf numFmtId="0" fontId="27" fillId="0" borderId="3" xfId="0" applyFont="1" applyFill="1" applyBorder="1" applyAlignment="1" applyProtection="1">
      <alignment horizontal="center" vertical="center" wrapText="1"/>
      <protection locked="0"/>
    </xf>
    <xf numFmtId="0" fontId="27" fillId="0" borderId="1" xfId="0" applyFont="1" applyFill="1" applyBorder="1" applyAlignment="1" applyProtection="1">
      <alignment horizontal="center" vertical="center" wrapText="1"/>
      <protection locked="0"/>
    </xf>
    <xf numFmtId="0" fontId="13" fillId="0" borderId="1" xfId="0" applyFont="1" applyFill="1" applyBorder="1" applyAlignment="1" applyProtection="1">
      <alignment horizontal="center" vertical="center" wrapText="1"/>
      <protection locked="0"/>
    </xf>
    <xf numFmtId="179" fontId="34" fillId="0" borderId="1" xfId="0" applyNumberFormat="1" applyFont="1" applyFill="1" applyBorder="1" applyAlignment="1" applyProtection="1">
      <alignment horizontal="right" vertical="center" wrapText="1"/>
      <protection locked="0"/>
    </xf>
    <xf numFmtId="179" fontId="27" fillId="0" borderId="1" xfId="0" applyNumberFormat="1" applyFont="1" applyFill="1" applyBorder="1" applyAlignment="1" applyProtection="1">
      <alignment horizontal="right" vertical="center" wrapText="1"/>
      <protection locked="0"/>
    </xf>
    <xf numFmtId="0" fontId="13" fillId="0" borderId="1" xfId="0" applyFont="1" applyFill="1" applyBorder="1" applyAlignment="1" applyProtection="1">
      <alignment horizontal="justify" vertical="center" wrapText="1"/>
      <protection locked="0"/>
    </xf>
    <xf numFmtId="0" fontId="22" fillId="0" borderId="0" xfId="0" applyFont="1" applyFill="1" applyBorder="1" applyAlignment="1" applyProtection="1">
      <alignment vertical="center"/>
      <protection locked="0"/>
    </xf>
    <xf numFmtId="0" fontId="34" fillId="0" borderId="0" xfId="0" applyFont="1" applyFill="1" applyBorder="1" applyAlignment="1" applyProtection="1">
      <alignment horizontal="left" vertical="center"/>
      <protection locked="0"/>
    </xf>
    <xf numFmtId="0" fontId="34" fillId="0" borderId="1" xfId="0" applyFont="1" applyFill="1" applyBorder="1" applyAlignment="1" applyProtection="1">
      <alignment horizontal="center" vertical="center"/>
    </xf>
    <xf numFmtId="0" fontId="22" fillId="0" borderId="70" xfId="0" applyFont="1" applyFill="1" applyBorder="1" applyAlignment="1" applyProtection="1">
      <alignment vertical="center" wrapText="1"/>
      <protection locked="0"/>
    </xf>
    <xf numFmtId="0" fontId="34" fillId="0" borderId="1" xfId="0" applyFont="1" applyFill="1" applyBorder="1" applyProtection="1">
      <alignment vertical="center"/>
      <protection locked="0"/>
    </xf>
    <xf numFmtId="0" fontId="13" fillId="0" borderId="4" xfId="0" applyFont="1" applyFill="1" applyBorder="1" applyAlignment="1" applyProtection="1">
      <alignment horizontal="justify" vertical="center" wrapText="1"/>
      <protection locked="0"/>
    </xf>
    <xf numFmtId="0" fontId="13" fillId="0" borderId="125" xfId="0" applyFont="1" applyFill="1" applyBorder="1" applyAlignment="1" applyProtection="1">
      <alignment horizontal="justify" vertical="center" wrapText="1"/>
      <protection locked="0"/>
    </xf>
    <xf numFmtId="2" fontId="13" fillId="0" borderId="1" xfId="0" applyNumberFormat="1" applyFont="1" applyFill="1" applyBorder="1" applyAlignment="1" applyProtection="1">
      <alignment horizontal="right" vertical="center" wrapText="1"/>
      <protection locked="0"/>
    </xf>
    <xf numFmtId="181" fontId="13" fillId="0" borderId="1" xfId="0" applyNumberFormat="1" applyFont="1" applyFill="1" applyBorder="1" applyAlignment="1" applyProtection="1">
      <alignment horizontal="right" vertical="center" wrapText="1"/>
      <protection locked="0"/>
    </xf>
    <xf numFmtId="0" fontId="11" fillId="0" borderId="0" xfId="0" applyFont="1" applyFill="1" applyBorder="1" applyAlignment="1" applyProtection="1">
      <alignment horizontal="left" vertical="center" wrapText="1"/>
      <protection locked="0"/>
    </xf>
    <xf numFmtId="181" fontId="13" fillId="0" borderId="0" xfId="0" applyNumberFormat="1" applyFont="1" applyFill="1" applyBorder="1" applyAlignment="1" applyProtection="1">
      <alignment horizontal="right" vertical="center" wrapText="1"/>
      <protection locked="0"/>
    </xf>
    <xf numFmtId="181" fontId="34" fillId="0" borderId="0" xfId="0" applyNumberFormat="1" applyFont="1" applyFill="1" applyBorder="1" applyAlignment="1" applyProtection="1">
      <alignment horizontal="right" vertical="center"/>
    </xf>
    <xf numFmtId="0" fontId="55" fillId="0" borderId="112" xfId="0" applyFont="1" applyFill="1" applyBorder="1" applyAlignment="1">
      <alignment horizontal="center" vertical="center" textRotation="255"/>
    </xf>
    <xf numFmtId="0" fontId="55" fillId="0" borderId="108" xfId="0" applyFont="1" applyFill="1" applyBorder="1" applyAlignment="1" applyProtection="1">
      <alignment horizontal="center" vertical="center" wrapText="1"/>
      <protection locked="0"/>
    </xf>
    <xf numFmtId="0" fontId="52" fillId="0" borderId="88" xfId="0" applyNumberFormat="1" applyFont="1" applyFill="1" applyBorder="1" applyAlignment="1" applyProtection="1">
      <alignment horizontal="right" vertical="center"/>
    </xf>
    <xf numFmtId="0" fontId="52" fillId="0" borderId="89" xfId="0" applyNumberFormat="1" applyFont="1" applyFill="1" applyBorder="1" applyAlignment="1" applyProtection="1">
      <alignment horizontal="right" vertical="center"/>
    </xf>
    <xf numFmtId="0" fontId="52" fillId="0" borderId="97" xfId="0" applyNumberFormat="1" applyFont="1" applyFill="1" applyBorder="1" applyAlignment="1" applyProtection="1">
      <alignment horizontal="right" vertical="center"/>
    </xf>
    <xf numFmtId="0" fontId="52" fillId="0" borderId="99" xfId="0" applyNumberFormat="1" applyFont="1" applyFill="1" applyBorder="1" applyAlignment="1" applyProtection="1">
      <alignment horizontal="right" vertical="center"/>
    </xf>
    <xf numFmtId="0" fontId="53" fillId="0" borderId="50" xfId="0" applyFont="1" applyFill="1" applyBorder="1" applyAlignment="1">
      <alignment horizontal="center" vertical="center"/>
    </xf>
    <xf numFmtId="0" fontId="55" fillId="0" borderId="119" xfId="0" applyFont="1" applyFill="1" applyBorder="1" applyAlignment="1">
      <alignment horizontal="center" vertical="center" textRotation="255"/>
    </xf>
    <xf numFmtId="0" fontId="13" fillId="4" borderId="3" xfId="0" applyFont="1" applyFill="1" applyBorder="1" applyAlignment="1" applyProtection="1">
      <alignment horizontal="right" vertical="center" wrapText="1"/>
      <protection locked="0"/>
    </xf>
    <xf numFmtId="0" fontId="13" fillId="0" borderId="2" xfId="0" applyFont="1" applyFill="1" applyBorder="1" applyAlignment="1" applyProtection="1">
      <alignment horizontal="right" vertical="center" wrapText="1"/>
    </xf>
    <xf numFmtId="0" fontId="13" fillId="0" borderId="0" xfId="0" applyFont="1" applyFill="1" applyBorder="1" applyAlignment="1" applyProtection="1">
      <alignment horizontal="left" vertical="center" wrapText="1"/>
      <protection locked="0"/>
    </xf>
    <xf numFmtId="0" fontId="13" fillId="0" borderId="4" xfId="0" applyFont="1" applyFill="1" applyBorder="1" applyAlignment="1" applyProtection="1">
      <alignment horizontal="center" vertical="center" wrapText="1"/>
      <protection locked="0"/>
    </xf>
    <xf numFmtId="0" fontId="27" fillId="0" borderId="5" xfId="0" applyFont="1" applyFill="1" applyBorder="1" applyAlignment="1" applyProtection="1">
      <alignment horizontal="center" vertical="center" wrapText="1"/>
      <protection locked="0"/>
    </xf>
    <xf numFmtId="0" fontId="13" fillId="0" borderId="0" xfId="0" applyFont="1" applyFill="1" applyBorder="1" applyAlignment="1" applyProtection="1">
      <alignment horizontal="center" vertical="center" wrapText="1"/>
      <protection locked="0"/>
    </xf>
    <xf numFmtId="0" fontId="27" fillId="0" borderId="0" xfId="0" applyFont="1" applyFill="1" applyAlignment="1" applyProtection="1">
      <alignment horizontal="left" vertical="center" wrapText="1"/>
      <protection locked="0"/>
    </xf>
    <xf numFmtId="0" fontId="34" fillId="0" borderId="5" xfId="0" applyFont="1" applyFill="1" applyBorder="1" applyAlignment="1" applyProtection="1">
      <alignment horizontal="center" vertical="center"/>
      <protection locked="0"/>
    </xf>
    <xf numFmtId="0" fontId="34" fillId="0" borderId="0" xfId="0" applyFont="1" applyFill="1" applyBorder="1" applyAlignment="1" applyProtection="1">
      <alignment horizontal="center" vertical="center"/>
      <protection locked="0"/>
    </xf>
    <xf numFmtId="0" fontId="22" fillId="0" borderId="3" xfId="0" applyFont="1" applyFill="1" applyBorder="1" applyAlignment="1" applyProtection="1">
      <alignment horizontal="center" vertical="center" wrapText="1"/>
      <protection locked="0"/>
    </xf>
    <xf numFmtId="0" fontId="52" fillId="0" borderId="130" xfId="0" applyNumberFormat="1" applyFont="1" applyFill="1" applyBorder="1" applyAlignment="1" applyProtection="1">
      <alignment horizontal="right" vertical="center"/>
    </xf>
    <xf numFmtId="0" fontId="52" fillId="0" borderId="49" xfId="0" applyFont="1" applyFill="1" applyBorder="1" applyAlignment="1" applyProtection="1">
      <alignment vertical="center"/>
      <protection locked="0"/>
    </xf>
    <xf numFmtId="0" fontId="52" fillId="0" borderId="95" xfId="0" applyNumberFormat="1" applyFont="1" applyFill="1" applyBorder="1" applyAlignment="1" applyProtection="1">
      <alignment horizontal="right" vertical="center"/>
    </xf>
    <xf numFmtId="0" fontId="52" fillId="0" borderId="55" xfId="0" applyFont="1" applyFill="1" applyBorder="1" applyAlignment="1">
      <alignment vertical="center" wrapText="1"/>
    </xf>
    <xf numFmtId="0" fontId="52" fillId="0" borderId="132" xfId="0" applyFont="1" applyFill="1" applyBorder="1" applyAlignment="1">
      <alignment horizontal="center" vertical="center"/>
    </xf>
    <xf numFmtId="0" fontId="52" fillId="4" borderId="115" xfId="0" applyFont="1" applyFill="1" applyBorder="1" applyAlignment="1" applyProtection="1">
      <alignment horizontal="right" vertical="center"/>
    </xf>
    <xf numFmtId="184" fontId="52" fillId="4" borderId="69" xfId="0" applyNumberFormat="1" applyFont="1" applyFill="1" applyBorder="1" applyAlignment="1" applyProtection="1">
      <alignment horizontal="center" vertical="center"/>
    </xf>
    <xf numFmtId="0" fontId="52" fillId="4" borderId="118" xfId="0" applyFont="1" applyFill="1" applyBorder="1" applyAlignment="1" applyProtection="1">
      <alignment horizontal="right" vertical="center"/>
    </xf>
    <xf numFmtId="184" fontId="52" fillId="4" borderId="15" xfId="0" applyNumberFormat="1" applyFont="1" applyFill="1" applyBorder="1" applyAlignment="1" applyProtection="1">
      <alignment horizontal="center" vertical="center"/>
    </xf>
    <xf numFmtId="0" fontId="52" fillId="4" borderId="14" xfId="0" applyFont="1" applyFill="1" applyBorder="1" applyAlignment="1" applyProtection="1">
      <alignment horizontal="right" vertical="center"/>
    </xf>
    <xf numFmtId="184" fontId="52" fillId="4" borderId="91" xfId="0" applyNumberFormat="1" applyFont="1" applyFill="1" applyBorder="1" applyAlignment="1" applyProtection="1">
      <alignment horizontal="center" vertical="center"/>
    </xf>
    <xf numFmtId="0" fontId="55" fillId="4" borderId="113" xfId="0" applyFont="1" applyFill="1" applyBorder="1" applyAlignment="1" applyProtection="1">
      <alignment horizontal="center" vertical="center" shrinkToFit="1"/>
    </xf>
    <xf numFmtId="184" fontId="52" fillId="4" borderId="15" xfId="0" applyNumberFormat="1" applyFont="1" applyFill="1" applyBorder="1" applyAlignment="1">
      <alignment horizontal="center" vertical="center"/>
    </xf>
    <xf numFmtId="0" fontId="52" fillId="4" borderId="14" xfId="0" applyFont="1" applyFill="1" applyBorder="1" applyAlignment="1">
      <alignment horizontal="right" vertical="center"/>
    </xf>
    <xf numFmtId="184" fontId="52" fillId="4" borderId="92" xfId="0" applyNumberFormat="1" applyFont="1" applyFill="1" applyBorder="1" applyAlignment="1">
      <alignment horizontal="center" vertical="center"/>
    </xf>
    <xf numFmtId="0" fontId="52" fillId="4" borderId="59" xfId="0" applyFont="1" applyFill="1" applyBorder="1" applyAlignment="1">
      <alignment horizontal="right" vertical="center"/>
    </xf>
    <xf numFmtId="0" fontId="55" fillId="4" borderId="114" xfId="0" applyFont="1" applyFill="1" applyBorder="1" applyAlignment="1" applyProtection="1">
      <alignment horizontal="center" vertical="center" shrinkToFit="1"/>
    </xf>
    <xf numFmtId="0" fontId="14" fillId="0" borderId="0" xfId="0" applyFont="1" applyFill="1" applyBorder="1" applyAlignment="1" applyProtection="1">
      <alignment horizontal="left" vertical="center"/>
      <protection locked="0"/>
    </xf>
    <xf numFmtId="0" fontId="14" fillId="0" borderId="0" xfId="0" applyFont="1" applyFill="1" applyBorder="1" applyAlignment="1" applyProtection="1">
      <alignment vertical="center"/>
      <protection locked="0"/>
    </xf>
    <xf numFmtId="0" fontId="14" fillId="0" borderId="0" xfId="0" applyFont="1" applyFill="1" applyBorder="1" applyAlignment="1" applyProtection="1">
      <alignment horizontal="right" vertical="center"/>
      <protection locked="0"/>
    </xf>
    <xf numFmtId="57" fontId="68" fillId="0" borderId="2" xfId="0" applyNumberFormat="1" applyFont="1" applyFill="1" applyBorder="1" applyAlignment="1" applyProtection="1">
      <alignment horizontal="center" vertical="center" wrapText="1"/>
      <protection locked="0"/>
    </xf>
    <xf numFmtId="0" fontId="45" fillId="0" borderId="2" xfId="0" applyFont="1" applyFill="1" applyBorder="1" applyAlignment="1" applyProtection="1">
      <alignment vertical="center"/>
      <protection locked="0"/>
    </xf>
    <xf numFmtId="0" fontId="45" fillId="0" borderId="2" xfId="0" applyFont="1" applyFill="1" applyBorder="1" applyAlignment="1" applyProtection="1">
      <alignment horizontal="center" vertical="center" wrapText="1"/>
      <protection locked="0"/>
    </xf>
    <xf numFmtId="0" fontId="45" fillId="0" borderId="3" xfId="0" applyFont="1" applyFill="1" applyBorder="1" applyAlignment="1" applyProtection="1">
      <alignment horizontal="center" vertical="center" wrapText="1"/>
      <protection locked="0"/>
    </xf>
    <xf numFmtId="0" fontId="34" fillId="0" borderId="1" xfId="0" applyFont="1" applyFill="1" applyBorder="1" applyAlignment="1" applyProtection="1">
      <alignment horizontal="left" vertical="center"/>
      <protection locked="0"/>
    </xf>
    <xf numFmtId="0" fontId="13" fillId="0" borderId="1" xfId="0" applyFont="1" applyFill="1" applyBorder="1" applyAlignment="1" applyProtection="1">
      <alignment horizontal="left" vertical="center" wrapText="1"/>
      <protection locked="0"/>
    </xf>
    <xf numFmtId="0" fontId="13" fillId="0" borderId="124" xfId="0" applyFont="1" applyFill="1" applyBorder="1" applyAlignment="1" applyProtection="1">
      <alignment horizontal="left" vertical="center" wrapText="1"/>
      <protection locked="0"/>
    </xf>
    <xf numFmtId="38" fontId="45" fillId="0" borderId="1" xfId="1" applyFont="1" applyFill="1" applyBorder="1" applyAlignment="1" applyProtection="1">
      <alignment horizontal="right" vertical="center" wrapText="1"/>
      <protection locked="0"/>
    </xf>
    <xf numFmtId="38" fontId="45" fillId="0" borderId="1" xfId="1" applyFont="1" applyFill="1" applyBorder="1" applyAlignment="1" applyProtection="1">
      <alignment vertical="center" wrapText="1"/>
      <protection locked="0"/>
    </xf>
    <xf numFmtId="0" fontId="45" fillId="0" borderId="1" xfId="0" applyFont="1" applyFill="1" applyBorder="1" applyAlignment="1" applyProtection="1">
      <alignment vertical="center" wrapText="1"/>
      <protection locked="0"/>
    </xf>
    <xf numFmtId="0" fontId="62" fillId="0" borderId="11" xfId="0" applyFont="1" applyFill="1" applyBorder="1" applyAlignment="1" applyProtection="1">
      <alignment horizontal="right" vertical="center"/>
      <protection locked="0"/>
    </xf>
    <xf numFmtId="0" fontId="59" fillId="0" borderId="11" xfId="0" applyFont="1" applyFill="1" applyBorder="1" applyAlignment="1" applyProtection="1">
      <alignment vertical="center"/>
      <protection locked="0"/>
    </xf>
    <xf numFmtId="0" fontId="59" fillId="0" borderId="11" xfId="0" applyFont="1" applyFill="1" applyBorder="1" applyAlignment="1" applyProtection="1">
      <alignment horizontal="left" vertical="center" wrapText="1"/>
      <protection locked="0"/>
    </xf>
    <xf numFmtId="0" fontId="59" fillId="0" borderId="0" xfId="0" applyFont="1" applyFill="1" applyBorder="1" applyAlignment="1" applyProtection="1">
      <alignment horizontal="left" vertical="center" wrapText="1"/>
      <protection locked="0"/>
    </xf>
    <xf numFmtId="0" fontId="40" fillId="0" borderId="0" xfId="0" applyFont="1" applyFill="1" applyBorder="1" applyAlignment="1" applyProtection="1">
      <alignment vertical="center"/>
      <protection locked="0"/>
    </xf>
    <xf numFmtId="0" fontId="59" fillId="0" borderId="0" xfId="0" applyFont="1" applyFill="1" applyBorder="1" applyAlignment="1" applyProtection="1">
      <alignment horizontal="left" vertical="center"/>
      <protection locked="0"/>
    </xf>
    <xf numFmtId="0" fontId="59" fillId="0" borderId="0" xfId="0" applyFont="1" applyFill="1" applyBorder="1" applyAlignment="1" applyProtection="1">
      <alignment vertical="center"/>
      <protection locked="0"/>
    </xf>
    <xf numFmtId="0" fontId="40" fillId="0" borderId="0" xfId="0" applyFont="1" applyBorder="1" applyAlignment="1" applyProtection="1">
      <alignment vertical="center"/>
      <protection locked="0"/>
    </xf>
    <xf numFmtId="0" fontId="25" fillId="0" borderId="1" xfId="0" applyFont="1" applyFill="1" applyBorder="1" applyAlignment="1" applyProtection="1">
      <alignment vertical="center" wrapText="1"/>
    </xf>
    <xf numFmtId="0" fontId="11" fillId="0" borderId="1" xfId="0" applyFont="1" applyFill="1" applyBorder="1" applyAlignment="1" applyProtection="1">
      <alignment horizontal="left" vertical="center" wrapText="1"/>
    </xf>
    <xf numFmtId="0" fontId="34" fillId="0" borderId="4" xfId="0" applyFont="1" applyFill="1" applyBorder="1" applyAlignment="1" applyProtection="1">
      <alignment horizontal="center" vertical="center"/>
      <protection locked="0"/>
    </xf>
    <xf numFmtId="0" fontId="34" fillId="0" borderId="1" xfId="0" applyFont="1" applyFill="1" applyBorder="1" applyAlignment="1" applyProtection="1">
      <alignment horizontal="center" vertical="center"/>
      <protection locked="0"/>
    </xf>
    <xf numFmtId="0" fontId="52" fillId="0" borderId="89" xfId="0" applyNumberFormat="1" applyFont="1" applyFill="1" applyBorder="1" applyAlignment="1" applyProtection="1">
      <alignment horizontal="right" vertical="center"/>
    </xf>
    <xf numFmtId="0" fontId="52" fillId="0" borderId="88" xfId="0" applyNumberFormat="1" applyFont="1" applyFill="1" applyBorder="1" applyAlignment="1" applyProtection="1">
      <alignment horizontal="right" vertical="center"/>
    </xf>
    <xf numFmtId="0" fontId="34" fillId="4" borderId="0" xfId="0" applyFont="1" applyFill="1" applyAlignment="1" applyProtection="1">
      <alignment horizontal="right" vertical="center"/>
      <protection locked="0"/>
    </xf>
    <xf numFmtId="0" fontId="27" fillId="0" borderId="0" xfId="0" applyFont="1" applyFill="1" applyAlignment="1" applyProtection="1">
      <alignment vertical="center" wrapText="1"/>
      <protection locked="0"/>
    </xf>
    <xf numFmtId="0" fontId="13" fillId="0" borderId="12" xfId="0" applyFont="1" applyFill="1" applyBorder="1" applyAlignment="1" applyProtection="1">
      <alignment vertical="center" wrapText="1"/>
      <protection locked="0"/>
    </xf>
    <xf numFmtId="0" fontId="22" fillId="0" borderId="15" xfId="0" applyFont="1" applyFill="1" applyBorder="1" applyAlignment="1" applyProtection="1">
      <alignment vertical="center" wrapText="1"/>
      <protection locked="0"/>
    </xf>
    <xf numFmtId="178" fontId="13" fillId="0" borderId="11" xfId="0" applyNumberFormat="1" applyFont="1" applyFill="1" applyBorder="1" applyAlignment="1" applyProtection="1">
      <alignment horizontal="right" vertical="center" wrapText="1"/>
      <protection locked="0"/>
    </xf>
    <xf numFmtId="0" fontId="22" fillId="0" borderId="0" xfId="0" applyFont="1" applyFill="1" applyBorder="1" applyAlignment="1" applyProtection="1">
      <alignment vertical="center" wrapText="1"/>
      <protection locked="0"/>
    </xf>
    <xf numFmtId="178" fontId="13" fillId="0" borderId="0" xfId="0" applyNumberFormat="1" applyFont="1" applyFill="1" applyBorder="1" applyAlignment="1" applyProtection="1">
      <alignment horizontal="right" vertical="center" wrapText="1"/>
      <protection locked="0"/>
    </xf>
    <xf numFmtId="177" fontId="13" fillId="0" borderId="0" xfId="0" applyNumberFormat="1" applyFont="1" applyFill="1" applyBorder="1" applyAlignment="1" applyProtection="1">
      <alignment horizontal="right" vertical="center" wrapText="1"/>
      <protection locked="0"/>
    </xf>
    <xf numFmtId="0" fontId="13" fillId="0" borderId="11" xfId="0" applyFont="1" applyFill="1" applyBorder="1" applyAlignment="1" applyProtection="1">
      <alignment vertical="center" wrapText="1"/>
      <protection locked="0"/>
    </xf>
    <xf numFmtId="0" fontId="34" fillId="0" borderId="11" xfId="0" applyFont="1" applyFill="1" applyBorder="1" applyProtection="1">
      <alignment vertical="center"/>
      <protection locked="0"/>
    </xf>
    <xf numFmtId="0" fontId="34" fillId="0" borderId="0" xfId="0" applyFont="1" applyFill="1" applyAlignment="1" applyProtection="1">
      <alignment horizontal="center" vertical="center"/>
      <protection locked="0"/>
    </xf>
    <xf numFmtId="0" fontId="34" fillId="0" borderId="16" xfId="0" applyFont="1" applyFill="1" applyBorder="1" applyProtection="1">
      <alignment vertical="center"/>
      <protection locked="0"/>
    </xf>
    <xf numFmtId="0" fontId="34" fillId="4" borderId="1" xfId="0" applyFont="1" applyFill="1" applyBorder="1" applyAlignment="1" applyProtection="1">
      <alignment vertical="center"/>
      <protection locked="0"/>
    </xf>
    <xf numFmtId="0" fontId="34" fillId="4" borderId="4" xfId="0" applyFont="1" applyFill="1" applyBorder="1" applyAlignment="1" applyProtection="1">
      <alignment vertical="center"/>
      <protection locked="0"/>
    </xf>
    <xf numFmtId="0" fontId="13" fillId="0" borderId="10" xfId="0" applyFont="1" applyFill="1" applyBorder="1" applyAlignment="1" applyProtection="1">
      <alignment vertical="center" wrapText="1"/>
    </xf>
    <xf numFmtId="0" fontId="13" fillId="0" borderId="13" xfId="0" applyFont="1" applyFill="1" applyBorder="1" applyAlignment="1" applyProtection="1">
      <alignment vertical="center" wrapText="1"/>
    </xf>
    <xf numFmtId="0" fontId="13" fillId="0" borderId="16" xfId="0" applyFont="1" applyFill="1" applyBorder="1" applyAlignment="1" applyProtection="1">
      <alignment vertical="center" wrapText="1"/>
    </xf>
    <xf numFmtId="0" fontId="34" fillId="0" borderId="1" xfId="0" applyFont="1" applyFill="1" applyBorder="1" applyAlignment="1" applyProtection="1">
      <alignment vertical="center"/>
    </xf>
    <xf numFmtId="0" fontId="34" fillId="0" borderId="4" xfId="0" applyFont="1" applyFill="1" applyBorder="1" applyAlignment="1" applyProtection="1">
      <alignment vertical="center"/>
    </xf>
    <xf numFmtId="14" fontId="13" fillId="0" borderId="1" xfId="0" applyNumberFormat="1" applyFont="1" applyFill="1" applyBorder="1" applyAlignment="1" applyProtection="1">
      <alignment horizontal="justify" vertical="center" wrapText="1"/>
      <protection locked="0"/>
    </xf>
    <xf numFmtId="14" fontId="13" fillId="0" borderId="1" xfId="0" applyNumberFormat="1" applyFont="1" applyFill="1" applyBorder="1" applyAlignment="1" applyProtection="1">
      <alignment horizontal="left" vertical="center" wrapText="1"/>
      <protection locked="0"/>
    </xf>
    <xf numFmtId="14" fontId="13" fillId="0" borderId="1" xfId="0" applyNumberFormat="1" applyFont="1" applyFill="1" applyBorder="1" applyAlignment="1" applyProtection="1">
      <alignment vertical="center" wrapText="1"/>
      <protection locked="0"/>
    </xf>
    <xf numFmtId="38" fontId="45" fillId="0" borderId="1" xfId="1" applyFont="1" applyFill="1" applyBorder="1" applyAlignment="1" applyProtection="1">
      <alignment vertical="center" wrapText="1"/>
    </xf>
    <xf numFmtId="56" fontId="2" fillId="0" borderId="0" xfId="0" quotePrefix="1" applyNumberFormat="1" applyFont="1" applyFill="1" applyAlignment="1" applyProtection="1">
      <alignment horizontal="left" vertical="center"/>
      <protection locked="0"/>
    </xf>
    <xf numFmtId="0" fontId="7" fillId="0" borderId="0" xfId="0" applyFont="1" applyFill="1" applyProtection="1">
      <alignment vertical="center"/>
      <protection locked="0"/>
    </xf>
    <xf numFmtId="0" fontId="7" fillId="0" borderId="0" xfId="0" applyFont="1" applyFill="1" applyBorder="1" applyAlignment="1" applyProtection="1">
      <alignment horizontal="right" vertical="center"/>
      <protection locked="0"/>
    </xf>
    <xf numFmtId="0" fontId="2" fillId="0" borderId="2" xfId="0" applyFont="1" applyFill="1" applyBorder="1" applyAlignment="1" applyProtection="1">
      <alignment vertical="top" wrapText="1"/>
      <protection locked="0"/>
    </xf>
    <xf numFmtId="0" fontId="2" fillId="0" borderId="18" xfId="0" applyFont="1" applyFill="1" applyBorder="1" applyAlignment="1" applyProtection="1">
      <alignment vertical="top" wrapText="1"/>
      <protection locked="0"/>
    </xf>
    <xf numFmtId="0" fontId="2" fillId="0" borderId="18" xfId="0" applyFont="1" applyFill="1" applyBorder="1" applyAlignment="1" applyProtection="1">
      <alignment horizontal="right" vertical="top" wrapText="1"/>
      <protection locked="0"/>
    </xf>
    <xf numFmtId="0" fontId="2" fillId="0" borderId="19" xfId="0" applyFont="1" applyFill="1" applyBorder="1" applyAlignment="1" applyProtection="1">
      <alignment horizontal="center" vertical="center" wrapText="1"/>
      <protection locked="0"/>
    </xf>
    <xf numFmtId="0" fontId="2" fillId="0" borderId="19" xfId="0" applyFont="1" applyFill="1" applyBorder="1" applyAlignment="1" applyProtection="1">
      <alignment horizontal="right" vertical="center" wrapText="1"/>
      <protection locked="0"/>
    </xf>
    <xf numFmtId="0" fontId="2" fillId="0" borderId="20" xfId="0" applyFont="1" applyFill="1" applyBorder="1" applyAlignment="1" applyProtection="1">
      <alignment horizontal="right" vertical="center" wrapText="1"/>
      <protection locked="0"/>
    </xf>
    <xf numFmtId="0" fontId="11" fillId="0" borderId="3" xfId="0" applyFont="1" applyFill="1" applyBorder="1" applyAlignment="1" applyProtection="1">
      <alignment horizontal="center" vertical="center" wrapText="1"/>
      <protection locked="0"/>
    </xf>
    <xf numFmtId="0" fontId="6" fillId="0" borderId="3" xfId="0" applyFont="1" applyFill="1" applyBorder="1" applyAlignment="1" applyProtection="1">
      <alignment horizontal="right" vertical="center" wrapText="1"/>
      <protection locked="0"/>
    </xf>
    <xf numFmtId="0" fontId="6" fillId="0" borderId="14" xfId="0" applyFont="1" applyFill="1" applyBorder="1" applyAlignment="1" applyProtection="1">
      <alignment horizontal="right" vertical="center" wrapText="1"/>
      <protection locked="0"/>
    </xf>
    <xf numFmtId="0" fontId="2" fillId="0" borderId="3" xfId="0" applyFont="1" applyFill="1" applyBorder="1" applyAlignment="1" applyProtection="1">
      <alignment vertical="top" wrapText="1"/>
      <protection locked="0"/>
    </xf>
    <xf numFmtId="0" fontId="2" fillId="0" borderId="0" xfId="0" applyFont="1" applyFill="1" applyAlignment="1" applyProtection="1">
      <alignment horizontal="justify" vertical="center"/>
      <protection locked="0"/>
    </xf>
    <xf numFmtId="0" fontId="6" fillId="0" borderId="0" xfId="0" applyFont="1" applyFill="1" applyAlignment="1" applyProtection="1">
      <alignment horizontal="left" vertical="center"/>
      <protection locked="0"/>
    </xf>
    <xf numFmtId="0" fontId="2" fillId="0" borderId="19" xfId="0" applyFont="1" applyFill="1" applyBorder="1" applyAlignment="1" applyProtection="1">
      <alignment horizontal="right" vertical="center" wrapText="1"/>
    </xf>
    <xf numFmtId="0" fontId="6" fillId="0" borderId="3" xfId="0" applyFont="1" applyFill="1" applyBorder="1" applyAlignment="1" applyProtection="1">
      <alignment horizontal="right" vertical="center" wrapText="1"/>
    </xf>
    <xf numFmtId="0" fontId="2" fillId="0" borderId="0" xfId="0" applyFont="1" applyFill="1" applyProtection="1">
      <alignment vertical="center"/>
      <protection locked="0"/>
    </xf>
    <xf numFmtId="0" fontId="6" fillId="0" borderId="1" xfId="0" applyFont="1" applyFill="1" applyBorder="1" applyAlignment="1" applyProtection="1">
      <alignment horizontal="center" vertical="center" wrapText="1"/>
      <protection locked="0"/>
    </xf>
    <xf numFmtId="0" fontId="12" fillId="0" borderId="1" xfId="0" applyFont="1" applyFill="1" applyBorder="1" applyAlignment="1" applyProtection="1">
      <alignment horizontal="right" vertical="center" wrapText="1"/>
      <protection locked="0"/>
    </xf>
    <xf numFmtId="0" fontId="12" fillId="0" borderId="5" xfId="0" applyFont="1" applyFill="1" applyBorder="1" applyAlignment="1" applyProtection="1">
      <alignment horizontal="right" vertical="center" wrapText="1"/>
      <protection locked="0"/>
    </xf>
    <xf numFmtId="0" fontId="12" fillId="0" borderId="1" xfId="0" applyFont="1" applyFill="1" applyBorder="1" applyAlignment="1" applyProtection="1">
      <alignment vertical="center" wrapText="1"/>
      <protection locked="0"/>
    </xf>
    <xf numFmtId="0" fontId="12" fillId="0" borderId="5" xfId="0" applyFont="1" applyFill="1" applyBorder="1" applyAlignment="1" applyProtection="1">
      <alignment vertical="center" wrapText="1"/>
      <protection locked="0"/>
    </xf>
    <xf numFmtId="0" fontId="2" fillId="0" borderId="19" xfId="0" applyFont="1" applyFill="1" applyBorder="1" applyAlignment="1" applyProtection="1">
      <alignment vertical="center" wrapText="1"/>
      <protection locked="0"/>
    </xf>
    <xf numFmtId="0" fontId="2" fillId="0" borderId="20" xfId="0" applyFont="1" applyFill="1" applyBorder="1" applyAlignment="1" applyProtection="1">
      <alignment vertical="center" wrapText="1"/>
      <protection locked="0"/>
    </xf>
    <xf numFmtId="0" fontId="6" fillId="0" borderId="3" xfId="0" applyFont="1" applyFill="1" applyBorder="1" applyAlignment="1" applyProtection="1">
      <alignment vertical="center" wrapText="1"/>
      <protection locked="0"/>
    </xf>
    <xf numFmtId="0" fontId="6" fillId="0" borderId="14" xfId="0" applyFont="1" applyFill="1" applyBorder="1" applyAlignment="1" applyProtection="1">
      <alignment vertical="center" wrapText="1"/>
      <protection locked="0"/>
    </xf>
    <xf numFmtId="0" fontId="12" fillId="0" borderId="1" xfId="0" applyFont="1" applyFill="1" applyBorder="1" applyAlignment="1" applyProtection="1">
      <alignment vertical="center" wrapText="1"/>
    </xf>
    <xf numFmtId="182" fontId="2" fillId="0" borderId="18" xfId="0" applyNumberFormat="1" applyFont="1" applyFill="1" applyBorder="1" applyAlignment="1" applyProtection="1">
      <alignment horizontal="right" vertical="top" wrapText="1"/>
    </xf>
    <xf numFmtId="0" fontId="77" fillId="0" borderId="0" xfId="0" applyFont="1" applyFill="1" applyAlignment="1">
      <alignment vertical="center"/>
    </xf>
    <xf numFmtId="0" fontId="55" fillId="0" borderId="0" xfId="0" applyFont="1" applyFill="1" applyAlignment="1">
      <alignment horizontal="right" vertical="center"/>
    </xf>
    <xf numFmtId="0" fontId="55" fillId="0" borderId="0" xfId="0" applyFont="1" applyFill="1" applyBorder="1" applyAlignment="1">
      <alignment vertical="center"/>
    </xf>
    <xf numFmtId="0" fontId="78" fillId="0" borderId="0" xfId="0" applyFont="1" applyFill="1" applyAlignment="1">
      <alignment vertical="center"/>
    </xf>
    <xf numFmtId="0" fontId="79" fillId="0" borderId="0" xfId="0" applyFont="1" applyFill="1" applyAlignment="1">
      <alignment vertical="center"/>
    </xf>
    <xf numFmtId="0" fontId="26" fillId="0" borderId="114" xfId="0" applyFont="1" applyFill="1" applyBorder="1" applyAlignment="1" applyProtection="1">
      <alignment horizontal="center" vertical="center" wrapText="1"/>
    </xf>
    <xf numFmtId="0" fontId="26" fillId="0" borderId="113" xfId="0" applyFont="1" applyFill="1" applyBorder="1" applyAlignment="1" applyProtection="1">
      <alignment horizontal="center" vertical="center" wrapText="1"/>
    </xf>
    <xf numFmtId="0" fontId="7" fillId="5" borderId="0" xfId="0" applyFont="1" applyFill="1" applyProtection="1">
      <alignment vertical="center"/>
      <protection locked="0"/>
    </xf>
    <xf numFmtId="0" fontId="13" fillId="0" borderId="4" xfId="0" applyFont="1" applyFill="1" applyBorder="1" applyAlignment="1" applyProtection="1">
      <alignment horizontal="center" vertical="center" shrinkToFit="1"/>
      <protection locked="0"/>
    </xf>
    <xf numFmtId="0" fontId="2" fillId="0" borderId="1" xfId="0" applyFont="1" applyFill="1" applyBorder="1" applyAlignment="1" applyProtection="1">
      <alignment horizontal="justify" vertical="center" wrapText="1"/>
      <protection locked="0"/>
    </xf>
    <xf numFmtId="0" fontId="34" fillId="0" borderId="0" xfId="0" applyFont="1" applyFill="1" applyAlignment="1" applyProtection="1">
      <alignment vertical="top"/>
      <protection locked="0"/>
    </xf>
    <xf numFmtId="0" fontId="34" fillId="0" borderId="1" xfId="0" applyFont="1" applyFill="1" applyBorder="1" applyAlignment="1" applyProtection="1">
      <alignment horizontal="center" vertical="center"/>
      <protection locked="0"/>
    </xf>
    <xf numFmtId="0" fontId="8" fillId="0" borderId="16" xfId="0" applyFont="1" applyFill="1" applyBorder="1" applyAlignment="1" applyProtection="1">
      <alignment horizontal="center" vertical="center" wrapText="1"/>
      <protection locked="0"/>
    </xf>
    <xf numFmtId="0" fontId="34" fillId="0" borderId="6" xfId="0" applyFont="1" applyBorder="1" applyAlignment="1" applyProtection="1">
      <alignment horizontal="left" vertical="center"/>
      <protection locked="0"/>
    </xf>
    <xf numFmtId="181" fontId="34" fillId="0" borderId="4" xfId="0" applyNumberFormat="1" applyFont="1" applyFill="1" applyBorder="1" applyAlignment="1" applyProtection="1">
      <alignment horizontal="right" vertical="center"/>
    </xf>
    <xf numFmtId="0" fontId="34" fillId="0" borderId="1" xfId="0" applyFont="1" applyBorder="1" applyProtection="1">
      <alignment vertical="center"/>
      <protection locked="0"/>
    </xf>
    <xf numFmtId="0" fontId="34" fillId="0" borderId="6" xfId="0" applyFont="1" applyBorder="1" applyProtection="1">
      <alignment vertical="center"/>
      <protection locked="0"/>
    </xf>
    <xf numFmtId="0" fontId="13" fillId="0" borderId="0" xfId="0" applyFont="1" applyFill="1" applyBorder="1" applyAlignment="1" applyProtection="1">
      <alignment horizontal="justify" vertical="center" wrapText="1"/>
      <protection locked="0"/>
    </xf>
    <xf numFmtId="0" fontId="13" fillId="0" borderId="11" xfId="0" applyFont="1" applyFill="1" applyBorder="1" applyAlignment="1" applyProtection="1">
      <alignment horizontal="center" vertical="center" wrapText="1"/>
      <protection locked="0"/>
    </xf>
    <xf numFmtId="38" fontId="2" fillId="0" borderId="19" xfId="1" applyFont="1" applyFill="1" applyBorder="1" applyAlignment="1" applyProtection="1">
      <alignment horizontal="right" vertical="center" wrapText="1"/>
    </xf>
    <xf numFmtId="38" fontId="6" fillId="0" borderId="3" xfId="1" applyFont="1" applyFill="1" applyBorder="1" applyAlignment="1" applyProtection="1">
      <alignment horizontal="right" vertical="center" wrapText="1"/>
    </xf>
    <xf numFmtId="38" fontId="12" fillId="0" borderId="1" xfId="1" applyFont="1" applyFill="1" applyBorder="1" applyAlignment="1" applyProtection="1">
      <alignment horizontal="right" vertical="center" wrapText="1"/>
    </xf>
    <xf numFmtId="0" fontId="33" fillId="0" borderId="4" xfId="0" applyFont="1" applyBorder="1" applyAlignment="1">
      <alignment horizontal="right" vertical="center" wrapText="1"/>
    </xf>
    <xf numFmtId="0" fontId="27" fillId="0" borderId="12" xfId="0" applyFont="1" applyBorder="1" applyAlignment="1">
      <alignment horizontal="left" vertical="center" wrapText="1"/>
    </xf>
    <xf numFmtId="0" fontId="22" fillId="0" borderId="10" xfId="0" applyFont="1" applyBorder="1" applyAlignment="1">
      <alignment horizontal="left" vertical="center" wrapText="1"/>
    </xf>
    <xf numFmtId="0" fontId="27" fillId="0" borderId="11" xfId="0" applyFont="1" applyBorder="1" applyAlignment="1">
      <alignment horizontal="right" vertical="center" wrapText="1"/>
    </xf>
    <xf numFmtId="0" fontId="22" fillId="0" borderId="13" xfId="0" applyFont="1" applyBorder="1" applyAlignment="1">
      <alignment horizontal="left" vertical="center" wrapText="1"/>
    </xf>
    <xf numFmtId="0" fontId="27" fillId="0" borderId="14" xfId="0" applyFont="1" applyBorder="1" applyAlignment="1">
      <alignment horizontal="right" vertical="center" wrapText="1"/>
    </xf>
    <xf numFmtId="0" fontId="22" fillId="0" borderId="17" xfId="0" applyFont="1" applyBorder="1" applyAlignment="1">
      <alignment horizontal="left" vertical="center" wrapText="1"/>
    </xf>
    <xf numFmtId="0" fontId="2" fillId="0" borderId="16" xfId="0" applyFont="1" applyBorder="1" applyAlignment="1">
      <alignment horizontal="left" vertical="center" wrapText="1"/>
    </xf>
    <xf numFmtId="0" fontId="6" fillId="0" borderId="16" xfId="0" applyFont="1" applyBorder="1" applyAlignment="1">
      <alignment horizontal="left" vertical="center" wrapText="1"/>
    </xf>
    <xf numFmtId="0" fontId="50"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14" xfId="0" applyFont="1" applyBorder="1" applyAlignment="1">
      <alignment horizontal="left" vertical="center" wrapText="1"/>
    </xf>
    <xf numFmtId="0" fontId="7" fillId="0" borderId="1" xfId="0" applyFont="1" applyBorder="1" applyAlignment="1">
      <alignment horizontal="left" vertical="center"/>
    </xf>
    <xf numFmtId="0" fontId="34" fillId="0" borderId="0" xfId="0" applyFont="1" applyBorder="1" applyAlignment="1">
      <alignment horizontal="left" vertical="center"/>
    </xf>
    <xf numFmtId="0" fontId="13" fillId="0" borderId="11" xfId="0" applyFont="1" applyBorder="1" applyAlignment="1">
      <alignment horizontal="center" vertical="center"/>
    </xf>
    <xf numFmtId="0" fontId="13" fillId="0" borderId="11" xfId="0" applyFont="1" applyBorder="1" applyAlignment="1">
      <alignment horizontal="left" vertical="center"/>
    </xf>
    <xf numFmtId="0" fontId="34" fillId="0" borderId="0" xfId="0" applyFont="1" applyBorder="1" applyAlignment="1">
      <alignment horizontal="center" vertical="center"/>
    </xf>
    <xf numFmtId="0" fontId="13" fillId="0" borderId="0" xfId="0" applyFont="1" applyBorder="1" applyAlignment="1">
      <alignment horizontal="center" vertical="center" wrapText="1"/>
    </xf>
    <xf numFmtId="0" fontId="13" fillId="0" borderId="0" xfId="0" applyFont="1" applyBorder="1" applyAlignment="1">
      <alignment horizontal="left" vertical="center" wrapText="1"/>
    </xf>
    <xf numFmtId="0" fontId="34" fillId="0" borderId="0" xfId="0" applyFont="1" applyBorder="1" applyAlignment="1">
      <alignment horizontal="left" vertical="center"/>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3" fillId="0" borderId="6" xfId="0" applyFont="1" applyBorder="1" applyAlignment="1">
      <alignment horizontal="center" vertical="center"/>
    </xf>
    <xf numFmtId="0" fontId="43" fillId="0" borderId="0" xfId="0" applyFont="1" applyAlignment="1" applyProtection="1">
      <alignment horizontal="left" vertical="center"/>
      <protection locked="0"/>
    </xf>
    <xf numFmtId="0" fontId="43" fillId="0" borderId="0" xfId="0" applyFont="1" applyFill="1" applyAlignment="1">
      <alignment horizontal="right" vertical="center"/>
    </xf>
    <xf numFmtId="0" fontId="27" fillId="0" borderId="1" xfId="0" applyFont="1" applyFill="1" applyBorder="1" applyAlignment="1">
      <alignment horizontal="center" vertical="center" wrapText="1"/>
    </xf>
    <xf numFmtId="179" fontId="27" fillId="0" borderId="2" xfId="0" applyNumberFormat="1" applyFont="1" applyFill="1" applyBorder="1" applyAlignment="1">
      <alignment vertical="center" wrapText="1"/>
    </xf>
    <xf numFmtId="0" fontId="13" fillId="0" borderId="19" xfId="0" applyFont="1" applyFill="1" applyBorder="1" applyAlignment="1">
      <alignment vertical="center" wrapText="1"/>
    </xf>
    <xf numFmtId="179" fontId="27" fillId="0" borderId="19" xfId="0" applyNumberFormat="1" applyFont="1" applyFill="1" applyBorder="1" applyAlignment="1">
      <alignment vertical="center" wrapText="1"/>
    </xf>
    <xf numFmtId="0" fontId="13" fillId="0" borderId="34" xfId="0" applyFont="1" applyFill="1" applyBorder="1" applyAlignment="1">
      <alignment vertical="center" wrapText="1"/>
    </xf>
    <xf numFmtId="179" fontId="27" fillId="0" borderId="34" xfId="0" applyNumberFormat="1" applyFont="1" applyFill="1" applyBorder="1" applyAlignment="1">
      <alignment vertical="center" wrapText="1"/>
    </xf>
    <xf numFmtId="0" fontId="13" fillId="0" borderId="37" xfId="0" applyFont="1" applyFill="1" applyBorder="1" applyAlignment="1">
      <alignment vertical="center" wrapText="1"/>
    </xf>
    <xf numFmtId="179" fontId="27" fillId="0" borderId="37" xfId="0" applyNumberFormat="1" applyFont="1" applyFill="1" applyBorder="1" applyAlignment="1">
      <alignment vertical="center" wrapText="1"/>
    </xf>
    <xf numFmtId="0" fontId="22" fillId="0" borderId="0" xfId="0" applyFont="1" applyFill="1" applyBorder="1" applyAlignment="1">
      <alignment horizontal="left" vertical="center" wrapText="1"/>
    </xf>
    <xf numFmtId="0" fontId="49" fillId="0" borderId="13" xfId="0" applyFont="1" applyBorder="1" applyAlignment="1">
      <alignment vertical="top" wrapText="1"/>
    </xf>
    <xf numFmtId="0" fontId="49" fillId="0" borderId="15" xfId="0" applyFont="1" applyBorder="1" applyAlignment="1">
      <alignment vertical="top" wrapText="1"/>
    </xf>
    <xf numFmtId="0" fontId="43" fillId="0" borderId="11" xfId="0" applyFont="1" applyBorder="1" applyAlignment="1">
      <alignment horizontal="center" vertical="center"/>
    </xf>
    <xf numFmtId="0" fontId="43" fillId="0" borderId="5" xfId="0" applyFont="1" applyBorder="1" applyAlignment="1">
      <alignment horizontal="center" vertical="center"/>
    </xf>
    <xf numFmtId="0" fontId="13" fillId="0" borderId="5" xfId="0" applyFont="1" applyBorder="1" applyAlignment="1">
      <alignment vertical="center"/>
    </xf>
    <xf numFmtId="0" fontId="13" fillId="0" borderId="5" xfId="0" applyFont="1" applyBorder="1" applyAlignment="1">
      <alignment horizontal="center" vertical="center" wrapText="1"/>
    </xf>
    <xf numFmtId="0" fontId="34" fillId="0" borderId="5" xfId="0" applyFont="1" applyBorder="1" applyAlignment="1">
      <alignment horizontal="center" vertical="center" wrapText="1"/>
    </xf>
    <xf numFmtId="0" fontId="34" fillId="0" borderId="6" xfId="0" applyFont="1" applyBorder="1" applyAlignment="1">
      <alignment horizontal="center" vertical="center" wrapText="1"/>
    </xf>
    <xf numFmtId="0" fontId="34" fillId="0" borderId="0" xfId="0" applyFont="1" applyBorder="1" applyAlignment="1">
      <alignment horizontal="center" vertical="center"/>
    </xf>
    <xf numFmtId="0" fontId="34" fillId="0" borderId="5" xfId="0" applyFont="1" applyBorder="1" applyAlignment="1">
      <alignment horizontal="right" vertical="center"/>
    </xf>
    <xf numFmtId="0" fontId="34" fillId="0" borderId="4" xfId="0" applyFont="1" applyBorder="1" applyAlignment="1">
      <alignment horizontal="right" vertical="center" wrapText="1"/>
    </xf>
    <xf numFmtId="0" fontId="34" fillId="0" borderId="5" xfId="0" applyFont="1" applyBorder="1" applyAlignment="1">
      <alignment horizontal="right" vertical="center" wrapText="1"/>
    </xf>
    <xf numFmtId="0" fontId="13" fillId="0" borderId="0" xfId="0" applyFont="1" applyBorder="1" applyAlignment="1">
      <alignment horizontal="center" vertical="center" wrapText="1"/>
    </xf>
    <xf numFmtId="0" fontId="13" fillId="0" borderId="4" xfId="0" applyFont="1" applyFill="1" applyBorder="1" applyAlignment="1" applyProtection="1">
      <alignment horizontal="center" vertical="center"/>
      <protection locked="0"/>
    </xf>
    <xf numFmtId="0" fontId="81" fillId="0" borderId="0" xfId="0" applyFont="1" applyBorder="1" applyAlignment="1">
      <alignment horizontal="left" vertical="center"/>
    </xf>
    <xf numFmtId="0" fontId="59" fillId="0" borderId="0" xfId="0" applyFont="1" applyAlignment="1">
      <alignment horizontal="left" vertical="center"/>
    </xf>
    <xf numFmtId="0" fontId="40" fillId="0" borderId="0" xfId="0" applyFont="1" applyBorder="1">
      <alignment vertical="center"/>
    </xf>
    <xf numFmtId="0" fontId="82" fillId="0" borderId="0" xfId="0" applyFont="1" applyAlignment="1">
      <alignment horizontal="left" vertical="center"/>
    </xf>
    <xf numFmtId="0" fontId="22" fillId="0" borderId="68" xfId="0" applyFont="1" applyBorder="1" applyAlignment="1">
      <alignment vertical="center" wrapText="1"/>
    </xf>
    <xf numFmtId="0" fontId="83" fillId="0" borderId="0" xfId="0" applyFont="1" applyFill="1" applyAlignment="1" applyProtection="1">
      <alignment vertical="center"/>
      <protection locked="0"/>
    </xf>
    <xf numFmtId="0" fontId="13" fillId="0" borderId="1" xfId="0" applyFont="1" applyBorder="1" applyAlignment="1">
      <alignment horizontal="center" vertical="center" wrapText="1"/>
    </xf>
    <xf numFmtId="0" fontId="34" fillId="0" borderId="1" xfId="0" applyFont="1" applyFill="1" applyBorder="1" applyAlignment="1" applyProtection="1">
      <alignment horizontal="center" vertical="center"/>
      <protection locked="0"/>
    </xf>
    <xf numFmtId="0" fontId="34" fillId="0" borderId="1" xfId="0" applyFont="1" applyBorder="1" applyAlignment="1" applyProtection="1">
      <alignment horizontal="left" vertical="center"/>
      <protection locked="0"/>
    </xf>
    <xf numFmtId="0" fontId="43" fillId="0" borderId="1" xfId="0" applyFont="1" applyBorder="1" applyAlignment="1" applyProtection="1">
      <alignment horizontal="left" vertical="center"/>
      <protection locked="0"/>
    </xf>
    <xf numFmtId="0" fontId="59" fillId="0" borderId="11" xfId="0" applyFont="1" applyBorder="1" applyAlignment="1" applyProtection="1">
      <alignment horizontal="left" vertical="center" wrapText="1"/>
      <protection locked="0"/>
    </xf>
    <xf numFmtId="0" fontId="40" fillId="0" borderId="0" xfId="0" applyFont="1" applyProtection="1">
      <alignment vertical="center"/>
      <protection locked="0"/>
    </xf>
    <xf numFmtId="0" fontId="34" fillId="0" borderId="1" xfId="0" applyFont="1" applyFill="1" applyBorder="1" applyAlignment="1" applyProtection="1">
      <alignment horizontal="center" vertical="center"/>
      <protection locked="0"/>
    </xf>
    <xf numFmtId="0" fontId="55" fillId="0" borderId="142" xfId="0" applyFont="1" applyFill="1" applyBorder="1" applyAlignment="1">
      <alignment horizontal="center" vertical="center"/>
    </xf>
    <xf numFmtId="0" fontId="55" fillId="0" borderId="108" xfId="0" applyFont="1" applyFill="1" applyBorder="1" applyAlignment="1" applyProtection="1">
      <alignment horizontal="center" vertical="center"/>
    </xf>
    <xf numFmtId="0" fontId="55" fillId="0" borderId="142" xfId="0" applyFont="1" applyFill="1" applyBorder="1" applyAlignment="1" applyProtection="1">
      <alignment horizontal="center" vertical="center"/>
    </xf>
    <xf numFmtId="0" fontId="55" fillId="0" borderId="55" xfId="0" applyFont="1" applyFill="1" applyBorder="1" applyAlignment="1">
      <alignment vertical="center"/>
    </xf>
    <xf numFmtId="0" fontId="34" fillId="0" borderId="5" xfId="0" applyFont="1" applyFill="1" applyBorder="1" applyAlignment="1" applyProtection="1">
      <alignment horizontal="right" vertical="center"/>
    </xf>
    <xf numFmtId="0" fontId="13" fillId="0" borderId="1" xfId="0" applyFont="1" applyBorder="1" applyAlignment="1">
      <alignment horizontal="center" vertical="center" wrapText="1"/>
    </xf>
    <xf numFmtId="0" fontId="34" fillId="0" borderId="0" xfId="0" applyFont="1" applyBorder="1" applyAlignment="1">
      <alignment horizontal="left" vertical="center"/>
    </xf>
    <xf numFmtId="0" fontId="43" fillId="0" borderId="1" xfId="0" applyFont="1" applyBorder="1" applyAlignment="1" applyProtection="1">
      <alignment horizontal="center" vertical="center"/>
      <protection locked="0"/>
    </xf>
    <xf numFmtId="0" fontId="34" fillId="0" borderId="5" xfId="0" applyFont="1" applyFill="1" applyBorder="1" applyAlignment="1" applyProtection="1">
      <alignment horizontal="right" vertical="center"/>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2" fillId="0" borderId="10" xfId="0" applyFont="1" applyBorder="1">
      <alignment vertical="center"/>
    </xf>
    <xf numFmtId="0" fontId="2" fillId="0" borderId="13" xfId="0" applyFont="1" applyBorder="1">
      <alignment vertical="center"/>
    </xf>
    <xf numFmtId="0" fontId="2" fillId="0" borderId="0" xfId="0" applyFont="1" applyAlignment="1">
      <alignment vertical="center" wrapText="1"/>
    </xf>
    <xf numFmtId="0" fontId="13" fillId="0" borderId="6" xfId="0" applyFont="1" applyBorder="1">
      <alignment vertical="center"/>
    </xf>
    <xf numFmtId="0" fontId="13" fillId="0" borderId="5" xfId="0" applyFont="1" applyBorder="1" applyAlignment="1">
      <alignment horizontal="center" vertical="center" wrapText="1"/>
    </xf>
    <xf numFmtId="0" fontId="34" fillId="0" borderId="5" xfId="0" applyFont="1" applyBorder="1" applyAlignment="1">
      <alignment horizontal="center" vertical="center"/>
    </xf>
    <xf numFmtId="0" fontId="34" fillId="0" borderId="11" xfId="0" applyFont="1" applyBorder="1" applyAlignment="1">
      <alignment horizontal="center" vertical="center"/>
    </xf>
    <xf numFmtId="0" fontId="34" fillId="0" borderId="0" xfId="0" applyFont="1" applyBorder="1" applyAlignment="1">
      <alignment horizontal="left" vertical="center"/>
    </xf>
    <xf numFmtId="0" fontId="34" fillId="0" borderId="5" xfId="0" applyFont="1" applyBorder="1" applyAlignment="1">
      <alignment horizontal="center" vertical="center"/>
    </xf>
    <xf numFmtId="0" fontId="34" fillId="0" borderId="11" xfId="0" applyFont="1" applyBorder="1" applyAlignment="1">
      <alignment horizontal="center" vertical="center"/>
    </xf>
    <xf numFmtId="0" fontId="13" fillId="0" borderId="4" xfId="0" applyFont="1" applyBorder="1" applyAlignment="1">
      <alignment horizontal="right" vertical="center" wrapText="1"/>
    </xf>
    <xf numFmtId="0" fontId="13" fillId="0" borderId="5" xfId="0" applyFont="1" applyBorder="1" applyAlignment="1">
      <alignment horizontal="right" vertical="center" wrapText="1"/>
    </xf>
    <xf numFmtId="0" fontId="34" fillId="0" borderId="5" xfId="0" applyFont="1" applyBorder="1" applyAlignment="1">
      <alignment vertical="center" wrapText="1"/>
    </xf>
    <xf numFmtId="0" fontId="13" fillId="0" borderId="1" xfId="0" applyFont="1" applyBorder="1" applyAlignment="1">
      <alignment horizontal="left" vertical="center"/>
    </xf>
    <xf numFmtId="0" fontId="27" fillId="0" borderId="5" xfId="0" applyFont="1" applyFill="1" applyBorder="1" applyAlignment="1" applyProtection="1">
      <alignment horizontal="center" vertical="center" wrapText="1"/>
      <protection locked="0"/>
    </xf>
    <xf numFmtId="0" fontId="34" fillId="0" borderId="5" xfId="0" applyFont="1" applyFill="1" applyBorder="1" applyAlignment="1" applyProtection="1">
      <alignment horizontal="center" vertical="center"/>
      <protection locked="0"/>
    </xf>
    <xf numFmtId="0" fontId="34" fillId="0" borderId="1" xfId="0" applyFont="1" applyFill="1" applyBorder="1" applyAlignment="1" applyProtection="1">
      <alignment horizontal="center" vertical="center"/>
      <protection locked="0"/>
    </xf>
    <xf numFmtId="0" fontId="43" fillId="6" borderId="1" xfId="0" applyFont="1" applyFill="1" applyBorder="1" applyAlignment="1" applyProtection="1">
      <alignment horizontal="center" vertical="center"/>
      <protection locked="0"/>
    </xf>
    <xf numFmtId="0" fontId="34" fillId="6" borderId="5" xfId="0" applyFont="1" applyFill="1" applyBorder="1" applyAlignment="1" applyProtection="1">
      <alignment horizontal="right" vertical="center"/>
      <protection locked="0"/>
    </xf>
    <xf numFmtId="0" fontId="22" fillId="0" borderId="0" xfId="0" applyFont="1" applyAlignment="1">
      <alignment horizontal="left" vertical="center"/>
    </xf>
    <xf numFmtId="0" fontId="34" fillId="0" borderId="5" xfId="0" applyFont="1" applyBorder="1" applyAlignment="1">
      <alignment horizontal="center" vertical="center"/>
    </xf>
    <xf numFmtId="0" fontId="13" fillId="0" borderId="1" xfId="0" applyFont="1" applyBorder="1" applyAlignment="1">
      <alignment horizontal="center" vertical="center" wrapText="1"/>
    </xf>
    <xf numFmtId="0" fontId="13" fillId="0" borderId="10" xfId="0" applyFont="1" applyBorder="1" applyAlignment="1">
      <alignment horizontal="left" vertical="center"/>
    </xf>
    <xf numFmtId="0" fontId="13" fillId="0" borderId="16" xfId="0" applyFont="1" applyBorder="1" applyAlignment="1">
      <alignment horizontal="left" vertical="center"/>
    </xf>
    <xf numFmtId="0" fontId="13" fillId="0" borderId="13" xfId="0" applyFont="1" applyBorder="1" applyAlignment="1">
      <alignment horizontal="left" vertical="center"/>
    </xf>
    <xf numFmtId="0" fontId="13" fillId="0" borderId="11" xfId="0" applyFont="1" applyBorder="1" applyAlignment="1">
      <alignment horizontal="left" vertical="center"/>
    </xf>
    <xf numFmtId="0" fontId="43" fillId="0" borderId="1" xfId="0" applyFont="1" applyBorder="1" applyAlignment="1">
      <alignment horizontal="center" vertical="center" wrapText="1"/>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3" fillId="0" borderId="6" xfId="0" applyFont="1" applyBorder="1" applyAlignment="1">
      <alignment horizontal="center" vertical="center"/>
    </xf>
    <xf numFmtId="0" fontId="13" fillId="0" borderId="11" xfId="0" applyFont="1" applyBorder="1" applyAlignment="1">
      <alignment horizontal="center" vertical="center"/>
    </xf>
    <xf numFmtId="0" fontId="13" fillId="0" borderId="12" xfId="0" applyFont="1" applyBorder="1" applyAlignment="1">
      <alignment horizontal="center" vertical="center"/>
    </xf>
    <xf numFmtId="0" fontId="13" fillId="0" borderId="10" xfId="0" applyFont="1" applyBorder="1" applyAlignment="1">
      <alignment horizontal="center" vertical="center"/>
    </xf>
    <xf numFmtId="0" fontId="13" fillId="0" borderId="17" xfId="0" applyFont="1" applyBorder="1" applyAlignment="1">
      <alignment horizontal="center" vertical="center"/>
    </xf>
    <xf numFmtId="0" fontId="13" fillId="0" borderId="28" xfId="0" applyFont="1" applyBorder="1" applyAlignment="1">
      <alignment horizontal="center" vertical="center"/>
    </xf>
    <xf numFmtId="0" fontId="13" fillId="0" borderId="5" xfId="0" applyFont="1" applyBorder="1" applyAlignment="1">
      <alignment horizontal="left" vertical="center"/>
    </xf>
    <xf numFmtId="0" fontId="13" fillId="0" borderId="6" xfId="0" applyFont="1" applyBorder="1" applyAlignment="1">
      <alignment horizontal="left" vertical="center"/>
    </xf>
    <xf numFmtId="0" fontId="13" fillId="0" borderId="14" xfId="0" applyFont="1" applyBorder="1" applyAlignment="1">
      <alignment horizontal="left" vertical="center"/>
    </xf>
    <xf numFmtId="0" fontId="13" fillId="0" borderId="15" xfId="0" applyFont="1" applyBorder="1" applyAlignment="1">
      <alignment horizontal="left" vertical="center"/>
    </xf>
    <xf numFmtId="0" fontId="34" fillId="0" borderId="6" xfId="0" applyFont="1" applyBorder="1" applyAlignment="1">
      <alignment horizontal="left" vertical="center"/>
    </xf>
    <xf numFmtId="0" fontId="22" fillId="0" borderId="40" xfId="0" applyFont="1" applyBorder="1" applyAlignment="1">
      <alignment horizontal="left" vertical="center" wrapText="1"/>
    </xf>
    <xf numFmtId="0" fontId="22" fillId="0" borderId="68" xfId="0" applyFont="1" applyBorder="1" applyAlignment="1">
      <alignment horizontal="left" vertical="center" wrapText="1"/>
    </xf>
    <xf numFmtId="0" fontId="43" fillId="0" borderId="0" xfId="0" applyFont="1">
      <alignment vertical="center"/>
    </xf>
    <xf numFmtId="0" fontId="49" fillId="0" borderId="19" xfId="0" applyFont="1" applyBorder="1" applyAlignment="1">
      <alignment horizontal="left" vertical="center" wrapText="1"/>
    </xf>
    <xf numFmtId="0" fontId="49" fillId="0" borderId="34" xfId="0" applyFont="1" applyBorder="1" applyAlignment="1">
      <alignment horizontal="left" vertical="center" wrapText="1"/>
    </xf>
    <xf numFmtId="0" fontId="49" fillId="0" borderId="37" xfId="0" applyFont="1" applyBorder="1" applyAlignment="1">
      <alignment horizontal="left" vertical="center" wrapText="1"/>
    </xf>
    <xf numFmtId="0" fontId="13" fillId="0" borderId="0" xfId="0" applyFont="1" applyAlignment="1">
      <alignment horizontal="center" vertical="center"/>
    </xf>
    <xf numFmtId="0" fontId="34" fillId="0" borderId="17" xfId="0" applyFont="1" applyBorder="1">
      <alignment vertical="center"/>
    </xf>
    <xf numFmtId="0" fontId="49" fillId="0" borderId="16" xfId="0" applyFont="1" applyFill="1" applyBorder="1" applyAlignment="1">
      <alignment vertical="center"/>
    </xf>
    <xf numFmtId="0" fontId="49" fillId="0" borderId="10" xfId="0" applyFont="1" applyFill="1" applyBorder="1" applyAlignment="1">
      <alignment vertical="center"/>
    </xf>
    <xf numFmtId="0" fontId="87" fillId="0" borderId="34" xfId="0" applyFont="1" applyBorder="1" applyAlignment="1">
      <alignment horizontal="left" vertical="center" wrapText="1"/>
    </xf>
    <xf numFmtId="0" fontId="82" fillId="0" borderId="0" xfId="0" applyFont="1" applyAlignment="1">
      <alignment horizontal="left" vertical="center" wrapText="1"/>
    </xf>
    <xf numFmtId="0" fontId="17" fillId="0" borderId="0" xfId="0" applyFont="1" applyAlignment="1">
      <alignment horizontal="left" vertical="center"/>
    </xf>
    <xf numFmtId="0" fontId="22" fillId="0" borderId="18" xfId="0" applyFont="1" applyBorder="1" applyAlignment="1">
      <alignment horizontal="left" vertical="center" wrapText="1"/>
    </xf>
    <xf numFmtId="0" fontId="34" fillId="0" borderId="0" xfId="0" applyFont="1" applyBorder="1" applyAlignment="1">
      <alignment horizontal="left" vertical="center"/>
    </xf>
    <xf numFmtId="0" fontId="34" fillId="0" borderId="5" xfId="0" applyFont="1" applyBorder="1" applyAlignment="1">
      <alignment horizontal="left" vertical="center"/>
    </xf>
    <xf numFmtId="0" fontId="6" fillId="0" borderId="34" xfId="0" applyFont="1" applyBorder="1" applyAlignment="1">
      <alignment horizontal="left" vertical="center" wrapText="1"/>
    </xf>
    <xf numFmtId="0" fontId="13" fillId="0" borderId="5" xfId="0" applyFont="1" applyFill="1" applyBorder="1" applyAlignment="1" applyProtection="1">
      <alignment horizontal="center" vertical="center"/>
      <protection locked="0"/>
    </xf>
    <xf numFmtId="0" fontId="49" fillId="0" borderId="4" xfId="0" applyFont="1" applyBorder="1" applyAlignment="1">
      <alignment horizontal="center" vertical="center"/>
    </xf>
    <xf numFmtId="0" fontId="49" fillId="0" borderId="6" xfId="0" applyFont="1" applyBorder="1" applyAlignment="1">
      <alignment horizontal="center" vertical="center"/>
    </xf>
    <xf numFmtId="0" fontId="13" fillId="0" borderId="0" xfId="0" applyFont="1" applyBorder="1" applyAlignment="1">
      <alignment horizontal="center" vertical="center" wrapText="1"/>
    </xf>
    <xf numFmtId="0" fontId="0" fillId="0" borderId="0" xfId="0" applyBorder="1" applyAlignment="1">
      <alignment vertical="center"/>
    </xf>
    <xf numFmtId="0" fontId="49" fillId="0" borderId="5" xfId="0" applyFont="1" applyBorder="1" applyAlignment="1">
      <alignment horizontal="center" vertical="center"/>
    </xf>
    <xf numFmtId="0" fontId="34" fillId="0" borderId="0" xfId="0" applyFont="1" applyFill="1" applyBorder="1" applyAlignment="1" applyProtection="1">
      <alignment horizontal="left" vertical="top" wrapText="1"/>
      <protection locked="0"/>
    </xf>
    <xf numFmtId="0" fontId="13" fillId="0" borderId="0" xfId="0" applyFont="1" applyFill="1" applyBorder="1" applyAlignment="1" applyProtection="1">
      <alignment horizontal="center" vertical="center"/>
      <protection locked="0"/>
    </xf>
    <xf numFmtId="0" fontId="13" fillId="0" borderId="6" xfId="0" applyFont="1" applyFill="1" applyBorder="1" applyAlignment="1" applyProtection="1">
      <alignment horizontal="center" vertical="center"/>
      <protection locked="0"/>
    </xf>
    <xf numFmtId="0" fontId="49" fillId="0" borderId="0" xfId="0" applyFont="1" applyFill="1" applyAlignment="1" applyProtection="1">
      <alignment horizontal="left" vertical="center"/>
      <protection locked="0"/>
    </xf>
    <xf numFmtId="0" fontId="42" fillId="0" borderId="6" xfId="0" applyFont="1" applyFill="1" applyBorder="1" applyProtection="1">
      <alignment vertical="center"/>
      <protection locked="0"/>
    </xf>
    <xf numFmtId="0" fontId="42" fillId="0" borderId="0" xfId="0" applyFont="1" applyFill="1" applyProtection="1">
      <alignment vertical="center"/>
      <protection locked="0"/>
    </xf>
    <xf numFmtId="0" fontId="84" fillId="0" borderId="0" xfId="0" applyFont="1">
      <alignment vertical="center"/>
    </xf>
    <xf numFmtId="0" fontId="89" fillId="0" borderId="0" xfId="0" applyFont="1">
      <alignment vertical="center"/>
    </xf>
    <xf numFmtId="0" fontId="42" fillId="0" borderId="3" xfId="0" applyFont="1" applyBorder="1" applyAlignment="1">
      <alignment horizontal="left" vertical="center" wrapText="1"/>
    </xf>
    <xf numFmtId="0" fontId="22" fillId="0" borderId="3" xfId="0" applyFont="1" applyBorder="1" applyAlignment="1">
      <alignment horizontal="left" vertical="center" wrapText="1"/>
    </xf>
    <xf numFmtId="0" fontId="42" fillId="0" borderId="34" xfId="0" applyFont="1" applyBorder="1" applyAlignment="1">
      <alignment horizontal="left" vertical="center" wrapText="1"/>
    </xf>
    <xf numFmtId="0" fontId="22" fillId="0" borderId="0" xfId="0" applyFont="1" applyAlignment="1">
      <alignment horizontal="left" vertical="center"/>
    </xf>
    <xf numFmtId="0" fontId="13" fillId="0" borderId="4" xfId="0" applyFont="1" applyBorder="1" applyAlignment="1">
      <alignment horizontal="center" vertical="center" wrapText="1"/>
    </xf>
    <xf numFmtId="0" fontId="34" fillId="0" borderId="5" xfId="0" applyFont="1" applyBorder="1" applyAlignment="1">
      <alignment horizontal="center" vertical="center"/>
    </xf>
    <xf numFmtId="0" fontId="34" fillId="0" borderId="11" xfId="0" applyFont="1" applyBorder="1" applyAlignment="1">
      <alignment horizontal="center" vertical="center"/>
    </xf>
    <xf numFmtId="0" fontId="34" fillId="0" borderId="1" xfId="0" applyFont="1" applyBorder="1" applyAlignment="1">
      <alignment horizontal="center" vertical="center" wrapText="1"/>
    </xf>
    <xf numFmtId="0" fontId="13" fillId="0" borderId="10" xfId="0" applyFont="1" applyBorder="1" applyAlignment="1">
      <alignment horizontal="center" vertical="center" wrapText="1"/>
    </xf>
    <xf numFmtId="0" fontId="34" fillId="0" borderId="12" xfId="0" applyFont="1" applyBorder="1" applyAlignment="1">
      <alignment horizontal="center" vertical="center"/>
    </xf>
    <xf numFmtId="0" fontId="34" fillId="0" borderId="6" xfId="0" applyFont="1" applyBorder="1" applyAlignment="1">
      <alignment horizontal="center" vertical="center"/>
    </xf>
    <xf numFmtId="0" fontId="34" fillId="0" borderId="1" xfId="0" applyFont="1" applyBorder="1" applyAlignment="1">
      <alignment horizontal="left" vertical="center" wrapText="1"/>
    </xf>
    <xf numFmtId="0" fontId="43" fillId="0" borderId="0" xfId="0" applyFont="1" applyProtection="1">
      <alignment vertical="center"/>
      <protection locked="0"/>
    </xf>
    <xf numFmtId="0" fontId="42" fillId="0" borderId="0" xfId="0" applyFont="1" applyProtection="1">
      <alignment vertical="center"/>
      <protection locked="0"/>
    </xf>
    <xf numFmtId="0" fontId="42" fillId="0" borderId="0" xfId="0" applyFont="1" applyAlignment="1" applyProtection="1">
      <alignment horizontal="left" vertical="center"/>
      <protection locked="0"/>
    </xf>
    <xf numFmtId="0" fontId="13" fillId="0" borderId="0" xfId="0" applyFont="1">
      <alignment vertical="center"/>
    </xf>
    <xf numFmtId="0" fontId="13" fillId="0" borderId="0" xfId="0" applyFont="1" applyAlignment="1">
      <alignment horizontal="center" vertical="center" wrapText="1"/>
    </xf>
    <xf numFmtId="0" fontId="13" fillId="0" borderId="0" xfId="0" applyFont="1" applyAlignment="1">
      <alignment horizontal="left" vertical="center" wrapText="1"/>
    </xf>
    <xf numFmtId="0" fontId="13" fillId="0" borderId="0" xfId="0" applyFont="1" applyAlignment="1">
      <alignment vertical="center" wrapText="1"/>
    </xf>
    <xf numFmtId="0" fontId="65" fillId="0" borderId="0" xfId="0" applyFont="1" applyAlignment="1">
      <alignment horizontal="left" vertical="center"/>
    </xf>
    <xf numFmtId="0" fontId="28" fillId="0" borderId="0" xfId="0" applyFont="1" applyAlignment="1">
      <alignment horizontal="left" vertical="center"/>
    </xf>
    <xf numFmtId="0" fontId="31" fillId="0" borderId="2" xfId="0" applyFont="1" applyBorder="1" applyAlignment="1">
      <alignment horizontal="center" vertical="center" wrapText="1"/>
    </xf>
    <xf numFmtId="0" fontId="32" fillId="0" borderId="3" xfId="0" applyFont="1" applyBorder="1" applyAlignment="1">
      <alignment horizontal="center" vertical="center" wrapText="1"/>
    </xf>
    <xf numFmtId="0" fontId="13" fillId="0" borderId="4" xfId="0" applyFont="1" applyBorder="1" applyAlignment="1">
      <alignment horizontal="left" vertical="center" wrapText="1"/>
    </xf>
    <xf numFmtId="0" fontId="13" fillId="0" borderId="5" xfId="0" applyFont="1" applyBorder="1" applyAlignment="1">
      <alignment horizontal="left" vertical="center" wrapText="1"/>
    </xf>
    <xf numFmtId="0" fontId="13" fillId="0" borderId="6" xfId="0" applyFont="1" applyBorder="1" applyAlignment="1">
      <alignment horizontal="left"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0" borderId="12" xfId="0" applyFont="1" applyBorder="1" applyAlignment="1">
      <alignment horizontal="center" vertical="center" wrapText="1"/>
    </xf>
    <xf numFmtId="0" fontId="30" fillId="0" borderId="13" xfId="0" applyFont="1" applyBorder="1" applyAlignment="1">
      <alignment horizontal="center" vertical="center" wrapText="1"/>
    </xf>
    <xf numFmtId="0" fontId="30" fillId="0" borderId="14" xfId="0" applyFont="1" applyBorder="1" applyAlignment="1">
      <alignment horizontal="center" vertical="center" wrapText="1"/>
    </xf>
    <xf numFmtId="0" fontId="30" fillId="0" borderId="15" xfId="0" applyFont="1" applyBorder="1" applyAlignment="1">
      <alignment horizontal="center" vertical="center" wrapText="1"/>
    </xf>
    <xf numFmtId="0" fontId="33" fillId="0" borderId="4" xfId="0" applyFont="1" applyBorder="1" applyAlignment="1">
      <alignment horizontal="center" vertical="center" wrapText="1"/>
    </xf>
    <xf numFmtId="0" fontId="33" fillId="0" borderId="5" xfId="0" applyFont="1" applyBorder="1" applyAlignment="1">
      <alignment horizontal="center" vertical="center" wrapText="1"/>
    </xf>
    <xf numFmtId="0" fontId="33" fillId="0" borderId="6" xfId="0" applyFont="1" applyBorder="1" applyAlignment="1">
      <alignment horizontal="center" vertical="center" wrapText="1"/>
    </xf>
    <xf numFmtId="0" fontId="30" fillId="0"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30" fillId="0" borderId="4"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6" xfId="0" applyFont="1" applyBorder="1" applyAlignment="1">
      <alignment horizontal="center" vertical="center" wrapText="1"/>
    </xf>
    <xf numFmtId="0" fontId="29" fillId="0" borderId="4" xfId="0" applyFont="1" applyBorder="1" applyAlignment="1">
      <alignment horizontal="center" vertical="center"/>
    </xf>
    <xf numFmtId="0" fontId="29" fillId="0" borderId="5" xfId="0" applyFont="1" applyBorder="1" applyAlignment="1">
      <alignment horizontal="center" vertical="center"/>
    </xf>
    <xf numFmtId="0" fontId="29" fillId="0" borderId="6" xfId="0" applyFont="1" applyBorder="1" applyAlignment="1">
      <alignment horizontal="center" vertical="center"/>
    </xf>
    <xf numFmtId="0" fontId="22" fillId="0" borderId="0" xfId="0" applyFont="1" applyAlignment="1">
      <alignment horizontal="left" vertical="center"/>
    </xf>
    <xf numFmtId="0" fontId="30" fillId="0" borderId="7" xfId="0" applyFont="1" applyBorder="1" applyAlignment="1">
      <alignment horizontal="center" vertical="top" wrapText="1"/>
    </xf>
    <xf numFmtId="0" fontId="30" fillId="0" borderId="8" xfId="0" applyFont="1" applyBorder="1" applyAlignment="1">
      <alignment horizontal="center" vertical="top" wrapText="1"/>
    </xf>
    <xf numFmtId="0" fontId="30" fillId="0" borderId="9" xfId="0" applyFont="1" applyBorder="1" applyAlignment="1">
      <alignment horizontal="center" vertical="top" wrapText="1"/>
    </xf>
    <xf numFmtId="0" fontId="2" fillId="0" borderId="1" xfId="0" applyFont="1" applyFill="1" applyBorder="1" applyAlignment="1">
      <alignment horizontal="center" vertical="center" shrinkToFit="1"/>
    </xf>
    <xf numFmtId="0" fontId="2" fillId="0" borderId="1"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13" xfId="0" applyFont="1" applyFill="1" applyBorder="1" applyAlignment="1">
      <alignment horizontal="left" vertical="center"/>
    </xf>
    <xf numFmtId="0" fontId="2" fillId="0" borderId="14" xfId="0" applyFont="1" applyFill="1" applyBorder="1" applyAlignment="1">
      <alignment horizontal="left" vertical="center"/>
    </xf>
    <xf numFmtId="0" fontId="2" fillId="0" borderId="15" xfId="0" applyFont="1" applyFill="1" applyBorder="1" applyAlignment="1">
      <alignment horizontal="left" vertical="center"/>
    </xf>
    <xf numFmtId="0" fontId="29" fillId="0" borderId="11" xfId="0" applyFont="1" applyFill="1" applyBorder="1" applyAlignment="1">
      <alignment horizontal="center" vertical="center"/>
    </xf>
    <xf numFmtId="0" fontId="29" fillId="0" borderId="14" xfId="0" applyFont="1" applyFill="1" applyBorder="1" applyAlignment="1">
      <alignment horizontal="center" vertical="center"/>
    </xf>
    <xf numFmtId="0" fontId="30"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27" fillId="0" borderId="2" xfId="0" applyFont="1" applyFill="1" applyBorder="1" applyAlignment="1">
      <alignment horizontal="center" vertical="center" wrapText="1"/>
    </xf>
    <xf numFmtId="178" fontId="13" fillId="0" borderId="1" xfId="0" applyNumberFormat="1" applyFont="1" applyFill="1" applyBorder="1" applyAlignment="1">
      <alignment horizontal="right" vertical="center" wrapText="1"/>
    </xf>
    <xf numFmtId="0" fontId="27" fillId="0" borderId="0" xfId="0" applyFont="1" applyFill="1" applyBorder="1" applyAlignment="1">
      <alignment horizontal="left" vertical="center" wrapText="1"/>
    </xf>
    <xf numFmtId="0" fontId="34" fillId="0" borderId="0" xfId="0" applyFont="1" applyFill="1" applyBorder="1" applyAlignment="1">
      <alignment horizontal="center" vertical="center"/>
    </xf>
    <xf numFmtId="0" fontId="34" fillId="0" borderId="30" xfId="0" applyFont="1" applyFill="1" applyBorder="1" applyAlignment="1">
      <alignment horizontal="center" vertical="center" wrapText="1"/>
    </xf>
    <xf numFmtId="0" fontId="34" fillId="0" borderId="31" xfId="0" applyFont="1" applyFill="1" applyBorder="1" applyAlignment="1">
      <alignment horizontal="center" vertical="center" wrapText="1"/>
    </xf>
    <xf numFmtId="0" fontId="34" fillId="0" borderId="32" xfId="0" applyFont="1" applyFill="1" applyBorder="1" applyAlignment="1">
      <alignment horizontal="center" vertical="center" wrapText="1"/>
    </xf>
    <xf numFmtId="0" fontId="34" fillId="0" borderId="33" xfId="0" applyFont="1" applyFill="1" applyBorder="1" applyAlignment="1">
      <alignment horizontal="center" vertical="center" wrapText="1"/>
    </xf>
    <xf numFmtId="0" fontId="25" fillId="0" borderId="12" xfId="0" applyFont="1" applyFill="1" applyBorder="1" applyAlignment="1">
      <alignment horizontal="center" vertical="center" wrapText="1"/>
    </xf>
    <xf numFmtId="0" fontId="25" fillId="0" borderId="15" xfId="0" applyFont="1" applyFill="1" applyBorder="1" applyAlignment="1">
      <alignment horizontal="center" vertical="center" wrapText="1"/>
    </xf>
    <xf numFmtId="0" fontId="13" fillId="0" borderId="32" xfId="0" applyFont="1" applyFill="1" applyBorder="1" applyAlignment="1">
      <alignment horizontal="center" vertical="center" wrapText="1"/>
    </xf>
    <xf numFmtId="0" fontId="13" fillId="0" borderId="33" xfId="0" applyFont="1" applyFill="1" applyBorder="1" applyAlignment="1">
      <alignment horizontal="center" vertical="center" wrapText="1"/>
    </xf>
    <xf numFmtId="0" fontId="13" fillId="0" borderId="34" xfId="0" applyFont="1" applyFill="1" applyBorder="1" applyAlignment="1">
      <alignment horizontal="center" vertical="center" wrapText="1"/>
    </xf>
    <xf numFmtId="0" fontId="13" fillId="0" borderId="37"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30" xfId="0" applyFont="1" applyFill="1" applyBorder="1" applyAlignment="1">
      <alignment horizontal="center" vertical="center" wrapText="1"/>
    </xf>
    <xf numFmtId="0" fontId="13" fillId="0" borderId="31"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27" fillId="0" borderId="26" xfId="0" applyFont="1" applyFill="1" applyBorder="1" applyAlignment="1">
      <alignment horizontal="center" vertical="center" wrapText="1"/>
    </xf>
    <xf numFmtId="0" fontId="27" fillId="0" borderId="3" xfId="0" applyFont="1" applyFill="1" applyBorder="1" applyAlignment="1">
      <alignment horizontal="center" vertical="center" wrapText="1"/>
    </xf>
    <xf numFmtId="0" fontId="13" fillId="0" borderId="19"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25" fillId="0" borderId="10" xfId="0" applyFont="1" applyFill="1" applyBorder="1" applyAlignment="1">
      <alignment horizontal="center" vertical="center" wrapText="1"/>
    </xf>
    <xf numFmtId="0" fontId="25" fillId="0" borderId="13" xfId="0" applyFont="1" applyFill="1" applyBorder="1" applyAlignment="1">
      <alignment horizontal="center" vertical="center" wrapText="1"/>
    </xf>
    <xf numFmtId="0" fontId="27" fillId="0" borderId="29" xfId="0" applyFont="1" applyFill="1" applyBorder="1" applyAlignment="1">
      <alignment horizontal="center" vertical="center" wrapText="1"/>
    </xf>
    <xf numFmtId="0" fontId="30" fillId="0" borderId="1" xfId="0" applyFont="1" applyFill="1" applyBorder="1" applyAlignment="1">
      <alignment horizontal="right" vertical="center" wrapText="1"/>
    </xf>
    <xf numFmtId="177" fontId="34" fillId="0" borderId="10" xfId="0" applyNumberFormat="1" applyFont="1" applyFill="1" applyBorder="1" applyAlignment="1">
      <alignment horizontal="right" vertical="center"/>
    </xf>
    <xf numFmtId="177" fontId="34" fillId="0" borderId="12" xfId="0" applyNumberFormat="1" applyFont="1" applyFill="1" applyBorder="1" applyAlignment="1">
      <alignment horizontal="right" vertical="center"/>
    </xf>
    <xf numFmtId="177" fontId="34" fillId="0" borderId="13" xfId="0" applyNumberFormat="1" applyFont="1" applyFill="1" applyBorder="1" applyAlignment="1">
      <alignment horizontal="right" vertical="center"/>
    </xf>
    <xf numFmtId="177" fontId="34" fillId="0" borderId="15" xfId="0" applyNumberFormat="1" applyFont="1" applyFill="1" applyBorder="1" applyAlignment="1">
      <alignment horizontal="right" vertical="center"/>
    </xf>
    <xf numFmtId="177" fontId="13" fillId="0" borderId="4" xfId="0" applyNumberFormat="1" applyFont="1" applyFill="1" applyBorder="1" applyAlignment="1">
      <alignment horizontal="right" vertical="center" wrapText="1"/>
    </xf>
    <xf numFmtId="177" fontId="13" fillId="0" borderId="6" xfId="0" applyNumberFormat="1" applyFont="1" applyFill="1" applyBorder="1" applyAlignment="1">
      <alignment horizontal="right" vertical="center" wrapText="1"/>
    </xf>
    <xf numFmtId="0" fontId="33" fillId="0" borderId="1" xfId="0" applyFont="1" applyFill="1" applyBorder="1" applyAlignment="1">
      <alignment horizontal="center" vertical="center" wrapText="1"/>
    </xf>
    <xf numFmtId="0" fontId="13" fillId="0" borderId="35" xfId="0" applyFont="1" applyFill="1" applyBorder="1" applyAlignment="1">
      <alignment horizontal="center" vertical="center" wrapText="1"/>
    </xf>
    <xf numFmtId="0" fontId="13" fillId="0" borderId="36" xfId="0" applyFont="1" applyFill="1" applyBorder="1" applyAlignment="1">
      <alignment horizontal="center" vertical="center" wrapText="1"/>
    </xf>
    <xf numFmtId="0" fontId="34" fillId="0" borderId="35" xfId="0" applyFont="1" applyFill="1" applyBorder="1" applyAlignment="1">
      <alignment horizontal="center" vertical="center" wrapText="1"/>
    </xf>
    <xf numFmtId="0" fontId="34" fillId="0" borderId="36" xfId="0" applyFont="1" applyFill="1" applyBorder="1" applyAlignment="1">
      <alignment horizontal="center" vertical="center" wrapText="1"/>
    </xf>
    <xf numFmtId="0" fontId="13" fillId="0" borderId="3" xfId="0" applyFont="1" applyFill="1" applyBorder="1" applyAlignment="1">
      <alignment horizontal="center" vertical="center" wrapText="1"/>
    </xf>
    <xf numFmtId="178" fontId="34" fillId="0" borderId="4" xfId="0" applyNumberFormat="1" applyFont="1" applyFill="1" applyBorder="1" applyAlignment="1">
      <alignment horizontal="right" vertical="center" wrapText="1"/>
    </xf>
    <xf numFmtId="178" fontId="34" fillId="0" borderId="6" xfId="0" applyNumberFormat="1" applyFont="1" applyFill="1" applyBorder="1" applyAlignment="1">
      <alignment horizontal="right" vertical="center" wrapText="1"/>
    </xf>
    <xf numFmtId="0" fontId="13" fillId="0" borderId="16" xfId="0" applyFont="1" applyFill="1" applyBorder="1" applyAlignment="1" applyProtection="1">
      <alignment horizontal="center" vertical="center" wrapText="1"/>
      <protection locked="0"/>
    </xf>
    <xf numFmtId="0" fontId="34" fillId="0" borderId="10" xfId="0" applyFont="1" applyFill="1" applyBorder="1" applyAlignment="1" applyProtection="1">
      <alignment horizontal="center" vertical="center" wrapText="1"/>
      <protection locked="0"/>
    </xf>
    <xf numFmtId="0" fontId="34" fillId="0" borderId="12" xfId="0" applyFont="1" applyFill="1" applyBorder="1" applyAlignment="1" applyProtection="1">
      <alignment horizontal="center" vertical="center" wrapText="1"/>
      <protection locked="0"/>
    </xf>
    <xf numFmtId="0" fontId="34" fillId="0" borderId="2" xfId="0" applyFont="1" applyFill="1" applyBorder="1" applyAlignment="1" applyProtection="1">
      <alignment horizontal="center" vertical="center" wrapText="1"/>
      <protection locked="0"/>
    </xf>
    <xf numFmtId="0" fontId="34" fillId="0" borderId="1" xfId="0" applyFont="1" applyFill="1" applyBorder="1" applyAlignment="1" applyProtection="1">
      <alignment horizontal="center" vertical="center" wrapText="1"/>
      <protection locked="0"/>
    </xf>
    <xf numFmtId="0" fontId="13" fillId="0" borderId="0" xfId="0" applyFont="1" applyFill="1" applyBorder="1" applyAlignment="1" applyProtection="1">
      <alignment horizontal="center" vertical="center" wrapText="1"/>
      <protection locked="0"/>
    </xf>
    <xf numFmtId="0" fontId="34" fillId="0" borderId="13" xfId="0" applyFont="1" applyFill="1" applyBorder="1" applyAlignment="1" applyProtection="1">
      <alignment horizontal="center" vertical="center" wrapText="1"/>
      <protection locked="0"/>
    </xf>
    <xf numFmtId="0" fontId="34" fillId="0" borderId="15" xfId="0" applyFont="1" applyFill="1" applyBorder="1" applyAlignment="1" applyProtection="1">
      <alignment horizontal="center" vertical="center" wrapText="1"/>
      <protection locked="0"/>
    </xf>
    <xf numFmtId="0" fontId="25" fillId="0" borderId="3" xfId="0" applyFont="1" applyFill="1" applyBorder="1" applyAlignment="1" applyProtection="1">
      <alignment horizontal="center" vertical="center" wrapText="1"/>
      <protection locked="0"/>
    </xf>
    <xf numFmtId="0" fontId="13" fillId="0" borderId="2" xfId="0" applyFont="1" applyFill="1" applyBorder="1" applyAlignment="1" applyProtection="1">
      <alignment horizontal="center" vertical="center" shrinkToFit="1"/>
      <protection locked="0"/>
    </xf>
    <xf numFmtId="0" fontId="13" fillId="0" borderId="3" xfId="0" applyFont="1" applyFill="1" applyBorder="1" applyAlignment="1" applyProtection="1">
      <alignment horizontal="center" vertical="center" shrinkToFit="1"/>
      <protection locked="0"/>
    </xf>
    <xf numFmtId="178" fontId="13" fillId="0" borderId="1" xfId="0" applyNumberFormat="1" applyFont="1" applyFill="1" applyBorder="1" applyAlignment="1" applyProtection="1">
      <alignment horizontal="right" vertical="center" wrapText="1"/>
      <protection locked="0"/>
    </xf>
    <xf numFmtId="178" fontId="13" fillId="0" borderId="10" xfId="0" applyNumberFormat="1" applyFont="1" applyFill="1" applyBorder="1" applyAlignment="1" applyProtection="1">
      <alignment horizontal="right" vertical="center" wrapText="1"/>
    </xf>
    <xf numFmtId="178" fontId="13" fillId="0" borderId="12" xfId="0" applyNumberFormat="1" applyFont="1" applyFill="1" applyBorder="1" applyAlignment="1" applyProtection="1">
      <alignment horizontal="right" vertical="center" wrapText="1"/>
    </xf>
    <xf numFmtId="178" fontId="13" fillId="0" borderId="13" xfId="0" applyNumberFormat="1" applyFont="1" applyFill="1" applyBorder="1" applyAlignment="1" applyProtection="1">
      <alignment horizontal="right" vertical="center" wrapText="1"/>
    </xf>
    <xf numFmtId="178" fontId="13" fillId="0" borderId="15" xfId="0" applyNumberFormat="1" applyFont="1" applyFill="1" applyBorder="1" applyAlignment="1" applyProtection="1">
      <alignment horizontal="right" vertical="center" wrapText="1"/>
    </xf>
    <xf numFmtId="178" fontId="13" fillId="4" borderId="1" xfId="0" applyNumberFormat="1" applyFont="1" applyFill="1" applyBorder="1" applyAlignment="1" applyProtection="1">
      <alignment horizontal="right" vertical="center" wrapText="1"/>
      <protection locked="0"/>
    </xf>
    <xf numFmtId="0" fontId="34" fillId="0" borderId="11" xfId="0" applyFont="1" applyFill="1" applyBorder="1" applyAlignment="1" applyProtection="1">
      <alignment horizontal="center" vertical="center" wrapText="1"/>
      <protection locked="0"/>
    </xf>
    <xf numFmtId="0" fontId="34" fillId="0" borderId="14" xfId="0" applyFont="1" applyFill="1" applyBorder="1" applyAlignment="1" applyProtection="1">
      <alignment horizontal="center" vertical="center" wrapText="1"/>
      <protection locked="0"/>
    </xf>
    <xf numFmtId="0" fontId="27" fillId="0" borderId="0" xfId="0" applyFont="1" applyFill="1" applyAlignment="1" applyProtection="1">
      <alignment vertical="center" wrapText="1"/>
      <protection locked="0"/>
    </xf>
    <xf numFmtId="178" fontId="13" fillId="0" borderId="2" xfId="0" applyNumberFormat="1" applyFont="1" applyFill="1" applyBorder="1" applyAlignment="1" applyProtection="1">
      <alignment horizontal="right" vertical="center" wrapText="1"/>
      <protection locked="0"/>
    </xf>
    <xf numFmtId="178" fontId="13" fillId="0" borderId="3" xfId="0" applyNumberFormat="1" applyFont="1" applyFill="1" applyBorder="1" applyAlignment="1" applyProtection="1">
      <alignment horizontal="right" vertical="center" wrapText="1"/>
      <protection locked="0"/>
    </xf>
    <xf numFmtId="178" fontId="13" fillId="4" borderId="2" xfId="0" applyNumberFormat="1" applyFont="1" applyFill="1" applyBorder="1" applyAlignment="1" applyProtection="1">
      <alignment horizontal="right" vertical="center" wrapText="1"/>
      <protection locked="0"/>
    </xf>
    <xf numFmtId="178" fontId="13" fillId="4" borderId="3" xfId="0" applyNumberFormat="1" applyFont="1" applyFill="1" applyBorder="1" applyAlignment="1" applyProtection="1">
      <alignment horizontal="right" vertical="center" wrapText="1"/>
      <protection locked="0"/>
    </xf>
    <xf numFmtId="0" fontId="35" fillId="0" borderId="10" xfId="0" applyFont="1" applyFill="1" applyBorder="1" applyAlignment="1" applyProtection="1">
      <alignment horizontal="center" vertical="center" wrapText="1"/>
      <protection locked="0"/>
    </xf>
    <xf numFmtId="0" fontId="35" fillId="0" borderId="12" xfId="0" applyFont="1" applyFill="1" applyBorder="1" applyAlignment="1" applyProtection="1">
      <alignment horizontal="center" vertical="center" wrapText="1"/>
      <protection locked="0"/>
    </xf>
    <xf numFmtId="0" fontId="35" fillId="0" borderId="13" xfId="0" applyFont="1" applyFill="1" applyBorder="1" applyAlignment="1" applyProtection="1">
      <alignment horizontal="center" vertical="center" wrapText="1"/>
      <protection locked="0"/>
    </xf>
    <xf numFmtId="0" fontId="35" fillId="0" borderId="15" xfId="0" applyFont="1" applyFill="1" applyBorder="1" applyAlignment="1" applyProtection="1">
      <alignment horizontal="center" vertical="center" wrapText="1"/>
      <protection locked="0"/>
    </xf>
    <xf numFmtId="0" fontId="13" fillId="0" borderId="10" xfId="0" applyFont="1" applyFill="1" applyBorder="1" applyAlignment="1" applyProtection="1">
      <alignment horizontal="center" vertical="center" wrapText="1"/>
    </xf>
    <xf numFmtId="0" fontId="13" fillId="0" borderId="11" xfId="0" applyFont="1" applyFill="1" applyBorder="1" applyAlignment="1" applyProtection="1">
      <alignment horizontal="center" vertical="center" wrapText="1"/>
    </xf>
    <xf numFmtId="0" fontId="13" fillId="0" borderId="12" xfId="0" applyFont="1" applyFill="1" applyBorder="1" applyAlignment="1" applyProtection="1">
      <alignment horizontal="center" vertical="center" wrapText="1"/>
    </xf>
    <xf numFmtId="0" fontId="13" fillId="0" borderId="13" xfId="0" applyFont="1" applyFill="1" applyBorder="1" applyAlignment="1" applyProtection="1">
      <alignment horizontal="center" vertical="center" wrapText="1"/>
    </xf>
    <xf numFmtId="0" fontId="13" fillId="0" borderId="14" xfId="0" applyFont="1" applyFill="1" applyBorder="1" applyAlignment="1" applyProtection="1">
      <alignment horizontal="center" vertical="center" wrapText="1"/>
    </xf>
    <xf numFmtId="0" fontId="13" fillId="0" borderId="15" xfId="0" applyFont="1" applyFill="1" applyBorder="1" applyAlignment="1" applyProtection="1">
      <alignment horizontal="center" vertical="center" wrapText="1"/>
    </xf>
    <xf numFmtId="0" fontId="13" fillId="0" borderId="16"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center" wrapText="1"/>
      <protection locked="0"/>
    </xf>
    <xf numFmtId="0" fontId="13" fillId="0" borderId="1" xfId="0" applyFont="1" applyFill="1" applyBorder="1" applyAlignment="1" applyProtection="1">
      <alignment horizontal="center" vertical="center" shrinkToFit="1"/>
      <protection locked="0"/>
    </xf>
    <xf numFmtId="178" fontId="13" fillId="0" borderId="16" xfId="0" applyNumberFormat="1" applyFont="1" applyFill="1" applyBorder="1" applyAlignment="1" applyProtection="1">
      <alignment horizontal="right" vertical="center" wrapText="1"/>
    </xf>
    <xf numFmtId="178" fontId="13" fillId="0" borderId="17" xfId="0" applyNumberFormat="1" applyFont="1" applyFill="1" applyBorder="1" applyAlignment="1" applyProtection="1">
      <alignment horizontal="right" vertical="center" wrapText="1"/>
    </xf>
    <xf numFmtId="0" fontId="34" fillId="0" borderId="4" xfId="0" applyFont="1" applyFill="1" applyBorder="1" applyAlignment="1" applyProtection="1">
      <alignment horizontal="center" vertical="center" wrapText="1"/>
      <protection locked="0"/>
    </xf>
    <xf numFmtId="0" fontId="34" fillId="0" borderId="5" xfId="0" applyFont="1" applyFill="1" applyBorder="1" applyAlignment="1" applyProtection="1">
      <alignment horizontal="center" vertical="center" wrapText="1"/>
      <protection locked="0"/>
    </xf>
    <xf numFmtId="0" fontId="34" fillId="0" borderId="6" xfId="0" applyFont="1" applyFill="1" applyBorder="1" applyAlignment="1" applyProtection="1">
      <alignment horizontal="center" vertical="center" wrapText="1"/>
      <protection locked="0"/>
    </xf>
    <xf numFmtId="0" fontId="34" fillId="0" borderId="3" xfId="0" applyFont="1" applyFill="1" applyBorder="1" applyAlignment="1" applyProtection="1">
      <alignment horizontal="center" vertical="center" wrapText="1"/>
      <protection locked="0"/>
    </xf>
    <xf numFmtId="0" fontId="34" fillId="4" borderId="1" xfId="0" applyFont="1" applyFill="1" applyBorder="1" applyAlignment="1" applyProtection="1">
      <alignment horizontal="center" vertical="center"/>
      <protection locked="0"/>
    </xf>
    <xf numFmtId="0" fontId="34" fillId="0" borderId="27" xfId="0" applyFont="1" applyFill="1" applyBorder="1" applyAlignment="1" applyProtection="1">
      <alignment horizontal="center" vertical="center"/>
      <protection locked="0"/>
    </xf>
    <xf numFmtId="0" fontId="34" fillId="0" borderId="1" xfId="0" applyFont="1" applyFill="1" applyBorder="1" applyAlignment="1" applyProtection="1">
      <alignment horizontal="center" vertical="center"/>
      <protection locked="0"/>
    </xf>
    <xf numFmtId="0" fontId="43" fillId="0" borderId="0" xfId="0" applyFont="1" applyFill="1" applyBorder="1" applyAlignment="1" applyProtection="1">
      <alignment horizontal="right" vertical="center"/>
      <protection locked="0"/>
    </xf>
    <xf numFmtId="0" fontId="7" fillId="0" borderId="0" xfId="0" applyFont="1" applyFill="1" applyBorder="1" applyAlignment="1" applyProtection="1">
      <alignment horizontal="right" vertical="center"/>
      <protection locked="0"/>
    </xf>
    <xf numFmtId="0" fontId="2" fillId="0" borderId="10" xfId="0" applyFont="1" applyFill="1" applyBorder="1" applyAlignment="1" applyProtection="1">
      <alignment horizontal="right" vertical="center" wrapText="1"/>
      <protection locked="0"/>
    </xf>
    <xf numFmtId="0" fontId="2" fillId="0" borderId="11" xfId="0" applyFont="1" applyFill="1" applyBorder="1" applyAlignment="1" applyProtection="1">
      <alignment horizontal="right" vertical="center" wrapText="1"/>
      <protection locked="0"/>
    </xf>
    <xf numFmtId="0" fontId="2" fillId="0" borderId="12" xfId="0" applyFont="1" applyFill="1" applyBorder="1" applyAlignment="1" applyProtection="1">
      <alignment horizontal="right" vertical="center" wrapText="1"/>
      <protection locked="0"/>
    </xf>
    <xf numFmtId="180" fontId="2" fillId="0" borderId="2" xfId="0" applyNumberFormat="1" applyFont="1" applyFill="1" applyBorder="1" applyAlignment="1" applyProtection="1">
      <alignment horizontal="center" vertical="center" wrapText="1"/>
      <protection locked="0"/>
    </xf>
    <xf numFmtId="180" fontId="2" fillId="0" borderId="3" xfId="0" applyNumberFormat="1" applyFont="1" applyFill="1" applyBorder="1" applyAlignment="1" applyProtection="1">
      <alignment horizontal="center" vertical="center" wrapText="1"/>
      <protection locked="0"/>
    </xf>
    <xf numFmtId="180" fontId="2" fillId="0" borderId="11" xfId="0" applyNumberFormat="1" applyFont="1" applyFill="1" applyBorder="1" applyAlignment="1" applyProtection="1">
      <alignment horizontal="center" vertical="center" wrapText="1"/>
      <protection locked="0"/>
    </xf>
    <xf numFmtId="180" fontId="2" fillId="0" borderId="14" xfId="0" applyNumberFormat="1" applyFont="1" applyFill="1" applyBorder="1" applyAlignment="1" applyProtection="1">
      <alignment horizontal="center" vertical="center" wrapText="1"/>
      <protection locked="0"/>
    </xf>
    <xf numFmtId="0" fontId="2" fillId="0" borderId="2" xfId="0" applyFont="1" applyFill="1" applyBorder="1" applyAlignment="1" applyProtection="1">
      <alignment horizontal="center" vertical="center" wrapText="1"/>
      <protection locked="0"/>
    </xf>
    <xf numFmtId="0" fontId="2" fillId="0" borderId="3" xfId="0" applyFont="1" applyFill="1" applyBorder="1" applyAlignment="1" applyProtection="1">
      <alignment horizontal="center" vertical="center" wrapText="1"/>
      <protection locked="0"/>
    </xf>
    <xf numFmtId="0" fontId="2" fillId="0" borderId="13" xfId="0" applyFont="1" applyFill="1" applyBorder="1" applyAlignment="1" applyProtection="1">
      <alignment horizontal="justify" vertical="center" wrapText="1"/>
      <protection locked="0"/>
    </xf>
    <xf numFmtId="0" fontId="2" fillId="0" borderId="14" xfId="0" applyFont="1" applyFill="1" applyBorder="1" applyAlignment="1" applyProtection="1">
      <alignment horizontal="justify" vertical="center" wrapText="1"/>
      <protection locked="0"/>
    </xf>
    <xf numFmtId="0" fontId="2" fillId="0" borderId="16" xfId="0" applyFont="1" applyFill="1" applyBorder="1" applyAlignment="1" applyProtection="1">
      <alignment horizontal="center" vertical="center" wrapText="1"/>
      <protection locked="0"/>
    </xf>
    <xf numFmtId="0" fontId="2" fillId="0" borderId="13" xfId="0" applyFont="1" applyFill="1" applyBorder="1" applyAlignment="1" applyProtection="1">
      <alignment horizontal="center" vertical="center" wrapText="1"/>
      <protection locked="0"/>
    </xf>
    <xf numFmtId="0" fontId="2" fillId="0" borderId="2" xfId="0" applyFont="1" applyFill="1" applyBorder="1" applyAlignment="1" applyProtection="1">
      <alignment horizontal="center" vertical="distributed" textRotation="255" wrapText="1"/>
      <protection locked="0"/>
    </xf>
    <xf numFmtId="0" fontId="2" fillId="0" borderId="18" xfId="0" applyFont="1" applyFill="1" applyBorder="1" applyAlignment="1" applyProtection="1">
      <alignment horizontal="center" vertical="distributed" textRotation="255" wrapText="1"/>
      <protection locked="0"/>
    </xf>
    <xf numFmtId="0" fontId="2" fillId="0" borderId="3" xfId="0" applyFont="1" applyFill="1" applyBorder="1" applyAlignment="1" applyProtection="1">
      <alignment horizontal="center" vertical="distributed" textRotation="255" wrapText="1"/>
      <protection locked="0"/>
    </xf>
    <xf numFmtId="0" fontId="2" fillId="0" borderId="10" xfId="0" applyFont="1" applyFill="1" applyBorder="1" applyAlignment="1" applyProtection="1">
      <alignment horizontal="center" vertical="center" wrapText="1"/>
      <protection locked="0"/>
    </xf>
    <xf numFmtId="0" fontId="6" fillId="0" borderId="2" xfId="0" applyFont="1" applyFill="1" applyBorder="1" applyAlignment="1" applyProtection="1">
      <alignment horizontal="center" vertical="center" wrapText="1"/>
      <protection locked="0"/>
    </xf>
    <xf numFmtId="0" fontId="6" fillId="0" borderId="18" xfId="0" applyFont="1" applyFill="1" applyBorder="1" applyAlignment="1" applyProtection="1">
      <alignment horizontal="center" vertical="center" wrapText="1"/>
      <protection locked="0"/>
    </xf>
    <xf numFmtId="0" fontId="6" fillId="0" borderId="3" xfId="0" applyFont="1" applyFill="1" applyBorder="1" applyAlignment="1" applyProtection="1">
      <alignment horizontal="center" vertical="center" wrapText="1"/>
      <protection locked="0"/>
    </xf>
    <xf numFmtId="0" fontId="12" fillId="0" borderId="2" xfId="0" applyFont="1" applyFill="1" applyBorder="1" applyAlignment="1" applyProtection="1">
      <alignment horizontal="right" vertical="center" wrapText="1"/>
      <protection locked="0"/>
    </xf>
    <xf numFmtId="0" fontId="12" fillId="0" borderId="18" xfId="0" applyFont="1" applyFill="1" applyBorder="1" applyAlignment="1" applyProtection="1">
      <alignment horizontal="right" vertical="center" wrapText="1"/>
      <protection locked="0"/>
    </xf>
    <xf numFmtId="0" fontId="12" fillId="0" borderId="3" xfId="0" applyFont="1" applyFill="1" applyBorder="1" applyAlignment="1" applyProtection="1">
      <alignment horizontal="right" vertical="center" wrapText="1"/>
      <protection locked="0"/>
    </xf>
    <xf numFmtId="0" fontId="2" fillId="0" borderId="0" xfId="0" applyFont="1" applyFill="1" applyBorder="1" applyAlignment="1" applyProtection="1">
      <alignment horizontal="center" vertical="center" wrapText="1"/>
      <protection locked="0"/>
    </xf>
    <xf numFmtId="38" fontId="12" fillId="0" borderId="2" xfId="1" applyFont="1" applyFill="1" applyBorder="1" applyAlignment="1" applyProtection="1">
      <alignment horizontal="right" vertical="center" wrapText="1"/>
    </xf>
    <xf numFmtId="38" fontId="12" fillId="0" borderId="18" xfId="1" applyFont="1" applyFill="1" applyBorder="1" applyAlignment="1" applyProtection="1">
      <alignment horizontal="right" vertical="center" wrapText="1"/>
    </xf>
    <xf numFmtId="0" fontId="12" fillId="0" borderId="2" xfId="0" applyFont="1" applyFill="1" applyBorder="1" applyAlignment="1" applyProtection="1">
      <alignment vertical="center" wrapText="1"/>
      <protection locked="0"/>
    </xf>
    <xf numFmtId="0" fontId="12" fillId="0" borderId="18" xfId="0" applyFont="1" applyFill="1" applyBorder="1" applyAlignment="1" applyProtection="1">
      <alignment vertical="center" wrapText="1"/>
      <protection locked="0"/>
    </xf>
    <xf numFmtId="0" fontId="12" fillId="0" borderId="3" xfId="0" applyFont="1" applyFill="1" applyBorder="1" applyAlignment="1" applyProtection="1">
      <alignment vertical="center" wrapText="1"/>
      <protection locked="0"/>
    </xf>
    <xf numFmtId="0" fontId="43" fillId="0" borderId="0" xfId="0" applyFont="1" applyFill="1" applyAlignment="1" applyProtection="1">
      <alignment horizontal="left" vertical="center"/>
      <protection locked="0"/>
    </xf>
    <xf numFmtId="0" fontId="84" fillId="0" borderId="0" xfId="0" applyFont="1" applyAlignment="1">
      <alignment vertical="center"/>
    </xf>
    <xf numFmtId="0" fontId="13" fillId="0" borderId="4" xfId="0" applyFont="1" applyFill="1" applyBorder="1" applyAlignment="1" applyProtection="1">
      <alignment horizontal="center" vertical="center" wrapText="1"/>
      <protection locked="0"/>
    </xf>
    <xf numFmtId="0" fontId="13" fillId="0" borderId="5" xfId="0" applyFont="1" applyFill="1" applyBorder="1" applyAlignment="1" applyProtection="1">
      <alignment horizontal="center" vertical="center" wrapText="1"/>
      <protection locked="0"/>
    </xf>
    <xf numFmtId="0" fontId="13" fillId="0" borderId="6" xfId="0" applyFont="1" applyFill="1" applyBorder="1" applyAlignment="1" applyProtection="1">
      <alignment horizontal="center" vertical="center" wrapText="1"/>
      <protection locked="0"/>
    </xf>
    <xf numFmtId="0" fontId="27" fillId="0" borderId="0" xfId="0" applyFont="1" applyFill="1" applyAlignment="1" applyProtection="1">
      <alignment horizontal="left" vertical="center" wrapText="1"/>
      <protection locked="0"/>
    </xf>
    <xf numFmtId="0" fontId="34" fillId="0" borderId="21" xfId="0" applyFont="1" applyBorder="1" applyAlignment="1" applyProtection="1">
      <alignment horizontal="right" vertical="center"/>
    </xf>
    <xf numFmtId="0" fontId="34" fillId="0" borderId="22" xfId="0" applyFont="1" applyBorder="1" applyAlignment="1" applyProtection="1">
      <alignment horizontal="right" vertical="center"/>
    </xf>
    <xf numFmtId="0" fontId="34" fillId="0" borderId="21" xfId="0" applyFont="1" applyFill="1" applyBorder="1" applyAlignment="1" applyProtection="1">
      <alignment horizontal="right" vertical="center"/>
    </xf>
    <xf numFmtId="0" fontId="34" fillId="0" borderId="22" xfId="0" applyFont="1" applyFill="1" applyBorder="1" applyAlignment="1" applyProtection="1">
      <alignment horizontal="right" vertical="center"/>
    </xf>
    <xf numFmtId="0" fontId="27" fillId="0" borderId="4" xfId="0" applyFont="1" applyFill="1" applyBorder="1" applyAlignment="1" applyProtection="1">
      <alignment horizontal="center" vertical="center" wrapText="1"/>
      <protection locked="0"/>
    </xf>
    <xf numFmtId="0" fontId="27" fillId="0" borderId="5" xfId="0" applyFont="1" applyFill="1" applyBorder="1" applyAlignment="1" applyProtection="1">
      <alignment horizontal="center" vertical="center" wrapText="1"/>
      <protection locked="0"/>
    </xf>
    <xf numFmtId="0" fontId="27" fillId="0" borderId="51" xfId="0" applyFont="1" applyFill="1" applyBorder="1" applyAlignment="1" applyProtection="1">
      <alignment horizontal="center" vertical="center" wrapText="1"/>
      <protection locked="0"/>
    </xf>
    <xf numFmtId="0" fontId="22" fillId="0" borderId="4" xfId="0" applyFont="1" applyFill="1" applyBorder="1" applyAlignment="1" applyProtection="1">
      <alignment horizontal="left" vertical="center" wrapText="1"/>
      <protection locked="0"/>
    </xf>
    <xf numFmtId="0" fontId="22" fillId="0" borderId="5" xfId="0" applyFont="1" applyFill="1" applyBorder="1" applyAlignment="1" applyProtection="1">
      <alignment horizontal="left" vertical="center" wrapText="1"/>
      <protection locked="0"/>
    </xf>
    <xf numFmtId="0" fontId="22" fillId="0" borderId="51" xfId="0" applyFont="1" applyFill="1" applyBorder="1" applyAlignment="1" applyProtection="1">
      <alignment horizontal="left" vertical="center" wrapText="1"/>
      <protection locked="0"/>
    </xf>
    <xf numFmtId="0" fontId="27" fillId="0" borderId="16" xfId="0" applyFont="1" applyFill="1" applyBorder="1" applyAlignment="1" applyProtection="1">
      <alignment horizontal="left" vertical="center" wrapText="1"/>
      <protection locked="0"/>
    </xf>
    <xf numFmtId="0" fontId="27" fillId="0" borderId="0" xfId="0" applyFont="1" applyFill="1" applyBorder="1" applyAlignment="1" applyProtection="1">
      <alignment horizontal="left" vertical="center" wrapText="1"/>
      <protection locked="0"/>
    </xf>
    <xf numFmtId="0" fontId="27" fillId="0" borderId="17" xfId="0" applyFont="1" applyFill="1" applyBorder="1" applyAlignment="1" applyProtection="1">
      <alignment horizontal="left" vertical="center" wrapText="1"/>
      <protection locked="0"/>
    </xf>
    <xf numFmtId="0" fontId="13" fillId="4" borderId="2" xfId="0" applyFont="1" applyFill="1" applyBorder="1" applyAlignment="1" applyProtection="1">
      <alignment horizontal="right" vertical="center" wrapText="1"/>
      <protection locked="0"/>
    </xf>
    <xf numFmtId="0" fontId="13" fillId="4" borderId="3" xfId="0" applyFont="1" applyFill="1" applyBorder="1" applyAlignment="1" applyProtection="1">
      <alignment horizontal="right" vertical="center" wrapText="1"/>
      <protection locked="0"/>
    </xf>
    <xf numFmtId="0" fontId="13" fillId="0" borderId="10" xfId="0" applyFont="1" applyFill="1" applyBorder="1" applyAlignment="1" applyProtection="1">
      <alignment horizontal="left" vertical="center" wrapText="1"/>
      <protection locked="0"/>
    </xf>
    <xf numFmtId="0" fontId="13" fillId="0" borderId="11" xfId="0" applyFont="1" applyFill="1" applyBorder="1" applyAlignment="1" applyProtection="1">
      <alignment horizontal="left" vertical="center" wrapText="1"/>
      <protection locked="0"/>
    </xf>
    <xf numFmtId="0" fontId="13" fillId="0" borderId="12" xfId="0" applyFont="1" applyFill="1" applyBorder="1" applyAlignment="1" applyProtection="1">
      <alignment horizontal="left" vertical="center" wrapText="1"/>
      <protection locked="0"/>
    </xf>
    <xf numFmtId="0" fontId="13" fillId="0" borderId="17" xfId="0" applyFont="1" applyFill="1" applyBorder="1" applyAlignment="1" applyProtection="1">
      <alignment horizontal="left" vertical="center" wrapText="1"/>
      <protection locked="0"/>
    </xf>
    <xf numFmtId="0" fontId="13" fillId="0" borderId="13" xfId="0" applyFont="1" applyFill="1" applyBorder="1" applyAlignment="1" applyProtection="1">
      <alignment horizontal="left" vertical="center" wrapText="1"/>
      <protection locked="0"/>
    </xf>
    <xf numFmtId="0" fontId="13" fillId="0" borderId="14" xfId="0" applyFont="1" applyFill="1" applyBorder="1" applyAlignment="1" applyProtection="1">
      <alignment horizontal="left" vertical="center" wrapText="1"/>
      <protection locked="0"/>
    </xf>
    <xf numFmtId="0" fontId="13" fillId="0" borderId="15" xfId="0" applyFont="1" applyFill="1" applyBorder="1" applyAlignment="1" applyProtection="1">
      <alignment horizontal="left" vertical="center" wrapText="1"/>
      <protection locked="0"/>
    </xf>
    <xf numFmtId="0" fontId="13" fillId="0" borderId="2" xfId="0" applyFont="1" applyFill="1" applyBorder="1" applyAlignment="1" applyProtection="1">
      <alignment horizontal="center" vertical="center" textRotation="255" wrapText="1"/>
      <protection locked="0"/>
    </xf>
    <xf numFmtId="0" fontId="13" fillId="0" borderId="18" xfId="0" applyFont="1" applyFill="1" applyBorder="1" applyAlignment="1" applyProtection="1">
      <alignment horizontal="center" vertical="center" textRotation="255" wrapText="1"/>
      <protection locked="0"/>
    </xf>
    <xf numFmtId="0" fontId="13" fillId="0" borderId="3" xfId="0" applyFont="1" applyFill="1" applyBorder="1" applyAlignment="1" applyProtection="1">
      <alignment horizontal="center" vertical="center" textRotation="255" wrapText="1"/>
      <protection locked="0"/>
    </xf>
    <xf numFmtId="0" fontId="27" fillId="0" borderId="18" xfId="0" applyFont="1" applyFill="1" applyBorder="1" applyAlignment="1" applyProtection="1">
      <alignment horizontal="center" vertical="center" textRotation="255" wrapText="1"/>
      <protection locked="0"/>
    </xf>
    <xf numFmtId="0" fontId="27" fillId="0" borderId="3" xfId="0" applyFont="1" applyFill="1" applyBorder="1" applyAlignment="1" applyProtection="1">
      <alignment horizontal="center" vertical="center" textRotation="255" wrapText="1"/>
      <protection locked="0"/>
    </xf>
    <xf numFmtId="0" fontId="34" fillId="0" borderId="2" xfId="0" applyFont="1" applyFill="1" applyBorder="1" applyAlignment="1" applyProtection="1">
      <alignment horizontal="center" vertical="center" textRotation="255" wrapText="1"/>
      <protection locked="0"/>
    </xf>
    <xf numFmtId="0" fontId="34" fillId="0" borderId="18" xfId="0" applyFont="1" applyFill="1" applyBorder="1" applyAlignment="1" applyProtection="1">
      <alignment horizontal="center" vertical="center" textRotation="255" wrapText="1"/>
      <protection locked="0"/>
    </xf>
    <xf numFmtId="0" fontId="34" fillId="0" borderId="3" xfId="0" applyFont="1" applyFill="1" applyBorder="1" applyAlignment="1" applyProtection="1">
      <alignment horizontal="center" vertical="center" textRotation="255" wrapText="1"/>
      <protection locked="0"/>
    </xf>
    <xf numFmtId="0" fontId="22" fillId="0" borderId="1" xfId="0" applyFont="1" applyFill="1" applyBorder="1" applyAlignment="1" applyProtection="1">
      <alignment horizontal="center" vertical="center" wrapText="1"/>
      <protection locked="0"/>
    </xf>
    <xf numFmtId="0" fontId="13" fillId="0" borderId="2" xfId="0" applyFont="1" applyFill="1" applyBorder="1" applyAlignment="1" applyProtection="1">
      <alignment horizontal="right" vertical="center" wrapText="1"/>
    </xf>
    <xf numFmtId="0" fontId="13" fillId="0" borderId="3" xfId="0" applyFont="1" applyFill="1" applyBorder="1" applyAlignment="1" applyProtection="1">
      <alignment horizontal="right" vertical="center" wrapText="1"/>
    </xf>
    <xf numFmtId="0" fontId="27" fillId="0" borderId="2" xfId="0" applyFont="1" applyFill="1" applyBorder="1" applyAlignment="1" applyProtection="1">
      <alignment horizontal="center" vertical="center" textRotation="255" wrapText="1"/>
      <protection locked="0"/>
    </xf>
    <xf numFmtId="0" fontId="27" fillId="4" borderId="2" xfId="0" applyFont="1" applyFill="1" applyBorder="1" applyAlignment="1" applyProtection="1">
      <alignment horizontal="center" vertical="center" textRotation="255" wrapText="1"/>
      <protection locked="0"/>
    </xf>
    <xf numFmtId="0" fontId="27" fillId="4" borderId="18" xfId="0" applyFont="1" applyFill="1" applyBorder="1" applyAlignment="1" applyProtection="1">
      <alignment horizontal="center" vertical="center" textRotation="255" wrapText="1"/>
      <protection locked="0"/>
    </xf>
    <xf numFmtId="0" fontId="27" fillId="4" borderId="3" xfId="0" applyFont="1" applyFill="1" applyBorder="1" applyAlignment="1" applyProtection="1">
      <alignment horizontal="center" vertical="center" textRotation="255" wrapText="1"/>
      <protection locked="0"/>
    </xf>
    <xf numFmtId="0" fontId="25" fillId="0" borderId="1" xfId="0" applyFont="1" applyFill="1" applyBorder="1" applyAlignment="1" applyProtection="1">
      <alignment horizontal="center" vertical="center" wrapText="1"/>
      <protection locked="0"/>
    </xf>
    <xf numFmtId="0" fontId="22" fillId="0" borderId="4" xfId="0" applyFont="1" applyFill="1" applyBorder="1" applyAlignment="1" applyProtection="1">
      <alignment horizontal="center" vertical="center" wrapText="1"/>
      <protection locked="0"/>
    </xf>
    <xf numFmtId="0" fontId="22" fillId="0" borderId="6" xfId="0" applyFont="1" applyFill="1" applyBorder="1" applyAlignment="1" applyProtection="1">
      <alignment horizontal="center" vertical="center" wrapText="1"/>
      <protection locked="0"/>
    </xf>
    <xf numFmtId="0" fontId="22" fillId="0" borderId="0" xfId="0" applyFont="1" applyFill="1" applyAlignment="1" applyProtection="1">
      <alignment horizontal="left" vertical="center" wrapText="1"/>
      <protection locked="0"/>
    </xf>
    <xf numFmtId="0" fontId="22" fillId="0" borderId="0" xfId="0" applyFont="1" applyFill="1" applyAlignment="1" applyProtection="1">
      <alignment horizontal="left" vertical="center"/>
      <protection locked="0"/>
    </xf>
    <xf numFmtId="0" fontId="2" fillId="0" borderId="1"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34" fillId="0" borderId="5" xfId="0" applyFont="1" applyFill="1" applyBorder="1" applyAlignment="1" applyProtection="1">
      <alignment horizontal="right" vertical="center"/>
    </xf>
    <xf numFmtId="0" fontId="28" fillId="0" borderId="21" xfId="0" applyFont="1" applyFill="1" applyBorder="1" applyAlignment="1" applyProtection="1">
      <alignment horizontal="right" vertical="center" wrapText="1"/>
    </xf>
    <xf numFmtId="0" fontId="28" fillId="0" borderId="22" xfId="0" applyFont="1" applyFill="1" applyBorder="1" applyAlignment="1" applyProtection="1">
      <alignment horizontal="right" vertical="center" wrapText="1"/>
    </xf>
    <xf numFmtId="0" fontId="28" fillId="0" borderId="50" xfId="0" applyFont="1" applyFill="1" applyBorder="1" applyAlignment="1" applyProtection="1">
      <alignment horizontal="right" vertical="center" wrapText="1"/>
    </xf>
    <xf numFmtId="0" fontId="22" fillId="0" borderId="0" xfId="0" applyFont="1" applyFill="1" applyAlignment="1" applyProtection="1">
      <alignment horizontal="left" vertical="top" wrapText="1"/>
      <protection locked="0"/>
    </xf>
    <xf numFmtId="0" fontId="34" fillId="0" borderId="10" xfId="0" applyFont="1" applyFill="1" applyBorder="1" applyAlignment="1" applyProtection="1">
      <alignment horizontal="center" vertical="center" textRotation="255" wrapText="1"/>
      <protection locked="0"/>
    </xf>
    <xf numFmtId="0" fontId="34" fillId="0" borderId="16" xfId="0" applyFont="1" applyFill="1" applyBorder="1" applyAlignment="1" applyProtection="1">
      <alignment horizontal="center" vertical="center" textRotation="255" wrapText="1"/>
      <protection locked="0"/>
    </xf>
    <xf numFmtId="0" fontId="34" fillId="0" borderId="13" xfId="0" applyFont="1" applyFill="1" applyBorder="1" applyAlignment="1" applyProtection="1">
      <alignment horizontal="center" vertical="center" textRotation="255" wrapText="1"/>
      <protection locked="0"/>
    </xf>
    <xf numFmtId="0" fontId="25" fillId="0" borderId="10" xfId="0" applyFont="1" applyFill="1" applyBorder="1" applyAlignment="1" applyProtection="1">
      <alignment horizontal="left" vertical="center" wrapText="1"/>
      <protection locked="0"/>
    </xf>
    <xf numFmtId="0" fontId="25" fillId="0" borderId="11" xfId="0" applyFont="1" applyFill="1" applyBorder="1" applyAlignment="1" applyProtection="1">
      <alignment horizontal="left" vertical="center" wrapText="1"/>
      <protection locked="0"/>
    </xf>
    <xf numFmtId="0" fontId="25" fillId="0" borderId="10" xfId="0" applyFont="1" applyFill="1" applyBorder="1" applyAlignment="1" applyProtection="1">
      <alignment horizontal="center" vertical="center" wrapText="1"/>
      <protection locked="0"/>
    </xf>
    <xf numFmtId="0" fontId="25" fillId="0" borderId="12" xfId="0" applyFont="1" applyFill="1" applyBorder="1" applyAlignment="1" applyProtection="1">
      <alignment horizontal="center" vertical="center" wrapText="1"/>
      <protection locked="0"/>
    </xf>
    <xf numFmtId="0" fontId="25" fillId="0" borderId="16" xfId="0" applyFont="1" applyFill="1" applyBorder="1" applyAlignment="1" applyProtection="1">
      <alignment horizontal="center" vertical="center" wrapText="1"/>
      <protection locked="0"/>
    </xf>
    <xf numFmtId="0" fontId="25" fillId="0" borderId="17" xfId="0" applyFont="1" applyFill="1" applyBorder="1" applyAlignment="1" applyProtection="1">
      <alignment horizontal="center" vertical="center" wrapText="1"/>
      <protection locked="0"/>
    </xf>
    <xf numFmtId="0" fontId="25" fillId="0" borderId="13" xfId="0" applyFont="1" applyFill="1" applyBorder="1" applyAlignment="1" applyProtection="1">
      <alignment horizontal="center" vertical="center" wrapText="1"/>
      <protection locked="0"/>
    </xf>
    <xf numFmtId="0" fontId="25" fillId="0" borderId="15" xfId="0" applyFont="1" applyFill="1" applyBorder="1" applyAlignment="1" applyProtection="1">
      <alignment horizontal="center" vertical="center" wrapText="1"/>
      <protection locked="0"/>
    </xf>
    <xf numFmtId="0" fontId="13" fillId="0" borderId="53" xfId="0" applyFont="1" applyFill="1" applyBorder="1" applyAlignment="1" applyProtection="1">
      <alignment horizontal="right" vertical="center" wrapText="1"/>
    </xf>
    <xf numFmtId="0" fontId="42" fillId="6" borderId="4" xfId="0" applyFont="1" applyFill="1" applyBorder="1" applyAlignment="1" applyProtection="1">
      <alignment horizontal="center" vertical="center" wrapText="1" shrinkToFit="1"/>
      <protection locked="0"/>
    </xf>
    <xf numFmtId="0" fontId="42" fillId="6" borderId="5" xfId="0" applyFont="1" applyFill="1" applyBorder="1" applyAlignment="1" applyProtection="1">
      <alignment horizontal="center" vertical="center" wrapText="1" shrinkToFit="1"/>
      <protection locked="0"/>
    </xf>
    <xf numFmtId="0" fontId="42" fillId="6" borderId="6" xfId="0" applyFont="1" applyFill="1" applyBorder="1" applyAlignment="1" applyProtection="1">
      <alignment horizontal="center" vertical="center" wrapText="1" shrinkToFit="1"/>
      <protection locked="0"/>
    </xf>
    <xf numFmtId="0" fontId="43" fillId="0" borderId="4" xfId="0" applyFont="1" applyBorder="1" applyAlignment="1" applyProtection="1">
      <alignment horizontal="center" vertical="center" wrapText="1" shrinkToFit="1"/>
      <protection locked="0"/>
    </xf>
    <xf numFmtId="0" fontId="84" fillId="0" borderId="5" xfId="0" applyFont="1" applyBorder="1" applyAlignment="1">
      <alignment horizontal="center" vertical="center" wrapText="1" shrinkToFit="1"/>
    </xf>
    <xf numFmtId="0" fontId="84" fillId="0" borderId="6" xfId="0" applyFont="1" applyBorder="1" applyAlignment="1">
      <alignment horizontal="center" vertical="center" wrapText="1" shrinkToFit="1"/>
    </xf>
    <xf numFmtId="0" fontId="43" fillId="0" borderId="1" xfId="0" applyFont="1" applyBorder="1" applyAlignment="1" applyProtection="1">
      <alignment horizontal="center" vertical="center"/>
      <protection locked="0"/>
    </xf>
    <xf numFmtId="0" fontId="34" fillId="0" borderId="54" xfId="0" applyFont="1" applyFill="1" applyBorder="1" applyAlignment="1" applyProtection="1">
      <alignment horizontal="left" vertical="center"/>
      <protection locked="0"/>
    </xf>
    <xf numFmtId="0" fontId="34" fillId="0" borderId="55" xfId="0" applyFont="1" applyFill="1" applyBorder="1" applyAlignment="1" applyProtection="1">
      <alignment horizontal="left" vertical="center"/>
      <protection locked="0"/>
    </xf>
    <xf numFmtId="0" fontId="34" fillId="0" borderId="56" xfId="0" applyFont="1" applyFill="1" applyBorder="1" applyAlignment="1" applyProtection="1">
      <alignment horizontal="left" vertical="center"/>
      <protection locked="0"/>
    </xf>
    <xf numFmtId="0" fontId="34" fillId="0" borderId="49" xfId="0" applyFont="1" applyFill="1" applyBorder="1" applyAlignment="1" applyProtection="1">
      <alignment horizontal="left" vertical="center"/>
      <protection locked="0"/>
    </xf>
    <xf numFmtId="0" fontId="34" fillId="0" borderId="0" xfId="0" applyFont="1" applyFill="1" applyBorder="1" applyAlignment="1" applyProtection="1">
      <alignment horizontal="left" vertical="center"/>
      <protection locked="0"/>
    </xf>
    <xf numFmtId="0" fontId="34" fillId="0" borderId="57" xfId="0" applyFont="1" applyFill="1" applyBorder="1" applyAlignment="1" applyProtection="1">
      <alignment horizontal="left" vertical="center"/>
      <protection locked="0"/>
    </xf>
    <xf numFmtId="0" fontId="34" fillId="0" borderId="58" xfId="0" applyFont="1" applyFill="1" applyBorder="1" applyAlignment="1" applyProtection="1">
      <alignment horizontal="left" vertical="center"/>
      <protection locked="0"/>
    </xf>
    <xf numFmtId="0" fontId="34" fillId="0" borderId="59" xfId="0" applyFont="1" applyFill="1" applyBorder="1" applyAlignment="1" applyProtection="1">
      <alignment horizontal="left" vertical="center"/>
      <protection locked="0"/>
    </xf>
    <xf numFmtId="0" fontId="34" fillId="0" borderId="60" xfId="0" applyFont="1" applyFill="1" applyBorder="1" applyAlignment="1" applyProtection="1">
      <alignment horizontal="left" vertical="center"/>
      <protection locked="0"/>
    </xf>
    <xf numFmtId="0" fontId="44" fillId="0" borderId="13" xfId="0" applyFont="1" applyFill="1" applyBorder="1" applyAlignment="1" applyProtection="1">
      <alignment horizontal="center" vertical="center"/>
      <protection locked="0"/>
    </xf>
    <xf numFmtId="0" fontId="44" fillId="0" borderId="14" xfId="0" applyFont="1" applyFill="1" applyBorder="1" applyAlignment="1" applyProtection="1">
      <alignment horizontal="center" vertical="center"/>
      <protection locked="0"/>
    </xf>
    <xf numFmtId="0" fontId="44" fillId="0" borderId="15" xfId="0" applyFont="1" applyFill="1" applyBorder="1" applyAlignment="1" applyProtection="1">
      <alignment horizontal="center" vertical="center"/>
      <protection locked="0"/>
    </xf>
    <xf numFmtId="179" fontId="13" fillId="0" borderId="13" xfId="0" applyNumberFormat="1" applyFont="1" applyFill="1" applyBorder="1" applyAlignment="1" applyProtection="1">
      <alignment horizontal="right" vertical="center" wrapText="1"/>
    </xf>
    <xf numFmtId="179" fontId="13" fillId="0" borderId="14" xfId="0" applyNumberFormat="1" applyFont="1" applyFill="1" applyBorder="1" applyAlignment="1" applyProtection="1">
      <alignment horizontal="right" vertical="center" wrapText="1"/>
    </xf>
    <xf numFmtId="179" fontId="13" fillId="0" borderId="15" xfId="0" applyNumberFormat="1" applyFont="1" applyFill="1" applyBorder="1" applyAlignment="1" applyProtection="1">
      <alignment horizontal="right" vertical="center" wrapText="1"/>
    </xf>
    <xf numFmtId="40" fontId="13" fillId="0" borderId="64" xfId="1" applyNumberFormat="1" applyFont="1" applyFill="1" applyBorder="1" applyAlignment="1" applyProtection="1">
      <alignment horizontal="right" vertical="center" wrapText="1"/>
      <protection locked="0"/>
    </xf>
    <xf numFmtId="40" fontId="13" fillId="0" borderId="65" xfId="1" applyNumberFormat="1" applyFont="1" applyFill="1" applyBorder="1" applyAlignment="1" applyProtection="1">
      <alignment horizontal="right" vertical="center" wrapText="1"/>
      <protection locked="0"/>
    </xf>
    <xf numFmtId="179" fontId="13" fillId="0" borderId="32" xfId="0" applyNumberFormat="1" applyFont="1" applyFill="1" applyBorder="1" applyAlignment="1" applyProtection="1">
      <alignment horizontal="right" vertical="center" wrapText="1"/>
      <protection locked="0"/>
    </xf>
    <xf numFmtId="179" fontId="13" fillId="0" borderId="38" xfId="0" applyNumberFormat="1" applyFont="1" applyFill="1" applyBorder="1" applyAlignment="1" applyProtection="1">
      <alignment horizontal="right" vertical="center" wrapText="1"/>
      <protection locked="0"/>
    </xf>
    <xf numFmtId="179" fontId="13" fillId="0" borderId="33" xfId="0" applyNumberFormat="1" applyFont="1" applyFill="1" applyBorder="1" applyAlignment="1" applyProtection="1">
      <alignment horizontal="right" vertical="center" wrapText="1"/>
      <protection locked="0"/>
    </xf>
    <xf numFmtId="40" fontId="13" fillId="0" borderId="32" xfId="1" applyNumberFormat="1" applyFont="1" applyFill="1" applyBorder="1" applyAlignment="1" applyProtection="1">
      <alignment horizontal="right" vertical="center" wrapText="1"/>
      <protection locked="0"/>
    </xf>
    <xf numFmtId="40" fontId="13" fillId="0" borderId="33" xfId="1" applyNumberFormat="1" applyFont="1" applyFill="1" applyBorder="1" applyAlignment="1" applyProtection="1">
      <alignment horizontal="right" vertical="center" wrapText="1"/>
      <protection locked="0"/>
    </xf>
    <xf numFmtId="179" fontId="46" fillId="0" borderId="30" xfId="0" applyNumberFormat="1" applyFont="1" applyFill="1" applyBorder="1" applyAlignment="1" applyProtection="1">
      <alignment horizontal="right" vertical="center" wrapText="1"/>
      <protection locked="0"/>
    </xf>
    <xf numFmtId="179" fontId="46" fillId="0" borderId="20" xfId="0" applyNumberFormat="1" applyFont="1" applyFill="1" applyBorder="1" applyAlignment="1" applyProtection="1">
      <alignment horizontal="right" vertical="center" wrapText="1"/>
      <protection locked="0"/>
    </xf>
    <xf numFmtId="179" fontId="46" fillId="0" borderId="31" xfId="0" applyNumberFormat="1" applyFont="1" applyFill="1" applyBorder="1" applyAlignment="1" applyProtection="1">
      <alignment horizontal="right" vertical="center" wrapText="1"/>
      <protection locked="0"/>
    </xf>
    <xf numFmtId="40" fontId="13" fillId="0" borderId="30" xfId="1" applyNumberFormat="1" applyFont="1" applyFill="1" applyBorder="1" applyAlignment="1" applyProtection="1">
      <alignment horizontal="right" vertical="center" wrapText="1"/>
      <protection locked="0"/>
    </xf>
    <xf numFmtId="40" fontId="13" fillId="0" borderId="31" xfId="1" applyNumberFormat="1" applyFont="1" applyFill="1" applyBorder="1" applyAlignment="1" applyProtection="1">
      <alignment horizontal="right" vertical="center" wrapText="1"/>
      <protection locked="0"/>
    </xf>
    <xf numFmtId="179" fontId="46" fillId="0" borderId="32" xfId="0" applyNumberFormat="1" applyFont="1" applyFill="1" applyBorder="1" applyAlignment="1" applyProtection="1">
      <alignment horizontal="right" vertical="center" wrapText="1"/>
      <protection locked="0"/>
    </xf>
    <xf numFmtId="179" fontId="46" fillId="0" borderId="38" xfId="0" applyNumberFormat="1" applyFont="1" applyFill="1" applyBorder="1" applyAlignment="1" applyProtection="1">
      <alignment horizontal="right" vertical="center" wrapText="1"/>
      <protection locked="0"/>
    </xf>
    <xf numFmtId="179" fontId="46" fillId="0" borderId="33" xfId="0" applyNumberFormat="1" applyFont="1" applyFill="1" applyBorder="1" applyAlignment="1" applyProtection="1">
      <alignment horizontal="right" vertical="center" wrapText="1"/>
      <protection locked="0"/>
    </xf>
    <xf numFmtId="0" fontId="13" fillId="0" borderId="32" xfId="0" applyFont="1" applyFill="1" applyBorder="1" applyAlignment="1" applyProtection="1">
      <alignment horizontal="center" vertical="center" wrapText="1"/>
      <protection locked="0"/>
    </xf>
    <xf numFmtId="0" fontId="13" fillId="0" borderId="38" xfId="0" applyFont="1" applyFill="1" applyBorder="1" applyAlignment="1" applyProtection="1">
      <alignment horizontal="center" vertical="center" wrapText="1"/>
      <protection locked="0"/>
    </xf>
    <xf numFmtId="0" fontId="13" fillId="0" borderId="33" xfId="0" applyFont="1" applyFill="1" applyBorder="1" applyAlignment="1" applyProtection="1">
      <alignment horizontal="center" vertical="center" wrapText="1"/>
      <protection locked="0"/>
    </xf>
    <xf numFmtId="179" fontId="13" fillId="0" borderId="61" xfId="0" applyNumberFormat="1" applyFont="1" applyFill="1" applyBorder="1" applyAlignment="1" applyProtection="1">
      <alignment horizontal="right" vertical="center" wrapText="1"/>
      <protection locked="0"/>
    </xf>
    <xf numFmtId="179" fontId="13" fillId="0" borderId="62" xfId="0" applyNumberFormat="1" applyFont="1" applyFill="1" applyBorder="1" applyAlignment="1" applyProtection="1">
      <alignment horizontal="right" vertical="center" wrapText="1"/>
      <protection locked="0"/>
    </xf>
    <xf numFmtId="179" fontId="13" fillId="0" borderId="63" xfId="0" applyNumberFormat="1" applyFont="1" applyFill="1" applyBorder="1" applyAlignment="1" applyProtection="1">
      <alignment horizontal="right" vertical="center" wrapText="1"/>
      <protection locked="0"/>
    </xf>
    <xf numFmtId="0" fontId="13" fillId="0" borderId="61" xfId="0" applyFont="1" applyFill="1" applyBorder="1" applyAlignment="1" applyProtection="1">
      <alignment horizontal="center" vertical="center" wrapText="1"/>
      <protection locked="0"/>
    </xf>
    <xf numFmtId="0" fontId="13" fillId="0" borderId="62" xfId="0" applyFont="1" applyFill="1" applyBorder="1" applyAlignment="1" applyProtection="1">
      <alignment horizontal="center" vertical="center" wrapText="1"/>
      <protection locked="0"/>
    </xf>
    <xf numFmtId="0" fontId="13" fillId="0" borderId="63" xfId="0" applyFont="1" applyFill="1" applyBorder="1" applyAlignment="1" applyProtection="1">
      <alignment horizontal="center" vertical="center" wrapText="1"/>
      <protection locked="0"/>
    </xf>
    <xf numFmtId="0" fontId="13" fillId="0" borderId="10" xfId="0" applyFont="1" applyFill="1" applyBorder="1" applyAlignment="1" applyProtection="1">
      <alignment horizontal="center" vertical="center" wrapText="1"/>
      <protection locked="0"/>
    </xf>
    <xf numFmtId="0" fontId="13" fillId="0" borderId="11" xfId="0" applyFont="1" applyFill="1" applyBorder="1" applyAlignment="1" applyProtection="1">
      <alignment horizontal="center" vertical="center" wrapText="1"/>
      <protection locked="0"/>
    </xf>
    <xf numFmtId="0" fontId="13" fillId="0" borderId="12" xfId="0" applyFont="1" applyFill="1" applyBorder="1" applyAlignment="1" applyProtection="1">
      <alignment horizontal="center" vertical="center" wrapText="1"/>
      <protection locked="0"/>
    </xf>
    <xf numFmtId="0" fontId="13" fillId="0" borderId="13" xfId="0" applyFont="1" applyFill="1" applyBorder="1" applyAlignment="1" applyProtection="1">
      <alignment horizontal="center" vertical="center" wrapText="1"/>
      <protection locked="0"/>
    </xf>
    <xf numFmtId="0" fontId="13" fillId="0" borderId="14" xfId="0" applyFont="1" applyFill="1" applyBorder="1" applyAlignment="1" applyProtection="1">
      <alignment horizontal="center" vertical="center" wrapText="1"/>
      <protection locked="0"/>
    </xf>
    <xf numFmtId="0" fontId="13" fillId="0" borderId="15" xfId="0" applyFont="1" applyFill="1" applyBorder="1" applyAlignment="1" applyProtection="1">
      <alignment horizontal="center" vertical="center" wrapText="1"/>
      <protection locked="0"/>
    </xf>
    <xf numFmtId="0" fontId="27" fillId="0" borderId="13" xfId="0" applyFont="1" applyFill="1" applyBorder="1" applyAlignment="1" applyProtection="1">
      <alignment horizontal="left" vertical="center"/>
      <protection locked="0"/>
    </xf>
    <xf numFmtId="0" fontId="27" fillId="0" borderId="14" xfId="0" applyFont="1" applyFill="1" applyBorder="1" applyAlignment="1" applyProtection="1">
      <alignment horizontal="left" vertical="center"/>
      <protection locked="0"/>
    </xf>
    <xf numFmtId="0" fontId="27" fillId="0" borderId="15" xfId="0" applyFont="1" applyFill="1" applyBorder="1" applyAlignment="1" applyProtection="1">
      <alignment horizontal="left" vertical="center"/>
      <protection locked="0"/>
    </xf>
    <xf numFmtId="0" fontId="34" fillId="0" borderId="11" xfId="0" applyFont="1" applyFill="1" applyBorder="1" applyAlignment="1" applyProtection="1">
      <alignment horizontal="center" vertical="center"/>
      <protection locked="0"/>
    </xf>
    <xf numFmtId="0" fontId="34" fillId="0" borderId="12" xfId="0" applyFont="1" applyFill="1" applyBorder="1" applyAlignment="1" applyProtection="1">
      <alignment horizontal="center" vertical="center"/>
      <protection locked="0"/>
    </xf>
    <xf numFmtId="0" fontId="34" fillId="0" borderId="10" xfId="0" applyFont="1" applyFill="1" applyBorder="1" applyAlignment="1" applyProtection="1">
      <alignment horizontal="left" vertical="center" wrapText="1"/>
      <protection locked="0"/>
    </xf>
    <xf numFmtId="0" fontId="34" fillId="0" borderId="11" xfId="0" applyFont="1" applyFill="1" applyBorder="1" applyAlignment="1" applyProtection="1">
      <alignment horizontal="left" vertical="center" wrapText="1"/>
      <protection locked="0"/>
    </xf>
    <xf numFmtId="0" fontId="34" fillId="0" borderId="12" xfId="0" applyFont="1" applyFill="1" applyBorder="1" applyAlignment="1" applyProtection="1">
      <alignment horizontal="left" vertical="center" wrapText="1"/>
      <protection locked="0"/>
    </xf>
    <xf numFmtId="0" fontId="34" fillId="0" borderId="13" xfId="0" applyFont="1" applyFill="1" applyBorder="1" applyAlignment="1" applyProtection="1">
      <alignment horizontal="left" vertical="center" wrapText="1"/>
      <protection locked="0"/>
    </xf>
    <xf numFmtId="0" fontId="34" fillId="0" borderId="14" xfId="0" applyFont="1" applyFill="1" applyBorder="1" applyAlignment="1" applyProtection="1">
      <alignment horizontal="left" vertical="center" wrapText="1"/>
      <protection locked="0"/>
    </xf>
    <xf numFmtId="0" fontId="34" fillId="0" borderId="15" xfId="0" applyFont="1" applyFill="1" applyBorder="1" applyAlignment="1" applyProtection="1">
      <alignment horizontal="left" vertical="center" wrapText="1"/>
      <protection locked="0"/>
    </xf>
    <xf numFmtId="0" fontId="27" fillId="0" borderId="6" xfId="0" applyFont="1" applyFill="1" applyBorder="1" applyAlignment="1" applyProtection="1">
      <alignment horizontal="center" vertical="center" wrapText="1"/>
      <protection locked="0"/>
    </xf>
    <xf numFmtId="0" fontId="34" fillId="0" borderId="4" xfId="0" applyFont="1" applyFill="1" applyBorder="1" applyAlignment="1" applyProtection="1">
      <alignment horizontal="center" vertical="center"/>
      <protection locked="0"/>
    </xf>
    <xf numFmtId="0" fontId="34" fillId="0" borderId="5" xfId="0" applyFont="1" applyFill="1" applyBorder="1" applyAlignment="1" applyProtection="1">
      <alignment horizontal="center" vertical="center"/>
      <protection locked="0"/>
    </xf>
    <xf numFmtId="0" fontId="34" fillId="0" borderId="10" xfId="0" applyFont="1" applyFill="1" applyBorder="1" applyAlignment="1" applyProtection="1">
      <alignment horizontal="center" vertical="center"/>
      <protection locked="0"/>
    </xf>
    <xf numFmtId="40" fontId="13" fillId="0" borderId="61" xfId="1" applyNumberFormat="1" applyFont="1" applyFill="1" applyBorder="1" applyAlignment="1" applyProtection="1">
      <alignment horizontal="right" vertical="center" wrapText="1"/>
      <protection locked="0"/>
    </xf>
    <xf numFmtId="40" fontId="13" fillId="0" borderId="63" xfId="1" applyNumberFormat="1" applyFont="1" applyFill="1" applyBorder="1" applyAlignment="1" applyProtection="1">
      <alignment horizontal="right" vertical="center" wrapText="1"/>
      <protection locked="0"/>
    </xf>
    <xf numFmtId="0" fontId="22" fillId="0" borderId="4" xfId="0" applyFont="1" applyFill="1" applyBorder="1" applyAlignment="1" applyProtection="1">
      <alignment horizontal="center" vertical="center"/>
      <protection locked="0"/>
    </xf>
    <xf numFmtId="0" fontId="22" fillId="0" borderId="6" xfId="0" applyFont="1" applyFill="1" applyBorder="1" applyAlignment="1" applyProtection="1">
      <alignment horizontal="center" vertical="center"/>
      <protection locked="0"/>
    </xf>
    <xf numFmtId="0" fontId="34" fillId="0" borderId="6" xfId="0" applyFont="1" applyFill="1" applyBorder="1" applyAlignment="1" applyProtection="1">
      <alignment horizontal="center" vertical="center"/>
      <protection locked="0"/>
    </xf>
    <xf numFmtId="0" fontId="27" fillId="0" borderId="10" xfId="0" applyFont="1" applyFill="1" applyBorder="1" applyAlignment="1" applyProtection="1">
      <alignment horizontal="center" vertical="center" textRotation="255" wrapText="1"/>
      <protection locked="0"/>
    </xf>
    <xf numFmtId="0" fontId="27" fillId="0" borderId="12" xfId="0" applyFont="1" applyFill="1" applyBorder="1" applyAlignment="1" applyProtection="1">
      <alignment horizontal="center" vertical="center" textRotation="255" wrapText="1"/>
      <protection locked="0"/>
    </xf>
    <xf numFmtId="0" fontId="27" fillId="0" borderId="16" xfId="0" applyFont="1" applyFill="1" applyBorder="1" applyAlignment="1" applyProtection="1">
      <alignment horizontal="center" vertical="center" textRotation="255" wrapText="1"/>
      <protection locked="0"/>
    </xf>
    <xf numFmtId="0" fontId="27" fillId="0" borderId="17" xfId="0" applyFont="1" applyFill="1" applyBorder="1" applyAlignment="1" applyProtection="1">
      <alignment horizontal="center" vertical="center" textRotation="255" wrapText="1"/>
      <protection locked="0"/>
    </xf>
    <xf numFmtId="0" fontId="27" fillId="0" borderId="13" xfId="0" applyFont="1" applyFill="1" applyBorder="1" applyAlignment="1" applyProtection="1">
      <alignment horizontal="center" vertical="center" textRotation="255" wrapText="1"/>
      <protection locked="0"/>
    </xf>
    <xf numFmtId="0" fontId="27" fillId="0" borderId="15" xfId="0" applyFont="1" applyFill="1" applyBorder="1" applyAlignment="1" applyProtection="1">
      <alignment horizontal="center" vertical="center" textRotation="255" wrapText="1"/>
      <protection locked="0"/>
    </xf>
    <xf numFmtId="0" fontId="25" fillId="0" borderId="10" xfId="0" applyFont="1" applyFill="1" applyBorder="1" applyAlignment="1" applyProtection="1">
      <alignment horizontal="center" vertical="center" textRotation="255" wrapText="1"/>
      <protection locked="0"/>
    </xf>
    <xf numFmtId="0" fontId="25" fillId="0" borderId="12" xfId="0" applyFont="1" applyFill="1" applyBorder="1" applyAlignment="1" applyProtection="1">
      <alignment horizontal="center" vertical="center" textRotation="255" wrapText="1"/>
      <protection locked="0"/>
    </xf>
    <xf numFmtId="0" fontId="25" fillId="0" borderId="16" xfId="0" applyFont="1" applyFill="1" applyBorder="1" applyAlignment="1" applyProtection="1">
      <alignment horizontal="center" vertical="center" textRotation="255" wrapText="1"/>
      <protection locked="0"/>
    </xf>
    <xf numFmtId="0" fontId="25" fillId="0" borderId="17" xfId="0" applyFont="1" applyFill="1" applyBorder="1" applyAlignment="1" applyProtection="1">
      <alignment horizontal="center" vertical="center" textRotation="255" wrapText="1"/>
      <protection locked="0"/>
    </xf>
    <xf numFmtId="0" fontId="25" fillId="0" borderId="13" xfId="0" applyFont="1" applyFill="1" applyBorder="1" applyAlignment="1" applyProtection="1">
      <alignment horizontal="center" vertical="center" textRotation="255" wrapText="1"/>
      <protection locked="0"/>
    </xf>
    <xf numFmtId="0" fontId="25" fillId="0" borderId="15" xfId="0" applyFont="1" applyFill="1" applyBorder="1" applyAlignment="1" applyProtection="1">
      <alignment horizontal="center" vertical="center" textRotation="255" wrapText="1"/>
      <protection locked="0"/>
    </xf>
    <xf numFmtId="0" fontId="34" fillId="0" borderId="0" xfId="0" applyFont="1" applyFill="1" applyBorder="1" applyAlignment="1" applyProtection="1">
      <alignment horizontal="center" vertical="center"/>
      <protection locked="0"/>
    </xf>
    <xf numFmtId="0" fontId="27" fillId="0" borderId="4" xfId="0" applyFont="1" applyFill="1" applyBorder="1" applyAlignment="1" applyProtection="1">
      <alignment horizontal="left" vertical="center" wrapText="1"/>
      <protection locked="0"/>
    </xf>
    <xf numFmtId="0" fontId="27" fillId="0" borderId="5" xfId="0" applyFont="1" applyFill="1" applyBorder="1" applyAlignment="1" applyProtection="1">
      <alignment horizontal="left" vertical="center" wrapText="1"/>
      <protection locked="0"/>
    </xf>
    <xf numFmtId="0" fontId="27" fillId="0" borderId="6" xfId="0" applyFont="1" applyFill="1" applyBorder="1" applyAlignment="1" applyProtection="1">
      <alignment horizontal="left" vertical="center" wrapText="1"/>
      <protection locked="0"/>
    </xf>
    <xf numFmtId="0" fontId="49" fillId="0" borderId="4" xfId="0" applyFont="1" applyFill="1" applyBorder="1" applyAlignment="1" applyProtection="1">
      <alignment horizontal="center" vertical="center"/>
      <protection locked="0"/>
    </xf>
    <xf numFmtId="0" fontId="49" fillId="0" borderId="5" xfId="0" applyFont="1" applyFill="1" applyBorder="1" applyAlignment="1" applyProtection="1">
      <alignment horizontal="center" vertical="center"/>
      <protection locked="0"/>
    </xf>
    <xf numFmtId="0" fontId="49" fillId="0" borderId="6" xfId="0" applyFont="1" applyFill="1" applyBorder="1" applyAlignment="1" applyProtection="1">
      <alignment horizontal="center" vertical="center"/>
      <protection locked="0"/>
    </xf>
    <xf numFmtId="0" fontId="22" fillId="0" borderId="5" xfId="0" applyFont="1" applyFill="1" applyBorder="1" applyAlignment="1" applyProtection="1">
      <alignment horizontal="center" vertical="center" wrapText="1"/>
      <protection locked="0"/>
    </xf>
    <xf numFmtId="0" fontId="27" fillId="0" borderId="10" xfId="0" applyFont="1" applyFill="1" applyBorder="1" applyAlignment="1" applyProtection="1">
      <alignment horizontal="center" vertical="center" wrapText="1"/>
      <protection locked="0"/>
    </xf>
    <xf numFmtId="0" fontId="27" fillId="0" borderId="12" xfId="0" applyFont="1" applyFill="1" applyBorder="1" applyAlignment="1" applyProtection="1">
      <alignment horizontal="center" vertical="center" wrapText="1"/>
      <protection locked="0"/>
    </xf>
    <xf numFmtId="0" fontId="27" fillId="0" borderId="13" xfId="0" applyFont="1" applyFill="1" applyBorder="1" applyAlignment="1" applyProtection="1">
      <alignment horizontal="center" vertical="center" wrapText="1"/>
      <protection locked="0"/>
    </xf>
    <xf numFmtId="0" fontId="27" fillId="0" borderId="15" xfId="0" applyFont="1" applyFill="1" applyBorder="1" applyAlignment="1" applyProtection="1">
      <alignment horizontal="center" vertical="center" wrapText="1"/>
      <protection locked="0"/>
    </xf>
    <xf numFmtId="179" fontId="13" fillId="0" borderId="139" xfId="0" applyNumberFormat="1" applyFont="1" applyFill="1" applyBorder="1" applyAlignment="1" applyProtection="1">
      <alignment horizontal="right" vertical="center" wrapText="1"/>
      <protection locked="0"/>
    </xf>
    <xf numFmtId="179" fontId="13" fillId="0" borderId="140" xfId="0" applyNumberFormat="1" applyFont="1" applyFill="1" applyBorder="1" applyAlignment="1" applyProtection="1">
      <alignment horizontal="right" vertical="center" wrapText="1"/>
      <protection locked="0"/>
    </xf>
    <xf numFmtId="179" fontId="13" fillId="0" borderId="141" xfId="0" applyNumberFormat="1" applyFont="1" applyFill="1" applyBorder="1" applyAlignment="1" applyProtection="1">
      <alignment horizontal="right" vertical="center" wrapText="1"/>
      <protection locked="0"/>
    </xf>
    <xf numFmtId="0" fontId="34" fillId="0" borderId="30" xfId="0"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wrapText="1"/>
      <protection locked="0"/>
    </xf>
    <xf numFmtId="0" fontId="34" fillId="0" borderId="31" xfId="0" applyFont="1" applyFill="1" applyBorder="1" applyAlignment="1" applyProtection="1">
      <alignment horizontal="center" vertical="center" wrapText="1"/>
      <protection locked="0"/>
    </xf>
    <xf numFmtId="0" fontId="25" fillId="0" borderId="32" xfId="0" applyFont="1" applyFill="1" applyBorder="1" applyAlignment="1" applyProtection="1">
      <alignment horizontal="center" vertical="center" wrapText="1"/>
      <protection locked="0"/>
    </xf>
    <xf numFmtId="0" fontId="25" fillId="0" borderId="38" xfId="0" applyFont="1" applyFill="1" applyBorder="1" applyAlignment="1" applyProtection="1">
      <alignment horizontal="center" vertical="center" wrapText="1"/>
      <protection locked="0"/>
    </xf>
    <xf numFmtId="0" fontId="25" fillId="0" borderId="33" xfId="0" applyFont="1" applyFill="1" applyBorder="1" applyAlignment="1" applyProtection="1">
      <alignment horizontal="center" vertical="center" wrapText="1"/>
      <protection locked="0"/>
    </xf>
    <xf numFmtId="0" fontId="34" fillId="0" borderId="4" xfId="0" applyFont="1" applyFill="1" applyBorder="1" applyAlignment="1" applyProtection="1">
      <alignment horizontal="left" vertical="top" wrapText="1"/>
      <protection locked="0"/>
    </xf>
    <xf numFmtId="0" fontId="34" fillId="0" borderId="5" xfId="0" applyFont="1" applyFill="1" applyBorder="1" applyAlignment="1" applyProtection="1">
      <alignment horizontal="left" vertical="top" wrapText="1"/>
      <protection locked="0"/>
    </xf>
    <xf numFmtId="0" fontId="34" fillId="0" borderId="6" xfId="0" applyFont="1" applyFill="1" applyBorder="1" applyAlignment="1" applyProtection="1">
      <alignment horizontal="left" vertical="top" wrapText="1"/>
      <protection locked="0"/>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8" xfId="0" applyFont="1" applyBorder="1" applyAlignment="1">
      <alignment horizontal="justify" vertical="center" wrapText="1"/>
    </xf>
    <xf numFmtId="0" fontId="2" fillId="0" borderId="4" xfId="0" applyFont="1" applyBorder="1" applyAlignment="1">
      <alignment horizontal="center" vertical="center" wrapText="1"/>
    </xf>
    <xf numFmtId="0" fontId="2" fillId="0" borderId="6" xfId="0" applyFont="1" applyBorder="1" applyAlignment="1">
      <alignment horizontal="center" vertical="center" wrapText="1"/>
    </xf>
    <xf numFmtId="0" fontId="27" fillId="0" borderId="4" xfId="0" applyNumberFormat="1" applyFont="1" applyFill="1" applyBorder="1" applyAlignment="1">
      <alignment horizontal="center" vertical="center"/>
    </xf>
    <xf numFmtId="0" fontId="27" fillId="0" borderId="6" xfId="0" applyNumberFormat="1" applyFont="1" applyFill="1" applyBorder="1" applyAlignment="1">
      <alignment horizontal="center" vertical="center"/>
    </xf>
    <xf numFmtId="0" fontId="27" fillId="0" borderId="4" xfId="0" applyNumberFormat="1" applyFont="1" applyFill="1" applyBorder="1" applyAlignment="1">
      <alignment horizontal="left" vertical="center"/>
    </xf>
    <xf numFmtId="0" fontId="27" fillId="0" borderId="5" xfId="0" applyNumberFormat="1" applyFont="1" applyFill="1" applyBorder="1" applyAlignment="1">
      <alignment horizontal="left" vertical="center"/>
    </xf>
    <xf numFmtId="0" fontId="27" fillId="0" borderId="6" xfId="0" applyNumberFormat="1" applyFont="1" applyFill="1" applyBorder="1" applyAlignment="1">
      <alignment horizontal="left" vertical="center"/>
    </xf>
    <xf numFmtId="0" fontId="25" fillId="0" borderId="11" xfId="0" applyFont="1" applyFill="1" applyBorder="1" applyAlignment="1">
      <alignment horizontal="left" vertical="center" wrapText="1"/>
    </xf>
    <xf numFmtId="0" fontId="7" fillId="0" borderId="37" xfId="0" applyFont="1" applyFill="1" applyBorder="1" applyAlignment="1">
      <alignment horizontal="left" vertical="center"/>
    </xf>
    <xf numFmtId="0" fontId="7" fillId="0" borderId="32" xfId="0" applyFont="1" applyFill="1" applyBorder="1" applyAlignment="1">
      <alignment horizontal="left" vertical="center"/>
    </xf>
    <xf numFmtId="0" fontId="7" fillId="0" borderId="33" xfId="0" applyFont="1" applyFill="1" applyBorder="1" applyAlignment="1">
      <alignment horizontal="left" vertical="center"/>
    </xf>
    <xf numFmtId="0" fontId="2" fillId="0" borderId="0" xfId="0" applyFont="1" applyBorder="1" applyAlignment="1">
      <alignment horizontal="center" vertical="center" wrapText="1"/>
    </xf>
    <xf numFmtId="0" fontId="2" fillId="0" borderId="5" xfId="0" applyFont="1" applyBorder="1" applyAlignment="1">
      <alignment horizontal="center" vertical="center" wrapText="1"/>
    </xf>
    <xf numFmtId="0" fontId="7" fillId="0" borderId="19" xfId="0" applyFont="1" applyFill="1" applyBorder="1" applyAlignment="1">
      <alignment horizontal="left" vertical="center" wrapText="1"/>
    </xf>
    <xf numFmtId="0" fontId="7" fillId="0" borderId="34" xfId="0" applyFont="1" applyFill="1" applyBorder="1" applyAlignment="1">
      <alignment horizontal="left"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8" fillId="0" borderId="10" xfId="0" applyFont="1" applyBorder="1" applyAlignment="1">
      <alignment horizontal="center" vertical="center" wrapText="1"/>
    </xf>
    <xf numFmtId="0" fontId="8" fillId="0" borderId="11" xfId="0" applyFont="1" applyBorder="1" applyAlignment="1">
      <alignment horizontal="center" vertical="center" wrapText="1"/>
    </xf>
    <xf numFmtId="0" fontId="7" fillId="0" borderId="30" xfId="0" applyFont="1" applyFill="1" applyBorder="1" applyAlignment="1">
      <alignment horizontal="left" vertical="center"/>
    </xf>
    <xf numFmtId="0" fontId="7" fillId="0" borderId="31" xfId="0" applyFont="1" applyFill="1" applyBorder="1" applyAlignment="1">
      <alignment horizontal="left" vertical="center"/>
    </xf>
    <xf numFmtId="0" fontId="13" fillId="0" borderId="4" xfId="0" applyFont="1" applyFill="1" applyBorder="1" applyAlignment="1">
      <alignment horizontal="center" vertical="center"/>
    </xf>
    <xf numFmtId="0" fontId="13" fillId="0" borderId="6" xfId="0" applyFont="1" applyFill="1" applyBorder="1" applyAlignment="1">
      <alignment horizontal="center" vertical="center"/>
    </xf>
    <xf numFmtId="0" fontId="13" fillId="0" borderId="10" xfId="0" applyFont="1" applyFill="1" applyBorder="1" applyAlignment="1">
      <alignment horizontal="center" vertical="center" wrapText="1"/>
    </xf>
    <xf numFmtId="0" fontId="13" fillId="0" borderId="12" xfId="0" applyFont="1" applyFill="1" applyBorder="1" applyAlignment="1">
      <alignment horizontal="center" vertical="center" wrapText="1"/>
    </xf>
    <xf numFmtId="0" fontId="13" fillId="0" borderId="16" xfId="0" applyFont="1" applyFill="1" applyBorder="1" applyAlignment="1">
      <alignment horizontal="center" vertical="center" wrapText="1"/>
    </xf>
    <xf numFmtId="0" fontId="13" fillId="0" borderId="17" xfId="0" applyFont="1" applyFill="1" applyBorder="1" applyAlignment="1">
      <alignment horizontal="center" vertical="center" wrapText="1"/>
    </xf>
    <xf numFmtId="0" fontId="13" fillId="0" borderId="13" xfId="0" applyFont="1" applyFill="1" applyBorder="1" applyAlignment="1">
      <alignment horizontal="center" vertical="center" wrapText="1"/>
    </xf>
    <xf numFmtId="0" fontId="13" fillId="0" borderId="15" xfId="0" applyFont="1" applyFill="1" applyBorder="1" applyAlignment="1">
      <alignment horizontal="center" vertical="center" wrapText="1"/>
    </xf>
    <xf numFmtId="0" fontId="27" fillId="0" borderId="30" xfId="0" applyNumberFormat="1" applyFont="1" applyFill="1" applyBorder="1" applyAlignment="1">
      <alignment horizontal="left" vertical="center"/>
    </xf>
    <xf numFmtId="0" fontId="27" fillId="0" borderId="20" xfId="0" applyNumberFormat="1" applyFont="1" applyFill="1" applyBorder="1" applyAlignment="1">
      <alignment horizontal="left" vertical="center"/>
    </xf>
    <xf numFmtId="0" fontId="27" fillId="0" borderId="31" xfId="0" applyNumberFormat="1" applyFont="1" applyFill="1" applyBorder="1" applyAlignment="1">
      <alignment horizontal="left" vertical="center"/>
    </xf>
    <xf numFmtId="0" fontId="27" fillId="0" borderId="32" xfId="0" applyNumberFormat="1" applyFont="1" applyFill="1" applyBorder="1" applyAlignment="1">
      <alignment horizontal="left" vertical="center"/>
    </xf>
    <xf numFmtId="0" fontId="27" fillId="0" borderId="38" xfId="0" applyNumberFormat="1" applyFont="1" applyFill="1" applyBorder="1" applyAlignment="1">
      <alignment horizontal="left" vertical="center"/>
    </xf>
    <xf numFmtId="0" fontId="27" fillId="0" borderId="33" xfId="0" applyNumberFormat="1" applyFont="1" applyFill="1" applyBorder="1" applyAlignment="1">
      <alignment horizontal="left" vertical="center"/>
    </xf>
    <xf numFmtId="0" fontId="27" fillId="0" borderId="35" xfId="0" applyNumberFormat="1" applyFont="1" applyFill="1" applyBorder="1" applyAlignment="1">
      <alignment horizontal="left" vertical="center"/>
    </xf>
    <xf numFmtId="0" fontId="27" fillId="0" borderId="39" xfId="0" applyNumberFormat="1" applyFont="1" applyFill="1" applyBorder="1" applyAlignment="1">
      <alignment horizontal="left" vertical="center"/>
    </xf>
    <xf numFmtId="0" fontId="27" fillId="0" borderId="36" xfId="0" applyNumberFormat="1" applyFont="1" applyFill="1" applyBorder="1" applyAlignment="1">
      <alignment horizontal="left" vertical="center"/>
    </xf>
    <xf numFmtId="0" fontId="34" fillId="0" borderId="4" xfId="0" applyFont="1" applyFill="1" applyBorder="1" applyAlignment="1">
      <alignment horizontal="center" vertical="center"/>
    </xf>
    <xf numFmtId="0" fontId="34" fillId="0" borderId="6" xfId="0" applyFont="1" applyFill="1" applyBorder="1" applyAlignment="1">
      <alignment horizontal="center" vertical="center"/>
    </xf>
    <xf numFmtId="0" fontId="34" fillId="0" borderId="4" xfId="0" applyFont="1" applyFill="1" applyBorder="1" applyAlignment="1">
      <alignment horizontal="center" vertical="center" wrapText="1"/>
    </xf>
    <xf numFmtId="0" fontId="34" fillId="0" borderId="5" xfId="0" applyFont="1" applyFill="1" applyBorder="1" applyAlignment="1">
      <alignment horizontal="center" vertical="center" wrapText="1"/>
    </xf>
    <xf numFmtId="0" fontId="34" fillId="0" borderId="6" xfId="0" applyFont="1" applyFill="1" applyBorder="1" applyAlignment="1">
      <alignment horizontal="center" vertical="center" wrapText="1"/>
    </xf>
    <xf numFmtId="0" fontId="2" fillId="0" borderId="35"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32" xfId="0" applyFont="1" applyBorder="1" applyAlignment="1">
      <alignment horizontal="left" vertical="center" wrapText="1"/>
    </xf>
    <xf numFmtId="0" fontId="2" fillId="0" borderId="33" xfId="0" applyFont="1" applyBorder="1" applyAlignment="1">
      <alignment horizontal="left" vertical="center" wrapText="1"/>
    </xf>
    <xf numFmtId="0" fontId="2" fillId="0" borderId="38"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143" xfId="0" applyFont="1" applyBorder="1" applyAlignment="1">
      <alignment horizontal="left" vertical="center" wrapText="1"/>
    </xf>
    <xf numFmtId="0" fontId="2" fillId="0" borderId="144" xfId="0" applyFont="1" applyBorder="1" applyAlignment="1">
      <alignment horizontal="left" vertical="center" wrapText="1"/>
    </xf>
    <xf numFmtId="0" fontId="2" fillId="0" borderId="20"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30" xfId="0" applyFont="1" applyBorder="1" applyAlignment="1">
      <alignment horizontal="center" vertical="center" wrapText="1"/>
    </xf>
    <xf numFmtId="0" fontId="49" fillId="0" borderId="19" xfId="0" applyFont="1" applyBorder="1" applyAlignment="1">
      <alignment horizontal="center" vertical="center" wrapText="1"/>
    </xf>
    <xf numFmtId="0" fontId="49" fillId="0" borderId="34" xfId="0" applyFont="1" applyBorder="1" applyAlignment="1">
      <alignment horizontal="center" vertical="center" wrapText="1"/>
    </xf>
    <xf numFmtId="0" fontId="49" fillId="0" borderId="37"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43" fillId="0" borderId="1" xfId="0" applyFont="1" applyBorder="1" applyAlignment="1">
      <alignment horizontal="center" vertical="center" wrapText="1"/>
    </xf>
    <xf numFmtId="0" fontId="34" fillId="0" borderId="1" xfId="0" applyFont="1" applyBorder="1" applyAlignment="1" applyProtection="1">
      <alignment horizontal="center" vertical="top" wrapText="1"/>
      <protection locked="0"/>
    </xf>
    <xf numFmtId="0" fontId="13" fillId="0" borderId="1" xfId="0" applyFont="1" applyFill="1" applyBorder="1" applyAlignment="1" applyProtection="1">
      <alignment vertical="center" textRotation="255"/>
      <protection locked="0"/>
    </xf>
    <xf numFmtId="0" fontId="13" fillId="0" borderId="1" xfId="0" applyFont="1" applyFill="1" applyBorder="1" applyAlignment="1" applyProtection="1">
      <alignment horizontal="center" vertical="center" wrapText="1"/>
      <protection locked="0"/>
    </xf>
    <xf numFmtId="0" fontId="8" fillId="0" borderId="77" xfId="0" applyFont="1" applyFill="1" applyBorder="1" applyAlignment="1" applyProtection="1">
      <alignment horizontal="center" vertical="center" wrapText="1"/>
      <protection locked="0"/>
    </xf>
    <xf numFmtId="0" fontId="8" fillId="0" borderId="76" xfId="0" applyFont="1" applyFill="1" applyBorder="1" applyAlignment="1" applyProtection="1">
      <alignment horizontal="center" vertical="center" wrapText="1"/>
      <protection locked="0"/>
    </xf>
    <xf numFmtId="0" fontId="13" fillId="0" borderId="1" xfId="0" applyFont="1" applyFill="1" applyBorder="1" applyAlignment="1" applyProtection="1">
      <alignment horizontal="center" vertical="top" wrapText="1"/>
      <protection locked="0"/>
    </xf>
    <xf numFmtId="0" fontId="28" fillId="0" borderId="1" xfId="0" applyFont="1" applyFill="1" applyBorder="1" applyAlignment="1" applyProtection="1">
      <alignment horizontal="right" vertical="center"/>
      <protection locked="0"/>
    </xf>
    <xf numFmtId="0" fontId="28" fillId="0" borderId="4" xfId="0" applyFont="1" applyFill="1" applyBorder="1" applyAlignment="1" applyProtection="1">
      <alignment horizontal="right" vertical="center"/>
      <protection locked="0"/>
    </xf>
    <xf numFmtId="0" fontId="34" fillId="0" borderId="4" xfId="0" applyFont="1" applyBorder="1" applyAlignment="1" applyProtection="1">
      <alignment horizontal="center" vertical="center"/>
      <protection locked="0"/>
    </xf>
    <xf numFmtId="0" fontId="34" fillId="0" borderId="6" xfId="0" applyFont="1" applyBorder="1" applyAlignment="1" applyProtection="1">
      <alignment horizontal="center" vertical="center"/>
      <protection locked="0"/>
    </xf>
    <xf numFmtId="0" fontId="22" fillId="0" borderId="2" xfId="0" applyFont="1" applyBorder="1" applyAlignment="1" applyProtection="1">
      <alignment horizontal="center" vertical="top" wrapText="1"/>
      <protection locked="0"/>
    </xf>
    <xf numFmtId="0" fontId="22" fillId="0" borderId="3" xfId="0" applyFont="1" applyBorder="1" applyAlignment="1" applyProtection="1">
      <alignment horizontal="center" vertical="top" wrapText="1"/>
      <protection locked="0"/>
    </xf>
    <xf numFmtId="0" fontId="13" fillId="0" borderId="2" xfId="0" applyFont="1" applyFill="1" applyBorder="1" applyAlignment="1" applyProtection="1">
      <alignment horizontal="center" vertical="center" wrapText="1"/>
      <protection locked="0"/>
    </xf>
    <xf numFmtId="0" fontId="13" fillId="0" borderId="3" xfId="0" applyFont="1" applyFill="1" applyBorder="1" applyAlignment="1" applyProtection="1">
      <alignment horizontal="center" vertical="center" wrapText="1"/>
      <protection locked="0"/>
    </xf>
    <xf numFmtId="0" fontId="45" fillId="0" borderId="2" xfId="0" applyFont="1" applyFill="1" applyBorder="1" applyAlignment="1" applyProtection="1">
      <alignment horizontal="center" vertical="center" wrapText="1"/>
      <protection locked="0"/>
    </xf>
    <xf numFmtId="0" fontId="45" fillId="0" borderId="18" xfId="0" applyFont="1" applyFill="1" applyBorder="1" applyAlignment="1" applyProtection="1">
      <alignment horizontal="center" vertical="center" wrapText="1"/>
      <protection locked="0"/>
    </xf>
    <xf numFmtId="0" fontId="45" fillId="0" borderId="3" xfId="0" applyFont="1" applyFill="1" applyBorder="1" applyAlignment="1" applyProtection="1">
      <alignment horizontal="center" vertical="center" wrapText="1"/>
      <protection locked="0"/>
    </xf>
    <xf numFmtId="0" fontId="45" fillId="0" borderId="1" xfId="0" applyFont="1" applyFill="1" applyBorder="1" applyAlignment="1" applyProtection="1">
      <alignment horizontal="center" vertical="center" wrapText="1"/>
      <protection locked="0"/>
    </xf>
    <xf numFmtId="0" fontId="27" fillId="0" borderId="2" xfId="0" applyFont="1" applyFill="1" applyBorder="1" applyAlignment="1" applyProtection="1">
      <alignment horizontal="center" vertical="center" wrapText="1"/>
      <protection locked="0"/>
    </xf>
    <xf numFmtId="0" fontId="27" fillId="0" borderId="3" xfId="0" applyFont="1" applyFill="1" applyBorder="1" applyAlignment="1" applyProtection="1">
      <alignment horizontal="center" vertical="center" wrapText="1"/>
      <protection locked="0"/>
    </xf>
    <xf numFmtId="0" fontId="45" fillId="0" borderId="6" xfId="0" applyFont="1" applyFill="1" applyBorder="1" applyAlignment="1" applyProtection="1">
      <alignment horizontal="center" vertical="center"/>
      <protection locked="0"/>
    </xf>
    <xf numFmtId="0" fontId="45" fillId="0" borderId="1" xfId="0" applyFont="1" applyFill="1" applyBorder="1" applyAlignment="1" applyProtection="1">
      <alignment horizontal="center" vertical="center"/>
      <protection locked="0"/>
    </xf>
    <xf numFmtId="185" fontId="74" fillId="0" borderId="21" xfId="0" applyNumberFormat="1" applyFont="1" applyFill="1" applyBorder="1" applyAlignment="1" applyProtection="1">
      <alignment horizontal="center" vertical="center"/>
      <protection locked="0"/>
    </xf>
    <xf numFmtId="185" fontId="74" fillId="0" borderId="50" xfId="0" applyNumberFormat="1" applyFont="1" applyFill="1" applyBorder="1" applyAlignment="1" applyProtection="1">
      <alignment horizontal="center" vertical="center"/>
      <protection locked="0"/>
    </xf>
    <xf numFmtId="185" fontId="74" fillId="0" borderId="22" xfId="0" applyNumberFormat="1" applyFont="1" applyFill="1" applyBorder="1" applyAlignment="1" applyProtection="1">
      <alignment horizontal="center" vertical="center"/>
      <protection locked="0"/>
    </xf>
    <xf numFmtId="0" fontId="34" fillId="0" borderId="1" xfId="0" applyFont="1" applyBorder="1" applyAlignment="1" applyProtection="1">
      <alignment horizontal="center" vertical="center"/>
      <protection locked="0"/>
    </xf>
    <xf numFmtId="185" fontId="76" fillId="0" borderId="21" xfId="0" applyNumberFormat="1" applyFont="1" applyFill="1" applyBorder="1" applyAlignment="1" applyProtection="1">
      <alignment horizontal="center" vertical="center"/>
      <protection locked="0"/>
    </xf>
    <xf numFmtId="185" fontId="76" fillId="0" borderId="50" xfId="0" applyNumberFormat="1" applyFont="1" applyFill="1" applyBorder="1" applyAlignment="1" applyProtection="1">
      <alignment horizontal="center" vertical="center"/>
      <protection locked="0"/>
    </xf>
    <xf numFmtId="0" fontId="34" fillId="0" borderId="1" xfId="0" applyFont="1" applyFill="1" applyBorder="1" applyAlignment="1" applyProtection="1">
      <alignment horizontal="right" vertical="center"/>
      <protection locked="0"/>
    </xf>
    <xf numFmtId="0" fontId="34" fillId="0" borderId="4" xfId="0" applyFont="1" applyFill="1" applyBorder="1" applyAlignment="1" applyProtection="1">
      <alignment horizontal="right" vertical="center"/>
      <protection locked="0"/>
    </xf>
    <xf numFmtId="0" fontId="25" fillId="0" borderId="2" xfId="0" applyFont="1" applyFill="1" applyBorder="1" applyAlignment="1" applyProtection="1">
      <alignment horizontal="center" vertical="center" wrapText="1"/>
      <protection locked="0"/>
    </xf>
    <xf numFmtId="0" fontId="22" fillId="0" borderId="2" xfId="0" applyFont="1" applyFill="1" applyBorder="1" applyAlignment="1" applyProtection="1">
      <alignment horizontal="center" vertical="center" wrapText="1"/>
      <protection locked="0"/>
    </xf>
    <xf numFmtId="0" fontId="22" fillId="0" borderId="3" xfId="0" applyFont="1" applyFill="1" applyBorder="1" applyAlignment="1" applyProtection="1">
      <alignment horizontal="center" vertical="center" wrapText="1"/>
      <protection locked="0"/>
    </xf>
    <xf numFmtId="0" fontId="43" fillId="0" borderId="4" xfId="0" applyFont="1" applyBorder="1">
      <alignment vertical="center"/>
    </xf>
    <xf numFmtId="0" fontId="43" fillId="0" borderId="5" xfId="0" applyFont="1" applyBorder="1">
      <alignment vertical="center"/>
    </xf>
    <xf numFmtId="0" fontId="43" fillId="0" borderId="6" xfId="0" applyFont="1" applyBorder="1">
      <alignment vertical="center"/>
    </xf>
    <xf numFmtId="0" fontId="43" fillId="0" borderId="10" xfId="0" applyFont="1" applyBorder="1">
      <alignment vertical="center"/>
    </xf>
    <xf numFmtId="0" fontId="43" fillId="0" borderId="11" xfId="0" applyFont="1" applyBorder="1">
      <alignment vertical="center"/>
    </xf>
    <xf numFmtId="0" fontId="43" fillId="0" borderId="0" xfId="0" applyFont="1" applyAlignment="1">
      <alignment horizontal="left" vertical="top" wrapText="1"/>
    </xf>
    <xf numFmtId="0" fontId="34" fillId="0" borderId="5" xfId="0" applyFont="1" applyBorder="1" applyAlignment="1">
      <alignment horizontal="center" vertical="center"/>
    </xf>
    <xf numFmtId="0" fontId="13" fillId="0" borderId="1" xfId="0" applyFont="1" applyBorder="1" applyAlignment="1">
      <alignment horizontal="center" vertical="center" wrapText="1"/>
    </xf>
    <xf numFmtId="0" fontId="34" fillId="0" borderId="11" xfId="0" applyFont="1" applyBorder="1" applyAlignment="1">
      <alignment horizontal="center" vertical="center"/>
    </xf>
    <xf numFmtId="0" fontId="34" fillId="0" borderId="14" xfId="0" applyFont="1" applyBorder="1" applyAlignment="1">
      <alignment horizontal="center" vertical="center"/>
    </xf>
    <xf numFmtId="0" fontId="13" fillId="0" borderId="12" xfId="0" applyFont="1" applyBorder="1" applyAlignment="1">
      <alignment horizontal="center" vertical="center" wrapText="1"/>
    </xf>
    <xf numFmtId="0" fontId="13" fillId="0" borderId="15" xfId="0" applyFont="1" applyBorder="1" applyAlignment="1">
      <alignment horizontal="center" vertical="center" wrapText="1"/>
    </xf>
    <xf numFmtId="0" fontId="34" fillId="0" borderId="1" xfId="0" applyFont="1" applyBorder="1" applyAlignment="1">
      <alignment horizontal="center" vertical="center" wrapText="1"/>
    </xf>
    <xf numFmtId="0" fontId="34" fillId="0" borderId="4" xfId="0" applyFont="1" applyBorder="1" applyAlignment="1">
      <alignment horizontal="center" vertical="center" wrapText="1"/>
    </xf>
    <xf numFmtId="0" fontId="34" fillId="0" borderId="5" xfId="0" applyFont="1" applyBorder="1" applyAlignment="1">
      <alignment horizontal="center" vertical="center" wrapText="1"/>
    </xf>
    <xf numFmtId="0" fontId="34" fillId="0" borderId="6" xfId="0" applyFont="1" applyBorder="1" applyAlignment="1">
      <alignment horizontal="center" vertical="center" wrapText="1"/>
    </xf>
    <xf numFmtId="0" fontId="27" fillId="0" borderId="2" xfId="0" applyFont="1" applyBorder="1" applyAlignment="1">
      <alignment vertical="center" textRotation="255" shrinkToFit="1"/>
    </xf>
    <xf numFmtId="0" fontId="27" fillId="0" borderId="18" xfId="0" applyFont="1" applyBorder="1" applyAlignment="1">
      <alignment vertical="center" textRotation="255" shrinkToFit="1"/>
    </xf>
    <xf numFmtId="0" fontId="27" fillId="0" borderId="3" xfId="0" applyFont="1" applyBorder="1" applyAlignment="1">
      <alignment vertical="center" textRotation="255" shrinkToFi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13" xfId="0" applyFont="1" applyBorder="1" applyAlignment="1">
      <alignment horizontal="center" vertical="center" wrapText="1"/>
    </xf>
    <xf numFmtId="0" fontId="34" fillId="0" borderId="12" xfId="0" applyFont="1" applyBorder="1" applyAlignment="1">
      <alignment horizontal="center" vertical="center"/>
    </xf>
    <xf numFmtId="0" fontId="34" fillId="0" borderId="15" xfId="0" applyFont="1" applyBorder="1" applyAlignment="1">
      <alignment horizontal="center" vertical="center"/>
    </xf>
    <xf numFmtId="0" fontId="13" fillId="0" borderId="2" xfId="0" applyFont="1" applyBorder="1" applyAlignment="1">
      <alignment horizontal="center" vertical="center" textRotation="255" shrinkToFit="1"/>
    </xf>
    <xf numFmtId="0" fontId="13" fillId="0" borderId="3" xfId="0" applyFont="1" applyBorder="1" applyAlignment="1">
      <alignment horizontal="center" vertical="center" textRotation="255" shrinkToFit="1"/>
    </xf>
    <xf numFmtId="0" fontId="13" fillId="0" borderId="18" xfId="0" applyFont="1" applyBorder="1" applyAlignment="1">
      <alignment vertical="center" textRotation="255" shrinkToFit="1"/>
    </xf>
    <xf numFmtId="0" fontId="13" fillId="0" borderId="3" xfId="0" applyFont="1" applyBorder="1" applyAlignment="1">
      <alignment vertical="center" textRotation="255" shrinkToFit="1"/>
    </xf>
    <xf numFmtId="0" fontId="13" fillId="0" borderId="34" xfId="0" applyFont="1" applyBorder="1" applyAlignment="1">
      <alignment horizontal="center" vertical="center" wrapText="1"/>
    </xf>
    <xf numFmtId="0" fontId="13" fillId="0" borderId="37" xfId="0" applyFont="1" applyBorder="1" applyAlignment="1">
      <alignment horizontal="center" vertical="center" wrapText="1"/>
    </xf>
    <xf numFmtId="0" fontId="13" fillId="0" borderId="32" xfId="0" applyFont="1" applyBorder="1" applyAlignment="1">
      <alignment horizontal="center" vertical="center" shrinkToFit="1"/>
    </xf>
    <xf numFmtId="0" fontId="13" fillId="0" borderId="38" xfId="0" applyFont="1" applyBorder="1" applyAlignment="1">
      <alignment horizontal="center" vertical="center" shrinkToFit="1"/>
    </xf>
    <xf numFmtId="0" fontId="13" fillId="0" borderId="33" xfId="0" applyFont="1" applyBorder="1" applyAlignment="1">
      <alignment horizontal="center" vertical="center" shrinkToFit="1"/>
    </xf>
    <xf numFmtId="0" fontId="13" fillId="0" borderId="19" xfId="0" applyFont="1" applyBorder="1" applyAlignment="1">
      <alignment horizontal="center" vertical="center" wrapText="1"/>
    </xf>
    <xf numFmtId="0" fontId="41" fillId="0" borderId="16" xfId="0" applyFont="1" applyBorder="1" applyAlignment="1">
      <alignment horizontal="left" vertical="center"/>
    </xf>
    <xf numFmtId="0" fontId="41" fillId="0" borderId="0" xfId="0" applyFont="1" applyBorder="1" applyAlignment="1">
      <alignment horizontal="left" vertical="center"/>
    </xf>
    <xf numFmtId="0" fontId="41" fillId="0" borderId="17" xfId="0" applyFont="1" applyBorder="1" applyAlignment="1">
      <alignment horizontal="left" vertical="center"/>
    </xf>
    <xf numFmtId="0" fontId="41" fillId="0" borderId="1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12" xfId="0" applyFont="1" applyBorder="1" applyAlignment="1">
      <alignment horizontal="center" vertical="center" wrapText="1"/>
    </xf>
    <xf numFmtId="0" fontId="34" fillId="0" borderId="16" xfId="0" applyFont="1" applyBorder="1" applyAlignment="1">
      <alignment horizontal="center" vertical="center"/>
    </xf>
    <xf numFmtId="0" fontId="34" fillId="0" borderId="0" xfId="0" applyFont="1" applyBorder="1" applyAlignment="1">
      <alignment horizontal="center" vertical="center"/>
    </xf>
    <xf numFmtId="0" fontId="34" fillId="0" borderId="17" xfId="0" applyFont="1" applyBorder="1" applyAlignment="1">
      <alignment horizontal="center" vertical="center"/>
    </xf>
    <xf numFmtId="0" fontId="34" fillId="0" borderId="13" xfId="0" applyFont="1" applyBorder="1" applyAlignment="1">
      <alignment horizontal="center" vertical="center"/>
    </xf>
    <xf numFmtId="0" fontId="42" fillId="0" borderId="0" xfId="0" applyFont="1" applyAlignment="1">
      <alignment horizontal="left" vertical="center" wrapText="1"/>
    </xf>
    <xf numFmtId="0" fontId="22" fillId="0" borderId="0" xfId="0" applyFont="1" applyAlignment="1">
      <alignment horizontal="left" vertical="center" wrapText="1"/>
    </xf>
    <xf numFmtId="0" fontId="39" fillId="0" borderId="0" xfId="0" applyFont="1" applyAlignment="1">
      <alignment horizontal="left" vertical="center" wrapText="1"/>
    </xf>
    <xf numFmtId="0" fontId="34" fillId="0" borderId="10" xfId="0" applyFont="1" applyBorder="1" applyAlignment="1">
      <alignment horizontal="center" vertical="center"/>
    </xf>
    <xf numFmtId="0" fontId="34" fillId="0" borderId="4" xfId="0" applyFont="1" applyBorder="1" applyAlignment="1">
      <alignment horizontal="center" vertical="center"/>
    </xf>
    <xf numFmtId="0" fontId="34" fillId="0" borderId="6" xfId="0" applyFont="1" applyBorder="1" applyAlignment="1">
      <alignment horizontal="center" vertical="center"/>
    </xf>
    <xf numFmtId="0" fontId="41" fillId="0" borderId="16" xfId="0" applyFont="1" applyBorder="1" applyAlignment="1">
      <alignment horizontal="right" vertical="center"/>
    </xf>
    <xf numFmtId="0" fontId="41" fillId="0" borderId="0" xfId="0" applyFont="1" applyBorder="1" applyAlignment="1">
      <alignment horizontal="right" vertical="center"/>
    </xf>
    <xf numFmtId="0" fontId="41" fillId="0" borderId="13" xfId="0" applyFont="1" applyBorder="1" applyAlignment="1">
      <alignment horizontal="right" vertical="center"/>
    </xf>
    <xf numFmtId="0" fontId="41" fillId="0" borderId="14" xfId="0" applyFont="1" applyBorder="1" applyAlignment="1">
      <alignment horizontal="right" vertical="center"/>
    </xf>
    <xf numFmtId="0" fontId="27" fillId="0" borderId="10" xfId="0" applyFont="1" applyBorder="1" applyAlignment="1">
      <alignment horizontal="center" vertical="center" wrapText="1"/>
    </xf>
    <xf numFmtId="0" fontId="27" fillId="0" borderId="11" xfId="0" applyFont="1" applyBorder="1" applyAlignment="1">
      <alignment horizontal="center" vertical="center" wrapText="1"/>
    </xf>
    <xf numFmtId="0" fontId="27" fillId="0" borderId="12" xfId="0" applyFont="1" applyBorder="1" applyAlignment="1">
      <alignment horizontal="center" vertical="center" wrapText="1"/>
    </xf>
    <xf numFmtId="0" fontId="27" fillId="0" borderId="16" xfId="0" applyFont="1" applyBorder="1" applyAlignment="1">
      <alignment horizontal="center" vertical="center" wrapText="1"/>
    </xf>
    <xf numFmtId="0" fontId="27" fillId="0" borderId="0" xfId="0" applyFont="1" applyBorder="1" applyAlignment="1">
      <alignment horizontal="center" vertical="center" wrapText="1"/>
    </xf>
    <xf numFmtId="0" fontId="27" fillId="0" borderId="17"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14" xfId="0" applyFont="1" applyBorder="1" applyAlignment="1">
      <alignment horizontal="center" vertical="center" wrapText="1"/>
    </xf>
    <xf numFmtId="0" fontId="27" fillId="0" borderId="15" xfId="0" applyFont="1" applyBorder="1" applyAlignment="1">
      <alignment horizontal="center" vertical="center" wrapText="1"/>
    </xf>
    <xf numFmtId="0" fontId="34" fillId="0" borderId="10" xfId="0" applyFont="1" applyBorder="1" applyAlignment="1">
      <alignment horizontal="center" vertical="center" wrapText="1"/>
    </xf>
    <xf numFmtId="0" fontId="27" fillId="0" borderId="10" xfId="0" applyFont="1" applyBorder="1" applyAlignment="1">
      <alignment horizontal="left" vertical="center" wrapText="1"/>
    </xf>
    <xf numFmtId="0" fontId="27" fillId="0" borderId="11" xfId="0" applyFont="1" applyBorder="1" applyAlignment="1">
      <alignment horizontal="left" vertical="center" wrapText="1"/>
    </xf>
    <xf numFmtId="0" fontId="27" fillId="0" borderId="12" xfId="0" applyFont="1" applyBorder="1" applyAlignment="1">
      <alignment horizontal="left" vertical="center" wrapText="1"/>
    </xf>
    <xf numFmtId="0" fontId="27" fillId="0" borderId="13" xfId="0" applyFont="1" applyBorder="1" applyAlignment="1">
      <alignment horizontal="left" vertical="center" wrapText="1"/>
    </xf>
    <xf numFmtId="0" fontId="27" fillId="0" borderId="14" xfId="0" applyFont="1" applyBorder="1" applyAlignment="1">
      <alignment horizontal="left" vertical="center" wrapText="1"/>
    </xf>
    <xf numFmtId="0" fontId="27" fillId="0" borderId="15" xfId="0" applyFont="1" applyBorder="1" applyAlignment="1">
      <alignment horizontal="left" vertical="center" wrapText="1"/>
    </xf>
    <xf numFmtId="0" fontId="43" fillId="0" borderId="18" xfId="0" applyFont="1" applyBorder="1" applyAlignment="1">
      <alignment horizontal="center" vertical="center" textRotation="255"/>
    </xf>
    <xf numFmtId="0" fontId="34" fillId="0" borderId="18" xfId="0" applyFont="1" applyBorder="1" applyAlignment="1">
      <alignment horizontal="center" vertical="center" textRotation="255"/>
    </xf>
    <xf numFmtId="0" fontId="34" fillId="0" borderId="3" xfId="0" applyFont="1" applyBorder="1" applyAlignment="1">
      <alignment horizontal="center" vertical="center" textRotation="255"/>
    </xf>
    <xf numFmtId="0" fontId="34" fillId="0" borderId="2" xfId="0" applyFont="1" applyBorder="1" applyAlignment="1">
      <alignment horizontal="center" vertical="center"/>
    </xf>
    <xf numFmtId="0" fontId="34" fillId="0" borderId="18" xfId="0" applyFont="1" applyBorder="1" applyAlignment="1">
      <alignment horizontal="center" vertical="center"/>
    </xf>
    <xf numFmtId="0" fontId="34" fillId="0" borderId="3" xfId="0" applyFont="1" applyBorder="1" applyAlignment="1">
      <alignment horizontal="center" vertical="center"/>
    </xf>
    <xf numFmtId="0" fontId="13" fillId="0" borderId="10" xfId="0" applyFont="1" applyBorder="1" applyAlignment="1">
      <alignment horizontal="left" vertical="center"/>
    </xf>
    <xf numFmtId="0" fontId="13" fillId="0" borderId="16" xfId="0" applyFont="1" applyBorder="1" applyAlignment="1">
      <alignment horizontal="left" vertical="center"/>
    </xf>
    <xf numFmtId="0" fontId="13" fillId="0" borderId="13" xfId="0" applyFont="1" applyBorder="1" applyAlignment="1">
      <alignment horizontal="left" vertical="center"/>
    </xf>
    <xf numFmtId="0" fontId="49" fillId="0" borderId="4" xfId="0" applyFont="1" applyBorder="1" applyAlignment="1">
      <alignment horizontal="center" vertical="center"/>
    </xf>
    <xf numFmtId="0" fontId="49" fillId="0" borderId="6" xfId="0" applyFont="1" applyBorder="1" applyAlignment="1">
      <alignment horizontal="center" vertical="center"/>
    </xf>
    <xf numFmtId="0" fontId="27" fillId="0" borderId="4"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6" xfId="0" applyFont="1" applyBorder="1" applyAlignment="1">
      <alignment horizontal="center" vertical="center" wrapText="1"/>
    </xf>
    <xf numFmtId="0" fontId="43" fillId="0" borderId="4" xfId="0" applyFont="1" applyBorder="1" applyAlignment="1">
      <alignment horizontal="center" vertical="center"/>
    </xf>
    <xf numFmtId="0" fontId="43" fillId="0" borderId="6" xfId="0" applyFont="1" applyBorder="1" applyAlignment="1">
      <alignment horizontal="center" vertical="center"/>
    </xf>
    <xf numFmtId="0" fontId="43" fillId="0" borderId="3" xfId="0" applyFont="1" applyBorder="1" applyAlignment="1">
      <alignment horizontal="center" vertical="center" textRotation="255"/>
    </xf>
    <xf numFmtId="0" fontId="27" fillId="0" borderId="18" xfId="0" applyFont="1" applyBorder="1" applyAlignment="1">
      <alignment horizontal="center" vertical="center" wrapText="1"/>
    </xf>
    <xf numFmtId="0" fontId="34" fillId="0" borderId="10" xfId="0" applyFont="1" applyBorder="1" applyAlignment="1">
      <alignment horizontal="left" vertical="center" wrapText="1"/>
    </xf>
    <xf numFmtId="0" fontId="34" fillId="0" borderId="11" xfId="0" applyFont="1" applyBorder="1" applyAlignment="1">
      <alignment horizontal="left" vertical="center" wrapText="1"/>
    </xf>
    <xf numFmtId="0" fontId="34" fillId="0" borderId="12" xfId="0" applyFont="1" applyBorder="1" applyAlignment="1">
      <alignment horizontal="left" vertical="center" wrapText="1"/>
    </xf>
    <xf numFmtId="0" fontId="34" fillId="0" borderId="13" xfId="0" applyFont="1" applyBorder="1" applyAlignment="1">
      <alignment horizontal="left" vertical="center" wrapText="1"/>
    </xf>
    <xf numFmtId="0" fontId="34" fillId="0" borderId="14" xfId="0" applyFont="1" applyBorder="1" applyAlignment="1">
      <alignment horizontal="left" vertical="center" wrapText="1"/>
    </xf>
    <xf numFmtId="0" fontId="34" fillId="0" borderId="15" xfId="0" applyFont="1" applyBorder="1" applyAlignment="1">
      <alignment horizontal="left" vertical="center" wrapText="1"/>
    </xf>
    <xf numFmtId="0" fontId="34" fillId="0" borderId="11" xfId="0" applyFont="1" applyBorder="1" applyAlignment="1">
      <alignment horizontal="center" vertical="center" wrapText="1"/>
    </xf>
    <xf numFmtId="0" fontId="34" fillId="0" borderId="12" xfId="0" applyFont="1" applyBorder="1" applyAlignment="1">
      <alignment horizontal="center" vertical="center" wrapText="1"/>
    </xf>
    <xf numFmtId="0" fontId="34" fillId="0" borderId="13" xfId="0" applyFont="1" applyBorder="1" applyAlignment="1">
      <alignment horizontal="center" vertical="center" wrapText="1"/>
    </xf>
    <xf numFmtId="0" fontId="34" fillId="0" borderId="14" xfId="0" applyFont="1" applyBorder="1" applyAlignment="1">
      <alignment horizontal="center" vertical="center" wrapText="1"/>
    </xf>
    <xf numFmtId="0" fontId="34" fillId="0" borderId="16" xfId="0" applyFont="1" applyBorder="1" applyAlignment="1">
      <alignment horizontal="left" vertical="center" wrapText="1"/>
    </xf>
    <xf numFmtId="0" fontId="34" fillId="0" borderId="0" xfId="0" applyFont="1" applyBorder="1" applyAlignment="1">
      <alignment horizontal="left" vertical="center" wrapText="1"/>
    </xf>
    <xf numFmtId="0" fontId="34" fillId="0" borderId="17" xfId="0" applyFont="1" applyBorder="1" applyAlignment="1">
      <alignment horizontal="left" vertical="center" wrapText="1"/>
    </xf>
    <xf numFmtId="0" fontId="34" fillId="0" borderId="4" xfId="0" applyFont="1" applyBorder="1" applyAlignment="1">
      <alignment horizontal="right" vertical="center"/>
    </xf>
    <xf numFmtId="0" fontId="34" fillId="0" borderId="5" xfId="0" applyFont="1" applyBorder="1" applyAlignment="1">
      <alignment horizontal="right" vertical="center"/>
    </xf>
    <xf numFmtId="0" fontId="34" fillId="0" borderId="4" xfId="0" applyFont="1" applyBorder="1" applyAlignment="1">
      <alignment horizontal="right" vertical="center" wrapText="1"/>
    </xf>
    <xf numFmtId="0" fontId="34" fillId="0" borderId="5" xfId="0" applyFont="1" applyBorder="1" applyAlignment="1">
      <alignment horizontal="right" vertical="center" wrapText="1"/>
    </xf>
    <xf numFmtId="0" fontId="34" fillId="0" borderId="71" xfId="0" applyFont="1" applyBorder="1" applyAlignment="1">
      <alignment horizontal="center" vertical="center" wrapText="1"/>
    </xf>
    <xf numFmtId="0" fontId="34" fillId="0" borderId="72" xfId="0" applyFont="1" applyBorder="1" applyAlignment="1">
      <alignment horizontal="center" vertical="center" wrapText="1"/>
    </xf>
    <xf numFmtId="0" fontId="34" fillId="0" borderId="73" xfId="0" applyFont="1" applyBorder="1" applyAlignment="1">
      <alignment horizontal="center" vertical="center" wrapText="1"/>
    </xf>
    <xf numFmtId="0" fontId="34" fillId="0" borderId="15" xfId="0" applyFont="1" applyBorder="1" applyAlignment="1">
      <alignment horizontal="center" vertical="center" wrapText="1"/>
    </xf>
    <xf numFmtId="0" fontId="34" fillId="0" borderId="16" xfId="0" applyFont="1" applyBorder="1" applyAlignment="1">
      <alignment horizontal="center" vertical="center" wrapText="1"/>
    </xf>
    <xf numFmtId="0" fontId="34" fillId="0" borderId="0" xfId="0" applyFont="1" applyBorder="1" applyAlignment="1">
      <alignment horizontal="center" vertical="center" wrapText="1"/>
    </xf>
    <xf numFmtId="0" fontId="34" fillId="0" borderId="17" xfId="0" applyFont="1" applyBorder="1" applyAlignment="1">
      <alignment horizontal="center" vertical="center" wrapText="1"/>
    </xf>
    <xf numFmtId="0" fontId="34" fillId="0" borderId="11" xfId="0" applyFont="1" applyBorder="1" applyAlignment="1">
      <alignment horizontal="left" vertical="center"/>
    </xf>
    <xf numFmtId="0" fontId="34" fillId="0" borderId="12" xfId="0" applyFont="1" applyBorder="1" applyAlignment="1">
      <alignment horizontal="left" vertical="center"/>
    </xf>
    <xf numFmtId="0" fontId="34" fillId="0" borderId="14" xfId="0" applyFont="1" applyBorder="1" applyAlignment="1">
      <alignment horizontal="left" vertical="center"/>
    </xf>
    <xf numFmtId="0" fontId="34" fillId="0" borderId="15" xfId="0" applyFont="1" applyBorder="1" applyAlignment="1">
      <alignment horizontal="left" vertical="center"/>
    </xf>
    <xf numFmtId="0" fontId="2" fillId="0" borderId="37" xfId="0" applyFont="1" applyBorder="1" applyAlignment="1">
      <alignment horizontal="center" vertical="center"/>
    </xf>
    <xf numFmtId="0" fontId="2" fillId="0" borderId="35" xfId="0" applyFont="1" applyBorder="1" applyAlignment="1">
      <alignment horizontal="center" vertical="center"/>
    </xf>
    <xf numFmtId="0" fontId="7"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0" xfId="0" applyFont="1" applyBorder="1" applyAlignment="1">
      <alignment horizontal="left" vertical="center" shrinkToFit="1"/>
    </xf>
    <xf numFmtId="0" fontId="2" fillId="0" borderId="12" xfId="0" applyFont="1" applyBorder="1" applyAlignment="1">
      <alignment horizontal="left" vertical="center" shrinkToFit="1"/>
    </xf>
    <xf numFmtId="0" fontId="2" fillId="0" borderId="13" xfId="0" applyFont="1" applyBorder="1" applyAlignment="1">
      <alignment horizontal="left" vertical="center" shrinkToFit="1"/>
    </xf>
    <xf numFmtId="0" fontId="2" fillId="0" borderId="15" xfId="0" applyFont="1" applyBorder="1" applyAlignment="1">
      <alignment horizontal="left" vertical="center" shrinkToFit="1"/>
    </xf>
    <xf numFmtId="0" fontId="34" fillId="0" borderId="1" xfId="0" applyFont="1" applyBorder="1" applyAlignment="1">
      <alignment horizontal="left" vertical="center" wrapText="1"/>
    </xf>
    <xf numFmtId="0" fontId="6" fillId="0" borderId="4" xfId="0" applyFont="1" applyBorder="1" applyAlignment="1">
      <alignment horizontal="center" vertical="center" shrinkToFit="1"/>
    </xf>
    <xf numFmtId="0" fontId="6" fillId="0" borderId="5" xfId="0" applyFont="1" applyBorder="1" applyAlignment="1">
      <alignment horizontal="center" vertical="center" shrinkToFit="1"/>
    </xf>
    <xf numFmtId="0" fontId="6" fillId="0" borderId="6" xfId="0" applyFont="1" applyBorder="1" applyAlignment="1">
      <alignment horizontal="center" vertical="center" shrinkToFit="1"/>
    </xf>
    <xf numFmtId="0" fontId="7" fillId="0" borderId="30" xfId="0" applyFont="1" applyBorder="1" applyAlignment="1">
      <alignment horizontal="center" vertical="center"/>
    </xf>
    <xf numFmtId="0" fontId="7" fillId="0" borderId="20" xfId="0" applyFont="1" applyBorder="1" applyAlignment="1">
      <alignment horizontal="center" vertical="center"/>
    </xf>
    <xf numFmtId="0" fontId="7" fillId="0" borderId="32" xfId="0" applyFont="1" applyBorder="1" applyAlignment="1">
      <alignment horizontal="center" vertical="center"/>
    </xf>
    <xf numFmtId="0" fontId="7" fillId="0" borderId="38" xfId="0" applyFont="1" applyBorder="1" applyAlignment="1">
      <alignment horizontal="center" vertical="center"/>
    </xf>
    <xf numFmtId="0" fontId="7" fillId="0" borderId="35" xfId="0" applyFont="1" applyBorder="1" applyAlignment="1">
      <alignment horizontal="center" vertical="center"/>
    </xf>
    <xf numFmtId="0" fontId="7" fillId="0" borderId="39" xfId="0" applyFont="1" applyBorder="1" applyAlignment="1">
      <alignment horizontal="center" vertical="center"/>
    </xf>
    <xf numFmtId="0" fontId="7" fillId="0" borderId="4" xfId="0" applyFont="1" applyBorder="1" applyAlignment="1">
      <alignment horizontal="center" vertical="center"/>
    </xf>
    <xf numFmtId="0" fontId="7" fillId="0" borderId="6" xfId="0"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0" fontId="2" fillId="0" borderId="32" xfId="0" applyFont="1" applyBorder="1" applyAlignment="1">
      <alignment horizontal="center" vertical="center"/>
    </xf>
    <xf numFmtId="0" fontId="2" fillId="0" borderId="33" xfId="0" applyFont="1" applyBorder="1" applyAlignment="1">
      <alignment horizontal="center" vertical="center"/>
    </xf>
    <xf numFmtId="0" fontId="2" fillId="0" borderId="34" xfId="0" applyFont="1" applyBorder="1" applyAlignment="1">
      <alignment horizontal="center" vertical="center"/>
    </xf>
    <xf numFmtId="0" fontId="27" fillId="0" borderId="133" xfId="0" applyFont="1" applyBorder="1" applyAlignment="1">
      <alignment horizontal="center" vertical="center" wrapText="1"/>
    </xf>
    <xf numFmtId="0" fontId="27" fillId="0" borderId="134" xfId="0" applyFont="1" applyBorder="1" applyAlignment="1">
      <alignment horizontal="center" vertical="center" wrapText="1"/>
    </xf>
    <xf numFmtId="0" fontId="27" fillId="0" borderId="135" xfId="0" applyFont="1" applyBorder="1" applyAlignment="1">
      <alignment horizontal="center" vertical="center" wrapText="1"/>
    </xf>
    <xf numFmtId="0" fontId="27" fillId="0" borderId="136" xfId="0" applyFont="1" applyBorder="1" applyAlignment="1">
      <alignment horizontal="center" vertical="center" wrapText="1"/>
    </xf>
    <xf numFmtId="0" fontId="27" fillId="0" borderId="137" xfId="0" applyFont="1" applyBorder="1" applyAlignment="1">
      <alignment horizontal="center" vertical="center" wrapText="1"/>
    </xf>
    <xf numFmtId="0" fontId="27" fillId="0" borderId="138" xfId="0" applyFont="1" applyBorder="1" applyAlignment="1">
      <alignment horizontal="center" vertical="center" wrapText="1"/>
    </xf>
    <xf numFmtId="0" fontId="2" fillId="0" borderId="36" xfId="0" applyFont="1" applyBorder="1" applyAlignment="1">
      <alignment horizontal="center" vertical="center"/>
    </xf>
    <xf numFmtId="0" fontId="2" fillId="0" borderId="2"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5" xfId="0" applyFont="1" applyBorder="1" applyAlignment="1">
      <alignment horizontal="center" vertical="center" wrapText="1"/>
    </xf>
    <xf numFmtId="0" fontId="7" fillId="0" borderId="1" xfId="0" applyFont="1" applyBorder="1" applyAlignment="1">
      <alignment horizontal="left" vertical="center" wrapText="1"/>
    </xf>
    <xf numFmtId="0" fontId="2" fillId="0" borderId="2" xfId="0" applyFont="1" applyBorder="1" applyAlignment="1">
      <alignment horizontal="left" vertical="center" wrapText="1"/>
    </xf>
    <xf numFmtId="0" fontId="13" fillId="0" borderId="2" xfId="0" applyFont="1" applyBorder="1" applyAlignment="1">
      <alignment horizontal="left" vertical="center" wrapText="1"/>
    </xf>
    <xf numFmtId="0" fontId="27" fillId="0" borderId="16" xfId="0" applyFont="1" applyBorder="1" applyAlignment="1">
      <alignment horizontal="left" vertical="center" shrinkToFit="1"/>
    </xf>
    <xf numFmtId="0" fontId="27" fillId="0" borderId="17" xfId="0" applyFont="1" applyBorder="1" applyAlignment="1">
      <alignment horizontal="left" vertical="center" shrinkToFit="1"/>
    </xf>
    <xf numFmtId="0" fontId="27" fillId="0" borderId="13" xfId="0" applyFont="1" applyBorder="1" applyAlignment="1">
      <alignment horizontal="left" vertical="center" shrinkToFit="1"/>
    </xf>
    <xf numFmtId="0" fontId="27" fillId="0" borderId="15" xfId="0" applyFont="1" applyBorder="1" applyAlignment="1">
      <alignment horizontal="left" vertical="center" shrinkToFit="1"/>
    </xf>
    <xf numFmtId="0" fontId="14" fillId="0" borderId="2" xfId="0" applyFont="1" applyBorder="1" applyAlignment="1">
      <alignment horizontal="center" vertical="center" shrinkToFit="1"/>
    </xf>
    <xf numFmtId="0" fontId="14" fillId="0" borderId="18" xfId="0" applyFont="1" applyBorder="1" applyAlignment="1">
      <alignment horizontal="center" vertical="center" shrinkToFit="1"/>
    </xf>
    <xf numFmtId="0" fontId="14" fillId="0" borderId="3" xfId="0" applyFont="1" applyBorder="1" applyAlignment="1">
      <alignment horizontal="center" vertical="center" shrinkToFit="1"/>
    </xf>
    <xf numFmtId="0" fontId="14" fillId="0" borderId="1" xfId="0" applyFont="1" applyBorder="1" applyAlignment="1">
      <alignment horizontal="center" vertical="center" shrinkToFit="1"/>
    </xf>
    <xf numFmtId="0" fontId="2" fillId="0" borderId="1" xfId="0" applyFont="1" applyBorder="1" applyAlignment="1">
      <alignment horizontal="left" vertical="center" wrapText="1"/>
    </xf>
    <xf numFmtId="0" fontId="1" fillId="0" borderId="1" xfId="0" applyFont="1" applyBorder="1" applyAlignment="1">
      <alignment horizontal="left" vertical="center" wrapText="1"/>
    </xf>
    <xf numFmtId="0" fontId="2" fillId="0" borderId="3" xfId="0" applyFont="1" applyBorder="1" applyAlignment="1">
      <alignment horizontal="center" vertical="center" wrapText="1"/>
    </xf>
    <xf numFmtId="0" fontId="40" fillId="0" borderId="1" xfId="0" applyFont="1" applyBorder="1" applyAlignment="1">
      <alignment horizontal="center" vertical="center" shrinkToFit="1"/>
    </xf>
    <xf numFmtId="0" fontId="6" fillId="0" borderId="133" xfId="0" applyFont="1" applyBorder="1" applyAlignment="1">
      <alignment horizontal="center" vertical="center" wrapText="1"/>
    </xf>
    <xf numFmtId="0" fontId="6" fillId="0" borderId="134" xfId="0" applyFont="1" applyBorder="1" applyAlignment="1">
      <alignment horizontal="center" vertical="center" wrapText="1"/>
    </xf>
    <xf numFmtId="0" fontId="6" fillId="0" borderId="135" xfId="0" applyFont="1" applyBorder="1" applyAlignment="1">
      <alignment horizontal="center" vertical="center" wrapText="1"/>
    </xf>
    <xf numFmtId="0" fontId="6" fillId="0" borderId="136" xfId="0" applyFont="1" applyBorder="1" applyAlignment="1">
      <alignment horizontal="center" vertical="center" wrapText="1"/>
    </xf>
    <xf numFmtId="0" fontId="6" fillId="0" borderId="137" xfId="0" applyFont="1" applyBorder="1" applyAlignment="1">
      <alignment horizontal="center" vertical="center" wrapText="1"/>
    </xf>
    <xf numFmtId="0" fontId="6" fillId="0" borderId="138"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6" xfId="0" applyFont="1" applyBorder="1" applyAlignment="1">
      <alignment horizontal="center" vertical="center" wrapText="1"/>
    </xf>
    <xf numFmtId="0" fontId="13" fillId="0" borderId="0" xfId="0" applyFont="1" applyBorder="1" applyAlignment="1">
      <alignment horizontal="center" vertical="center" wrapText="1"/>
    </xf>
    <xf numFmtId="0" fontId="13" fillId="0" borderId="17"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11" xfId="0" applyFont="1" applyBorder="1" applyAlignment="1">
      <alignment horizontal="left" vertical="center" wrapText="1"/>
    </xf>
    <xf numFmtId="0" fontId="13" fillId="0" borderId="12" xfId="0" applyFont="1" applyBorder="1" applyAlignment="1">
      <alignment horizontal="left" vertical="center" wrapText="1"/>
    </xf>
    <xf numFmtId="0" fontId="13" fillId="0" borderId="13" xfId="0" applyFont="1" applyBorder="1" applyAlignment="1">
      <alignment horizontal="left" vertical="center" wrapText="1"/>
    </xf>
    <xf numFmtId="0" fontId="13" fillId="0" borderId="14" xfId="0" applyFont="1" applyBorder="1" applyAlignment="1">
      <alignment horizontal="left" vertical="center" wrapText="1"/>
    </xf>
    <xf numFmtId="0" fontId="13" fillId="0" borderId="15" xfId="0" applyFont="1" applyBorder="1" applyAlignment="1">
      <alignment horizontal="left" vertical="center" wrapText="1"/>
    </xf>
    <xf numFmtId="0" fontId="13" fillId="0" borderId="10" xfId="0" applyFont="1" applyBorder="1" applyAlignment="1">
      <alignment horizontal="left" vertical="center" wrapText="1"/>
    </xf>
    <xf numFmtId="0" fontId="13" fillId="0" borderId="16" xfId="0" applyFont="1" applyBorder="1" applyAlignment="1">
      <alignment horizontal="left" vertical="center" wrapText="1"/>
    </xf>
    <xf numFmtId="0" fontId="13" fillId="0" borderId="0" xfId="0" applyFont="1" applyBorder="1" applyAlignment="1">
      <alignment horizontal="left" vertical="center" wrapText="1"/>
    </xf>
    <xf numFmtId="0" fontId="13" fillId="0" borderId="17" xfId="0" applyFont="1" applyBorder="1" applyAlignment="1">
      <alignment horizontal="left" vertical="center" wrapText="1"/>
    </xf>
    <xf numFmtId="0" fontId="13" fillId="0" borderId="10" xfId="0" applyFont="1" applyBorder="1" applyAlignment="1">
      <alignment horizontal="center" vertical="center" textRotation="255" wrapText="1"/>
    </xf>
    <xf numFmtId="0" fontId="13" fillId="0" borderId="16" xfId="0" applyFont="1" applyBorder="1" applyAlignment="1">
      <alignment horizontal="center" vertical="center" textRotation="255" wrapText="1"/>
    </xf>
    <xf numFmtId="0" fontId="13" fillId="0" borderId="11" xfId="0" applyFont="1" applyBorder="1" applyAlignment="1">
      <alignment horizontal="left" vertical="center"/>
    </xf>
    <xf numFmtId="0" fontId="13" fillId="0" borderId="12" xfId="0" applyFont="1" applyBorder="1" applyAlignment="1">
      <alignment horizontal="left" vertical="center"/>
    </xf>
    <xf numFmtId="0" fontId="49" fillId="0" borderId="14" xfId="0" applyFont="1" applyBorder="1" applyAlignment="1">
      <alignment horizontal="left" vertical="top" wrapText="1"/>
    </xf>
    <xf numFmtId="0" fontId="85" fillId="0" borderId="5" xfId="0" applyFont="1" applyBorder="1" applyAlignment="1">
      <alignment horizontal="center" vertical="center"/>
    </xf>
    <xf numFmtId="0" fontId="85" fillId="0" borderId="6" xfId="0" applyFont="1" applyBorder="1" applyAlignment="1">
      <alignment horizontal="center" vertical="center"/>
    </xf>
    <xf numFmtId="0" fontId="13" fillId="0" borderId="1" xfId="0" applyFont="1" applyBorder="1" applyAlignment="1">
      <alignment horizontal="left" vertical="center" wrapText="1"/>
    </xf>
    <xf numFmtId="0" fontId="27" fillId="0" borderId="1" xfId="0" applyFont="1" applyBorder="1" applyAlignment="1">
      <alignment horizontal="center" vertical="center" wrapText="1"/>
    </xf>
    <xf numFmtId="0" fontId="34" fillId="0" borderId="1" xfId="0" applyFont="1" applyBorder="1" applyAlignment="1">
      <alignment horizontal="center" vertical="center"/>
    </xf>
    <xf numFmtId="0" fontId="56" fillId="0" borderId="4" xfId="0" applyFont="1" applyBorder="1" applyAlignment="1">
      <alignment horizontal="left" vertical="center" wrapText="1"/>
    </xf>
    <xf numFmtId="0" fontId="56" fillId="0" borderId="5" xfId="0" applyFont="1" applyBorder="1" applyAlignment="1">
      <alignment horizontal="left" vertical="center" wrapText="1"/>
    </xf>
    <xf numFmtId="0" fontId="56" fillId="0" borderId="6" xfId="0" applyFont="1" applyBorder="1" applyAlignment="1">
      <alignment horizontal="left" vertical="center" wrapText="1"/>
    </xf>
    <xf numFmtId="0" fontId="22" fillId="0" borderId="10" xfId="0" applyFont="1" applyBorder="1" applyAlignment="1">
      <alignment horizontal="center" vertical="center" shrinkToFit="1"/>
    </xf>
    <xf numFmtId="0" fontId="22" fillId="0" borderId="11" xfId="0" applyFont="1" applyBorder="1" applyAlignment="1">
      <alignment horizontal="center" vertical="center" shrinkToFit="1"/>
    </xf>
    <xf numFmtId="0" fontId="22" fillId="0" borderId="12" xfId="0" applyFont="1" applyBorder="1" applyAlignment="1">
      <alignment horizontal="center" vertical="center" shrinkToFit="1"/>
    </xf>
    <xf numFmtId="0" fontId="27" fillId="0" borderId="4" xfId="0" applyFont="1" applyBorder="1" applyAlignment="1">
      <alignment horizontal="left" vertical="center" wrapText="1"/>
    </xf>
    <xf numFmtId="0" fontId="27" fillId="0" borderId="5" xfId="0" applyFont="1" applyBorder="1" applyAlignment="1">
      <alignment horizontal="left" vertical="center" wrapText="1"/>
    </xf>
    <xf numFmtId="0" fontId="27" fillId="0" borderId="6" xfId="0" applyFont="1" applyBorder="1" applyAlignment="1">
      <alignment horizontal="left" vertical="center" wrapText="1"/>
    </xf>
    <xf numFmtId="0" fontId="56" fillId="0" borderId="10" xfId="0" applyFont="1" applyBorder="1" applyAlignment="1">
      <alignment horizontal="left" vertical="center" wrapText="1"/>
    </xf>
    <xf numFmtId="0" fontId="56" fillId="0" borderId="11" xfId="0" applyFont="1" applyBorder="1" applyAlignment="1">
      <alignment horizontal="left" vertical="center" wrapText="1"/>
    </xf>
    <xf numFmtId="0" fontId="56" fillId="0" borderId="12" xfId="0" applyFont="1" applyBorder="1" applyAlignment="1">
      <alignment horizontal="left" vertical="center" wrapText="1"/>
    </xf>
    <xf numFmtId="0" fontId="29" fillId="0" borderId="11" xfId="0" applyFont="1" applyBorder="1" applyAlignment="1">
      <alignment horizontal="center" vertical="center" wrapText="1"/>
    </xf>
    <xf numFmtId="0" fontId="29" fillId="0" borderId="12" xfId="0" applyFont="1" applyBorder="1" applyAlignment="1">
      <alignment horizontal="center" vertical="center"/>
    </xf>
    <xf numFmtId="0" fontId="49" fillId="0" borderId="5" xfId="0" applyFont="1" applyBorder="1" applyAlignment="1">
      <alignment horizontal="center" vertical="center" wrapText="1"/>
    </xf>
    <xf numFmtId="0" fontId="49" fillId="0" borderId="1" xfId="0" applyFont="1" applyBorder="1" applyAlignment="1">
      <alignment horizontal="center" vertical="center" wrapText="1"/>
    </xf>
    <xf numFmtId="0" fontId="13" fillId="0" borderId="1" xfId="0" applyFont="1" applyBorder="1" applyAlignment="1">
      <alignment horizontal="left" vertical="center"/>
    </xf>
    <xf numFmtId="0" fontId="13" fillId="0" borderId="27" xfId="0" applyFont="1" applyBorder="1" applyAlignment="1">
      <alignment horizontal="center" vertical="center" wrapText="1"/>
    </xf>
    <xf numFmtId="0" fontId="34" fillId="0" borderId="2" xfId="0" applyFont="1" applyBorder="1" applyAlignment="1">
      <alignment horizontal="center" vertical="center" shrinkToFit="1"/>
    </xf>
    <xf numFmtId="0" fontId="34" fillId="0" borderId="3" xfId="0" applyFont="1" applyBorder="1" applyAlignment="1">
      <alignment horizontal="center" vertical="center" shrinkToFit="1"/>
    </xf>
    <xf numFmtId="0" fontId="13" fillId="0" borderId="2" xfId="0" applyFont="1" applyBorder="1" applyAlignment="1">
      <alignment horizontal="center" vertical="center" shrinkToFit="1"/>
    </xf>
    <xf numFmtId="0" fontId="13" fillId="0" borderId="3" xfId="0" applyFont="1" applyBorder="1" applyAlignment="1">
      <alignment horizontal="center" vertical="center" shrinkToFit="1"/>
    </xf>
    <xf numFmtId="0" fontId="34" fillId="0" borderId="18" xfId="0" applyFont="1" applyBorder="1" applyAlignment="1">
      <alignment horizontal="center" vertical="center" shrinkToFit="1"/>
    </xf>
    <xf numFmtId="0" fontId="90" fillId="0" borderId="1" xfId="0" applyFont="1" applyBorder="1" applyAlignment="1">
      <alignment horizontal="center" vertical="center" wrapText="1"/>
    </xf>
    <xf numFmtId="0" fontId="90" fillId="0" borderId="1" xfId="0" applyFont="1" applyBorder="1" applyAlignment="1">
      <alignment horizontal="center" vertical="center"/>
    </xf>
    <xf numFmtId="0" fontId="43" fillId="0" borderId="1" xfId="0" applyFont="1" applyBorder="1" applyAlignment="1">
      <alignment horizontal="center" vertical="center"/>
    </xf>
    <xf numFmtId="0" fontId="49" fillId="0" borderId="1" xfId="0" applyFont="1" applyBorder="1" applyAlignment="1">
      <alignment horizontal="center" vertical="center" shrinkToFit="1"/>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3" fillId="0" borderId="6" xfId="0" applyFont="1" applyBorder="1" applyAlignment="1">
      <alignment horizontal="center" vertical="center"/>
    </xf>
    <xf numFmtId="0" fontId="49" fillId="0" borderId="4" xfId="0" applyFont="1" applyBorder="1" applyAlignment="1">
      <alignment horizontal="center" vertical="center" wrapText="1"/>
    </xf>
    <xf numFmtId="0" fontId="49" fillId="0" borderId="6" xfId="0" applyFont="1" applyBorder="1" applyAlignment="1">
      <alignment horizontal="center" vertical="center" wrapText="1"/>
    </xf>
    <xf numFmtId="0" fontId="43" fillId="0" borderId="4" xfId="0" applyFont="1" applyBorder="1" applyAlignment="1">
      <alignment horizontal="center" vertical="center" wrapText="1" shrinkToFit="1"/>
    </xf>
    <xf numFmtId="0" fontId="43" fillId="0" borderId="5" xfId="0" applyFont="1" applyBorder="1" applyAlignment="1">
      <alignment horizontal="center" vertical="center" wrapText="1" shrinkToFit="1"/>
    </xf>
    <xf numFmtId="0" fontId="27" fillId="0" borderId="13" xfId="0" applyFont="1" applyBorder="1" applyAlignment="1">
      <alignment horizontal="center" vertical="center" shrinkToFit="1"/>
    </xf>
    <xf numFmtId="0" fontId="27" fillId="0" borderId="14" xfId="0" applyFont="1" applyBorder="1" applyAlignment="1">
      <alignment horizontal="center" vertical="center" shrinkToFit="1"/>
    </xf>
    <xf numFmtId="0" fontId="27" fillId="0" borderId="15" xfId="0" applyFont="1" applyBorder="1" applyAlignment="1">
      <alignment horizontal="center" vertical="center" shrinkToFit="1"/>
    </xf>
    <xf numFmtId="0" fontId="0" fillId="0" borderId="1" xfId="0" applyBorder="1" applyAlignment="1">
      <alignment vertical="center" wrapText="1"/>
    </xf>
    <xf numFmtId="0" fontId="13" fillId="0" borderId="11" xfId="0"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3" fillId="0" borderId="11" xfId="0" applyFont="1" applyFill="1" applyBorder="1" applyAlignment="1">
      <alignment horizontal="center" vertical="center" shrinkToFit="1"/>
    </xf>
    <xf numFmtId="0" fontId="13" fillId="0" borderId="12" xfId="0" applyFont="1" applyFill="1" applyBorder="1" applyAlignment="1">
      <alignment horizontal="center" vertical="center" shrinkToFit="1"/>
    </xf>
    <xf numFmtId="0" fontId="13" fillId="0" borderId="14" xfId="0" applyFont="1" applyFill="1" applyBorder="1" applyAlignment="1">
      <alignment horizontal="center" vertical="center" shrinkToFit="1"/>
    </xf>
    <xf numFmtId="0" fontId="13" fillId="0" borderId="15" xfId="0" applyFont="1" applyFill="1" applyBorder="1" applyAlignment="1">
      <alignment horizontal="center" vertical="center" shrinkToFit="1"/>
    </xf>
    <xf numFmtId="0" fontId="34" fillId="0" borderId="10" xfId="0" applyFont="1" applyFill="1" applyBorder="1" applyAlignment="1">
      <alignment horizontal="center" vertical="center"/>
    </xf>
    <xf numFmtId="0" fontId="34" fillId="0" borderId="11" xfId="0" applyFont="1" applyFill="1" applyBorder="1" applyAlignment="1">
      <alignment horizontal="center" vertical="center"/>
    </xf>
    <xf numFmtId="0" fontId="34" fillId="0" borderId="12" xfId="0" applyFont="1" applyFill="1" applyBorder="1" applyAlignment="1">
      <alignment horizontal="center" vertical="center"/>
    </xf>
    <xf numFmtId="0" fontId="34" fillId="0" borderId="13" xfId="0" applyFont="1" applyFill="1" applyBorder="1" applyAlignment="1">
      <alignment horizontal="center" vertical="center"/>
    </xf>
    <xf numFmtId="0" fontId="34" fillId="0" borderId="14" xfId="0" applyFont="1" applyFill="1" applyBorder="1" applyAlignment="1">
      <alignment horizontal="center" vertical="center"/>
    </xf>
    <xf numFmtId="0" fontId="34" fillId="0" borderId="15" xfId="0" applyFont="1" applyFill="1" applyBorder="1" applyAlignment="1">
      <alignment horizontal="center" vertical="center"/>
    </xf>
    <xf numFmtId="0" fontId="34" fillId="0" borderId="5" xfId="0" applyFont="1" applyFill="1" applyBorder="1" applyAlignment="1">
      <alignment horizontal="center" vertical="center"/>
    </xf>
    <xf numFmtId="0" fontId="27" fillId="0" borderId="17" xfId="0" applyFont="1" applyBorder="1" applyAlignment="1">
      <alignment horizontal="left" vertical="top" wrapText="1"/>
    </xf>
    <xf numFmtId="0" fontId="27" fillId="0" borderId="18" xfId="0" applyFont="1" applyBorder="1" applyAlignment="1">
      <alignment horizontal="left" vertical="top" wrapText="1"/>
    </xf>
    <xf numFmtId="0" fontId="27" fillId="0" borderId="16" xfId="0" applyFont="1" applyBorder="1" applyAlignment="1">
      <alignment horizontal="left" vertical="top" wrapText="1"/>
    </xf>
    <xf numFmtId="0" fontId="40" fillId="0" borderId="4" xfId="0" applyFont="1" applyBorder="1" applyAlignment="1">
      <alignment horizontal="left" vertical="center" wrapText="1"/>
    </xf>
    <xf numFmtId="0" fontId="40" fillId="0" borderId="5" xfId="0" applyFont="1" applyBorder="1" applyAlignment="1">
      <alignment horizontal="left" vertical="center" wrapText="1"/>
    </xf>
    <xf numFmtId="0" fontId="40" fillId="0" borderId="6" xfId="0" applyFont="1" applyBorder="1" applyAlignment="1">
      <alignment horizontal="left" vertical="center" wrapText="1"/>
    </xf>
    <xf numFmtId="0" fontId="40" fillId="0" borderId="4" xfId="0" applyFont="1" applyBorder="1" applyAlignment="1">
      <alignment horizontal="center" vertical="center" wrapText="1"/>
    </xf>
    <xf numFmtId="0" fontId="40" fillId="0" borderId="5" xfId="0" applyFont="1" applyBorder="1" applyAlignment="1">
      <alignment horizontal="center" vertical="center"/>
    </xf>
    <xf numFmtId="0" fontId="40" fillId="0" borderId="6" xfId="0" applyFont="1" applyBorder="1" applyAlignment="1">
      <alignment horizontal="center" vertical="center"/>
    </xf>
    <xf numFmtId="0" fontId="34" fillId="0" borderId="0" xfId="0" applyFont="1" applyBorder="1" applyAlignment="1">
      <alignment horizontal="left" vertical="center"/>
    </xf>
    <xf numFmtId="0" fontId="34" fillId="0" borderId="17" xfId="0" applyFont="1" applyBorder="1" applyAlignment="1">
      <alignment horizontal="left" vertical="center"/>
    </xf>
    <xf numFmtId="0" fontId="34" fillId="0" borderId="18" xfId="0" applyFont="1" applyBorder="1" applyAlignment="1">
      <alignment horizontal="left" vertical="center"/>
    </xf>
    <xf numFmtId="0" fontId="34" fillId="0" borderId="16" xfId="0" applyFont="1" applyBorder="1" applyAlignment="1">
      <alignment horizontal="left" vertical="center"/>
    </xf>
    <xf numFmtId="0" fontId="34" fillId="0" borderId="17" xfId="0" applyFont="1" applyFill="1" applyBorder="1" applyAlignment="1">
      <alignment horizontal="left" vertical="center"/>
    </xf>
    <xf numFmtId="0" fontId="34" fillId="0" borderId="18" xfId="0" applyFont="1" applyFill="1" applyBorder="1" applyAlignment="1">
      <alignment horizontal="left" vertical="center"/>
    </xf>
    <xf numFmtId="0" fontId="34" fillId="0" borderId="16" xfId="0" applyFont="1" applyFill="1" applyBorder="1" applyAlignment="1">
      <alignment horizontal="left" vertical="center"/>
    </xf>
    <xf numFmtId="0" fontId="13" fillId="0" borderId="13" xfId="0" applyFont="1" applyBorder="1" applyAlignment="1">
      <alignment horizontal="center" vertical="center"/>
    </xf>
    <xf numFmtId="0" fontId="13" fillId="0" borderId="14" xfId="0" applyFont="1" applyBorder="1" applyAlignment="1">
      <alignment horizontal="center" vertical="center"/>
    </xf>
    <xf numFmtId="0" fontId="13" fillId="0" borderId="15" xfId="0" applyFont="1" applyBorder="1" applyAlignment="1">
      <alignment horizontal="center" vertical="center"/>
    </xf>
    <xf numFmtId="0" fontId="43" fillId="0" borderId="14" xfId="0" applyFont="1" applyBorder="1" applyAlignment="1">
      <alignment horizontal="right" vertical="center"/>
    </xf>
    <xf numFmtId="0" fontId="34" fillId="0" borderId="14" xfId="0" applyFont="1" applyBorder="1" applyAlignment="1">
      <alignment horizontal="right" vertical="center"/>
    </xf>
    <xf numFmtId="0" fontId="13" fillId="0" borderId="19" xfId="0" applyFont="1" applyBorder="1" applyAlignment="1">
      <alignment horizontal="center" vertical="center"/>
    </xf>
    <xf numFmtId="0" fontId="13" fillId="0" borderId="14" xfId="0" applyFont="1" applyBorder="1" applyAlignment="1">
      <alignment horizontal="left" vertical="center"/>
    </xf>
    <xf numFmtId="0" fontId="13" fillId="0" borderId="15" xfId="0" applyFont="1" applyBorder="1" applyAlignment="1">
      <alignment horizontal="left" vertical="center"/>
    </xf>
    <xf numFmtId="0" fontId="34" fillId="0" borderId="4" xfId="0" applyFont="1" applyBorder="1" applyAlignment="1">
      <alignment horizontal="left" vertical="center" wrapText="1"/>
    </xf>
    <xf numFmtId="0" fontId="34" fillId="0" borderId="5" xfId="0" applyFont="1" applyBorder="1" applyAlignment="1">
      <alignment horizontal="left" vertical="center"/>
    </xf>
    <xf numFmtId="0" fontId="34" fillId="0" borderId="6" xfId="0" applyFont="1" applyBorder="1" applyAlignment="1">
      <alignment horizontal="left" vertical="center"/>
    </xf>
    <xf numFmtId="0" fontId="13" fillId="0" borderId="4" xfId="0" applyFont="1" applyBorder="1" applyAlignment="1">
      <alignment horizontal="center" vertical="center" shrinkToFit="1"/>
    </xf>
    <xf numFmtId="0" fontId="13" fillId="0" borderId="5" xfId="0" applyFont="1" applyBorder="1" applyAlignment="1">
      <alignment horizontal="center" vertical="center" shrinkToFit="1"/>
    </xf>
    <xf numFmtId="0" fontId="13" fillId="0" borderId="6" xfId="0" applyFont="1" applyBorder="1" applyAlignment="1">
      <alignment horizontal="center" vertical="center" shrinkToFit="1"/>
    </xf>
    <xf numFmtId="0" fontId="13" fillId="0" borderId="4" xfId="0" applyFont="1" applyBorder="1" applyAlignment="1">
      <alignment horizontal="left" vertical="center"/>
    </xf>
    <xf numFmtId="0" fontId="13" fillId="0" borderId="5" xfId="0" applyFont="1" applyBorder="1" applyAlignment="1">
      <alignment horizontal="left" vertical="center"/>
    </xf>
    <xf numFmtId="0" fontId="13" fillId="0" borderId="6" xfId="0" applyFont="1" applyBorder="1" applyAlignment="1">
      <alignment horizontal="left" vertical="center"/>
    </xf>
    <xf numFmtId="0" fontId="13" fillId="0" borderId="28" xfId="0" applyFont="1" applyBorder="1" applyAlignment="1">
      <alignment horizontal="center" vertical="center"/>
    </xf>
    <xf numFmtId="0" fontId="25" fillId="0" borderId="5" xfId="0" applyFont="1" applyBorder="1" applyAlignment="1">
      <alignment horizontal="center" vertical="center"/>
    </xf>
    <xf numFmtId="0" fontId="25" fillId="0" borderId="6" xfId="0" applyFont="1" applyBorder="1" applyAlignment="1">
      <alignment horizontal="center" vertical="center"/>
    </xf>
    <xf numFmtId="0" fontId="2" fillId="0" borderId="1" xfId="0" applyFont="1" applyBorder="1" applyAlignment="1">
      <alignment horizontal="center" vertical="center"/>
    </xf>
    <xf numFmtId="0" fontId="8" fillId="0" borderId="1" xfId="0" applyFont="1" applyBorder="1" applyAlignment="1">
      <alignment horizontal="center" vertical="center"/>
    </xf>
    <xf numFmtId="0" fontId="13" fillId="0" borderId="1" xfId="0" applyFont="1" applyBorder="1" applyAlignment="1">
      <alignment horizontal="center" vertical="center"/>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13" fillId="0" borderId="43" xfId="0" applyFont="1" applyBorder="1" applyAlignment="1">
      <alignment horizontal="center" vertical="center"/>
    </xf>
    <xf numFmtId="0" fontId="13" fillId="0" borderId="44" xfId="0" applyFont="1" applyBorder="1" applyAlignment="1">
      <alignment horizontal="center" vertical="center"/>
    </xf>
    <xf numFmtId="0" fontId="13" fillId="0" borderId="45" xfId="0" applyFont="1" applyBorder="1" applyAlignment="1">
      <alignment horizontal="center" vertical="center"/>
    </xf>
    <xf numFmtId="0" fontId="13" fillId="0" borderId="46" xfId="0" applyFont="1" applyBorder="1" applyAlignment="1">
      <alignment horizontal="center" vertical="center"/>
    </xf>
    <xf numFmtId="0" fontId="13" fillId="0" borderId="0" xfId="0" applyFont="1" applyAlignment="1">
      <alignment horizontal="center" vertical="center"/>
    </xf>
    <xf numFmtId="0" fontId="13" fillId="0" borderId="17" xfId="0" applyFont="1" applyBorder="1" applyAlignment="1">
      <alignment horizontal="center" vertical="center"/>
    </xf>
    <xf numFmtId="0" fontId="13" fillId="0" borderId="10" xfId="0" applyFont="1" applyBorder="1" applyAlignment="1">
      <alignment horizontal="center" vertical="center"/>
    </xf>
    <xf numFmtId="0" fontId="13" fillId="0" borderId="11" xfId="0" applyFont="1" applyBorder="1" applyAlignment="1">
      <alignment horizontal="center" vertical="center"/>
    </xf>
    <xf numFmtId="0" fontId="13" fillId="0" borderId="12" xfId="0" applyFont="1" applyBorder="1" applyAlignment="1">
      <alignment horizontal="center" vertical="center"/>
    </xf>
    <xf numFmtId="0" fontId="16" fillId="0" borderId="10" xfId="0" applyFont="1" applyFill="1" applyBorder="1" applyAlignment="1">
      <alignment horizontal="left" vertical="center" wrapText="1"/>
    </xf>
    <xf numFmtId="0" fontId="16" fillId="0" borderId="12" xfId="0" applyFont="1" applyFill="1" applyBorder="1" applyAlignment="1">
      <alignment horizontal="left" vertical="center" wrapText="1"/>
    </xf>
    <xf numFmtId="0" fontId="18" fillId="0" borderId="13" xfId="0" applyFont="1" applyFill="1" applyBorder="1" applyAlignment="1">
      <alignment horizontal="right" vertical="center" wrapText="1"/>
    </xf>
    <xf numFmtId="0" fontId="18" fillId="0" borderId="14" xfId="0" applyFont="1" applyFill="1" applyBorder="1" applyAlignment="1">
      <alignment horizontal="right" vertical="center" wrapText="1"/>
    </xf>
    <xf numFmtId="0" fontId="18" fillId="0" borderId="15" xfId="0" applyFont="1" applyFill="1" applyBorder="1" applyAlignment="1">
      <alignment horizontal="right" vertical="center" wrapText="1"/>
    </xf>
    <xf numFmtId="0" fontId="16" fillId="0" borderId="11" xfId="0" applyFont="1" applyFill="1" applyBorder="1" applyAlignment="1">
      <alignment horizontal="left" vertical="center" wrapText="1"/>
    </xf>
    <xf numFmtId="0" fontId="2" fillId="0" borderId="10"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16" fillId="0" borderId="41" xfId="0" applyFont="1" applyFill="1" applyBorder="1" applyAlignment="1">
      <alignment horizontal="center" vertical="center" wrapText="1"/>
    </xf>
    <xf numFmtId="0" fontId="16" fillId="0" borderId="42" xfId="0" applyFont="1" applyFill="1" applyBorder="1" applyAlignment="1">
      <alignment horizontal="center" vertical="center" wrapText="1"/>
    </xf>
    <xf numFmtId="0" fontId="16" fillId="0" borderId="43" xfId="0" applyFont="1" applyFill="1" applyBorder="1" applyAlignment="1">
      <alignment horizontal="center" vertical="center" wrapText="1"/>
    </xf>
    <xf numFmtId="0" fontId="16" fillId="0" borderId="47" xfId="0" applyFont="1" applyFill="1" applyBorder="1" applyAlignment="1">
      <alignment horizontal="center" vertical="center" wrapText="1"/>
    </xf>
    <xf numFmtId="0" fontId="16" fillId="0" borderId="74" xfId="0" applyFont="1" applyFill="1" applyBorder="1" applyAlignment="1">
      <alignment horizontal="center" vertical="center" wrapText="1"/>
    </xf>
    <xf numFmtId="0" fontId="16" fillId="0" borderId="48" xfId="0" applyFont="1" applyFill="1" applyBorder="1" applyAlignment="1">
      <alignment horizontal="center" vertical="center" wrapText="1"/>
    </xf>
    <xf numFmtId="0" fontId="16" fillId="0" borderId="44" xfId="0" applyFont="1" applyFill="1" applyBorder="1" applyAlignment="1">
      <alignment horizontal="center" vertical="center" wrapText="1"/>
    </xf>
    <xf numFmtId="0" fontId="16" fillId="0" borderId="45" xfId="0" applyFont="1" applyFill="1" applyBorder="1" applyAlignment="1">
      <alignment horizontal="center" vertical="center" wrapText="1"/>
    </xf>
    <xf numFmtId="0" fontId="16" fillId="0" borderId="46" xfId="0" applyFont="1" applyFill="1" applyBorder="1" applyAlignment="1">
      <alignment horizontal="center" vertical="center" wrapText="1"/>
    </xf>
    <xf numFmtId="0" fontId="16" fillId="0" borderId="16" xfId="0" applyFont="1" applyFill="1" applyBorder="1" applyAlignment="1">
      <alignment horizontal="right" vertical="center" wrapText="1"/>
    </xf>
    <xf numFmtId="0" fontId="16" fillId="0" borderId="17" xfId="0" applyFont="1" applyFill="1" applyBorder="1" applyAlignment="1">
      <alignment horizontal="right" vertical="center" wrapText="1"/>
    </xf>
    <xf numFmtId="0" fontId="16" fillId="0" borderId="13" xfId="0" applyFont="1" applyFill="1" applyBorder="1" applyAlignment="1">
      <alignment horizontal="right" vertical="center" wrapText="1"/>
    </xf>
    <xf numFmtId="0" fontId="16" fillId="0" borderId="15" xfId="0" applyFont="1" applyFill="1" applyBorder="1" applyAlignment="1">
      <alignment horizontal="right" vertical="center" wrapText="1"/>
    </xf>
    <xf numFmtId="0" fontId="16" fillId="0" borderId="10" xfId="0" applyFont="1" applyFill="1" applyBorder="1" applyAlignment="1">
      <alignment horizontal="right" vertical="center" wrapText="1"/>
    </xf>
    <xf numFmtId="0" fontId="16" fillId="0" borderId="12" xfId="0" applyFont="1" applyFill="1" applyBorder="1" applyAlignment="1">
      <alignment horizontal="right" vertical="center" wrapText="1"/>
    </xf>
    <xf numFmtId="0" fontId="16" fillId="0" borderId="1" xfId="0" applyFont="1" applyFill="1" applyBorder="1" applyAlignment="1">
      <alignment horizontal="left" vertical="center" wrapText="1"/>
    </xf>
    <xf numFmtId="0" fontId="16" fillId="0" borderId="1" xfId="0" applyFont="1" applyFill="1" applyBorder="1" applyAlignment="1">
      <alignment horizontal="center" vertical="center" wrapText="1"/>
    </xf>
    <xf numFmtId="0" fontId="48" fillId="0" borderId="16" xfId="0" applyFont="1" applyFill="1" applyBorder="1" applyAlignment="1">
      <alignment horizontal="left" vertical="top" wrapText="1"/>
    </xf>
    <xf numFmtId="0" fontId="48" fillId="0" borderId="0" xfId="0" applyFont="1" applyFill="1" applyBorder="1" applyAlignment="1">
      <alignment horizontal="left" vertical="top" wrapText="1"/>
    </xf>
    <xf numFmtId="0" fontId="48" fillId="0" borderId="17" xfId="0" applyFont="1" applyFill="1" applyBorder="1" applyAlignment="1">
      <alignment horizontal="left" vertical="top" wrapText="1"/>
    </xf>
    <xf numFmtId="0" fontId="16" fillId="0" borderId="10" xfId="0" applyFont="1" applyFill="1" applyBorder="1" applyAlignment="1">
      <alignment horizontal="center" vertical="center" wrapText="1"/>
    </xf>
    <xf numFmtId="0" fontId="16" fillId="0" borderId="12"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16" fillId="0" borderId="11" xfId="0" applyFont="1" applyFill="1" applyBorder="1" applyAlignment="1">
      <alignment horizontal="right" vertical="center" wrapText="1"/>
    </xf>
    <xf numFmtId="0" fontId="16" fillId="0" borderId="16"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6" fillId="0" borderId="17" xfId="0" applyFont="1" applyFill="1" applyBorder="1" applyAlignment="1">
      <alignment horizontal="left" vertical="center" wrapText="1"/>
    </xf>
    <xf numFmtId="0" fontId="16" fillId="0" borderId="1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41" xfId="0" applyFont="1" applyFill="1" applyBorder="1" applyAlignment="1">
      <alignment horizontal="left" vertical="center" wrapText="1"/>
    </xf>
    <xf numFmtId="0" fontId="16" fillId="0" borderId="43" xfId="0" applyFont="1" applyFill="1" applyBorder="1" applyAlignment="1">
      <alignment horizontal="left" vertical="center" wrapText="1"/>
    </xf>
    <xf numFmtId="0" fontId="16" fillId="0" borderId="47" xfId="0" applyFont="1" applyFill="1" applyBorder="1" applyAlignment="1">
      <alignment horizontal="left" vertical="center" wrapText="1"/>
    </xf>
    <xf numFmtId="0" fontId="16" fillId="0" borderId="48" xfId="0" applyFont="1" applyFill="1" applyBorder="1" applyAlignment="1">
      <alignment horizontal="left" vertical="center" wrapText="1"/>
    </xf>
    <xf numFmtId="0" fontId="16" fillId="0" borderId="44" xfId="0" applyFont="1" applyFill="1" applyBorder="1" applyAlignment="1">
      <alignment horizontal="left" vertical="center" wrapText="1"/>
    </xf>
    <xf numFmtId="0" fontId="16" fillId="0" borderId="46" xfId="0" applyFont="1" applyFill="1" applyBorder="1" applyAlignment="1">
      <alignment horizontal="left" vertical="center" wrapText="1"/>
    </xf>
    <xf numFmtId="0" fontId="16" fillId="0" borderId="11"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14" xfId="0" applyFont="1" applyFill="1" applyBorder="1" applyAlignment="1">
      <alignment horizontal="center" vertical="center" wrapText="1"/>
    </xf>
    <xf numFmtId="0" fontId="16" fillId="0" borderId="0" xfId="0" applyFont="1" applyFill="1" applyBorder="1" applyAlignment="1">
      <alignment horizontal="right" vertical="center" wrapText="1"/>
    </xf>
    <xf numFmtId="0" fontId="16" fillId="0" borderId="14" xfId="0" applyFont="1" applyFill="1" applyBorder="1" applyAlignment="1">
      <alignment horizontal="right" vertical="center" wrapText="1"/>
    </xf>
    <xf numFmtId="0" fontId="19" fillId="0" borderId="4" xfId="0" applyFont="1" applyBorder="1" applyAlignment="1">
      <alignment horizontal="right" vertical="center" wrapText="1"/>
    </xf>
    <xf numFmtId="0" fontId="19" fillId="0" borderId="5" xfId="0" applyFont="1" applyBorder="1" applyAlignment="1">
      <alignment horizontal="right" vertical="center" wrapText="1"/>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1" xfId="0" applyFont="1" applyBorder="1" applyAlignment="1">
      <alignment horizontal="center" vertical="center" wrapText="1"/>
    </xf>
    <xf numFmtId="0" fontId="19" fillId="0" borderId="6" xfId="0" applyFont="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center" vertical="center" wrapText="1"/>
    </xf>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25" fillId="0" borderId="40" xfId="0" applyFont="1" applyBorder="1" applyAlignment="1">
      <alignment horizontal="left" vertical="center" wrapText="1"/>
    </xf>
    <xf numFmtId="0" fontId="88" fillId="0" borderId="68" xfId="0" applyFont="1" applyBorder="1" applyAlignment="1">
      <alignment horizontal="left" vertical="center" wrapText="1"/>
    </xf>
    <xf numFmtId="0" fontId="22" fillId="0" borderId="40" xfId="0" applyFont="1" applyBorder="1" applyAlignment="1">
      <alignment horizontal="left" vertical="center" wrapText="1"/>
    </xf>
    <xf numFmtId="0" fontId="0" fillId="0" borderId="68" xfId="0" applyBorder="1" applyAlignment="1">
      <alignment horizontal="left" vertical="center" wrapText="1"/>
    </xf>
    <xf numFmtId="0" fontId="22" fillId="0" borderId="68" xfId="0" applyFont="1" applyBorder="1" applyAlignment="1">
      <alignment horizontal="left" vertical="center" wrapText="1"/>
    </xf>
    <xf numFmtId="0" fontId="25" fillId="0" borderId="18" xfId="0" applyFont="1" applyBorder="1" applyAlignment="1">
      <alignment horizontal="left" vertical="center" wrapText="1"/>
    </xf>
    <xf numFmtId="0" fontId="25" fillId="0" borderId="68" xfId="0" applyFont="1" applyBorder="1" applyAlignment="1">
      <alignment horizontal="left" vertical="center" wrapText="1"/>
    </xf>
    <xf numFmtId="0" fontId="2" fillId="0" borderId="2" xfId="0" applyFont="1" applyBorder="1" applyAlignment="1">
      <alignment horizontal="center" vertical="center" textRotation="255" wrapText="1"/>
    </xf>
    <xf numFmtId="0" fontId="2" fillId="0" borderId="18"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0" xfId="0" applyFont="1" applyAlignment="1">
      <alignment horizontal="center" vertical="center"/>
    </xf>
    <xf numFmtId="185" fontId="74" fillId="4" borderId="50" xfId="0" applyNumberFormat="1" applyFont="1" applyFill="1" applyBorder="1" applyAlignment="1">
      <alignment horizontal="center" vertical="center"/>
    </xf>
    <xf numFmtId="0" fontId="52" fillId="0" borderId="21" xfId="0" applyFont="1" applyFill="1" applyBorder="1" applyAlignment="1">
      <alignment horizontal="center" vertical="center"/>
    </xf>
    <xf numFmtId="0" fontId="52" fillId="0" borderId="50" xfId="0" applyFont="1" applyFill="1" applyBorder="1" applyAlignment="1">
      <alignment horizontal="center" vertical="center"/>
    </xf>
    <xf numFmtId="0" fontId="52" fillId="0" borderId="22" xfId="0" applyFont="1" applyFill="1" applyBorder="1" applyAlignment="1">
      <alignment horizontal="center" vertical="center"/>
    </xf>
    <xf numFmtId="183" fontId="52" fillId="0" borderId="76" xfId="0" applyNumberFormat="1" applyFont="1" applyFill="1" applyBorder="1" applyAlignment="1">
      <alignment horizontal="left" vertical="center"/>
    </xf>
    <xf numFmtId="183" fontId="52" fillId="0" borderId="77" xfId="0" applyNumberFormat="1" applyFont="1" applyFill="1" applyBorder="1" applyAlignment="1">
      <alignment horizontal="left" vertical="center"/>
    </xf>
    <xf numFmtId="20" fontId="52" fillId="0" borderId="78" xfId="0" applyNumberFormat="1" applyFont="1" applyFill="1" applyBorder="1" applyAlignment="1">
      <alignment horizontal="left" vertical="center"/>
    </xf>
    <xf numFmtId="20" fontId="52" fillId="0" borderId="79" xfId="0" applyNumberFormat="1" applyFont="1" applyFill="1" applyBorder="1" applyAlignment="1">
      <alignment horizontal="left" vertical="center"/>
    </xf>
    <xf numFmtId="183" fontId="52" fillId="0" borderId="79" xfId="0" applyNumberFormat="1" applyFont="1" applyFill="1" applyBorder="1" applyAlignment="1">
      <alignment horizontal="left" vertical="center"/>
    </xf>
    <xf numFmtId="183" fontId="52" fillId="0" borderId="80" xfId="0" applyNumberFormat="1" applyFont="1" applyFill="1" applyBorder="1" applyAlignment="1">
      <alignment horizontal="left" vertical="center"/>
    </xf>
    <xf numFmtId="20" fontId="52" fillId="0" borderId="76" xfId="0" applyNumberFormat="1" applyFont="1" applyFill="1" applyBorder="1" applyAlignment="1">
      <alignment horizontal="left" vertical="center"/>
    </xf>
    <xf numFmtId="0" fontId="70" fillId="0" borderId="54" xfId="0" applyFont="1" applyFill="1" applyBorder="1" applyAlignment="1">
      <alignment horizontal="center" vertical="center" wrapText="1"/>
    </xf>
    <xf numFmtId="0" fontId="70" fillId="0" borderId="55" xfId="0" applyFont="1" applyFill="1" applyBorder="1" applyAlignment="1">
      <alignment horizontal="center" vertical="center" wrapText="1"/>
    </xf>
    <xf numFmtId="0" fontId="70" fillId="0" borderId="76" xfId="0" applyFont="1" applyFill="1" applyBorder="1" applyAlignment="1">
      <alignment horizontal="center" vertical="center" wrapText="1"/>
    </xf>
    <xf numFmtId="0" fontId="70" fillId="0" borderId="49" xfId="0" applyFont="1" applyFill="1" applyBorder="1" applyAlignment="1">
      <alignment horizontal="center" vertical="center" wrapText="1"/>
    </xf>
    <xf numFmtId="0" fontId="70" fillId="0" borderId="0" xfId="0" applyFont="1" applyFill="1" applyBorder="1" applyAlignment="1">
      <alignment horizontal="center" vertical="center" wrapText="1"/>
    </xf>
    <xf numFmtId="0" fontId="70" fillId="0" borderId="17" xfId="0" applyFont="1" applyFill="1" applyBorder="1" applyAlignment="1">
      <alignment horizontal="center" vertical="center" wrapText="1"/>
    </xf>
    <xf numFmtId="0" fontId="70" fillId="0" borderId="58" xfId="0" applyFont="1" applyFill="1" applyBorder="1" applyAlignment="1">
      <alignment horizontal="center" vertical="center" wrapText="1"/>
    </xf>
    <xf numFmtId="0" fontId="70" fillId="0" borderId="59" xfId="0" applyFont="1" applyFill="1" applyBorder="1" applyAlignment="1">
      <alignment horizontal="center" vertical="center" wrapText="1"/>
    </xf>
    <xf numFmtId="0" fontId="70" fillId="0" borderId="92" xfId="0" applyFont="1" applyFill="1" applyBorder="1" applyAlignment="1">
      <alignment horizontal="center" vertical="center" wrapText="1"/>
    </xf>
    <xf numFmtId="0" fontId="52" fillId="0" borderId="77" xfId="0" applyFont="1" applyFill="1" applyBorder="1" applyAlignment="1">
      <alignment horizontal="center" vertical="center" textRotation="255"/>
    </xf>
    <xf numFmtId="0" fontId="52" fillId="0" borderId="55" xfId="0" applyFont="1" applyFill="1" applyBorder="1" applyAlignment="1">
      <alignment horizontal="center" vertical="center" textRotation="255"/>
    </xf>
    <xf numFmtId="0" fontId="52" fillId="0" borderId="76" xfId="0" applyFont="1" applyFill="1" applyBorder="1" applyAlignment="1">
      <alignment horizontal="center" vertical="center" textRotation="255"/>
    </xf>
    <xf numFmtId="0" fontId="52" fillId="0" borderId="16" xfId="0" applyFont="1" applyFill="1" applyBorder="1" applyAlignment="1">
      <alignment horizontal="center" vertical="center" textRotation="255"/>
    </xf>
    <xf numFmtId="0" fontId="52" fillId="0" borderId="0" xfId="0" applyFont="1" applyFill="1" applyBorder="1" applyAlignment="1">
      <alignment horizontal="center" vertical="center" textRotation="255"/>
    </xf>
    <xf numFmtId="0" fontId="52" fillId="0" borderId="17" xfId="0" applyFont="1" applyFill="1" applyBorder="1" applyAlignment="1">
      <alignment horizontal="center" vertical="center" textRotation="255"/>
    </xf>
    <xf numFmtId="0" fontId="52" fillId="0" borderId="129" xfId="0" applyFont="1" applyFill="1" applyBorder="1" applyAlignment="1">
      <alignment horizontal="center" vertical="center" textRotation="255"/>
    </xf>
    <xf numFmtId="0" fontId="52" fillId="0" borderId="59" xfId="0" applyFont="1" applyFill="1" applyBorder="1" applyAlignment="1">
      <alignment horizontal="center" vertical="center" textRotation="255"/>
    </xf>
    <xf numFmtId="0" fontId="52" fillId="0" borderId="92" xfId="0" applyFont="1" applyFill="1" applyBorder="1" applyAlignment="1">
      <alignment horizontal="center" vertical="center" textRotation="255"/>
    </xf>
    <xf numFmtId="0" fontId="52" fillId="0" borderId="101" xfId="0" applyFont="1" applyFill="1" applyBorder="1" applyAlignment="1">
      <alignment horizontal="left" vertical="center"/>
    </xf>
    <xf numFmtId="0" fontId="52" fillId="0" borderId="102" xfId="0" applyFont="1" applyFill="1" applyBorder="1" applyAlignment="1">
      <alignment horizontal="left" vertical="center"/>
    </xf>
    <xf numFmtId="0" fontId="52" fillId="4" borderId="82" xfId="0" applyNumberFormat="1" applyFont="1" applyFill="1" applyBorder="1" applyAlignment="1" applyProtection="1">
      <alignment vertical="center"/>
      <protection locked="0"/>
    </xf>
    <xf numFmtId="0" fontId="52" fillId="4" borderId="83" xfId="0" applyNumberFormat="1" applyFont="1" applyFill="1" applyBorder="1" applyAlignment="1" applyProtection="1">
      <alignment vertical="center"/>
      <protection locked="0"/>
    </xf>
    <xf numFmtId="0" fontId="52" fillId="4" borderId="84" xfId="0" applyNumberFormat="1" applyFont="1" applyFill="1" applyBorder="1" applyAlignment="1" applyProtection="1">
      <alignment vertical="center"/>
      <protection locked="0"/>
    </xf>
    <xf numFmtId="0" fontId="52" fillId="4" borderId="85" xfId="0" applyNumberFormat="1" applyFont="1" applyFill="1" applyBorder="1" applyAlignment="1" applyProtection="1">
      <alignment vertical="center"/>
      <protection locked="0"/>
    </xf>
    <xf numFmtId="0" fontId="52" fillId="4" borderId="86" xfId="0" applyNumberFormat="1" applyFont="1" applyFill="1" applyBorder="1" applyAlignment="1" applyProtection="1">
      <alignment vertical="center"/>
      <protection locked="0"/>
    </xf>
    <xf numFmtId="20" fontId="52" fillId="0" borderId="81" xfId="0" applyNumberFormat="1" applyFont="1" applyFill="1" applyBorder="1" applyAlignment="1">
      <alignment horizontal="left" vertical="center"/>
    </xf>
    <xf numFmtId="0" fontId="52" fillId="4" borderId="6" xfId="0" applyNumberFormat="1" applyFont="1" applyFill="1" applyBorder="1" applyAlignment="1" applyProtection="1">
      <alignment vertical="center"/>
      <protection locked="0"/>
    </xf>
    <xf numFmtId="0" fontId="52" fillId="4" borderId="1" xfId="0" applyNumberFormat="1" applyFont="1" applyFill="1" applyBorder="1" applyAlignment="1" applyProtection="1">
      <alignment vertical="center"/>
      <protection locked="0"/>
    </xf>
    <xf numFmtId="0" fontId="52" fillId="4" borderId="4" xfId="0" applyNumberFormat="1" applyFont="1" applyFill="1" applyBorder="1" applyAlignment="1" applyProtection="1">
      <alignment vertical="center"/>
      <protection locked="0"/>
    </xf>
    <xf numFmtId="0" fontId="52" fillId="4" borderId="88" xfId="0" applyNumberFormat="1" applyFont="1" applyFill="1" applyBorder="1" applyAlignment="1" applyProtection="1">
      <alignment vertical="center"/>
      <protection locked="0"/>
    </xf>
    <xf numFmtId="0" fontId="52" fillId="4" borderId="89" xfId="0" applyNumberFormat="1" applyFont="1" applyFill="1" applyBorder="1" applyAlignment="1" applyProtection="1">
      <alignment vertical="center"/>
      <protection locked="0"/>
    </xf>
    <xf numFmtId="0" fontId="52" fillId="4" borderId="87" xfId="0" applyNumberFormat="1" applyFont="1" applyFill="1" applyBorder="1" applyAlignment="1" applyProtection="1">
      <alignment vertical="center"/>
      <protection locked="0"/>
    </xf>
    <xf numFmtId="0" fontId="52" fillId="0" borderId="5" xfId="0" applyFont="1" applyFill="1" applyBorder="1" applyAlignment="1">
      <alignment horizontal="left" vertical="center"/>
    </xf>
    <xf numFmtId="0" fontId="52" fillId="0" borderId="51" xfId="0" applyFont="1" applyFill="1" applyBorder="1" applyAlignment="1">
      <alignment horizontal="left" vertical="center"/>
    </xf>
    <xf numFmtId="0" fontId="52" fillId="4" borderId="90" xfId="0" applyNumberFormat="1" applyFont="1" applyFill="1" applyBorder="1" applyAlignment="1" applyProtection="1">
      <alignment vertical="center"/>
      <protection locked="0"/>
    </xf>
    <xf numFmtId="0" fontId="52" fillId="0" borderId="1" xfId="0" applyNumberFormat="1" applyFont="1" applyFill="1" applyBorder="1" applyAlignment="1" applyProtection="1">
      <alignment vertical="center"/>
      <protection locked="0"/>
    </xf>
    <xf numFmtId="0" fontId="52" fillId="0" borderId="4" xfId="0" applyNumberFormat="1" applyFont="1" applyFill="1" applyBorder="1" applyAlignment="1" applyProtection="1">
      <alignment vertical="center"/>
      <protection locked="0"/>
    </xf>
    <xf numFmtId="0" fontId="52" fillId="0" borderId="88" xfId="0" applyNumberFormat="1" applyFont="1" applyFill="1" applyBorder="1" applyAlignment="1" applyProtection="1">
      <alignment vertical="center"/>
      <protection locked="0"/>
    </xf>
    <xf numFmtId="0" fontId="52" fillId="0" borderId="89" xfId="0" applyNumberFormat="1" applyFont="1" applyFill="1" applyBorder="1" applyAlignment="1" applyProtection="1">
      <alignment vertical="center"/>
      <protection locked="0"/>
    </xf>
    <xf numFmtId="0" fontId="52" fillId="0" borderId="6" xfId="0" applyNumberFormat="1" applyFont="1" applyFill="1" applyBorder="1" applyAlignment="1" applyProtection="1">
      <alignment vertical="center"/>
      <protection locked="0"/>
    </xf>
    <xf numFmtId="0" fontId="52" fillId="0" borderId="96" xfId="0" applyNumberFormat="1" applyFont="1" applyFill="1" applyBorder="1" applyAlignment="1" applyProtection="1">
      <alignment horizontal="right" vertical="center"/>
    </xf>
    <xf numFmtId="0" fontId="52" fillId="0" borderId="98" xfId="0" applyNumberFormat="1" applyFont="1" applyFill="1" applyBorder="1" applyAlignment="1" applyProtection="1">
      <alignment horizontal="right" vertical="center"/>
    </xf>
    <xf numFmtId="0" fontId="52" fillId="0" borderId="93" xfId="0" applyNumberFormat="1" applyFont="1" applyFill="1" applyBorder="1" applyAlignment="1" applyProtection="1">
      <alignment horizontal="right" vertical="center"/>
    </xf>
    <xf numFmtId="0" fontId="52" fillId="0" borderId="97" xfId="0" applyNumberFormat="1" applyFont="1" applyFill="1" applyBorder="1" applyAlignment="1" applyProtection="1">
      <alignment horizontal="right" vertical="center"/>
    </xf>
    <xf numFmtId="0" fontId="52" fillId="0" borderId="99" xfId="0" applyNumberFormat="1" applyFont="1" applyFill="1" applyBorder="1" applyAlignment="1" applyProtection="1">
      <alignment horizontal="right" vertical="center"/>
    </xf>
    <xf numFmtId="0" fontId="52" fillId="0" borderId="90" xfId="0" applyNumberFormat="1" applyFont="1" applyFill="1" applyBorder="1" applyAlignment="1" applyProtection="1">
      <alignment vertical="center"/>
      <protection locked="0"/>
    </xf>
    <xf numFmtId="0" fontId="52" fillId="0" borderId="93" xfId="0" applyFont="1" applyFill="1" applyBorder="1" applyAlignment="1">
      <alignment horizontal="center" vertical="center"/>
    </xf>
    <xf numFmtId="0" fontId="52" fillId="0" borderId="94" xfId="0" applyFont="1" applyFill="1" applyBorder="1" applyAlignment="1">
      <alignment horizontal="center" vertical="center"/>
    </xf>
    <xf numFmtId="0" fontId="52" fillId="0" borderId="95" xfId="0" applyFont="1" applyFill="1" applyBorder="1" applyAlignment="1">
      <alignment horizontal="center" vertical="center"/>
    </xf>
    <xf numFmtId="0" fontId="52" fillId="0" borderId="100" xfId="0" applyNumberFormat="1" applyFont="1" applyFill="1" applyBorder="1" applyAlignment="1" applyProtection="1">
      <alignment horizontal="right" vertical="center"/>
    </xf>
    <xf numFmtId="0" fontId="75" fillId="0" borderId="54" xfId="0" applyFont="1" applyFill="1" applyBorder="1" applyAlignment="1">
      <alignment horizontal="center" vertical="center"/>
    </xf>
    <xf numFmtId="0" fontId="75" fillId="0" borderId="55" xfId="0" applyFont="1" applyFill="1" applyBorder="1" applyAlignment="1">
      <alignment horizontal="center" vertical="center"/>
    </xf>
    <xf numFmtId="0" fontId="75" fillId="0" borderId="76" xfId="0" applyFont="1" applyFill="1" applyBorder="1" applyAlignment="1">
      <alignment horizontal="center" vertical="center"/>
    </xf>
    <xf numFmtId="0" fontId="75" fillId="0" borderId="49" xfId="0" applyFont="1" applyFill="1" applyBorder="1" applyAlignment="1">
      <alignment horizontal="center" vertical="center"/>
    </xf>
    <xf numFmtId="0" fontId="75" fillId="0" borderId="0" xfId="0" applyFont="1" applyFill="1" applyBorder="1" applyAlignment="1">
      <alignment horizontal="center" vertical="center"/>
    </xf>
    <xf numFmtId="0" fontId="75" fillId="0" borderId="17" xfId="0" applyFont="1" applyFill="1" applyBorder="1" applyAlignment="1">
      <alignment horizontal="center" vertical="center"/>
    </xf>
    <xf numFmtId="0" fontId="75" fillId="0" borderId="58" xfId="0" applyFont="1" applyFill="1" applyBorder="1" applyAlignment="1">
      <alignment horizontal="center" vertical="center"/>
    </xf>
    <xf numFmtId="0" fontId="75" fillId="0" borderId="59" xfId="0" applyFont="1" applyFill="1" applyBorder="1" applyAlignment="1">
      <alignment horizontal="center" vertical="center"/>
    </xf>
    <xf numFmtId="0" fontId="75" fillId="0" borderId="92" xfId="0" applyFont="1" applyFill="1" applyBorder="1" applyAlignment="1">
      <alignment horizontal="center" vertical="center"/>
    </xf>
    <xf numFmtId="0" fontId="54" fillId="0" borderId="101" xfId="0" applyFont="1" applyFill="1" applyBorder="1" applyAlignment="1">
      <alignment horizontal="left" vertical="center"/>
    </xf>
    <xf numFmtId="0" fontId="54" fillId="0" borderId="102" xfId="0" applyFont="1" applyFill="1" applyBorder="1" applyAlignment="1">
      <alignment horizontal="left" vertical="center"/>
    </xf>
    <xf numFmtId="0" fontId="52" fillId="0" borderId="82" xfId="0" applyNumberFormat="1" applyFont="1" applyFill="1" applyBorder="1" applyAlignment="1" applyProtection="1">
      <alignment horizontal="right" vertical="center"/>
    </xf>
    <xf numFmtId="0" fontId="52" fillId="0" borderId="83" xfId="0" applyNumberFormat="1" applyFont="1" applyFill="1" applyBorder="1" applyAlignment="1" applyProtection="1">
      <alignment horizontal="right" vertical="center"/>
    </xf>
    <xf numFmtId="0" fontId="52" fillId="0" borderId="84" xfId="0" applyNumberFormat="1" applyFont="1" applyFill="1" applyBorder="1" applyAlignment="1" applyProtection="1">
      <alignment horizontal="right" vertical="center"/>
    </xf>
    <xf numFmtId="0" fontId="52" fillId="0" borderId="85" xfId="0" applyNumberFormat="1" applyFont="1" applyFill="1" applyBorder="1" applyAlignment="1" applyProtection="1">
      <alignment horizontal="right" vertical="center"/>
    </xf>
    <xf numFmtId="0" fontId="52" fillId="0" borderId="86" xfId="0" applyNumberFormat="1" applyFont="1" applyFill="1" applyBorder="1" applyAlignment="1" applyProtection="1">
      <alignment horizontal="right" vertical="center"/>
    </xf>
    <xf numFmtId="0" fontId="52" fillId="0" borderId="87" xfId="0" applyNumberFormat="1" applyFont="1" applyFill="1" applyBorder="1" applyAlignment="1" applyProtection="1">
      <alignment horizontal="right" vertical="center"/>
    </xf>
    <xf numFmtId="0" fontId="54" fillId="0" borderId="5" xfId="0" applyFont="1" applyFill="1" applyBorder="1" applyAlignment="1">
      <alignment horizontal="left" vertical="center"/>
    </xf>
    <xf numFmtId="0" fontId="54" fillId="0" borderId="51" xfId="0" applyFont="1" applyFill="1" applyBorder="1" applyAlignment="1">
      <alignment horizontal="left" vertical="center"/>
    </xf>
    <xf numFmtId="0" fontId="52" fillId="0" borderId="6" xfId="0" applyNumberFormat="1" applyFont="1" applyFill="1" applyBorder="1" applyAlignment="1" applyProtection="1">
      <alignment horizontal="right" vertical="center"/>
    </xf>
    <xf numFmtId="0" fontId="52" fillId="0" borderId="4" xfId="0" applyNumberFormat="1" applyFont="1" applyFill="1" applyBorder="1" applyAlignment="1" applyProtection="1">
      <alignment horizontal="right" vertical="center"/>
    </xf>
    <xf numFmtId="0" fontId="52" fillId="0" borderId="88" xfId="0" applyNumberFormat="1" applyFont="1" applyFill="1" applyBorder="1" applyAlignment="1" applyProtection="1">
      <alignment horizontal="right" vertical="center"/>
    </xf>
    <xf numFmtId="0" fontId="52" fillId="0" borderId="1" xfId="0" applyNumberFormat="1" applyFont="1" applyFill="1" applyBorder="1" applyAlignment="1" applyProtection="1">
      <alignment horizontal="right" vertical="center"/>
    </xf>
    <xf numFmtId="0" fontId="52" fillId="0" borderId="89" xfId="0" applyNumberFormat="1" applyFont="1" applyFill="1" applyBorder="1" applyAlignment="1" applyProtection="1">
      <alignment horizontal="right" vertical="center"/>
    </xf>
    <xf numFmtId="20" fontId="52" fillId="0" borderId="84" xfId="0" applyNumberFormat="1" applyFont="1" applyFill="1" applyBorder="1" applyAlignment="1" applyProtection="1">
      <alignment horizontal="left" vertical="center"/>
      <protection locked="0"/>
    </xf>
    <xf numFmtId="20" fontId="52" fillId="0" borderId="83" xfId="0" applyNumberFormat="1" applyFont="1" applyFill="1" applyBorder="1" applyAlignment="1" applyProtection="1">
      <alignment horizontal="left" vertical="center"/>
      <protection locked="0"/>
    </xf>
    <xf numFmtId="183" fontId="52" fillId="0" borderId="85" xfId="0" applyNumberFormat="1" applyFont="1" applyFill="1" applyBorder="1" applyAlignment="1" applyProtection="1">
      <alignment horizontal="left" vertical="center"/>
      <protection locked="0"/>
    </xf>
    <xf numFmtId="183" fontId="52" fillId="0" borderId="86" xfId="0" applyNumberFormat="1" applyFont="1" applyFill="1" applyBorder="1" applyAlignment="1" applyProtection="1">
      <alignment horizontal="left" vertical="center"/>
      <protection locked="0"/>
    </xf>
    <xf numFmtId="20" fontId="52" fillId="0" borderId="82" xfId="0" applyNumberFormat="1" applyFont="1" applyFill="1" applyBorder="1" applyAlignment="1" applyProtection="1">
      <alignment horizontal="left" vertical="center"/>
      <protection locked="0"/>
    </xf>
    <xf numFmtId="20" fontId="52" fillId="0" borderId="85" xfId="0" applyNumberFormat="1" applyFont="1" applyFill="1" applyBorder="1" applyAlignment="1" applyProtection="1">
      <alignment horizontal="left" vertical="center"/>
      <protection locked="0"/>
    </xf>
    <xf numFmtId="183" fontId="52" fillId="0" borderId="82" xfId="0" applyNumberFormat="1" applyFont="1" applyFill="1" applyBorder="1" applyAlignment="1" applyProtection="1">
      <alignment horizontal="left" vertical="center"/>
      <protection locked="0"/>
    </xf>
    <xf numFmtId="183" fontId="52" fillId="0" borderId="83" xfId="0" applyNumberFormat="1" applyFont="1" applyFill="1" applyBorder="1" applyAlignment="1" applyProtection="1">
      <alignment horizontal="left" vertical="center"/>
      <protection locked="0"/>
    </xf>
    <xf numFmtId="0" fontId="52" fillId="0" borderId="90" xfId="0" applyNumberFormat="1" applyFont="1" applyFill="1" applyBorder="1" applyAlignment="1" applyProtection="1">
      <alignment horizontal="right" vertical="center"/>
    </xf>
    <xf numFmtId="0" fontId="54" fillId="0" borderId="5" xfId="0" applyFont="1" applyFill="1" applyBorder="1" applyAlignment="1">
      <alignment horizontal="left" vertical="center" wrapText="1"/>
    </xf>
    <xf numFmtId="0" fontId="71" fillId="0" borderId="93" xfId="0" applyFont="1" applyFill="1" applyBorder="1" applyAlignment="1">
      <alignment horizontal="center" vertical="center"/>
    </xf>
    <xf numFmtId="0" fontId="71" fillId="0" borderId="94" xfId="0" applyFont="1" applyFill="1" applyBorder="1" applyAlignment="1">
      <alignment horizontal="center" vertical="center"/>
    </xf>
    <xf numFmtId="0" fontId="71" fillId="0" borderId="95" xfId="0" applyFont="1" applyFill="1" applyBorder="1" applyAlignment="1">
      <alignment horizontal="center" vertical="center"/>
    </xf>
    <xf numFmtId="20" fontId="52" fillId="0" borderId="87" xfId="0" applyNumberFormat="1" applyFont="1" applyFill="1" applyBorder="1" applyAlignment="1" applyProtection="1">
      <alignment horizontal="left" vertical="center"/>
      <protection locked="0"/>
    </xf>
    <xf numFmtId="0" fontId="55" fillId="0" borderId="108" xfId="0" applyFont="1" applyFill="1" applyBorder="1" applyAlignment="1" applyProtection="1">
      <alignment horizontal="center" vertical="center" wrapText="1"/>
      <protection locked="0"/>
    </xf>
    <xf numFmtId="0" fontId="55" fillId="0" borderId="109" xfId="0" applyFont="1" applyFill="1" applyBorder="1" applyAlignment="1" applyProtection="1">
      <alignment horizontal="center" vertical="center"/>
      <protection locked="0"/>
    </xf>
    <xf numFmtId="0" fontId="55" fillId="0" borderId="110" xfId="0" applyFont="1" applyFill="1" applyBorder="1" applyAlignment="1" applyProtection="1">
      <alignment horizontal="center" vertical="center" wrapText="1"/>
      <protection locked="0"/>
    </xf>
    <xf numFmtId="0" fontId="55" fillId="0" borderId="131" xfId="0" applyFont="1" applyFill="1" applyBorder="1" applyAlignment="1" applyProtection="1">
      <alignment horizontal="center" vertical="center"/>
      <protection locked="0"/>
    </xf>
    <xf numFmtId="0" fontId="55" fillId="0" borderId="111" xfId="0" applyFont="1" applyFill="1" applyBorder="1" applyAlignment="1" applyProtection="1">
      <alignment horizontal="center" vertical="center"/>
      <protection locked="0"/>
    </xf>
    <xf numFmtId="0" fontId="55" fillId="0" borderId="107" xfId="0" applyFont="1" applyFill="1" applyBorder="1" applyAlignment="1">
      <alignment horizontal="center" vertical="center" textRotation="255" wrapText="1"/>
    </xf>
    <xf numFmtId="0" fontId="55" fillId="0" borderId="112" xfId="0" applyFont="1" applyFill="1" applyBorder="1" applyAlignment="1">
      <alignment horizontal="center" vertical="center" textRotation="255"/>
    </xf>
    <xf numFmtId="0" fontId="53" fillId="0" borderId="21" xfId="0" applyFont="1" applyFill="1" applyBorder="1" applyAlignment="1">
      <alignment horizontal="center" vertical="center"/>
    </xf>
    <xf numFmtId="0" fontId="53" fillId="0" borderId="50" xfId="0" applyFont="1" applyFill="1" applyBorder="1" applyAlignment="1">
      <alignment horizontal="center" vertical="center"/>
    </xf>
    <xf numFmtId="0" fontId="55" fillId="0" borderId="0" xfId="0" quotePrefix="1" applyFont="1" applyFill="1" applyAlignment="1">
      <alignment horizontal="center" vertical="center"/>
    </xf>
  </cellXfs>
  <cellStyles count="3">
    <cellStyle name="桁区切り" xfId="1" builtinId="6"/>
    <cellStyle name="標準" xfId="0" builtinId="0"/>
    <cellStyle name="標準_20.youho1.5.6go" xfId="2" xr:uid="{00000000-0005-0000-0000-000002000000}"/>
  </cellStyles>
  <dxfs count="26">
    <dxf>
      <fill>
        <patternFill>
          <bgColor theme="1" tint="0.24994659260841701"/>
        </patternFill>
      </fill>
    </dxf>
    <dxf>
      <fill>
        <patternFill>
          <bgColor theme="1" tint="0.34998626667073579"/>
        </patternFill>
      </fill>
    </dxf>
    <dxf>
      <fill>
        <patternFill>
          <bgColor theme="1" tint="0.14996795556505021"/>
        </patternFill>
      </fill>
    </dxf>
    <dxf>
      <fill>
        <patternFill>
          <bgColor rgb="FFFFC000"/>
        </patternFill>
      </fill>
    </dxf>
    <dxf>
      <fill>
        <patternFill>
          <bgColor theme="1" tint="0.14996795556505021"/>
        </patternFill>
      </fill>
    </dxf>
    <dxf>
      <fill>
        <patternFill>
          <bgColor theme="1" tint="0.24994659260841701"/>
        </patternFill>
      </fill>
    </dxf>
    <dxf>
      <fill>
        <patternFill>
          <bgColor theme="1" tint="0.34998626667073579"/>
        </patternFill>
      </fill>
    </dxf>
    <dxf>
      <fill>
        <patternFill>
          <bgColor theme="1" tint="0.14996795556505021"/>
        </patternFill>
      </fill>
    </dxf>
    <dxf>
      <fill>
        <patternFill>
          <bgColor rgb="FFFFC000"/>
        </patternFill>
      </fill>
    </dxf>
    <dxf>
      <fill>
        <patternFill>
          <bgColor theme="1" tint="0.1499679555650502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34998626667073579"/>
        </patternFill>
      </fill>
    </dxf>
    <dxf>
      <fill>
        <patternFill>
          <bgColor theme="1" tint="0.14996795556505021"/>
        </patternFill>
      </fill>
    </dxf>
    <dxf>
      <fill>
        <patternFill>
          <bgColor rgb="FFFFC000"/>
        </patternFill>
      </fill>
    </dxf>
    <dxf>
      <fill>
        <patternFill>
          <bgColor theme="1" tint="0.1499679555650502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s>
  <tableStyles count="0" defaultTableStyle="TableStyleMedium2" defaultPivotStyle="PivotStyleLight16"/>
  <colors>
    <mruColors>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xdr:col>
      <xdr:colOff>85725</xdr:colOff>
      <xdr:row>5</xdr:row>
      <xdr:rowOff>38100</xdr:rowOff>
    </xdr:from>
    <xdr:to>
      <xdr:col>3</xdr:col>
      <xdr:colOff>314325</xdr:colOff>
      <xdr:row>5</xdr:row>
      <xdr:rowOff>200025</xdr:rowOff>
    </xdr:to>
    <xdr:sp macro="" textlink="">
      <xdr:nvSpPr>
        <xdr:cNvPr id="16" name="大かっこ 15">
          <a:extLst>
            <a:ext uri="{FF2B5EF4-FFF2-40B4-BE49-F238E27FC236}">
              <a16:creationId xmlns:a16="http://schemas.microsoft.com/office/drawing/2014/main" id="{00000000-0008-0000-0200-000010000000}"/>
            </a:ext>
          </a:extLst>
        </xdr:cNvPr>
        <xdr:cNvSpPr/>
      </xdr:nvSpPr>
      <xdr:spPr>
        <a:xfrm>
          <a:off x="1962150" y="1000125"/>
          <a:ext cx="1219200" cy="1333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85725</xdr:colOff>
      <xdr:row>11</xdr:row>
      <xdr:rowOff>57151</xdr:rowOff>
    </xdr:from>
    <xdr:to>
      <xdr:col>3</xdr:col>
      <xdr:colOff>333375</xdr:colOff>
      <xdr:row>11</xdr:row>
      <xdr:rowOff>209551</xdr:rowOff>
    </xdr:to>
    <xdr:sp macro="" textlink="">
      <xdr:nvSpPr>
        <xdr:cNvPr id="17" name="大かっこ 16">
          <a:extLst>
            <a:ext uri="{FF2B5EF4-FFF2-40B4-BE49-F238E27FC236}">
              <a16:creationId xmlns:a16="http://schemas.microsoft.com/office/drawing/2014/main" id="{00000000-0008-0000-0200-000011000000}"/>
            </a:ext>
          </a:extLst>
        </xdr:cNvPr>
        <xdr:cNvSpPr/>
      </xdr:nvSpPr>
      <xdr:spPr>
        <a:xfrm>
          <a:off x="1962150" y="2038351"/>
          <a:ext cx="1238250" cy="1143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85725</xdr:colOff>
      <xdr:row>22</xdr:row>
      <xdr:rowOff>38100</xdr:rowOff>
    </xdr:from>
    <xdr:to>
      <xdr:col>3</xdr:col>
      <xdr:colOff>314325</xdr:colOff>
      <xdr:row>22</xdr:row>
      <xdr:rowOff>200025</xdr:rowOff>
    </xdr:to>
    <xdr:sp macro="" textlink="">
      <xdr:nvSpPr>
        <xdr:cNvPr id="18" name="大かっこ 17">
          <a:extLst>
            <a:ext uri="{FF2B5EF4-FFF2-40B4-BE49-F238E27FC236}">
              <a16:creationId xmlns:a16="http://schemas.microsoft.com/office/drawing/2014/main" id="{00000000-0008-0000-0200-000012000000}"/>
            </a:ext>
          </a:extLst>
        </xdr:cNvPr>
        <xdr:cNvSpPr/>
      </xdr:nvSpPr>
      <xdr:spPr>
        <a:xfrm>
          <a:off x="1962150" y="3714750"/>
          <a:ext cx="1219200" cy="1333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85725</xdr:colOff>
      <xdr:row>24</xdr:row>
      <xdr:rowOff>57151</xdr:rowOff>
    </xdr:from>
    <xdr:to>
      <xdr:col>3</xdr:col>
      <xdr:colOff>333375</xdr:colOff>
      <xdr:row>24</xdr:row>
      <xdr:rowOff>209551</xdr:rowOff>
    </xdr:to>
    <xdr:sp macro="" textlink="">
      <xdr:nvSpPr>
        <xdr:cNvPr id="19" name="大かっこ 18">
          <a:extLst>
            <a:ext uri="{FF2B5EF4-FFF2-40B4-BE49-F238E27FC236}">
              <a16:creationId xmlns:a16="http://schemas.microsoft.com/office/drawing/2014/main" id="{00000000-0008-0000-0200-000013000000}"/>
            </a:ext>
          </a:extLst>
        </xdr:cNvPr>
        <xdr:cNvSpPr/>
      </xdr:nvSpPr>
      <xdr:spPr>
        <a:xfrm>
          <a:off x="1962150" y="4076701"/>
          <a:ext cx="1238250" cy="1143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85725</xdr:colOff>
      <xdr:row>40</xdr:row>
      <xdr:rowOff>38100</xdr:rowOff>
    </xdr:from>
    <xdr:to>
      <xdr:col>3</xdr:col>
      <xdr:colOff>314325</xdr:colOff>
      <xdr:row>40</xdr:row>
      <xdr:rowOff>200025</xdr:rowOff>
    </xdr:to>
    <xdr:sp macro="" textlink="">
      <xdr:nvSpPr>
        <xdr:cNvPr id="20" name="大かっこ 19">
          <a:extLst>
            <a:ext uri="{FF2B5EF4-FFF2-40B4-BE49-F238E27FC236}">
              <a16:creationId xmlns:a16="http://schemas.microsoft.com/office/drawing/2014/main" id="{00000000-0008-0000-0200-000014000000}"/>
            </a:ext>
          </a:extLst>
        </xdr:cNvPr>
        <xdr:cNvSpPr/>
      </xdr:nvSpPr>
      <xdr:spPr>
        <a:xfrm>
          <a:off x="1962150" y="6381750"/>
          <a:ext cx="1219200" cy="1333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85725</xdr:colOff>
      <xdr:row>42</xdr:row>
      <xdr:rowOff>57151</xdr:rowOff>
    </xdr:from>
    <xdr:to>
      <xdr:col>3</xdr:col>
      <xdr:colOff>333375</xdr:colOff>
      <xdr:row>42</xdr:row>
      <xdr:rowOff>209551</xdr:rowOff>
    </xdr:to>
    <xdr:sp macro="" textlink="">
      <xdr:nvSpPr>
        <xdr:cNvPr id="21" name="大かっこ 20">
          <a:extLst>
            <a:ext uri="{FF2B5EF4-FFF2-40B4-BE49-F238E27FC236}">
              <a16:creationId xmlns:a16="http://schemas.microsoft.com/office/drawing/2014/main" id="{00000000-0008-0000-0200-000015000000}"/>
            </a:ext>
          </a:extLst>
        </xdr:cNvPr>
        <xdr:cNvSpPr/>
      </xdr:nvSpPr>
      <xdr:spPr>
        <a:xfrm>
          <a:off x="1962150" y="6743701"/>
          <a:ext cx="1238250" cy="1143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152400</xdr:colOff>
      <xdr:row>51</xdr:row>
      <xdr:rowOff>9526</xdr:rowOff>
    </xdr:from>
    <xdr:to>
      <xdr:col>7</xdr:col>
      <xdr:colOff>619125</xdr:colOff>
      <xdr:row>57</xdr:row>
      <xdr:rowOff>1</xdr:rowOff>
    </xdr:to>
    <xdr:sp macro="" textlink="">
      <xdr:nvSpPr>
        <xdr:cNvPr id="22" name="テキスト ボックス 21">
          <a:extLst>
            <a:ext uri="{FF2B5EF4-FFF2-40B4-BE49-F238E27FC236}">
              <a16:creationId xmlns:a16="http://schemas.microsoft.com/office/drawing/2014/main" id="{00000000-0008-0000-0200-000016000000}"/>
            </a:ext>
          </a:extLst>
        </xdr:cNvPr>
        <xdr:cNvSpPr txBox="1"/>
      </xdr:nvSpPr>
      <xdr:spPr>
        <a:xfrm>
          <a:off x="3019425" y="7981951"/>
          <a:ext cx="3409950" cy="904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HGPｺﾞｼｯｸM" panose="020B0600000000000000" pitchFamily="50" charset="-128"/>
              <a:ea typeface="HGPｺﾞｼｯｸM" panose="020B0600000000000000" pitchFamily="50" charset="-128"/>
            </a:rPr>
            <a:t>＊園舎　　</a:t>
          </a:r>
          <a:r>
            <a:rPr kumimoji="1" lang="en-US" altLang="ja-JP" sz="1000">
              <a:latin typeface="HGPｺﾞｼｯｸM" panose="020B0600000000000000" pitchFamily="50" charset="-128"/>
              <a:ea typeface="HGPｺﾞｼｯｸM" panose="020B0600000000000000" pitchFamily="50" charset="-128"/>
            </a:rPr>
            <a:t>320</a:t>
          </a:r>
          <a:r>
            <a:rPr kumimoji="1" lang="ja-JP" altLang="en-US" sz="1000">
              <a:latin typeface="HGPｺﾞｼｯｸM" panose="020B0600000000000000" pitchFamily="50" charset="-128"/>
              <a:ea typeface="HGPｺﾞｼｯｸM" panose="020B0600000000000000" pitchFamily="50" charset="-128"/>
            </a:rPr>
            <a:t>＋</a:t>
          </a:r>
          <a:r>
            <a:rPr kumimoji="1" lang="en-US" altLang="ja-JP" sz="1000">
              <a:latin typeface="HGPｺﾞｼｯｸM" panose="020B0600000000000000" pitchFamily="50" charset="-128"/>
              <a:ea typeface="HGPｺﾞｼｯｸM" panose="020B0600000000000000" pitchFamily="50" charset="-128"/>
            </a:rPr>
            <a:t>100×</a:t>
          </a:r>
          <a:r>
            <a:rPr kumimoji="1" lang="ja-JP" altLang="en-US" sz="1000">
              <a:latin typeface="HGPｺﾞｼｯｸM" panose="020B0600000000000000" pitchFamily="50" charset="-128"/>
              <a:ea typeface="HGPｺﾞｼｯｸM" panose="020B0600000000000000" pitchFamily="50" charset="-128"/>
            </a:rPr>
            <a:t>（学級数－</a:t>
          </a:r>
          <a:r>
            <a:rPr kumimoji="1" lang="en-US" altLang="ja-JP" sz="1000">
              <a:latin typeface="HGPｺﾞｼｯｸM" panose="020B0600000000000000" pitchFamily="50" charset="-128"/>
              <a:ea typeface="HGPｺﾞｼｯｸM" panose="020B0600000000000000" pitchFamily="50" charset="-128"/>
            </a:rPr>
            <a:t>2</a:t>
          </a:r>
          <a:r>
            <a:rPr kumimoji="1" lang="ja-JP" altLang="en-US" sz="1000">
              <a:latin typeface="HGPｺﾞｼｯｸM" panose="020B0600000000000000" pitchFamily="50" charset="-128"/>
              <a:ea typeface="HGPｺﾞｼｯｸM" panose="020B0600000000000000" pitchFamily="50" charset="-128"/>
            </a:rPr>
            <a:t>）　㎡</a:t>
          </a:r>
          <a:endParaRPr kumimoji="1" lang="en-US" altLang="ja-JP" sz="1000">
            <a:latin typeface="HGPｺﾞｼｯｸM" panose="020B0600000000000000" pitchFamily="50" charset="-128"/>
            <a:ea typeface="HGPｺﾞｼｯｸM" panose="020B0600000000000000" pitchFamily="50" charset="-128"/>
          </a:endParaRPr>
        </a:p>
        <a:p>
          <a:endParaRPr kumimoji="1" lang="en-US" altLang="ja-JP" sz="1000">
            <a:latin typeface="HGPｺﾞｼｯｸM" panose="020B0600000000000000" pitchFamily="50" charset="-128"/>
            <a:ea typeface="HGPｺﾞｼｯｸM" panose="020B0600000000000000" pitchFamily="50" charset="-128"/>
          </a:endParaRPr>
        </a:p>
        <a:p>
          <a:r>
            <a:rPr kumimoji="1" lang="ja-JP" altLang="en-US" sz="1000">
              <a:latin typeface="HGPｺﾞｼｯｸM" panose="020B0600000000000000" pitchFamily="50" charset="-128"/>
              <a:ea typeface="HGPｺﾞｼｯｸM" panose="020B0600000000000000" pitchFamily="50" charset="-128"/>
            </a:rPr>
            <a:t>＊園庭　　２学級以下　　</a:t>
          </a:r>
          <a:r>
            <a:rPr kumimoji="1" lang="en-US" altLang="ja-JP" sz="1000">
              <a:latin typeface="HGPｺﾞｼｯｸM" panose="020B0600000000000000" pitchFamily="50" charset="-128"/>
              <a:ea typeface="HGPｺﾞｼｯｸM" panose="020B0600000000000000" pitchFamily="50" charset="-128"/>
            </a:rPr>
            <a:t>330</a:t>
          </a:r>
          <a:r>
            <a:rPr kumimoji="1" lang="ja-JP" altLang="en-US" sz="1000">
              <a:latin typeface="HGPｺﾞｼｯｸM" panose="020B0600000000000000" pitchFamily="50" charset="-128"/>
              <a:ea typeface="HGPｺﾞｼｯｸM" panose="020B0600000000000000" pitchFamily="50" charset="-128"/>
            </a:rPr>
            <a:t>＋</a:t>
          </a:r>
          <a:r>
            <a:rPr kumimoji="1" lang="en-US" altLang="ja-JP" sz="1000">
              <a:latin typeface="HGPｺﾞｼｯｸM" panose="020B0600000000000000" pitchFamily="50" charset="-128"/>
              <a:ea typeface="HGPｺﾞｼｯｸM" panose="020B0600000000000000" pitchFamily="50" charset="-128"/>
            </a:rPr>
            <a:t>30×</a:t>
          </a:r>
          <a:r>
            <a:rPr kumimoji="1" lang="ja-JP" altLang="en-US" sz="1000">
              <a:latin typeface="HGPｺﾞｼｯｸM" panose="020B0600000000000000" pitchFamily="50" charset="-128"/>
              <a:ea typeface="HGPｺﾞｼｯｸM" panose="020B0600000000000000" pitchFamily="50" charset="-128"/>
            </a:rPr>
            <a:t>（学級数－</a:t>
          </a:r>
          <a:r>
            <a:rPr kumimoji="1" lang="en-US" altLang="ja-JP" sz="1000">
              <a:latin typeface="HGPｺﾞｼｯｸM" panose="020B0600000000000000" pitchFamily="50" charset="-128"/>
              <a:ea typeface="HGPｺﾞｼｯｸM" panose="020B0600000000000000" pitchFamily="50" charset="-128"/>
            </a:rPr>
            <a:t>1</a:t>
          </a:r>
          <a:r>
            <a:rPr kumimoji="1" lang="ja-JP" altLang="en-US" sz="1000">
              <a:latin typeface="HGPｺﾞｼｯｸM" panose="020B0600000000000000" pitchFamily="50" charset="-128"/>
              <a:ea typeface="HGPｺﾞｼｯｸM" panose="020B0600000000000000" pitchFamily="50" charset="-128"/>
            </a:rPr>
            <a:t>）　㎡</a:t>
          </a:r>
          <a:endParaRPr kumimoji="1" lang="en-US" altLang="ja-JP" sz="1000">
            <a:latin typeface="HGPｺﾞｼｯｸM" panose="020B0600000000000000" pitchFamily="50" charset="-128"/>
            <a:ea typeface="HGPｺﾞｼｯｸM" panose="020B0600000000000000" pitchFamily="50" charset="-128"/>
          </a:endParaRPr>
        </a:p>
        <a:p>
          <a:r>
            <a:rPr kumimoji="1" lang="en-US" altLang="ja-JP" sz="1000">
              <a:latin typeface="HGPｺﾞｼｯｸM" panose="020B0600000000000000" pitchFamily="50" charset="-128"/>
              <a:ea typeface="HGPｺﾞｼｯｸM" panose="020B0600000000000000" pitchFamily="50" charset="-128"/>
            </a:rPr>
            <a:t>           </a:t>
          </a:r>
          <a:r>
            <a:rPr kumimoji="1" lang="ja-JP" altLang="en-US" sz="1000">
              <a:latin typeface="HGPｺﾞｼｯｸM" panose="020B0600000000000000" pitchFamily="50" charset="-128"/>
              <a:ea typeface="HGPｺﾞｼｯｸM" panose="020B0600000000000000" pitchFamily="50" charset="-128"/>
            </a:rPr>
            <a:t>　３学級以上　　</a:t>
          </a:r>
          <a:r>
            <a:rPr kumimoji="1" lang="en-US" altLang="ja-JP" sz="1000">
              <a:latin typeface="HGPｺﾞｼｯｸM" panose="020B0600000000000000" pitchFamily="50" charset="-128"/>
              <a:ea typeface="HGPｺﾞｼｯｸM" panose="020B0600000000000000" pitchFamily="50" charset="-128"/>
            </a:rPr>
            <a:t>400</a:t>
          </a:r>
          <a:r>
            <a:rPr kumimoji="1" lang="ja-JP" altLang="en-US" sz="1000">
              <a:latin typeface="HGPｺﾞｼｯｸM" panose="020B0600000000000000" pitchFamily="50" charset="-128"/>
              <a:ea typeface="HGPｺﾞｼｯｸM" panose="020B0600000000000000" pitchFamily="50" charset="-128"/>
            </a:rPr>
            <a:t>＋</a:t>
          </a:r>
          <a:r>
            <a:rPr kumimoji="1" lang="en-US" altLang="ja-JP" sz="1000">
              <a:latin typeface="HGPｺﾞｼｯｸM" panose="020B0600000000000000" pitchFamily="50" charset="-128"/>
              <a:ea typeface="HGPｺﾞｼｯｸM" panose="020B0600000000000000" pitchFamily="50" charset="-128"/>
            </a:rPr>
            <a:t>80×</a:t>
          </a:r>
          <a:r>
            <a:rPr kumimoji="1" lang="ja-JP" altLang="en-US" sz="1000">
              <a:latin typeface="HGPｺﾞｼｯｸM" panose="020B0600000000000000" pitchFamily="50" charset="-128"/>
              <a:ea typeface="HGPｺﾞｼｯｸM" panose="020B0600000000000000" pitchFamily="50" charset="-128"/>
            </a:rPr>
            <a:t>（学級数－</a:t>
          </a:r>
          <a:r>
            <a:rPr kumimoji="1" lang="en-US" altLang="ja-JP" sz="1000">
              <a:latin typeface="HGPｺﾞｼｯｸM" panose="020B0600000000000000" pitchFamily="50" charset="-128"/>
              <a:ea typeface="HGPｺﾞｼｯｸM" panose="020B0600000000000000" pitchFamily="50" charset="-128"/>
            </a:rPr>
            <a:t>3</a:t>
          </a:r>
          <a:r>
            <a:rPr kumimoji="1" lang="ja-JP" altLang="en-US" sz="1000">
              <a:latin typeface="HGPｺﾞｼｯｸM" panose="020B0600000000000000" pitchFamily="50" charset="-128"/>
              <a:ea typeface="HGPｺﾞｼｯｸM" panose="020B0600000000000000" pitchFamily="50" charset="-128"/>
            </a:rPr>
            <a:t>）　㎡</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6</xdr:col>
      <xdr:colOff>85724</xdr:colOff>
      <xdr:row>2</xdr:row>
      <xdr:rowOff>57149</xdr:rowOff>
    </xdr:from>
    <xdr:to>
      <xdr:col>18</xdr:col>
      <xdr:colOff>285749</xdr:colOff>
      <xdr:row>8</xdr:row>
      <xdr:rowOff>123825</xdr:rowOff>
    </xdr:to>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2095499" y="352424"/>
          <a:ext cx="4467225" cy="115252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latin typeface="HGPｺﾞｼｯｸM" panose="020B0600000000000000" pitchFamily="50" charset="-128"/>
              <a:ea typeface="HGPｺﾞｼｯｸM" panose="020B0600000000000000" pitchFamily="50" charset="-128"/>
            </a:rPr>
            <a:t>①</a:t>
          </a:r>
          <a:r>
            <a:rPr kumimoji="1" lang="ja-JP" altLang="en-US" sz="1400">
              <a:solidFill>
                <a:sysClr val="windowText" lastClr="000000"/>
              </a:solidFill>
              <a:latin typeface="HGPｺﾞｼｯｸM" panose="020B0600000000000000" pitchFamily="50" charset="-128"/>
              <a:ea typeface="HGPｺﾞｼｯｸM" panose="020B0600000000000000" pitchFamily="50" charset="-128"/>
            </a:rPr>
            <a:t>全体的な計画</a:t>
          </a:r>
          <a:r>
            <a:rPr kumimoji="1" lang="ja-JP" altLang="en-US" sz="1400">
              <a:latin typeface="HGPｺﾞｼｯｸM" panose="020B0600000000000000" pitchFamily="50" charset="-128"/>
              <a:ea typeface="HGPｺﾞｼｯｸM" panose="020B0600000000000000" pitchFamily="50" charset="-128"/>
            </a:rPr>
            <a:t>、②年間行事予定、③デイリープログラムがわかる書類を最終ページに添付してください。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7</xdr:col>
      <xdr:colOff>133350</xdr:colOff>
      <xdr:row>1</xdr:row>
      <xdr:rowOff>180975</xdr:rowOff>
    </xdr:from>
    <xdr:to>
      <xdr:col>8</xdr:col>
      <xdr:colOff>914400</xdr:colOff>
      <xdr:row>5</xdr:row>
      <xdr:rowOff>285750</xdr:rowOff>
    </xdr:to>
    <xdr:sp macro="" textlink="">
      <xdr:nvSpPr>
        <xdr:cNvPr id="2" name="テキスト ボックス 1">
          <a:extLst>
            <a:ext uri="{FF2B5EF4-FFF2-40B4-BE49-F238E27FC236}">
              <a16:creationId xmlns:a16="http://schemas.microsoft.com/office/drawing/2014/main" id="{00000000-0008-0000-1100-000002000000}"/>
            </a:ext>
          </a:extLst>
        </xdr:cNvPr>
        <xdr:cNvSpPr txBox="1"/>
      </xdr:nvSpPr>
      <xdr:spPr>
        <a:xfrm>
          <a:off x="5438775" y="361950"/>
          <a:ext cx="1009650" cy="14382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latin typeface="HGｺﾞｼｯｸM" panose="020B0609000000000000" pitchFamily="49" charset="-128"/>
              <a:ea typeface="HGｺﾞｼｯｸM" panose="020B0609000000000000" pitchFamily="49" charset="-128"/>
            </a:rPr>
            <a:t>※</a:t>
          </a:r>
          <a:r>
            <a:rPr kumimoji="1" lang="ja-JP" altLang="en-US" sz="1100">
              <a:latin typeface="HGｺﾞｼｯｸM" panose="020B0609000000000000" pitchFamily="49" charset="-128"/>
              <a:ea typeface="HGｺﾞｼｯｸM" panose="020B0609000000000000" pitchFamily="49" charset="-128"/>
            </a:rPr>
            <a:t>子育て支援の取組状況が確認できる資料を添付すること。</a:t>
          </a:r>
        </a:p>
      </xdr:txBody>
    </xdr:sp>
    <xdr:clientData/>
  </xdr:twoCellAnchor>
  <xdr:twoCellAnchor>
    <xdr:from>
      <xdr:col>2</xdr:col>
      <xdr:colOff>82550</xdr:colOff>
      <xdr:row>29</xdr:row>
      <xdr:rowOff>19050</xdr:rowOff>
    </xdr:from>
    <xdr:to>
      <xdr:col>8</xdr:col>
      <xdr:colOff>146050</xdr:colOff>
      <xdr:row>29</xdr:row>
      <xdr:rowOff>844550</xdr:rowOff>
    </xdr:to>
    <xdr:sp macro="" textlink="">
      <xdr:nvSpPr>
        <xdr:cNvPr id="4" name="大かっこ 3">
          <a:extLst>
            <a:ext uri="{FF2B5EF4-FFF2-40B4-BE49-F238E27FC236}">
              <a16:creationId xmlns:a16="http://schemas.microsoft.com/office/drawing/2014/main" id="{00000000-0008-0000-1100-000004000000}"/>
            </a:ext>
          </a:extLst>
        </xdr:cNvPr>
        <xdr:cNvSpPr/>
      </xdr:nvSpPr>
      <xdr:spPr>
        <a:xfrm>
          <a:off x="1873250" y="7613650"/>
          <a:ext cx="3517900" cy="8255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11</xdr:col>
      <xdr:colOff>333375</xdr:colOff>
      <xdr:row>38</xdr:row>
      <xdr:rowOff>57150</xdr:rowOff>
    </xdr:from>
    <xdr:to>
      <xdr:col>13</xdr:col>
      <xdr:colOff>657225</xdr:colOff>
      <xdr:row>40</xdr:row>
      <xdr:rowOff>142875</xdr:rowOff>
    </xdr:to>
    <xdr:sp macro="" textlink="">
      <xdr:nvSpPr>
        <xdr:cNvPr id="2" name="下矢印 1">
          <a:extLst>
            <a:ext uri="{FF2B5EF4-FFF2-40B4-BE49-F238E27FC236}">
              <a16:creationId xmlns:a16="http://schemas.microsoft.com/office/drawing/2014/main" id="{8875BA00-AEA6-4FD0-AC37-57B7F3E187E7}"/>
            </a:ext>
          </a:extLst>
        </xdr:cNvPr>
        <xdr:cNvSpPr/>
      </xdr:nvSpPr>
      <xdr:spPr>
        <a:xfrm>
          <a:off x="4959350" y="8963025"/>
          <a:ext cx="1162050" cy="425450"/>
        </a:xfrm>
        <a:prstGeom prst="downArrow">
          <a:avLst>
            <a:gd name="adj1" fmla="val 68310"/>
            <a:gd name="adj2" fmla="val 50000"/>
          </a:avLst>
        </a:prstGeom>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HGPｺﾞｼｯｸM" panose="020B0600000000000000" pitchFamily="50" charset="-128"/>
              <a:ea typeface="HGPｺﾞｼｯｸM" panose="020B0600000000000000" pitchFamily="50" charset="-128"/>
            </a:rPr>
            <a:t>有の場合</a:t>
          </a:r>
          <a:endParaRPr kumimoji="1" lang="en-US" altLang="ja-JP" sz="1100">
            <a:latin typeface="HGPｺﾞｼｯｸM" panose="020B0600000000000000" pitchFamily="50" charset="-128"/>
            <a:ea typeface="HGPｺﾞｼｯｸM" panose="020B0600000000000000" pitchFamily="50"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266700</xdr:colOff>
      <xdr:row>13</xdr:row>
      <xdr:rowOff>19050</xdr:rowOff>
    </xdr:from>
    <xdr:to>
      <xdr:col>12</xdr:col>
      <xdr:colOff>158750</xdr:colOff>
      <xdr:row>13</xdr:row>
      <xdr:rowOff>438150</xdr:rowOff>
    </xdr:to>
    <xdr:sp macro="" textlink="">
      <xdr:nvSpPr>
        <xdr:cNvPr id="4" name="下矢印 3">
          <a:extLst>
            <a:ext uri="{FF2B5EF4-FFF2-40B4-BE49-F238E27FC236}">
              <a16:creationId xmlns:a16="http://schemas.microsoft.com/office/drawing/2014/main" id="{A8DE2284-CA57-43DC-823C-805B47652C13}"/>
            </a:ext>
          </a:extLst>
        </xdr:cNvPr>
        <xdr:cNvSpPr/>
      </xdr:nvSpPr>
      <xdr:spPr>
        <a:xfrm>
          <a:off x="3740150" y="3022600"/>
          <a:ext cx="1092200" cy="419100"/>
        </a:xfrm>
        <a:prstGeom prst="downArrow">
          <a:avLst>
            <a:gd name="adj1" fmla="val 68310"/>
            <a:gd name="adj2" fmla="val 50000"/>
          </a:avLst>
        </a:prstGeom>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u="none">
              <a:solidFill>
                <a:sysClr val="windowText" lastClr="000000"/>
              </a:solidFill>
              <a:latin typeface="HGPｺﾞｼｯｸM" panose="020B0600000000000000" pitchFamily="50" charset="-128"/>
              <a:ea typeface="HGPｺﾞｼｯｸM" panose="020B0600000000000000" pitchFamily="50" charset="-128"/>
            </a:rPr>
            <a:t>有の場合</a:t>
          </a:r>
          <a:endParaRPr kumimoji="1" lang="en-US" altLang="ja-JP" sz="1100" u="none">
            <a:solidFill>
              <a:sysClr val="windowText" lastClr="000000"/>
            </a:solidFill>
            <a:latin typeface="HGPｺﾞｼｯｸM" panose="020B0600000000000000" pitchFamily="50" charset="-128"/>
            <a:ea typeface="HGPｺﾞｼｯｸM" panose="020B0600000000000000" pitchFamily="50" charset="-128"/>
          </a:endParaRPr>
        </a:p>
      </xdr:txBody>
    </xdr:sp>
    <xdr:clientData/>
  </xdr:twoCellAnchor>
  <xdr:twoCellAnchor>
    <xdr:from>
      <xdr:col>3</xdr:col>
      <xdr:colOff>64994</xdr:colOff>
      <xdr:row>26</xdr:row>
      <xdr:rowOff>49494</xdr:rowOff>
    </xdr:from>
    <xdr:to>
      <xdr:col>6</xdr:col>
      <xdr:colOff>6350</xdr:colOff>
      <xdr:row>26</xdr:row>
      <xdr:rowOff>411443</xdr:rowOff>
    </xdr:to>
    <xdr:sp macro="" textlink="">
      <xdr:nvSpPr>
        <xdr:cNvPr id="3" name="下矢印 3">
          <a:extLst>
            <a:ext uri="{FF2B5EF4-FFF2-40B4-BE49-F238E27FC236}">
              <a16:creationId xmlns:a16="http://schemas.microsoft.com/office/drawing/2014/main" id="{07EB07CF-A24B-4E99-800A-82117D02C9B2}"/>
            </a:ext>
          </a:extLst>
        </xdr:cNvPr>
        <xdr:cNvSpPr/>
      </xdr:nvSpPr>
      <xdr:spPr>
        <a:xfrm>
          <a:off x="1174376" y="7254876"/>
          <a:ext cx="1185209" cy="361949"/>
        </a:xfrm>
        <a:prstGeom prst="downArrow">
          <a:avLst>
            <a:gd name="adj1" fmla="val 68310"/>
            <a:gd name="adj2" fmla="val 50000"/>
          </a:avLst>
        </a:prstGeom>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u="none">
              <a:solidFill>
                <a:srgbClr val="FF0000"/>
              </a:solidFill>
              <a:latin typeface="HGPｺﾞｼｯｸM" panose="020B0600000000000000" pitchFamily="50" charset="-128"/>
              <a:ea typeface="HGPｺﾞｼｯｸM" panose="020B0600000000000000" pitchFamily="50" charset="-128"/>
            </a:rPr>
            <a:t>有の場合</a:t>
          </a:r>
          <a:endParaRPr kumimoji="1" lang="en-US" altLang="ja-JP" sz="1100" u="none">
            <a:solidFill>
              <a:srgbClr val="FF0000"/>
            </a:solidFill>
            <a:latin typeface="HGPｺﾞｼｯｸM" panose="020B0600000000000000" pitchFamily="50" charset="-128"/>
            <a:ea typeface="HGPｺﾞｼｯｸM" panose="020B0600000000000000" pitchFamily="50" charset="-128"/>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16</xdr:col>
      <xdr:colOff>215899</xdr:colOff>
      <xdr:row>0</xdr:row>
      <xdr:rowOff>0</xdr:rowOff>
    </xdr:from>
    <xdr:to>
      <xdr:col>74</xdr:col>
      <xdr:colOff>14941</xdr:colOff>
      <xdr:row>3</xdr:row>
      <xdr:rowOff>0</xdr:rowOff>
    </xdr:to>
    <xdr:sp macro="" textlink="">
      <xdr:nvSpPr>
        <xdr:cNvPr id="2" name="角丸四角形 1">
          <a:extLst>
            <a:ext uri="{FF2B5EF4-FFF2-40B4-BE49-F238E27FC236}">
              <a16:creationId xmlns:a16="http://schemas.microsoft.com/office/drawing/2014/main" id="{00000000-0008-0000-1E00-000002000000}"/>
            </a:ext>
          </a:extLst>
        </xdr:cNvPr>
        <xdr:cNvSpPr/>
      </xdr:nvSpPr>
      <xdr:spPr>
        <a:xfrm>
          <a:off x="5818840" y="0"/>
          <a:ext cx="9973983" cy="132976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＜作業要領＞</a:t>
          </a:r>
          <a:endParaRPr kumimoji="1" lang="ja-JP" altLang="en-US" sz="1000" b="1" i="0" u="none" strike="noStrike" kern="0" cap="none" spc="0" normalizeH="0" baseline="0" noProof="0">
            <a:ln>
              <a:noFill/>
            </a:ln>
            <a:solidFill>
              <a:srgbClr val="FF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FF0000"/>
              </a:solidFill>
              <a:effectLst/>
              <a:uLnTx/>
              <a:uFillTx/>
              <a:latin typeface="+mn-lt"/>
              <a:ea typeface="+mn-ea"/>
              <a:cs typeface="+mn-cs"/>
            </a:rPr>
            <a:t>１　このシートは、別シートの常勤職員および非常勤職員の一覧を作成してから入力してください。</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ysClr val="windowText" lastClr="000000"/>
              </a:solidFill>
              <a:effectLst/>
              <a:uLnTx/>
              <a:uFillTx/>
              <a:latin typeface="+mn-lt"/>
              <a:ea typeface="+mn-ea"/>
              <a:cs typeface="+mn-cs"/>
            </a:rPr>
            <a:t>２　ピンク色のセルに入力してください。</a:t>
          </a:r>
          <a:endParaRPr kumimoji="1" lang="en-US" altLang="ja-JP" sz="10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50" b="1" i="0" u="sng" strike="noStrike" kern="0" cap="none" spc="0" normalizeH="0" baseline="0" noProof="0">
              <a:ln>
                <a:noFill/>
              </a:ln>
              <a:solidFill>
                <a:srgbClr val="FF0000"/>
              </a:solidFill>
              <a:effectLst/>
              <a:uLnTx/>
              <a:uFillTx/>
              <a:latin typeface="+mn-lt"/>
              <a:ea typeface="+mn-ea"/>
              <a:cs typeface="+mn-cs"/>
            </a:rPr>
            <a:t>３　</a:t>
          </a:r>
          <a:r>
            <a:rPr kumimoji="1" lang="ja-JP" altLang="en-US" sz="1500" b="1" i="0" u="sng" strike="noStrike" kern="0" cap="none" spc="0" normalizeH="0" baseline="0" noProof="0">
              <a:ln>
                <a:noFill/>
              </a:ln>
              <a:solidFill>
                <a:srgbClr val="FF0000"/>
              </a:solidFill>
              <a:effectLst/>
              <a:uLnTx/>
              <a:uFillTx/>
              <a:latin typeface="+mn-lt"/>
              <a:ea typeface="+mn-ea"/>
              <a:cs typeface="+mn-cs"/>
            </a:rPr>
            <a:t>入力後、セルＣ１７「配置基準対象」の▼マークを押して表示されたドロップダウンリストから、「〇」のみにチェックを入れ、「ＯＫ」ボタンを押してください。</a:t>
          </a:r>
          <a:r>
            <a:rPr kumimoji="1" lang="ja-JP" altLang="en-US" sz="1150" b="1" i="0" u="sng" strike="noStrike" kern="0" cap="none" spc="0" normalizeH="0" baseline="0" noProof="0">
              <a:ln>
                <a:noFill/>
              </a:ln>
              <a:solidFill>
                <a:srgbClr val="FF0000"/>
              </a:solidFill>
              <a:effectLst/>
              <a:uLnTx/>
              <a:uFillTx/>
              <a:latin typeface="+mn-lt"/>
              <a:ea typeface="+mn-ea"/>
              <a:cs typeface="+mn-cs"/>
            </a:rPr>
            <a:t>配置基準対象が「〇」の職員のみ表示されればＯＫです。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18</xdr:col>
      <xdr:colOff>208429</xdr:colOff>
      <xdr:row>0</xdr:row>
      <xdr:rowOff>0</xdr:rowOff>
    </xdr:from>
    <xdr:to>
      <xdr:col>74</xdr:col>
      <xdr:colOff>141941</xdr:colOff>
      <xdr:row>3</xdr:row>
      <xdr:rowOff>0</xdr:rowOff>
    </xdr:to>
    <xdr:sp macro="" textlink="">
      <xdr:nvSpPr>
        <xdr:cNvPr id="2" name="角丸四角形 1">
          <a:extLst>
            <a:ext uri="{FF2B5EF4-FFF2-40B4-BE49-F238E27FC236}">
              <a16:creationId xmlns:a16="http://schemas.microsoft.com/office/drawing/2014/main" id="{00000000-0008-0000-1F00-000002000000}"/>
            </a:ext>
          </a:extLst>
        </xdr:cNvPr>
        <xdr:cNvSpPr/>
      </xdr:nvSpPr>
      <xdr:spPr>
        <a:xfrm>
          <a:off x="6244664" y="0"/>
          <a:ext cx="9675159" cy="1217706"/>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＜作業要領＞</a:t>
          </a:r>
          <a:endParaRPr kumimoji="1" lang="ja-JP" altLang="en-US" sz="1000" b="1" i="0" u="none" strike="noStrike" kern="0" cap="none" spc="0" normalizeH="0" baseline="0" noProof="0">
            <a:ln>
              <a:noFill/>
            </a:ln>
            <a:solidFill>
              <a:srgbClr val="FF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FF0000"/>
              </a:solidFill>
              <a:effectLst/>
              <a:uLnTx/>
              <a:uFillTx/>
              <a:latin typeface="+mn-lt"/>
              <a:ea typeface="+mn-ea"/>
              <a:cs typeface="+mn-cs"/>
            </a:rPr>
            <a:t>１　このシートは、別シートの常勤職員および非常勤職員の一覧を作成してから入力してください。</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ysClr val="windowText" lastClr="000000"/>
              </a:solidFill>
              <a:effectLst/>
              <a:uLnTx/>
              <a:uFillTx/>
              <a:latin typeface="+mn-lt"/>
              <a:ea typeface="+mn-ea"/>
              <a:cs typeface="+mn-cs"/>
            </a:rPr>
            <a:t>２　ピンク色のセルに入力してください。</a:t>
          </a:r>
          <a:endParaRPr kumimoji="1" lang="en-US" altLang="ja-JP" sz="10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50" b="1" i="0" u="sng" strike="noStrike" kern="0" cap="none" spc="0" normalizeH="0" baseline="0" noProof="0">
              <a:ln>
                <a:noFill/>
              </a:ln>
              <a:solidFill>
                <a:srgbClr val="FF0000"/>
              </a:solidFill>
              <a:effectLst/>
              <a:uLnTx/>
              <a:uFillTx/>
              <a:latin typeface="+mn-lt"/>
              <a:ea typeface="+mn-ea"/>
              <a:cs typeface="+mn-cs"/>
            </a:rPr>
            <a:t>３　</a:t>
          </a:r>
          <a:r>
            <a:rPr kumimoji="1" lang="ja-JP" altLang="en-US" sz="1500" b="1" i="0" u="sng" strike="noStrike" kern="0" cap="none" spc="0" normalizeH="0" baseline="0" noProof="0">
              <a:ln>
                <a:noFill/>
              </a:ln>
              <a:solidFill>
                <a:srgbClr val="FF0000"/>
              </a:solidFill>
              <a:effectLst/>
              <a:uLnTx/>
              <a:uFillTx/>
              <a:latin typeface="+mn-lt"/>
              <a:ea typeface="+mn-ea"/>
              <a:cs typeface="+mn-cs"/>
            </a:rPr>
            <a:t>入力後、セルＣ１７「配置基準対象」の▼マークを押して表示されたドロップダウンリストから、「〇」のみにチェックを入れ、「ＯＫ」ボタンを押してください。</a:t>
          </a:r>
          <a:r>
            <a:rPr kumimoji="1" lang="ja-JP" altLang="en-US" sz="1150" b="1" i="0" u="sng" strike="noStrike" kern="0" cap="none" spc="0" normalizeH="0" baseline="0" noProof="0">
              <a:ln>
                <a:noFill/>
              </a:ln>
              <a:solidFill>
                <a:srgbClr val="FF0000"/>
              </a:solidFill>
              <a:effectLst/>
              <a:uLnTx/>
              <a:uFillTx/>
              <a:latin typeface="+mn-lt"/>
              <a:ea typeface="+mn-ea"/>
              <a:cs typeface="+mn-cs"/>
            </a:rPr>
            <a:t>配置基準対象が「〇」の職員のみ表示されればＯＫです。</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17</xdr:col>
      <xdr:colOff>0</xdr:colOff>
      <xdr:row>0</xdr:row>
      <xdr:rowOff>0</xdr:rowOff>
    </xdr:from>
    <xdr:to>
      <xdr:col>61</xdr:col>
      <xdr:colOff>161925</xdr:colOff>
      <xdr:row>3</xdr:row>
      <xdr:rowOff>0</xdr:rowOff>
    </xdr:to>
    <xdr:sp macro="" textlink="">
      <xdr:nvSpPr>
        <xdr:cNvPr id="2" name="角丸四角形 1">
          <a:extLst>
            <a:ext uri="{FF2B5EF4-FFF2-40B4-BE49-F238E27FC236}">
              <a16:creationId xmlns:a16="http://schemas.microsoft.com/office/drawing/2014/main" id="{00000000-0008-0000-2000-000002000000}"/>
            </a:ext>
          </a:extLst>
        </xdr:cNvPr>
        <xdr:cNvSpPr/>
      </xdr:nvSpPr>
      <xdr:spPr>
        <a:xfrm>
          <a:off x="5797550" y="0"/>
          <a:ext cx="7807325" cy="1174750"/>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＜作業要領＞</a:t>
          </a:r>
          <a:endParaRPr kumimoji="1" lang="ja-JP" altLang="en-US" sz="1000" b="1" i="0" u="none" strike="noStrike" kern="0" cap="none" spc="0" normalizeH="0" baseline="0" noProof="0">
            <a:ln>
              <a:noFill/>
            </a:ln>
            <a:solidFill>
              <a:srgbClr val="FF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FF0000"/>
              </a:solidFill>
              <a:effectLst/>
              <a:uLnTx/>
              <a:uFillTx/>
              <a:latin typeface="+mn-lt"/>
              <a:ea typeface="+mn-ea"/>
              <a:cs typeface="+mn-cs"/>
            </a:rPr>
            <a:t>１　このシートは、別シートの常勤職員および非常勤職員の一覧を作成してから入力してください。</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ysClr val="windowText" lastClr="000000"/>
              </a:solidFill>
              <a:effectLst/>
              <a:uLnTx/>
              <a:uFillTx/>
              <a:latin typeface="+mn-lt"/>
              <a:ea typeface="+mn-ea"/>
              <a:cs typeface="+mn-cs"/>
            </a:rPr>
            <a:t>２　ピンク色のセルに入力してください。</a:t>
          </a:r>
          <a:endParaRPr kumimoji="1" lang="en-US" altLang="ja-JP" sz="10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50" b="1" i="0" u="sng" strike="noStrike" kern="0" cap="none" spc="0" normalizeH="0" baseline="0" noProof="0">
              <a:ln>
                <a:noFill/>
              </a:ln>
              <a:solidFill>
                <a:srgbClr val="FF0000"/>
              </a:solidFill>
              <a:effectLst/>
              <a:uLnTx/>
              <a:uFillTx/>
              <a:latin typeface="+mn-lt"/>
              <a:ea typeface="+mn-ea"/>
              <a:cs typeface="+mn-cs"/>
            </a:rPr>
            <a:t>３　入力後、セルＣ１７「配置基準対象」の▼マークを押して表示されたドロップダウンリストから、「〇」のみにチェックを入れ、「ＯＫ」ボタンを押してください。配置基準対象が「〇」の職員のみ表示されればＯＫです。</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504827</xdr:colOff>
      <xdr:row>1</xdr:row>
      <xdr:rowOff>9525</xdr:rowOff>
    </xdr:from>
    <xdr:to>
      <xdr:col>11</xdr:col>
      <xdr:colOff>171450</xdr:colOff>
      <xdr:row>20</xdr:row>
      <xdr:rowOff>114301</xdr:rowOff>
    </xdr:to>
    <xdr:pic>
      <xdr:nvPicPr>
        <xdr:cNvPr id="9" name="図 8">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4827" y="228600"/>
          <a:ext cx="8429623" cy="60864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314325</xdr:colOff>
      <xdr:row>3</xdr:row>
      <xdr:rowOff>95250</xdr:rowOff>
    </xdr:from>
    <xdr:to>
      <xdr:col>7</xdr:col>
      <xdr:colOff>561975</xdr:colOff>
      <xdr:row>4</xdr:row>
      <xdr:rowOff>28575</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6181725" y="904875"/>
          <a:ext cx="247650"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N</a:t>
          </a:r>
          <a:endParaRPr kumimoji="1" lang="ja-JP" altLang="en-US" sz="1100"/>
        </a:p>
      </xdr:txBody>
    </xdr:sp>
    <xdr:clientData/>
  </xdr:twoCellAnchor>
  <xdr:twoCellAnchor>
    <xdr:from>
      <xdr:col>0</xdr:col>
      <xdr:colOff>381000</xdr:colOff>
      <xdr:row>19</xdr:row>
      <xdr:rowOff>428625</xdr:rowOff>
    </xdr:from>
    <xdr:to>
      <xdr:col>4</xdr:col>
      <xdr:colOff>241299</xdr:colOff>
      <xdr:row>19</xdr:row>
      <xdr:rowOff>1006475</xdr:rowOff>
    </xdr:to>
    <xdr:sp macro="" textlink="">
      <xdr:nvSpPr>
        <xdr:cNvPr id="5" name="テキスト ボックス 4">
          <a:extLst>
            <a:ext uri="{FF2B5EF4-FFF2-40B4-BE49-F238E27FC236}">
              <a16:creationId xmlns:a16="http://schemas.microsoft.com/office/drawing/2014/main" id="{9BA7A490-0530-451A-B1C3-97934D4C5D96}"/>
            </a:ext>
          </a:extLst>
        </xdr:cNvPr>
        <xdr:cNvSpPr txBox="1"/>
      </xdr:nvSpPr>
      <xdr:spPr>
        <a:xfrm>
          <a:off x="381000" y="5302250"/>
          <a:ext cx="2971799" cy="5778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各組・各グループ名が分かるようにしてください。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ｐ１３</a:t>
          </a:r>
          <a:r>
            <a:rPr kumimoji="1" lang="en-US" altLang="ja-JP" sz="1100" b="1">
              <a:solidFill>
                <a:srgbClr val="FF0000"/>
              </a:solidFill>
              <a:latin typeface="+mj-ea"/>
              <a:ea typeface="+mj-ea"/>
            </a:rPr>
            <a:t>,</a:t>
          </a:r>
          <a:r>
            <a:rPr kumimoji="1" lang="ja-JP" altLang="en-US" sz="1100" b="1">
              <a:solidFill>
                <a:srgbClr val="FF0000"/>
              </a:solidFill>
              <a:latin typeface="+mj-ea"/>
              <a:ea typeface="+mj-ea"/>
            </a:rPr>
            <a:t>ｐ</a:t>
          </a:r>
          <a:r>
            <a:rPr kumimoji="1" lang="en-US" altLang="ja-JP" sz="1100" b="1">
              <a:solidFill>
                <a:srgbClr val="FF0000"/>
              </a:solidFill>
              <a:latin typeface="+mj-ea"/>
              <a:ea typeface="+mj-ea"/>
            </a:rPr>
            <a:t>1</a:t>
          </a:r>
          <a:r>
            <a:rPr kumimoji="1" lang="ja-JP" altLang="en-US" sz="1100" b="1">
              <a:solidFill>
                <a:srgbClr val="FF0000"/>
              </a:solidFill>
              <a:latin typeface="+mj-ea"/>
              <a:ea typeface="+mj-ea"/>
            </a:rPr>
            <a:t>４</a:t>
          </a:r>
          <a:r>
            <a:rPr kumimoji="1" lang="ja-JP" altLang="en-US" sz="1100" b="1">
              <a:solidFill>
                <a:srgbClr val="FF0000"/>
              </a:solidFill>
            </a:rPr>
            <a:t>担任クラス名と突合します。</a:t>
          </a:r>
          <a:endParaRPr kumimoji="1" lang="en-US" altLang="ja-JP" sz="11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28575</xdr:colOff>
      <xdr:row>2</xdr:row>
      <xdr:rowOff>28575</xdr:rowOff>
    </xdr:from>
    <xdr:to>
      <xdr:col>3</xdr:col>
      <xdr:colOff>0</xdr:colOff>
      <xdr:row>3</xdr:row>
      <xdr:rowOff>171450</xdr:rowOff>
    </xdr:to>
    <xdr:sp macro="" textlink="">
      <xdr:nvSpPr>
        <xdr:cNvPr id="2" name="Line 2">
          <a:extLst>
            <a:ext uri="{FF2B5EF4-FFF2-40B4-BE49-F238E27FC236}">
              <a16:creationId xmlns:a16="http://schemas.microsoft.com/office/drawing/2014/main" id="{00000000-0008-0000-0400-000002000000}"/>
            </a:ext>
          </a:extLst>
        </xdr:cNvPr>
        <xdr:cNvSpPr>
          <a:spLocks noChangeShapeType="1"/>
        </xdr:cNvSpPr>
      </xdr:nvSpPr>
      <xdr:spPr bwMode="auto">
        <a:xfrm>
          <a:off x="28575" y="390525"/>
          <a:ext cx="1924050" cy="3238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28575</xdr:colOff>
      <xdr:row>18</xdr:row>
      <xdr:rowOff>28575</xdr:rowOff>
    </xdr:from>
    <xdr:to>
      <xdr:col>3</xdr:col>
      <xdr:colOff>0</xdr:colOff>
      <xdr:row>19</xdr:row>
      <xdr:rowOff>171450</xdr:rowOff>
    </xdr:to>
    <xdr:sp macro="" textlink="">
      <xdr:nvSpPr>
        <xdr:cNvPr id="3" name="Line 2">
          <a:extLst>
            <a:ext uri="{FF2B5EF4-FFF2-40B4-BE49-F238E27FC236}">
              <a16:creationId xmlns:a16="http://schemas.microsoft.com/office/drawing/2014/main" id="{00000000-0008-0000-0400-000003000000}"/>
            </a:ext>
          </a:extLst>
        </xdr:cNvPr>
        <xdr:cNvSpPr>
          <a:spLocks noChangeShapeType="1"/>
        </xdr:cNvSpPr>
      </xdr:nvSpPr>
      <xdr:spPr bwMode="auto">
        <a:xfrm>
          <a:off x="28575" y="3771900"/>
          <a:ext cx="1924050" cy="3238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28575</xdr:colOff>
      <xdr:row>2</xdr:row>
      <xdr:rowOff>28575</xdr:rowOff>
    </xdr:from>
    <xdr:to>
      <xdr:col>3</xdr:col>
      <xdr:colOff>0</xdr:colOff>
      <xdr:row>3</xdr:row>
      <xdr:rowOff>171450</xdr:rowOff>
    </xdr:to>
    <xdr:sp macro="" textlink="">
      <xdr:nvSpPr>
        <xdr:cNvPr id="3074" name="Line 2">
          <a:extLst>
            <a:ext uri="{FF2B5EF4-FFF2-40B4-BE49-F238E27FC236}">
              <a16:creationId xmlns:a16="http://schemas.microsoft.com/office/drawing/2014/main" id="{00000000-0008-0000-0500-0000020C0000}"/>
            </a:ext>
          </a:extLst>
        </xdr:cNvPr>
        <xdr:cNvSpPr>
          <a:spLocks noChangeShapeType="1"/>
        </xdr:cNvSpPr>
      </xdr:nvSpPr>
      <xdr:spPr bwMode="auto">
        <a:xfrm>
          <a:off x="28575" y="209550"/>
          <a:ext cx="2028825" cy="3238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28575</xdr:colOff>
      <xdr:row>26</xdr:row>
      <xdr:rowOff>28575</xdr:rowOff>
    </xdr:from>
    <xdr:to>
      <xdr:col>3</xdr:col>
      <xdr:colOff>0</xdr:colOff>
      <xdr:row>27</xdr:row>
      <xdr:rowOff>171450</xdr:rowOff>
    </xdr:to>
    <xdr:sp macro="" textlink="">
      <xdr:nvSpPr>
        <xdr:cNvPr id="5" name="Line 2">
          <a:extLst>
            <a:ext uri="{FF2B5EF4-FFF2-40B4-BE49-F238E27FC236}">
              <a16:creationId xmlns:a16="http://schemas.microsoft.com/office/drawing/2014/main" id="{00000000-0008-0000-0500-000005000000}"/>
            </a:ext>
          </a:extLst>
        </xdr:cNvPr>
        <xdr:cNvSpPr>
          <a:spLocks noChangeShapeType="1"/>
        </xdr:cNvSpPr>
      </xdr:nvSpPr>
      <xdr:spPr bwMode="auto">
        <a:xfrm>
          <a:off x="28575" y="390525"/>
          <a:ext cx="1924050" cy="3238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28575</xdr:colOff>
      <xdr:row>2</xdr:row>
      <xdr:rowOff>28575</xdr:rowOff>
    </xdr:from>
    <xdr:to>
      <xdr:col>3</xdr:col>
      <xdr:colOff>0</xdr:colOff>
      <xdr:row>3</xdr:row>
      <xdr:rowOff>171450</xdr:rowOff>
    </xdr:to>
    <xdr:sp macro="" textlink="">
      <xdr:nvSpPr>
        <xdr:cNvPr id="2" name="Line 2">
          <a:extLst>
            <a:ext uri="{FF2B5EF4-FFF2-40B4-BE49-F238E27FC236}">
              <a16:creationId xmlns:a16="http://schemas.microsoft.com/office/drawing/2014/main" id="{00000000-0008-0000-0600-000002000000}"/>
            </a:ext>
          </a:extLst>
        </xdr:cNvPr>
        <xdr:cNvSpPr>
          <a:spLocks noChangeShapeType="1"/>
        </xdr:cNvSpPr>
      </xdr:nvSpPr>
      <xdr:spPr bwMode="auto">
        <a:xfrm>
          <a:off x="28575" y="390525"/>
          <a:ext cx="1924050" cy="3238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28575</xdr:colOff>
      <xdr:row>18</xdr:row>
      <xdr:rowOff>28575</xdr:rowOff>
    </xdr:from>
    <xdr:to>
      <xdr:col>3</xdr:col>
      <xdr:colOff>0</xdr:colOff>
      <xdr:row>19</xdr:row>
      <xdr:rowOff>171450</xdr:rowOff>
    </xdr:to>
    <xdr:sp macro="" textlink="">
      <xdr:nvSpPr>
        <xdr:cNvPr id="3" name="Line 2">
          <a:extLst>
            <a:ext uri="{FF2B5EF4-FFF2-40B4-BE49-F238E27FC236}">
              <a16:creationId xmlns:a16="http://schemas.microsoft.com/office/drawing/2014/main" id="{00000000-0008-0000-0600-000003000000}"/>
            </a:ext>
          </a:extLst>
        </xdr:cNvPr>
        <xdr:cNvSpPr>
          <a:spLocks noChangeShapeType="1"/>
        </xdr:cNvSpPr>
      </xdr:nvSpPr>
      <xdr:spPr bwMode="auto">
        <a:xfrm>
          <a:off x="28575" y="3771900"/>
          <a:ext cx="1924050" cy="3238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28575</xdr:colOff>
      <xdr:row>1</xdr:row>
      <xdr:rowOff>28575</xdr:rowOff>
    </xdr:from>
    <xdr:to>
      <xdr:col>3</xdr:col>
      <xdr:colOff>0</xdr:colOff>
      <xdr:row>2</xdr:row>
      <xdr:rowOff>171450</xdr:rowOff>
    </xdr:to>
    <xdr:sp macro="" textlink="">
      <xdr:nvSpPr>
        <xdr:cNvPr id="2" name="Line 2">
          <a:extLst>
            <a:ext uri="{FF2B5EF4-FFF2-40B4-BE49-F238E27FC236}">
              <a16:creationId xmlns:a16="http://schemas.microsoft.com/office/drawing/2014/main" id="{00000000-0008-0000-0700-000002000000}"/>
            </a:ext>
          </a:extLst>
        </xdr:cNvPr>
        <xdr:cNvSpPr>
          <a:spLocks noChangeShapeType="1"/>
        </xdr:cNvSpPr>
      </xdr:nvSpPr>
      <xdr:spPr bwMode="auto">
        <a:xfrm>
          <a:off x="28575" y="266700"/>
          <a:ext cx="1924050" cy="3238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28575</xdr:colOff>
      <xdr:row>25</xdr:row>
      <xdr:rowOff>28575</xdr:rowOff>
    </xdr:from>
    <xdr:to>
      <xdr:col>3</xdr:col>
      <xdr:colOff>0</xdr:colOff>
      <xdr:row>26</xdr:row>
      <xdr:rowOff>171450</xdr:rowOff>
    </xdr:to>
    <xdr:sp macro="" textlink="">
      <xdr:nvSpPr>
        <xdr:cNvPr id="3" name="Line 2">
          <a:extLst>
            <a:ext uri="{FF2B5EF4-FFF2-40B4-BE49-F238E27FC236}">
              <a16:creationId xmlns:a16="http://schemas.microsoft.com/office/drawing/2014/main" id="{00000000-0008-0000-0700-000003000000}"/>
            </a:ext>
          </a:extLst>
        </xdr:cNvPr>
        <xdr:cNvSpPr>
          <a:spLocks noChangeShapeType="1"/>
        </xdr:cNvSpPr>
      </xdr:nvSpPr>
      <xdr:spPr bwMode="auto">
        <a:xfrm>
          <a:off x="28575" y="5314950"/>
          <a:ext cx="1924050" cy="3238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142875</xdr:colOff>
      <xdr:row>55</xdr:row>
      <xdr:rowOff>66675</xdr:rowOff>
    </xdr:from>
    <xdr:to>
      <xdr:col>13</xdr:col>
      <xdr:colOff>581025</xdr:colOff>
      <xdr:row>55</xdr:row>
      <xdr:rowOff>571500</xdr:rowOff>
    </xdr:to>
    <xdr:sp macro="" textlink="">
      <xdr:nvSpPr>
        <xdr:cNvPr id="2" name="角丸四角形 1">
          <a:extLst>
            <a:ext uri="{FF2B5EF4-FFF2-40B4-BE49-F238E27FC236}">
              <a16:creationId xmlns:a16="http://schemas.microsoft.com/office/drawing/2014/main" id="{00000000-0008-0000-0800-000002000000}"/>
            </a:ext>
          </a:extLst>
        </xdr:cNvPr>
        <xdr:cNvSpPr/>
      </xdr:nvSpPr>
      <xdr:spPr>
        <a:xfrm>
          <a:off x="142875" y="10744200"/>
          <a:ext cx="6677025" cy="5048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123825</xdr:colOff>
      <xdr:row>48</xdr:row>
      <xdr:rowOff>38100</xdr:rowOff>
    </xdr:from>
    <xdr:to>
      <xdr:col>3</xdr:col>
      <xdr:colOff>514350</xdr:colOff>
      <xdr:row>55</xdr:row>
      <xdr:rowOff>85726</xdr:rowOff>
    </xdr:to>
    <xdr:cxnSp macro="">
      <xdr:nvCxnSpPr>
        <xdr:cNvPr id="3" name="直線矢印コネクタ 2">
          <a:extLst>
            <a:ext uri="{FF2B5EF4-FFF2-40B4-BE49-F238E27FC236}">
              <a16:creationId xmlns:a16="http://schemas.microsoft.com/office/drawing/2014/main" id="{00000000-0008-0000-0800-000003000000}"/>
            </a:ext>
          </a:extLst>
        </xdr:cNvPr>
        <xdr:cNvCxnSpPr/>
      </xdr:nvCxnSpPr>
      <xdr:spPr>
        <a:xfrm flipH="1" flipV="1">
          <a:off x="1314450" y="9001125"/>
          <a:ext cx="390525" cy="134302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66675</xdr:colOff>
      <xdr:row>49</xdr:row>
      <xdr:rowOff>15876</xdr:rowOff>
    </xdr:from>
    <xdr:to>
      <xdr:col>15</xdr:col>
      <xdr:colOff>473075</xdr:colOff>
      <xdr:row>50</xdr:row>
      <xdr:rowOff>234951</xdr:rowOff>
    </xdr:to>
    <xdr:sp macro="" textlink="">
      <xdr:nvSpPr>
        <xdr:cNvPr id="2" name="下矢印 1">
          <a:extLst>
            <a:ext uri="{FF2B5EF4-FFF2-40B4-BE49-F238E27FC236}">
              <a16:creationId xmlns:a16="http://schemas.microsoft.com/office/drawing/2014/main" id="{F2E68619-7AF1-49B6-B865-241E56125B71}"/>
            </a:ext>
          </a:extLst>
        </xdr:cNvPr>
        <xdr:cNvSpPr/>
      </xdr:nvSpPr>
      <xdr:spPr>
        <a:xfrm>
          <a:off x="4410075" y="9150351"/>
          <a:ext cx="1387475" cy="476250"/>
        </a:xfrm>
        <a:prstGeom prst="downArrow">
          <a:avLst>
            <a:gd name="adj1" fmla="val 68310"/>
            <a:gd name="adj2" fmla="val 50000"/>
          </a:avLst>
        </a:prstGeom>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latin typeface="HGPｺﾞｼｯｸM" panose="020B0600000000000000" pitchFamily="50" charset="-128"/>
              <a:ea typeface="HGPｺﾞｼｯｸM" panose="020B0600000000000000" pitchFamily="50" charset="-128"/>
            </a:rPr>
            <a:t>該当の場合</a:t>
          </a:r>
          <a:endParaRPr kumimoji="1" lang="en-US" altLang="ja-JP" sz="1100">
            <a:solidFill>
              <a:srgbClr val="FF0000"/>
            </a:solidFill>
            <a:latin typeface="HGPｺﾞｼｯｸM" panose="020B0600000000000000" pitchFamily="50" charset="-128"/>
            <a:ea typeface="HGPｺﾞｼｯｸM" panose="020B0600000000000000"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0</xdr:colOff>
      <xdr:row>58</xdr:row>
      <xdr:rowOff>0</xdr:rowOff>
    </xdr:from>
    <xdr:to>
      <xdr:col>19</xdr:col>
      <xdr:colOff>0</xdr:colOff>
      <xdr:row>60</xdr:row>
      <xdr:rowOff>142875</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1247775" y="16697325"/>
          <a:ext cx="10877363" cy="4857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u="sng">
              <a:solidFill>
                <a:sysClr val="windowText" lastClr="000000"/>
              </a:solidFill>
              <a:latin typeface="HGPｺﾞｼｯｸM" panose="020B0600000000000000" pitchFamily="50" charset="-128"/>
              <a:ea typeface="HGPｺﾞｼｯｸM" panose="020B0600000000000000" pitchFamily="50" charset="-128"/>
            </a:rPr>
            <a:t>最後から３つ目のシート以降の</a:t>
          </a:r>
          <a:r>
            <a:rPr kumimoji="1" lang="ja-JP" altLang="ja-JP" sz="2000" u="sng">
              <a:solidFill>
                <a:sysClr val="windowText" lastClr="000000"/>
              </a:solidFill>
              <a:effectLst/>
              <a:latin typeface="HGPｺﾞｼｯｸM" panose="020B0600000000000000" pitchFamily="50" charset="-128"/>
              <a:ea typeface="HGPｺﾞｼｯｸM" panose="020B0600000000000000" pitchFamily="50" charset="-128"/>
              <a:cs typeface="+mn-cs"/>
            </a:rPr>
            <a:t>「付属資料Ａ」・「付属資料Ｂ」を作成のこと。</a:t>
          </a:r>
          <a:endParaRPr kumimoji="1" lang="en-US" altLang="ja-JP" sz="2000" u="sng">
            <a:solidFill>
              <a:sysClr val="windowText" lastClr="000000"/>
            </a:solidFill>
            <a:effectLst/>
            <a:latin typeface="HGPｺﾞｼｯｸM" panose="020B0600000000000000" pitchFamily="50" charset="-128"/>
            <a:ea typeface="HGPｺﾞｼｯｸM" panose="020B0600000000000000"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14.bin"/><Relationship Id="rId4" Type="http://schemas.openxmlformats.org/officeDocument/2006/relationships/comments" Target="../comments5.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4.xml"/><Relationship Id="rId1" Type="http://schemas.openxmlformats.org/officeDocument/2006/relationships/printerSettings" Target="../printerSettings/printerSettings32.bin"/><Relationship Id="rId4" Type="http://schemas.openxmlformats.org/officeDocument/2006/relationships/comments" Target="../comments6.xml"/></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5.xml"/><Relationship Id="rId1" Type="http://schemas.openxmlformats.org/officeDocument/2006/relationships/printerSettings" Target="../printerSettings/printerSettings33.bin"/><Relationship Id="rId4" Type="http://schemas.openxmlformats.org/officeDocument/2006/relationships/comments" Target="../comments7.xml"/></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6.xml"/><Relationship Id="rId1" Type="http://schemas.openxmlformats.org/officeDocument/2006/relationships/printerSettings" Target="../printerSettings/printerSettings34.bin"/><Relationship Id="rId4" Type="http://schemas.openxmlformats.org/officeDocument/2006/relationships/comments" Target="../comments8.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7"/>
  <sheetViews>
    <sheetView tabSelected="1" view="pageBreakPreview" zoomScaleNormal="100" zoomScaleSheetLayoutView="100" workbookViewId="0">
      <selection activeCell="D18" sqref="D18"/>
    </sheetView>
  </sheetViews>
  <sheetFormatPr defaultColWidth="9" defaultRowHeight="13"/>
  <cols>
    <col min="1" max="8" width="11" style="92" customWidth="1"/>
    <col min="9" max="16384" width="9" style="92"/>
  </cols>
  <sheetData>
    <row r="1" spans="1:8" ht="16.5">
      <c r="A1" s="794" t="s">
        <v>1373</v>
      </c>
      <c r="B1" s="795"/>
      <c r="C1" s="795"/>
      <c r="D1" s="795"/>
      <c r="E1" s="795"/>
      <c r="F1" s="795"/>
      <c r="G1" s="795"/>
      <c r="H1" s="795"/>
    </row>
    <row r="2" spans="1:8" ht="9" customHeight="1">
      <c r="A2" s="93"/>
    </row>
    <row r="3" spans="1:8" ht="30.75" customHeight="1">
      <c r="A3" s="796" t="s">
        <v>0</v>
      </c>
      <c r="B3" s="796"/>
      <c r="C3" s="796"/>
      <c r="D3" s="796"/>
      <c r="E3" s="796"/>
      <c r="F3" s="796"/>
      <c r="G3" s="796"/>
      <c r="H3" s="796"/>
    </row>
    <row r="4" spans="1:8" ht="24" customHeight="1">
      <c r="A4" s="797" t="s">
        <v>662</v>
      </c>
      <c r="B4" s="797"/>
      <c r="C4" s="797"/>
      <c r="D4" s="797"/>
      <c r="E4" s="797"/>
      <c r="F4" s="797"/>
      <c r="G4" s="797"/>
      <c r="H4" s="797"/>
    </row>
    <row r="5" spans="1:8" ht="15">
      <c r="A5" s="93"/>
    </row>
    <row r="6" spans="1:8" ht="27.9" customHeight="1">
      <c r="A6" s="94" t="s">
        <v>1</v>
      </c>
      <c r="B6" s="809" t="s">
        <v>371</v>
      </c>
      <c r="C6" s="810"/>
      <c r="D6" s="810"/>
      <c r="E6" s="810"/>
      <c r="F6" s="810"/>
      <c r="G6" s="810"/>
      <c r="H6" s="811"/>
    </row>
    <row r="7" spans="1:8" ht="27.9" customHeight="1">
      <c r="A7" s="801" t="s">
        <v>2</v>
      </c>
      <c r="B7" s="803"/>
      <c r="C7" s="804"/>
      <c r="D7" s="804"/>
      <c r="E7" s="805"/>
      <c r="F7" s="94" t="s">
        <v>568</v>
      </c>
      <c r="G7" s="632"/>
      <c r="H7" s="275" t="s">
        <v>3</v>
      </c>
    </row>
    <row r="8" spans="1:8" ht="27.9" customHeight="1">
      <c r="A8" s="802"/>
      <c r="B8" s="806"/>
      <c r="C8" s="807"/>
      <c r="D8" s="807"/>
      <c r="E8" s="808"/>
      <c r="F8" s="94" t="s">
        <v>569</v>
      </c>
      <c r="G8" s="632"/>
      <c r="H8" s="275" t="s">
        <v>3</v>
      </c>
    </row>
    <row r="9" spans="1:8" ht="27.9" customHeight="1">
      <c r="A9" s="94" t="s">
        <v>4</v>
      </c>
      <c r="B9" s="798" t="s">
        <v>5</v>
      </c>
      <c r="C9" s="799"/>
      <c r="D9" s="799"/>
      <c r="E9" s="799"/>
      <c r="F9" s="799"/>
      <c r="G9" s="799"/>
      <c r="H9" s="800"/>
    </row>
    <row r="10" spans="1:8" ht="27.9" customHeight="1">
      <c r="A10" s="698" t="s">
        <v>6</v>
      </c>
      <c r="B10" s="814"/>
      <c r="C10" s="815"/>
      <c r="D10" s="816"/>
      <c r="E10" s="725" t="s">
        <v>1271</v>
      </c>
      <c r="F10" s="817"/>
      <c r="G10" s="818"/>
      <c r="H10" s="819"/>
    </row>
    <row r="11" spans="1:8" ht="27.9" customHeight="1">
      <c r="A11" s="698" t="s">
        <v>7</v>
      </c>
      <c r="B11" s="814"/>
      <c r="C11" s="815"/>
      <c r="D11" s="816"/>
      <c r="E11" s="698" t="s">
        <v>8</v>
      </c>
      <c r="F11" s="821"/>
      <c r="G11" s="822"/>
      <c r="H11" s="823"/>
    </row>
    <row r="12" spans="1:8" ht="27.9" customHeight="1">
      <c r="A12" s="94" t="s">
        <v>9</v>
      </c>
      <c r="B12" s="809" t="s">
        <v>696</v>
      </c>
      <c r="C12" s="810"/>
      <c r="D12" s="811"/>
      <c r="E12" s="94" t="s">
        <v>10</v>
      </c>
      <c r="F12" s="809" t="s">
        <v>1285</v>
      </c>
      <c r="G12" s="810"/>
      <c r="H12" s="811"/>
    </row>
    <row r="13" spans="1:8" ht="15">
      <c r="A13" s="93"/>
    </row>
    <row r="14" spans="1:8">
      <c r="A14" s="820" t="s">
        <v>11</v>
      </c>
      <c r="B14" s="820"/>
      <c r="C14" s="820"/>
      <c r="D14" s="820"/>
      <c r="E14" s="820"/>
      <c r="F14" s="820"/>
      <c r="G14" s="820"/>
      <c r="H14" s="820"/>
    </row>
    <row r="15" spans="1:8">
      <c r="A15" s="820" t="s">
        <v>1268</v>
      </c>
      <c r="B15" s="820"/>
      <c r="C15" s="820"/>
      <c r="D15" s="820"/>
      <c r="E15" s="820"/>
      <c r="F15" s="820"/>
      <c r="G15" s="820"/>
      <c r="H15" s="820"/>
    </row>
    <row r="16" spans="1:8">
      <c r="A16" s="820" t="s">
        <v>12</v>
      </c>
      <c r="B16" s="820"/>
      <c r="C16" s="820"/>
      <c r="D16" s="820"/>
      <c r="E16" s="820"/>
      <c r="F16" s="820"/>
      <c r="G16" s="820"/>
      <c r="H16" s="820"/>
    </row>
    <row r="17" spans="1:8" ht="8.25" customHeight="1">
      <c r="A17" s="93"/>
    </row>
    <row r="18" spans="1:8" ht="14">
      <c r="A18" s="95" t="s">
        <v>1181</v>
      </c>
    </row>
    <row r="19" spans="1:8" ht="9" customHeight="1">
      <c r="A19" s="96"/>
      <c r="B19" s="97"/>
      <c r="C19" s="97"/>
      <c r="D19" s="97"/>
      <c r="E19" s="97"/>
      <c r="F19" s="97"/>
      <c r="G19" s="97"/>
      <c r="H19" s="97"/>
    </row>
    <row r="20" spans="1:8" ht="14">
      <c r="A20" s="813" t="s">
        <v>1182</v>
      </c>
      <c r="B20" s="813"/>
      <c r="C20" s="813"/>
      <c r="D20" s="813"/>
      <c r="E20" s="813"/>
      <c r="F20" s="813"/>
      <c r="G20" s="813"/>
      <c r="H20" s="813"/>
    </row>
    <row r="21" spans="1:8" ht="71.150000000000006" customHeight="1">
      <c r="A21" s="812"/>
      <c r="B21" s="812"/>
      <c r="C21" s="812"/>
      <c r="D21" s="812"/>
      <c r="E21" s="812"/>
      <c r="F21" s="812"/>
      <c r="G21" s="812"/>
      <c r="H21" s="812"/>
    </row>
    <row r="22" spans="1:8" ht="14">
      <c r="A22" s="813" t="s">
        <v>1180</v>
      </c>
      <c r="B22" s="813"/>
      <c r="C22" s="813"/>
      <c r="D22" s="813"/>
      <c r="E22" s="813"/>
      <c r="F22" s="813"/>
      <c r="G22" s="813"/>
      <c r="H22" s="813"/>
    </row>
    <row r="23" spans="1:8" ht="71.150000000000006" customHeight="1">
      <c r="A23" s="812"/>
      <c r="B23" s="812"/>
      <c r="C23" s="812"/>
      <c r="D23" s="812"/>
      <c r="E23" s="812"/>
      <c r="F23" s="812"/>
      <c r="G23" s="812"/>
      <c r="H23" s="812"/>
    </row>
    <row r="24" spans="1:8" ht="14">
      <c r="A24" s="813" t="s">
        <v>1183</v>
      </c>
      <c r="B24" s="813"/>
      <c r="C24" s="813"/>
      <c r="D24" s="813"/>
      <c r="E24" s="813"/>
      <c r="F24" s="813"/>
      <c r="G24" s="813"/>
      <c r="H24" s="813"/>
    </row>
    <row r="25" spans="1:8" ht="71.150000000000006" customHeight="1">
      <c r="A25" s="812"/>
      <c r="B25" s="812"/>
      <c r="C25" s="812"/>
      <c r="D25" s="812"/>
      <c r="E25" s="812"/>
      <c r="F25" s="812"/>
      <c r="G25" s="812"/>
      <c r="H25" s="812"/>
    </row>
    <row r="26" spans="1:8" ht="14">
      <c r="A26" s="813" t="s">
        <v>375</v>
      </c>
      <c r="B26" s="813"/>
      <c r="C26" s="813"/>
      <c r="D26" s="813"/>
      <c r="E26" s="813"/>
      <c r="F26" s="813"/>
      <c r="G26" s="813"/>
      <c r="H26" s="813"/>
    </row>
    <row r="27" spans="1:8" ht="69" customHeight="1">
      <c r="A27" s="812"/>
      <c r="B27" s="812"/>
      <c r="C27" s="812"/>
      <c r="D27" s="812"/>
      <c r="E27" s="812"/>
      <c r="F27" s="812"/>
      <c r="G27" s="812"/>
      <c r="H27" s="812"/>
    </row>
  </sheetData>
  <mergeCells count="24">
    <mergeCell ref="A26:H26"/>
    <mergeCell ref="A27:H27"/>
    <mergeCell ref="A23:H23"/>
    <mergeCell ref="A24:H24"/>
    <mergeCell ref="A25:H25"/>
    <mergeCell ref="A21:H21"/>
    <mergeCell ref="A22:H22"/>
    <mergeCell ref="B10:D10"/>
    <mergeCell ref="F10:H10"/>
    <mergeCell ref="B12:D12"/>
    <mergeCell ref="F12:H12"/>
    <mergeCell ref="A14:H14"/>
    <mergeCell ref="A15:H15"/>
    <mergeCell ref="A16:H16"/>
    <mergeCell ref="A20:H20"/>
    <mergeCell ref="B11:D11"/>
    <mergeCell ref="F11:H11"/>
    <mergeCell ref="A1:H1"/>
    <mergeCell ref="A3:H3"/>
    <mergeCell ref="A4:H4"/>
    <mergeCell ref="B9:H9"/>
    <mergeCell ref="A7:A8"/>
    <mergeCell ref="B7:E8"/>
    <mergeCell ref="B6:H6"/>
  </mergeCells>
  <phoneticPr fontId="9"/>
  <printOptions horizontalCentered="1" verticalCentered="1"/>
  <pageMargins left="0.70866141732283472" right="0.51181102362204722" top="0.74803149606299213" bottom="0.55118110236220474" header="0.31496062992125984" footer="0.31496062992125984"/>
  <pageSetup paperSize="9" scale="95" orientation="portrait" r:id="rId1"/>
  <headerFooter>
    <oddFooter>&amp;A</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S56"/>
  <sheetViews>
    <sheetView view="pageBreakPreview" zoomScaleNormal="100" zoomScaleSheetLayoutView="100" workbookViewId="0">
      <selection activeCell="T19" sqref="T19"/>
    </sheetView>
  </sheetViews>
  <sheetFormatPr defaultColWidth="9" defaultRowHeight="13"/>
  <cols>
    <col min="1" max="3" width="3.08984375" style="359" customWidth="1"/>
    <col min="4" max="4" width="7" style="359" customWidth="1"/>
    <col min="5" max="5" width="4.453125" style="359" customWidth="1"/>
    <col min="6" max="8" width="6.1796875" style="359" customWidth="1"/>
    <col min="9" max="9" width="4.453125" style="359" customWidth="1"/>
    <col min="10" max="12" width="6.08984375" style="359" customWidth="1"/>
    <col min="13" max="13" width="2.453125" style="359" customWidth="1"/>
    <col min="14" max="14" width="3.6328125" style="359" customWidth="1"/>
    <col min="15" max="15" width="7.90625" style="359" customWidth="1"/>
    <col min="16" max="16" width="7.36328125" style="359" customWidth="1"/>
    <col min="17" max="17" width="5.36328125" style="359" customWidth="1"/>
    <col min="18" max="18" width="4.90625" style="359" customWidth="1"/>
    <col min="19" max="19" width="4" style="359" customWidth="1"/>
    <col min="20" max="16384" width="9" style="359"/>
  </cols>
  <sheetData>
    <row r="1" spans="1:19" ht="20.25" customHeight="1" thickBot="1">
      <c r="A1" s="474" t="s">
        <v>1402</v>
      </c>
      <c r="B1" s="349"/>
      <c r="C1" s="349"/>
      <c r="D1" s="349"/>
      <c r="E1" s="349"/>
      <c r="F1" s="349"/>
      <c r="G1" s="349"/>
      <c r="H1" s="349"/>
      <c r="I1" s="349"/>
      <c r="J1" s="349"/>
      <c r="K1" s="349"/>
      <c r="L1" s="349"/>
      <c r="M1" s="349"/>
      <c r="N1" s="349"/>
      <c r="O1" s="349"/>
      <c r="P1" s="349"/>
      <c r="Q1" s="376"/>
      <c r="R1" s="376"/>
      <c r="S1" s="376"/>
    </row>
    <row r="2" spans="1:19">
      <c r="A2" s="349"/>
      <c r="B2" s="1028"/>
      <c r="C2" s="1029"/>
      <c r="D2" s="1029"/>
      <c r="E2" s="1029"/>
      <c r="F2" s="1029"/>
      <c r="G2" s="1029"/>
      <c r="H2" s="1029"/>
      <c r="I2" s="1029"/>
      <c r="J2" s="1029"/>
      <c r="K2" s="1029"/>
      <c r="L2" s="1029"/>
      <c r="M2" s="1029"/>
      <c r="N2" s="1029"/>
      <c r="O2" s="1029"/>
      <c r="P2" s="1029"/>
      <c r="Q2" s="1029"/>
      <c r="R2" s="1030"/>
      <c r="S2" s="475"/>
    </row>
    <row r="3" spans="1:19">
      <c r="A3" s="349"/>
      <c r="B3" s="1031"/>
      <c r="C3" s="1032"/>
      <c r="D3" s="1032"/>
      <c r="E3" s="1032"/>
      <c r="F3" s="1032"/>
      <c r="G3" s="1032"/>
      <c r="H3" s="1032"/>
      <c r="I3" s="1032"/>
      <c r="J3" s="1032"/>
      <c r="K3" s="1032"/>
      <c r="L3" s="1032"/>
      <c r="M3" s="1032"/>
      <c r="N3" s="1032"/>
      <c r="O3" s="1032"/>
      <c r="P3" s="1032"/>
      <c r="Q3" s="1032"/>
      <c r="R3" s="1033"/>
      <c r="S3" s="475"/>
    </row>
    <row r="4" spans="1:19">
      <c r="A4" s="349"/>
      <c r="B4" s="1031"/>
      <c r="C4" s="1032"/>
      <c r="D4" s="1032"/>
      <c r="E4" s="1032"/>
      <c r="F4" s="1032"/>
      <c r="G4" s="1032"/>
      <c r="H4" s="1032"/>
      <c r="I4" s="1032"/>
      <c r="J4" s="1032"/>
      <c r="K4" s="1032"/>
      <c r="L4" s="1032"/>
      <c r="M4" s="1032"/>
      <c r="N4" s="1032"/>
      <c r="O4" s="1032"/>
      <c r="P4" s="1032"/>
      <c r="Q4" s="1032"/>
      <c r="R4" s="1033"/>
      <c r="S4" s="475"/>
    </row>
    <row r="5" spans="1:19" ht="13.5" thickBot="1">
      <c r="A5" s="349"/>
      <c r="B5" s="1034"/>
      <c r="C5" s="1035"/>
      <c r="D5" s="1035"/>
      <c r="E5" s="1035"/>
      <c r="F5" s="1035"/>
      <c r="G5" s="1035"/>
      <c r="H5" s="1035"/>
      <c r="I5" s="1035"/>
      <c r="J5" s="1035"/>
      <c r="K5" s="1035"/>
      <c r="L5" s="1035"/>
      <c r="M5" s="1035"/>
      <c r="N5" s="1035"/>
      <c r="O5" s="1035"/>
      <c r="P5" s="1035"/>
      <c r="Q5" s="1035"/>
      <c r="R5" s="1036"/>
      <c r="S5" s="475"/>
    </row>
    <row r="6" spans="1:19">
      <c r="A6" s="376"/>
      <c r="B6" s="376"/>
      <c r="C6" s="376"/>
      <c r="D6" s="376"/>
      <c r="E6" s="376"/>
      <c r="F6" s="376"/>
      <c r="G6" s="376"/>
      <c r="H6" s="376"/>
      <c r="I6" s="376"/>
      <c r="J6" s="376"/>
      <c r="K6" s="376"/>
      <c r="L6" s="376"/>
      <c r="M6" s="376"/>
      <c r="N6" s="376"/>
      <c r="O6" s="376"/>
      <c r="P6" s="376"/>
      <c r="Q6" s="376"/>
      <c r="R6" s="376"/>
      <c r="S6" s="376"/>
    </row>
    <row r="7" spans="1:19" ht="14">
      <c r="A7" s="363" t="s">
        <v>720</v>
      </c>
      <c r="B7" s="376"/>
      <c r="C7" s="376"/>
      <c r="D7" s="376"/>
      <c r="E7" s="376"/>
      <c r="F7" s="376"/>
      <c r="G7" s="376"/>
      <c r="H7" s="376"/>
      <c r="I7" s="376"/>
      <c r="J7" s="376"/>
      <c r="K7" s="376"/>
      <c r="L7" s="376"/>
      <c r="M7" s="376"/>
      <c r="N7" s="376"/>
      <c r="O7" s="376"/>
      <c r="P7" s="376"/>
      <c r="Q7" s="376"/>
      <c r="R7" s="376"/>
      <c r="S7" s="376"/>
    </row>
    <row r="8" spans="1:19" ht="6" customHeight="1">
      <c r="A8" s="363"/>
      <c r="B8" s="376"/>
      <c r="C8" s="376"/>
      <c r="D8" s="376"/>
      <c r="E8" s="376"/>
      <c r="F8" s="376"/>
      <c r="G8" s="376"/>
      <c r="H8" s="376"/>
      <c r="I8" s="376"/>
      <c r="J8" s="376"/>
      <c r="K8" s="376"/>
      <c r="L8" s="376"/>
      <c r="M8" s="376"/>
      <c r="N8" s="376"/>
      <c r="O8" s="376"/>
      <c r="P8" s="376"/>
      <c r="Q8" s="376"/>
      <c r="R8" s="376"/>
      <c r="S8" s="376"/>
    </row>
    <row r="9" spans="1:19" ht="14.25" customHeight="1">
      <c r="A9" s="376"/>
      <c r="B9" s="1067" t="s">
        <v>88</v>
      </c>
      <c r="C9" s="1068"/>
      <c r="D9" s="1068"/>
      <c r="E9" s="1068"/>
      <c r="F9" s="1068"/>
      <c r="G9" s="1069"/>
      <c r="H9" s="1067" t="s">
        <v>89</v>
      </c>
      <c r="I9" s="1068"/>
      <c r="J9" s="1069"/>
      <c r="K9" s="956" t="s">
        <v>951</v>
      </c>
      <c r="L9" s="957"/>
      <c r="M9" s="957"/>
      <c r="N9" s="957"/>
      <c r="O9" s="957"/>
      <c r="P9" s="958"/>
      <c r="Q9" s="355"/>
      <c r="R9" s="376"/>
      <c r="S9" s="376"/>
    </row>
    <row r="10" spans="1:19" ht="14">
      <c r="A10" s="376"/>
      <c r="B10" s="1070"/>
      <c r="C10" s="1071"/>
      <c r="D10" s="1071"/>
      <c r="E10" s="1071"/>
      <c r="F10" s="1071"/>
      <c r="G10" s="1072"/>
      <c r="H10" s="1070"/>
      <c r="I10" s="1071"/>
      <c r="J10" s="1072"/>
      <c r="K10" s="956" t="s">
        <v>95</v>
      </c>
      <c r="L10" s="957"/>
      <c r="M10" s="957"/>
      <c r="N10" s="958"/>
      <c r="O10" s="1090" t="s">
        <v>561</v>
      </c>
      <c r="P10" s="1091"/>
      <c r="Q10" s="376"/>
      <c r="R10" s="376"/>
      <c r="S10" s="376"/>
    </row>
    <row r="11" spans="1:19" ht="15" customHeight="1">
      <c r="A11" s="376"/>
      <c r="B11" s="1120" t="s">
        <v>560</v>
      </c>
      <c r="C11" s="1121"/>
      <c r="D11" s="1121"/>
      <c r="E11" s="1121"/>
      <c r="F11" s="1121"/>
      <c r="G11" s="1122"/>
      <c r="H11" s="1050">
        <v>1</v>
      </c>
      <c r="I11" s="1051"/>
      <c r="J11" s="1052"/>
      <c r="K11" s="1050">
        <v>0</v>
      </c>
      <c r="L11" s="1051"/>
      <c r="M11" s="1051"/>
      <c r="N11" s="1052"/>
      <c r="O11" s="1053"/>
      <c r="P11" s="1054"/>
      <c r="Q11" s="376"/>
      <c r="R11" s="376"/>
      <c r="S11" s="376"/>
    </row>
    <row r="12" spans="1:19" ht="27" customHeight="1">
      <c r="A12" s="376"/>
      <c r="B12" s="1123" t="s">
        <v>873</v>
      </c>
      <c r="C12" s="1124"/>
      <c r="D12" s="1124"/>
      <c r="E12" s="1124"/>
      <c r="F12" s="1124"/>
      <c r="G12" s="1125"/>
      <c r="H12" s="1055">
        <v>0</v>
      </c>
      <c r="I12" s="1056"/>
      <c r="J12" s="1057"/>
      <c r="K12" s="1055"/>
      <c r="L12" s="1056"/>
      <c r="M12" s="1056"/>
      <c r="N12" s="1057"/>
      <c r="O12" s="1048"/>
      <c r="P12" s="1049"/>
      <c r="Q12" s="376"/>
      <c r="R12" s="376"/>
      <c r="S12" s="376"/>
    </row>
    <row r="13" spans="1:19" ht="15" customHeight="1">
      <c r="A13" s="376"/>
      <c r="B13" s="1058" t="s">
        <v>1193</v>
      </c>
      <c r="C13" s="1059"/>
      <c r="D13" s="1059"/>
      <c r="E13" s="1059"/>
      <c r="F13" s="1059"/>
      <c r="G13" s="1060"/>
      <c r="H13" s="1117"/>
      <c r="I13" s="1118"/>
      <c r="J13" s="1119"/>
      <c r="K13" s="1045">
        <v>0</v>
      </c>
      <c r="L13" s="1046"/>
      <c r="M13" s="1046"/>
      <c r="N13" s="1047"/>
      <c r="O13" s="1048"/>
      <c r="P13" s="1049"/>
      <c r="Q13" s="376"/>
      <c r="R13" s="376"/>
      <c r="S13" s="376"/>
    </row>
    <row r="14" spans="1:19" ht="15" customHeight="1">
      <c r="A14" s="376"/>
      <c r="B14" s="1058" t="s">
        <v>90</v>
      </c>
      <c r="C14" s="1059"/>
      <c r="D14" s="1059"/>
      <c r="E14" s="1059"/>
      <c r="F14" s="1059"/>
      <c r="G14" s="1060"/>
      <c r="H14" s="1045">
        <v>0</v>
      </c>
      <c r="I14" s="1046"/>
      <c r="J14" s="1047"/>
      <c r="K14" s="1045">
        <v>0</v>
      </c>
      <c r="L14" s="1046"/>
      <c r="M14" s="1046"/>
      <c r="N14" s="1047"/>
      <c r="O14" s="1048"/>
      <c r="P14" s="1049"/>
      <c r="Q14" s="376"/>
      <c r="R14" s="376"/>
      <c r="S14" s="376"/>
    </row>
    <row r="15" spans="1:19" ht="14.25" customHeight="1">
      <c r="A15" s="376"/>
      <c r="B15" s="1058" t="s">
        <v>91</v>
      </c>
      <c r="C15" s="1059"/>
      <c r="D15" s="1059"/>
      <c r="E15" s="1059"/>
      <c r="F15" s="1059"/>
      <c r="G15" s="1060"/>
      <c r="H15" s="1045">
        <v>0</v>
      </c>
      <c r="I15" s="1046"/>
      <c r="J15" s="1047"/>
      <c r="K15" s="1045">
        <v>0</v>
      </c>
      <c r="L15" s="1046"/>
      <c r="M15" s="1046"/>
      <c r="N15" s="1047"/>
      <c r="O15" s="1048"/>
      <c r="P15" s="1049"/>
      <c r="Q15" s="376"/>
      <c r="R15" s="376"/>
      <c r="S15" s="376"/>
    </row>
    <row r="16" spans="1:19" ht="14.25" customHeight="1">
      <c r="A16" s="376"/>
      <c r="B16" s="1058" t="s">
        <v>92</v>
      </c>
      <c r="C16" s="1059"/>
      <c r="D16" s="1059"/>
      <c r="E16" s="1059"/>
      <c r="F16" s="1059"/>
      <c r="G16" s="1060"/>
      <c r="H16" s="1045">
        <v>0</v>
      </c>
      <c r="I16" s="1046"/>
      <c r="J16" s="1047"/>
      <c r="K16" s="1045">
        <v>0</v>
      </c>
      <c r="L16" s="1046"/>
      <c r="M16" s="1046"/>
      <c r="N16" s="1047"/>
      <c r="O16" s="1048"/>
      <c r="P16" s="1049"/>
      <c r="Q16" s="376"/>
      <c r="R16" s="376"/>
      <c r="S16" s="376"/>
    </row>
    <row r="17" spans="1:19" ht="14.25" customHeight="1">
      <c r="A17" s="376"/>
      <c r="B17" s="1058" t="s">
        <v>93</v>
      </c>
      <c r="C17" s="1059"/>
      <c r="D17" s="1059"/>
      <c r="E17" s="1059"/>
      <c r="F17" s="1059"/>
      <c r="G17" s="1060"/>
      <c r="H17" s="1045">
        <v>0</v>
      </c>
      <c r="I17" s="1046"/>
      <c r="J17" s="1047"/>
      <c r="K17" s="1045">
        <v>0</v>
      </c>
      <c r="L17" s="1046"/>
      <c r="M17" s="1046"/>
      <c r="N17" s="1047"/>
      <c r="O17" s="1048"/>
      <c r="P17" s="1049"/>
      <c r="Q17" s="376"/>
      <c r="R17" s="376"/>
      <c r="S17" s="376"/>
    </row>
    <row r="18" spans="1:19" ht="14.25" customHeight="1">
      <c r="A18" s="376"/>
      <c r="B18" s="1058" t="s">
        <v>94</v>
      </c>
      <c r="C18" s="1059"/>
      <c r="D18" s="1059"/>
      <c r="E18" s="1059"/>
      <c r="F18" s="1059"/>
      <c r="G18" s="1060"/>
      <c r="H18" s="1045">
        <v>0</v>
      </c>
      <c r="I18" s="1046"/>
      <c r="J18" s="1047"/>
      <c r="K18" s="1045">
        <v>0</v>
      </c>
      <c r="L18" s="1046"/>
      <c r="M18" s="1046"/>
      <c r="N18" s="1047"/>
      <c r="O18" s="1048"/>
      <c r="P18" s="1049"/>
      <c r="Q18" s="376"/>
      <c r="R18" s="376"/>
      <c r="S18" s="376"/>
    </row>
    <row r="19" spans="1:19" ht="14.25" customHeight="1" thickBot="1">
      <c r="A19" s="376"/>
      <c r="B19" s="1064" t="s">
        <v>94</v>
      </c>
      <c r="C19" s="1065"/>
      <c r="D19" s="1065"/>
      <c r="E19" s="1065"/>
      <c r="F19" s="1065"/>
      <c r="G19" s="1066"/>
      <c r="H19" s="1061">
        <v>0</v>
      </c>
      <c r="I19" s="1062"/>
      <c r="J19" s="1063"/>
      <c r="K19" s="1061">
        <v>0</v>
      </c>
      <c r="L19" s="1062"/>
      <c r="M19" s="1062"/>
      <c r="N19" s="1063"/>
      <c r="O19" s="1088"/>
      <c r="P19" s="1089"/>
      <c r="Q19" s="376"/>
      <c r="R19" s="376"/>
      <c r="S19" s="376"/>
    </row>
    <row r="20" spans="1:19" ht="16.5" customHeight="1" thickTop="1">
      <c r="A20" s="363"/>
      <c r="B20" s="1037" t="s">
        <v>721</v>
      </c>
      <c r="C20" s="1038"/>
      <c r="D20" s="1038"/>
      <c r="E20" s="1038"/>
      <c r="F20" s="1038"/>
      <c r="G20" s="1039"/>
      <c r="H20" s="1040">
        <f>SUM(H11:J19)</f>
        <v>1</v>
      </c>
      <c r="I20" s="1041"/>
      <c r="J20" s="1042"/>
      <c r="K20" s="1040">
        <f>SUM(K11:N19)</f>
        <v>0</v>
      </c>
      <c r="L20" s="1041"/>
      <c r="M20" s="1041"/>
      <c r="N20" s="1042"/>
      <c r="O20" s="1043"/>
      <c r="P20" s="1044"/>
      <c r="Q20" s="376"/>
      <c r="R20" s="376"/>
      <c r="S20" s="376"/>
    </row>
    <row r="21" spans="1:19">
      <c r="A21" s="476" t="s">
        <v>1185</v>
      </c>
      <c r="B21" s="376"/>
      <c r="C21" s="376"/>
      <c r="D21" s="376"/>
      <c r="E21" s="376"/>
      <c r="F21" s="376"/>
      <c r="G21" s="376"/>
      <c r="H21" s="376"/>
      <c r="I21" s="376"/>
      <c r="J21" s="376"/>
      <c r="K21" s="376"/>
      <c r="L21" s="376"/>
      <c r="M21" s="376"/>
      <c r="N21" s="376"/>
      <c r="O21" s="376"/>
      <c r="P21" s="376"/>
      <c r="Q21" s="376"/>
      <c r="R21" s="376"/>
      <c r="S21" s="376"/>
    </row>
    <row r="22" spans="1:19">
      <c r="A22" s="476" t="s">
        <v>1186</v>
      </c>
      <c r="B22" s="376"/>
      <c r="C22" s="376"/>
      <c r="D22" s="376"/>
      <c r="E22" s="376"/>
      <c r="F22" s="376"/>
      <c r="G22" s="376"/>
      <c r="H22" s="376"/>
      <c r="I22" s="376"/>
      <c r="J22" s="376"/>
      <c r="K22" s="376"/>
      <c r="L22" s="376"/>
      <c r="M22" s="376"/>
      <c r="N22" s="376"/>
      <c r="O22" s="376"/>
      <c r="P22" s="376"/>
      <c r="Q22" s="376"/>
      <c r="R22" s="376"/>
      <c r="S22" s="376"/>
    </row>
    <row r="23" spans="1:19">
      <c r="A23" s="372" t="s">
        <v>952</v>
      </c>
      <c r="B23" s="376"/>
      <c r="C23" s="376"/>
      <c r="D23" s="376"/>
      <c r="E23" s="376"/>
      <c r="F23" s="376"/>
      <c r="G23" s="376"/>
      <c r="H23" s="376"/>
      <c r="I23" s="376"/>
      <c r="J23" s="376"/>
      <c r="K23" s="376"/>
      <c r="L23" s="376"/>
      <c r="M23" s="376"/>
      <c r="N23" s="376"/>
      <c r="O23" s="376"/>
      <c r="P23" s="376"/>
      <c r="Q23" s="376"/>
      <c r="R23" s="376"/>
      <c r="S23" s="376"/>
    </row>
    <row r="24" spans="1:19">
      <c r="A24" s="372"/>
      <c r="B24" s="372" t="s">
        <v>1169</v>
      </c>
      <c r="C24" s="376"/>
      <c r="D24" s="376"/>
      <c r="E24" s="376"/>
      <c r="F24" s="376"/>
      <c r="G24" s="376"/>
      <c r="H24" s="376"/>
      <c r="I24" s="376"/>
      <c r="J24" s="376"/>
      <c r="K24" s="376"/>
      <c r="L24" s="376"/>
      <c r="M24" s="376"/>
      <c r="N24" s="376"/>
      <c r="O24" s="376"/>
      <c r="P24" s="376"/>
      <c r="Q24" s="376"/>
      <c r="R24" s="376"/>
      <c r="S24" s="376"/>
    </row>
    <row r="25" spans="1:19">
      <c r="A25" s="372" t="s">
        <v>1289</v>
      </c>
      <c r="B25" s="372"/>
      <c r="C25" s="376"/>
      <c r="D25" s="376"/>
      <c r="E25" s="376"/>
      <c r="F25" s="376"/>
      <c r="G25" s="376"/>
      <c r="H25" s="376"/>
      <c r="I25" s="376"/>
      <c r="J25" s="376"/>
      <c r="K25" s="376"/>
      <c r="L25" s="376"/>
      <c r="M25" s="376"/>
      <c r="N25" s="376"/>
      <c r="O25" s="376"/>
      <c r="P25" s="376"/>
      <c r="Q25" s="376"/>
      <c r="R25" s="376"/>
      <c r="S25" s="376"/>
    </row>
    <row r="26" spans="1:19">
      <c r="A26" s="372"/>
      <c r="B26" s="372"/>
      <c r="C26" s="376"/>
      <c r="D26" s="376"/>
      <c r="E26" s="376"/>
      <c r="F26" s="376"/>
      <c r="G26" s="376"/>
      <c r="H26" s="376"/>
      <c r="I26" s="376"/>
      <c r="J26" s="376"/>
      <c r="K26" s="376"/>
      <c r="L26" s="376"/>
      <c r="M26" s="376"/>
      <c r="N26" s="376"/>
      <c r="O26" s="376"/>
      <c r="P26" s="376"/>
      <c r="Q26" s="376"/>
      <c r="R26" s="376"/>
      <c r="S26" s="376"/>
    </row>
    <row r="27" spans="1:19" ht="14">
      <c r="A27" s="363" t="s">
        <v>799</v>
      </c>
      <c r="B27" s="363"/>
      <c r="C27" s="363"/>
      <c r="D27" s="363"/>
      <c r="E27" s="349"/>
      <c r="F27" s="349"/>
      <c r="G27" s="349"/>
      <c r="H27" s="349"/>
      <c r="I27" s="349"/>
      <c r="J27" s="349"/>
      <c r="K27" s="349"/>
      <c r="L27" s="349"/>
      <c r="M27" s="349"/>
      <c r="N27" s="363" t="s">
        <v>1252</v>
      </c>
      <c r="O27" s="349"/>
      <c r="P27" s="349"/>
      <c r="Q27" s="349"/>
      <c r="R27" s="349"/>
      <c r="S27" s="376"/>
    </row>
    <row r="28" spans="1:19" ht="14.25" customHeight="1">
      <c r="A28" s="376"/>
      <c r="B28" s="1067"/>
      <c r="C28" s="1069"/>
      <c r="D28" s="477" t="s">
        <v>98</v>
      </c>
      <c r="E28" s="964" t="s">
        <v>99</v>
      </c>
      <c r="F28" s="965"/>
      <c r="G28" s="965"/>
      <c r="H28" s="1084"/>
      <c r="I28" s="964" t="s">
        <v>100</v>
      </c>
      <c r="J28" s="965"/>
      <c r="K28" s="965"/>
      <c r="L28" s="1084"/>
      <c r="M28" s="376"/>
      <c r="N28" s="1078" t="s">
        <v>376</v>
      </c>
      <c r="O28" s="1079"/>
      <c r="P28" s="1079"/>
      <c r="Q28" s="1079"/>
      <c r="R28" s="1079"/>
      <c r="S28" s="1080"/>
    </row>
    <row r="29" spans="1:19" ht="24">
      <c r="A29" s="376"/>
      <c r="B29" s="1070"/>
      <c r="C29" s="1072"/>
      <c r="D29" s="478" t="s">
        <v>97</v>
      </c>
      <c r="E29" s="479" t="s">
        <v>101</v>
      </c>
      <c r="F29" s="479" t="s">
        <v>671</v>
      </c>
      <c r="G29" s="479" t="s">
        <v>672</v>
      </c>
      <c r="H29" s="479" t="s">
        <v>673</v>
      </c>
      <c r="I29" s="479" t="s">
        <v>101</v>
      </c>
      <c r="J29" s="479" t="s">
        <v>671</v>
      </c>
      <c r="K29" s="479" t="s">
        <v>672</v>
      </c>
      <c r="L29" s="479" t="s">
        <v>673</v>
      </c>
      <c r="M29" s="376"/>
      <c r="N29" s="1081"/>
      <c r="O29" s="1082"/>
      <c r="P29" s="1082"/>
      <c r="Q29" s="1082"/>
      <c r="R29" s="1082"/>
      <c r="S29" s="1083"/>
    </row>
    <row r="30" spans="1:19" ht="14">
      <c r="A30" s="376"/>
      <c r="B30" s="998" t="s">
        <v>110</v>
      </c>
      <c r="C30" s="999"/>
      <c r="D30" s="480"/>
      <c r="E30" s="481"/>
      <c r="F30" s="479" t="s">
        <v>674</v>
      </c>
      <c r="G30" s="479" t="s">
        <v>674</v>
      </c>
      <c r="H30" s="479" t="s">
        <v>674</v>
      </c>
      <c r="I30" s="482"/>
      <c r="J30" s="479" t="s">
        <v>674</v>
      </c>
      <c r="K30" s="479" t="s">
        <v>674</v>
      </c>
      <c r="L30" s="479" t="s">
        <v>674</v>
      </c>
      <c r="M30" s="376"/>
      <c r="N30" s="1085" t="s">
        <v>380</v>
      </c>
      <c r="O30" s="1086"/>
      <c r="P30" s="1086"/>
      <c r="Q30" s="1086"/>
      <c r="R30" s="1086" t="s">
        <v>377</v>
      </c>
      <c r="S30" s="1092"/>
    </row>
    <row r="31" spans="1:19" ht="14.25" customHeight="1">
      <c r="A31" s="376"/>
      <c r="B31" s="1093" t="s">
        <v>640</v>
      </c>
      <c r="C31" s="1094"/>
      <c r="D31" s="480" t="s">
        <v>102</v>
      </c>
      <c r="E31" s="481"/>
      <c r="F31" s="479" t="s">
        <v>674</v>
      </c>
      <c r="G31" s="479" t="s">
        <v>674</v>
      </c>
      <c r="H31" s="479" t="s">
        <v>674</v>
      </c>
      <c r="I31" s="482"/>
      <c r="J31" s="479" t="s">
        <v>674</v>
      </c>
      <c r="K31" s="479" t="s">
        <v>674</v>
      </c>
      <c r="L31" s="479" t="s">
        <v>674</v>
      </c>
      <c r="M31" s="376"/>
      <c r="N31" s="475"/>
      <c r="O31" s="475"/>
      <c r="P31" s="475"/>
      <c r="Q31" s="475"/>
      <c r="R31" s="475"/>
      <c r="S31" s="475"/>
    </row>
    <row r="32" spans="1:19" ht="14.25" customHeight="1">
      <c r="A32" s="376"/>
      <c r="B32" s="1095"/>
      <c r="C32" s="1096"/>
      <c r="D32" s="480" t="s">
        <v>103</v>
      </c>
      <c r="E32" s="481"/>
      <c r="F32" s="479" t="s">
        <v>674</v>
      </c>
      <c r="G32" s="479" t="s">
        <v>674</v>
      </c>
      <c r="H32" s="479" t="s">
        <v>674</v>
      </c>
      <c r="I32" s="482"/>
      <c r="J32" s="479" t="s">
        <v>674</v>
      </c>
      <c r="K32" s="479" t="s">
        <v>674</v>
      </c>
      <c r="L32" s="479" t="s">
        <v>674</v>
      </c>
      <c r="M32" s="376"/>
      <c r="N32" s="1078" t="s">
        <v>677</v>
      </c>
      <c r="O32" s="1079"/>
      <c r="P32" s="1079"/>
      <c r="Q32" s="1079"/>
      <c r="R32" s="1079"/>
      <c r="S32" s="1080"/>
    </row>
    <row r="33" spans="1:19" ht="14.25" customHeight="1">
      <c r="A33" s="376"/>
      <c r="B33" s="1095"/>
      <c r="C33" s="1096"/>
      <c r="D33" s="480" t="s">
        <v>104</v>
      </c>
      <c r="E33" s="481"/>
      <c r="F33" s="479" t="s">
        <v>674</v>
      </c>
      <c r="G33" s="479" t="s">
        <v>674</v>
      </c>
      <c r="H33" s="479" t="s">
        <v>674</v>
      </c>
      <c r="I33" s="482"/>
      <c r="J33" s="479" t="s">
        <v>674</v>
      </c>
      <c r="K33" s="479" t="s">
        <v>674</v>
      </c>
      <c r="L33" s="479" t="s">
        <v>674</v>
      </c>
      <c r="M33" s="376"/>
      <c r="N33" s="1081"/>
      <c r="O33" s="1082"/>
      <c r="P33" s="1082"/>
      <c r="Q33" s="1082"/>
      <c r="R33" s="1082"/>
      <c r="S33" s="1083"/>
    </row>
    <row r="34" spans="1:19" ht="14">
      <c r="A34" s="376"/>
      <c r="B34" s="1095"/>
      <c r="C34" s="1096"/>
      <c r="D34" s="483"/>
      <c r="E34" s="481"/>
      <c r="F34" s="479" t="s">
        <v>674</v>
      </c>
      <c r="G34" s="479" t="s">
        <v>674</v>
      </c>
      <c r="H34" s="479" t="s">
        <v>674</v>
      </c>
      <c r="I34" s="482"/>
      <c r="J34" s="479" t="s">
        <v>674</v>
      </c>
      <c r="K34" s="479" t="s">
        <v>674</v>
      </c>
      <c r="L34" s="479" t="s">
        <v>674</v>
      </c>
      <c r="M34" s="376"/>
      <c r="N34" s="1087" t="s">
        <v>380</v>
      </c>
      <c r="O34" s="1076"/>
      <c r="P34" s="1076"/>
      <c r="Q34" s="1076"/>
      <c r="R34" s="1076" t="s">
        <v>377</v>
      </c>
      <c r="S34" s="1077"/>
    </row>
    <row r="35" spans="1:19" ht="14">
      <c r="A35" s="376"/>
      <c r="B35" s="1095"/>
      <c r="C35" s="1096"/>
      <c r="D35" s="483"/>
      <c r="E35" s="481"/>
      <c r="F35" s="479" t="s">
        <v>674</v>
      </c>
      <c r="G35" s="479" t="s">
        <v>674</v>
      </c>
      <c r="H35" s="479" t="s">
        <v>674</v>
      </c>
      <c r="I35" s="482"/>
      <c r="J35" s="479" t="s">
        <v>674</v>
      </c>
      <c r="K35" s="479" t="s">
        <v>674</v>
      </c>
      <c r="L35" s="479" t="s">
        <v>674</v>
      </c>
      <c r="M35" s="376"/>
      <c r="N35" s="1073" t="s">
        <v>678</v>
      </c>
      <c r="O35" s="1074"/>
      <c r="P35" s="1074"/>
      <c r="Q35" s="1074"/>
      <c r="R35" s="1074"/>
      <c r="S35" s="1075"/>
    </row>
    <row r="36" spans="1:19" ht="14">
      <c r="A36" s="376"/>
      <c r="B36" s="1097"/>
      <c r="C36" s="1098"/>
      <c r="D36" s="483"/>
      <c r="E36" s="481"/>
      <c r="F36" s="479" t="s">
        <v>674</v>
      </c>
      <c r="G36" s="479" t="s">
        <v>674</v>
      </c>
      <c r="H36" s="479" t="s">
        <v>674</v>
      </c>
      <c r="I36" s="482"/>
      <c r="J36" s="479" t="s">
        <v>674</v>
      </c>
      <c r="K36" s="479" t="s">
        <v>674</v>
      </c>
      <c r="L36" s="479" t="s">
        <v>674</v>
      </c>
      <c r="M36" s="376"/>
      <c r="N36" s="1085" t="s">
        <v>380</v>
      </c>
      <c r="O36" s="1086"/>
      <c r="P36" s="1086"/>
      <c r="Q36" s="1086"/>
      <c r="R36" s="1086" t="s">
        <v>378</v>
      </c>
      <c r="S36" s="1092"/>
    </row>
    <row r="37" spans="1:19" ht="14.25" customHeight="1">
      <c r="A37" s="376"/>
      <c r="B37" s="1099" t="s">
        <v>641</v>
      </c>
      <c r="C37" s="1100"/>
      <c r="D37" s="480"/>
      <c r="E37" s="481"/>
      <c r="F37" s="479" t="s">
        <v>674</v>
      </c>
      <c r="G37" s="479" t="s">
        <v>674</v>
      </c>
      <c r="H37" s="479" t="s">
        <v>674</v>
      </c>
      <c r="I37" s="482"/>
      <c r="J37" s="479" t="s">
        <v>674</v>
      </c>
      <c r="K37" s="479" t="s">
        <v>674</v>
      </c>
      <c r="L37" s="479" t="s">
        <v>674</v>
      </c>
      <c r="M37" s="376"/>
      <c r="N37" s="1105"/>
      <c r="O37" s="1105"/>
      <c r="P37" s="1105"/>
      <c r="Q37" s="1105"/>
      <c r="R37" s="475"/>
      <c r="S37" s="475"/>
    </row>
    <row r="38" spans="1:19" ht="14">
      <c r="A38" s="376"/>
      <c r="B38" s="1101"/>
      <c r="C38" s="1102"/>
      <c r="D38" s="483"/>
      <c r="E38" s="481"/>
      <c r="F38" s="479" t="s">
        <v>674</v>
      </c>
      <c r="G38" s="479" t="s">
        <v>674</v>
      </c>
      <c r="H38" s="479" t="s">
        <v>674</v>
      </c>
      <c r="I38" s="482"/>
      <c r="J38" s="479" t="s">
        <v>674</v>
      </c>
      <c r="K38" s="479" t="s">
        <v>674</v>
      </c>
      <c r="L38" s="479" t="s">
        <v>674</v>
      </c>
      <c r="M38" s="376"/>
      <c r="N38" s="1106" t="s">
        <v>379</v>
      </c>
      <c r="O38" s="1107"/>
      <c r="P38" s="1107"/>
      <c r="Q38" s="1107"/>
      <c r="R38" s="1107"/>
      <c r="S38" s="1108"/>
    </row>
    <row r="39" spans="1:19" ht="14">
      <c r="A39" s="376"/>
      <c r="B39" s="1103"/>
      <c r="C39" s="1104"/>
      <c r="D39" s="483"/>
      <c r="E39" s="481"/>
      <c r="F39" s="479" t="s">
        <v>674</v>
      </c>
      <c r="G39" s="479" t="s">
        <v>674</v>
      </c>
      <c r="H39" s="479" t="s">
        <v>674</v>
      </c>
      <c r="I39" s="482"/>
      <c r="J39" s="479" t="s">
        <v>674</v>
      </c>
      <c r="K39" s="479" t="s">
        <v>674</v>
      </c>
      <c r="L39" s="479" t="s">
        <v>674</v>
      </c>
      <c r="M39" s="376"/>
      <c r="N39" s="1087" t="s">
        <v>380</v>
      </c>
      <c r="O39" s="1076"/>
      <c r="P39" s="1076"/>
      <c r="Q39" s="1076"/>
      <c r="R39" s="1076" t="s">
        <v>377</v>
      </c>
      <c r="S39" s="1077"/>
    </row>
    <row r="40" spans="1:19" ht="14.25" customHeight="1">
      <c r="A40" s="376"/>
      <c r="B40" s="1113" t="s">
        <v>111</v>
      </c>
      <c r="C40" s="1114"/>
      <c r="D40" s="480" t="s">
        <v>105</v>
      </c>
      <c r="E40" s="481"/>
      <c r="F40" s="479" t="s">
        <v>674</v>
      </c>
      <c r="G40" s="479" t="s">
        <v>674</v>
      </c>
      <c r="H40" s="479" t="s">
        <v>674</v>
      </c>
      <c r="I40" s="482"/>
      <c r="J40" s="479" t="s">
        <v>674</v>
      </c>
      <c r="K40" s="479" t="s">
        <v>674</v>
      </c>
      <c r="L40" s="479" t="s">
        <v>674</v>
      </c>
      <c r="M40" s="376"/>
      <c r="N40" s="1073" t="s">
        <v>679</v>
      </c>
      <c r="O40" s="1074"/>
      <c r="P40" s="1074"/>
      <c r="Q40" s="1074"/>
      <c r="R40" s="1074"/>
      <c r="S40" s="1075"/>
    </row>
    <row r="41" spans="1:19">
      <c r="A41" s="376"/>
      <c r="B41" s="1115"/>
      <c r="C41" s="1116"/>
      <c r="D41" s="479" t="s">
        <v>106</v>
      </c>
      <c r="E41" s="481"/>
      <c r="F41" s="479" t="s">
        <v>674</v>
      </c>
      <c r="G41" s="479" t="s">
        <v>674</v>
      </c>
      <c r="H41" s="479" t="s">
        <v>674</v>
      </c>
      <c r="I41" s="482"/>
      <c r="J41" s="479" t="s">
        <v>674</v>
      </c>
      <c r="K41" s="479" t="s">
        <v>674</v>
      </c>
      <c r="L41" s="479" t="s">
        <v>674</v>
      </c>
      <c r="M41" s="376"/>
      <c r="N41" s="1085" t="s">
        <v>380</v>
      </c>
      <c r="O41" s="1086"/>
      <c r="P41" s="1086"/>
      <c r="Q41" s="1086"/>
      <c r="R41" s="1086" t="s">
        <v>378</v>
      </c>
      <c r="S41" s="1092"/>
    </row>
    <row r="42" spans="1:19" ht="14.25" customHeight="1">
      <c r="A42" s="376"/>
      <c r="B42" s="1113" t="s">
        <v>112</v>
      </c>
      <c r="C42" s="1114"/>
      <c r="D42" s="480"/>
      <c r="E42" s="481"/>
      <c r="F42" s="479" t="s">
        <v>674</v>
      </c>
      <c r="G42" s="479" t="s">
        <v>674</v>
      </c>
      <c r="H42" s="479" t="s">
        <v>674</v>
      </c>
      <c r="I42" s="482"/>
      <c r="J42" s="479" t="s">
        <v>674</v>
      </c>
      <c r="K42" s="479" t="s">
        <v>674</v>
      </c>
      <c r="L42" s="479" t="s">
        <v>674</v>
      </c>
      <c r="M42" s="376"/>
      <c r="N42" s="484" t="s">
        <v>680</v>
      </c>
      <c r="O42" s="484"/>
      <c r="P42" s="484"/>
      <c r="Q42" s="484"/>
      <c r="R42" s="484"/>
      <c r="S42" s="484"/>
    </row>
    <row r="43" spans="1:19" ht="14">
      <c r="A43" s="376"/>
      <c r="B43" s="1115"/>
      <c r="C43" s="1116"/>
      <c r="D43" s="483"/>
      <c r="E43" s="481"/>
      <c r="F43" s="479" t="s">
        <v>674</v>
      </c>
      <c r="G43" s="479" t="s">
        <v>674</v>
      </c>
      <c r="H43" s="479" t="s">
        <v>674</v>
      </c>
      <c r="I43" s="482"/>
      <c r="J43" s="479" t="s">
        <v>674</v>
      </c>
      <c r="K43" s="479" t="s">
        <v>674</v>
      </c>
      <c r="L43" s="479" t="s">
        <v>674</v>
      </c>
      <c r="M43" s="485"/>
      <c r="N43" s="484" t="s">
        <v>681</v>
      </c>
      <c r="O43" s="484"/>
      <c r="P43" s="484"/>
      <c r="Q43" s="484"/>
      <c r="R43" s="484"/>
      <c r="S43" s="484"/>
    </row>
    <row r="44" spans="1:19" ht="14.25" customHeight="1">
      <c r="A44" s="376"/>
      <c r="B44" s="998" t="s">
        <v>107</v>
      </c>
      <c r="C44" s="1112"/>
      <c r="D44" s="1112"/>
      <c r="E44" s="1112"/>
      <c r="F44" s="1112"/>
      <c r="G44" s="1112"/>
      <c r="H44" s="999"/>
      <c r="I44" s="916" t="s">
        <v>381</v>
      </c>
      <c r="J44" s="917"/>
      <c r="K44" s="917"/>
      <c r="L44" s="918"/>
      <c r="M44" s="473"/>
      <c r="N44" s="374" t="s">
        <v>682</v>
      </c>
      <c r="O44" s="374"/>
      <c r="P44" s="374"/>
      <c r="Q44" s="374"/>
      <c r="R44" s="374"/>
      <c r="S44" s="374"/>
    </row>
    <row r="45" spans="1:19">
      <c r="A45" s="376"/>
      <c r="B45" s="372" t="s">
        <v>675</v>
      </c>
      <c r="C45" s="372"/>
      <c r="D45" s="349"/>
      <c r="E45" s="349"/>
      <c r="F45" s="349"/>
      <c r="G45" s="349"/>
      <c r="H45" s="349"/>
      <c r="I45" s="349"/>
      <c r="J45" s="349"/>
      <c r="K45" s="349"/>
      <c r="L45" s="349"/>
      <c r="M45" s="349"/>
      <c r="N45" s="374" t="s">
        <v>683</v>
      </c>
      <c r="O45" s="374"/>
      <c r="P45" s="374"/>
      <c r="Q45" s="374"/>
      <c r="R45" s="374"/>
      <c r="S45" s="374"/>
    </row>
    <row r="46" spans="1:19">
      <c r="A46" s="376"/>
      <c r="B46" s="349"/>
      <c r="C46" s="374" t="s">
        <v>676</v>
      </c>
      <c r="D46" s="376"/>
      <c r="E46" s="374"/>
      <c r="F46" s="349"/>
      <c r="G46" s="349"/>
      <c r="H46" s="349"/>
      <c r="I46" s="349"/>
      <c r="J46" s="349"/>
      <c r="K46" s="349"/>
      <c r="L46" s="349"/>
      <c r="M46" s="349"/>
      <c r="N46" s="374"/>
      <c r="O46" s="374"/>
      <c r="P46" s="374"/>
      <c r="Q46" s="374"/>
      <c r="R46" s="374"/>
      <c r="S46" s="374"/>
    </row>
    <row r="47" spans="1:19">
      <c r="A47" s="376"/>
      <c r="B47" s="349"/>
      <c r="C47" s="374"/>
      <c r="D47" s="376"/>
      <c r="E47" s="374"/>
      <c r="F47" s="349"/>
      <c r="G47" s="349"/>
      <c r="H47" s="349"/>
      <c r="I47" s="349"/>
      <c r="J47" s="349"/>
      <c r="K47" s="349"/>
      <c r="L47" s="349"/>
      <c r="M47" s="349"/>
      <c r="N47" s="374"/>
      <c r="O47" s="374"/>
      <c r="P47" s="374"/>
      <c r="Q47" s="374"/>
      <c r="R47" s="374"/>
      <c r="S47" s="374"/>
    </row>
    <row r="48" spans="1:19" ht="14.5" customHeight="1">
      <c r="A48" s="770" t="s">
        <v>1403</v>
      </c>
      <c r="B48" s="349"/>
      <c r="C48" s="374"/>
      <c r="D48" s="376"/>
      <c r="E48" s="374"/>
      <c r="F48" s="349"/>
      <c r="G48" s="349"/>
      <c r="H48" s="349"/>
      <c r="I48" s="349"/>
      <c r="J48" s="349"/>
      <c r="K48" s="349"/>
      <c r="L48" s="349"/>
      <c r="M48" s="349"/>
      <c r="N48" s="374"/>
      <c r="O48" s="374"/>
      <c r="P48" s="374"/>
      <c r="Q48" s="374"/>
      <c r="R48" s="374"/>
      <c r="S48" s="374"/>
    </row>
    <row r="49" spans="1:19" s="655" customFormat="1" ht="32" customHeight="1">
      <c r="A49" s="1109" t="s">
        <v>1405</v>
      </c>
      <c r="B49" s="1110"/>
      <c r="C49" s="1110"/>
      <c r="D49" s="1110"/>
      <c r="E49" s="1110"/>
      <c r="F49" s="1110"/>
      <c r="G49" s="1110"/>
      <c r="H49" s="1110"/>
      <c r="I49" s="1110"/>
      <c r="J49" s="1110"/>
      <c r="K49" s="1110"/>
      <c r="L49" s="1110"/>
      <c r="M49" s="1110"/>
      <c r="N49" s="771"/>
      <c r="O49" s="1109" t="s">
        <v>1406</v>
      </c>
      <c r="P49" s="1110"/>
      <c r="Q49" s="1110"/>
      <c r="R49" s="1111"/>
      <c r="S49" s="772"/>
    </row>
    <row r="50" spans="1:19" ht="20" customHeight="1">
      <c r="A50" s="376"/>
      <c r="B50" s="349"/>
      <c r="C50" s="374"/>
      <c r="D50" s="376"/>
      <c r="E50" s="374"/>
      <c r="F50" s="349"/>
      <c r="G50" s="349"/>
      <c r="H50" s="349"/>
      <c r="I50" s="349"/>
      <c r="J50" s="349"/>
      <c r="K50" s="349"/>
      <c r="L50" s="349"/>
      <c r="M50" s="349"/>
      <c r="N50" s="374"/>
      <c r="O50" s="374"/>
      <c r="P50" s="374"/>
      <c r="Q50" s="374"/>
      <c r="R50" s="374"/>
      <c r="S50" s="374"/>
    </row>
    <row r="51" spans="1:19" ht="20" customHeight="1">
      <c r="A51" s="372"/>
      <c r="B51" s="372"/>
      <c r="C51" s="376"/>
      <c r="D51" s="376"/>
      <c r="E51" s="376"/>
      <c r="F51" s="376"/>
      <c r="G51" s="376"/>
      <c r="H51" s="376"/>
      <c r="I51" s="376"/>
      <c r="J51" s="376"/>
      <c r="K51" s="376"/>
      <c r="L51" s="376"/>
      <c r="M51" s="376"/>
      <c r="N51" s="376"/>
      <c r="O51" s="376"/>
      <c r="P51" s="376"/>
      <c r="Q51" s="376"/>
      <c r="R51" s="376"/>
      <c r="S51" s="376"/>
    </row>
    <row r="52" spans="1:19" s="655" customFormat="1" ht="20" customHeight="1">
      <c r="D52" s="1027" t="s">
        <v>1407</v>
      </c>
      <c r="E52" s="1027"/>
      <c r="F52" s="1027"/>
      <c r="G52" s="1027"/>
      <c r="H52" s="1027"/>
      <c r="I52" s="1027"/>
      <c r="J52" s="1027"/>
      <c r="K52" s="1027"/>
      <c r="L52" s="1027" t="s">
        <v>1411</v>
      </c>
      <c r="M52" s="1027"/>
      <c r="N52" s="1027"/>
      <c r="O52" s="1027"/>
      <c r="P52" s="1027"/>
      <c r="Q52" s="1027"/>
    </row>
    <row r="53" spans="1:19" s="655" customFormat="1" ht="20" customHeight="1">
      <c r="D53" s="1027" t="s">
        <v>1408</v>
      </c>
      <c r="E53" s="1027"/>
      <c r="F53" s="1027"/>
      <c r="G53" s="1027"/>
      <c r="H53" s="1027"/>
      <c r="I53" s="1027"/>
      <c r="J53" s="1027"/>
      <c r="K53" s="1027"/>
      <c r="L53" s="1027" t="s">
        <v>1411</v>
      </c>
      <c r="M53" s="1027"/>
      <c r="N53" s="1027"/>
      <c r="O53" s="1027"/>
      <c r="P53" s="1027"/>
      <c r="Q53" s="1027"/>
    </row>
    <row r="54" spans="1:19" s="655" customFormat="1" ht="20" customHeight="1">
      <c r="D54" s="1027" t="s">
        <v>1409</v>
      </c>
      <c r="E54" s="1027"/>
      <c r="F54" s="1027"/>
      <c r="G54" s="1027"/>
      <c r="H54" s="1027"/>
      <c r="I54" s="1027"/>
      <c r="J54" s="1027"/>
      <c r="K54" s="1027"/>
      <c r="L54" s="1027" t="s">
        <v>1411</v>
      </c>
      <c r="M54" s="1027"/>
      <c r="N54" s="1027"/>
      <c r="O54" s="1027"/>
      <c r="P54" s="1027"/>
      <c r="Q54" s="1027"/>
    </row>
    <row r="55" spans="1:19" s="655" customFormat="1" ht="20" customHeight="1">
      <c r="D55" s="1027" t="s">
        <v>1410</v>
      </c>
      <c r="E55" s="1027"/>
      <c r="F55" s="1027"/>
      <c r="G55" s="1027"/>
      <c r="H55" s="1027"/>
      <c r="I55" s="1027"/>
      <c r="J55" s="1027"/>
      <c r="K55" s="1027"/>
      <c r="L55" s="1027" t="s">
        <v>1411</v>
      </c>
      <c r="M55" s="1027"/>
      <c r="N55" s="1027"/>
      <c r="O55" s="1027"/>
      <c r="P55" s="1027"/>
      <c r="Q55" s="1027"/>
    </row>
    <row r="56" spans="1:19" ht="20" customHeight="1">
      <c r="A56" s="376"/>
      <c r="B56" s="376"/>
      <c r="C56" s="376"/>
      <c r="D56" s="1027" t="s">
        <v>1412</v>
      </c>
      <c r="E56" s="1027"/>
      <c r="F56" s="1027"/>
      <c r="G56" s="1027"/>
      <c r="H56" s="1027"/>
      <c r="I56" s="1027"/>
      <c r="J56" s="1027"/>
      <c r="K56" s="1027"/>
      <c r="L56" s="1027" t="s">
        <v>1411</v>
      </c>
      <c r="M56" s="1027"/>
      <c r="N56" s="1027"/>
      <c r="O56" s="1027"/>
      <c r="P56" s="1027"/>
      <c r="Q56" s="1027"/>
      <c r="R56" s="376"/>
      <c r="S56" s="376"/>
    </row>
  </sheetData>
  <sheetProtection formatCells="0" formatColumns="0" formatRows="0" insertColumns="0" insertRows="0" insertHyperlinks="0" deleteColumns="0" deleteRows="0" autoFilter="0" pivotTables="0"/>
  <mergeCells count="84">
    <mergeCell ref="B9:G10"/>
    <mergeCell ref="B11:G11"/>
    <mergeCell ref="B12:G12"/>
    <mergeCell ref="B13:G13"/>
    <mergeCell ref="B14:G14"/>
    <mergeCell ref="B16:G16"/>
    <mergeCell ref="H12:J12"/>
    <mergeCell ref="H13:J13"/>
    <mergeCell ref="H14:J14"/>
    <mergeCell ref="H15:J15"/>
    <mergeCell ref="H16:J16"/>
    <mergeCell ref="B37:C39"/>
    <mergeCell ref="R36:S36"/>
    <mergeCell ref="N37:Q37"/>
    <mergeCell ref="N38:S38"/>
    <mergeCell ref="A49:M49"/>
    <mergeCell ref="O49:R49"/>
    <mergeCell ref="N41:Q41"/>
    <mergeCell ref="R41:S41"/>
    <mergeCell ref="I44:L44"/>
    <mergeCell ref="B44:H44"/>
    <mergeCell ref="B40:C41"/>
    <mergeCell ref="B42:C43"/>
    <mergeCell ref="B28:C29"/>
    <mergeCell ref="B30:C30"/>
    <mergeCell ref="N28:S29"/>
    <mergeCell ref="R30:S30"/>
    <mergeCell ref="B31:C36"/>
    <mergeCell ref="O12:P12"/>
    <mergeCell ref="K9:P9"/>
    <mergeCell ref="O10:P10"/>
    <mergeCell ref="O14:P14"/>
    <mergeCell ref="K10:N10"/>
    <mergeCell ref="K14:N14"/>
    <mergeCell ref="O15:P15"/>
    <mergeCell ref="O16:P16"/>
    <mergeCell ref="O17:P17"/>
    <mergeCell ref="O19:P19"/>
    <mergeCell ref="K19:N19"/>
    <mergeCell ref="K15:N15"/>
    <mergeCell ref="K16:N16"/>
    <mergeCell ref="K17:N17"/>
    <mergeCell ref="H9:J10"/>
    <mergeCell ref="H11:J11"/>
    <mergeCell ref="N40:S40"/>
    <mergeCell ref="K18:N18"/>
    <mergeCell ref="O18:P18"/>
    <mergeCell ref="H18:J18"/>
    <mergeCell ref="R39:S39"/>
    <mergeCell ref="N32:S33"/>
    <mergeCell ref="E28:H28"/>
    <mergeCell ref="I28:L28"/>
    <mergeCell ref="N30:Q30"/>
    <mergeCell ref="N39:Q39"/>
    <mergeCell ref="N34:Q34"/>
    <mergeCell ref="R34:S34"/>
    <mergeCell ref="N35:S35"/>
    <mergeCell ref="N36:Q36"/>
    <mergeCell ref="B2:R5"/>
    <mergeCell ref="B20:G20"/>
    <mergeCell ref="H20:J20"/>
    <mergeCell ref="K20:N20"/>
    <mergeCell ref="O20:P20"/>
    <mergeCell ref="K13:N13"/>
    <mergeCell ref="O13:P13"/>
    <mergeCell ref="K11:N11"/>
    <mergeCell ref="O11:P11"/>
    <mergeCell ref="K12:N12"/>
    <mergeCell ref="B17:G17"/>
    <mergeCell ref="B18:G18"/>
    <mergeCell ref="H19:J19"/>
    <mergeCell ref="B19:G19"/>
    <mergeCell ref="H17:J17"/>
    <mergeCell ref="B15:G15"/>
    <mergeCell ref="D52:K52"/>
    <mergeCell ref="D53:K53"/>
    <mergeCell ref="D54:K54"/>
    <mergeCell ref="D55:K55"/>
    <mergeCell ref="D56:K56"/>
    <mergeCell ref="L52:Q52"/>
    <mergeCell ref="L53:Q53"/>
    <mergeCell ref="L54:Q54"/>
    <mergeCell ref="L55:Q55"/>
    <mergeCell ref="L56:Q56"/>
  </mergeCells>
  <phoneticPr fontId="9"/>
  <pageMargins left="0.9055118110236221" right="0.70866141732283472" top="0.74803149606299213" bottom="0.55118110236220474" header="0.31496062992125984" footer="0.31496062992125984"/>
  <pageSetup paperSize="9" scale="83" orientation="portrait" r:id="rId1"/>
  <headerFooter>
    <oddFooter>&amp;A</oddFooter>
  </headerFooter>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S64"/>
  <sheetViews>
    <sheetView view="pageBreakPreview" topLeftCell="A28" zoomScale="85" zoomScaleNormal="100" zoomScaleSheetLayoutView="85" workbookViewId="0">
      <selection activeCell="K9" sqref="K9"/>
    </sheetView>
  </sheetViews>
  <sheetFormatPr defaultColWidth="9" defaultRowHeight="13"/>
  <cols>
    <col min="1" max="1" width="2.08984375" style="17" customWidth="1"/>
    <col min="2" max="2" width="14.08984375" style="17" customWidth="1"/>
    <col min="3" max="4" width="10" style="17" customWidth="1"/>
    <col min="5" max="5" width="11.453125" style="17" customWidth="1"/>
    <col min="6" max="6" width="10.08984375" style="17" customWidth="1"/>
    <col min="7" max="7" width="10" style="17" customWidth="1"/>
    <col min="8" max="9" width="11.08984375" style="17" customWidth="1"/>
    <col min="10" max="16384" width="9" style="17"/>
  </cols>
  <sheetData>
    <row r="1" spans="1:19" ht="21" customHeight="1">
      <c r="A1" s="363" t="s">
        <v>1404</v>
      </c>
      <c r="B1" s="349"/>
      <c r="C1" s="374"/>
      <c r="D1" s="376"/>
      <c r="E1" s="374"/>
      <c r="F1" s="349"/>
      <c r="G1" s="349"/>
      <c r="H1" s="349"/>
      <c r="I1" s="349"/>
      <c r="J1" s="349"/>
      <c r="K1" s="349"/>
      <c r="L1" s="349"/>
      <c r="M1" s="349"/>
      <c r="N1" s="374"/>
      <c r="O1" s="374"/>
      <c r="P1" s="374"/>
      <c r="Q1" s="374"/>
      <c r="R1" s="374"/>
      <c r="S1" s="374"/>
    </row>
    <row r="2" spans="1:19" ht="44.5" customHeight="1">
      <c r="A2" s="376"/>
      <c r="B2" s="1126" t="s">
        <v>1229</v>
      </c>
      <c r="C2" s="1127"/>
      <c r="D2" s="1127"/>
      <c r="E2" s="1127"/>
      <c r="F2" s="1128"/>
      <c r="G2" s="679" t="s">
        <v>234</v>
      </c>
      <c r="H2" s="761" t="s">
        <v>235</v>
      </c>
      <c r="I2" s="769" t="s">
        <v>661</v>
      </c>
    </row>
    <row r="3" spans="1:19" ht="44.5" customHeight="1">
      <c r="A3" s="376"/>
      <c r="B3" s="1126" t="s">
        <v>1231</v>
      </c>
      <c r="C3" s="1127"/>
      <c r="D3" s="1127"/>
      <c r="E3" s="1127"/>
      <c r="F3" s="1128"/>
      <c r="G3" s="679" t="s">
        <v>234</v>
      </c>
      <c r="H3" s="761" t="s">
        <v>235</v>
      </c>
      <c r="I3" s="769" t="s">
        <v>661</v>
      </c>
    </row>
    <row r="4" spans="1:19" ht="44.5" customHeight="1">
      <c r="A4" s="376"/>
      <c r="B4" s="1126" t="s">
        <v>1290</v>
      </c>
      <c r="C4" s="1127"/>
      <c r="D4" s="1127"/>
      <c r="E4" s="1127"/>
      <c r="F4" s="1128"/>
      <c r="G4" s="679" t="s">
        <v>234</v>
      </c>
      <c r="H4" s="761" t="s">
        <v>235</v>
      </c>
      <c r="I4" s="769" t="s">
        <v>661</v>
      </c>
    </row>
    <row r="5" spans="1:19" ht="21" customHeight="1">
      <c r="A5" s="376"/>
      <c r="B5" s="767"/>
      <c r="C5" s="767"/>
      <c r="D5" s="767"/>
      <c r="E5" s="767"/>
      <c r="F5" s="767"/>
      <c r="G5" s="768"/>
      <c r="H5" s="768"/>
      <c r="I5" s="768"/>
    </row>
    <row r="6" spans="1:19" ht="15.75" customHeight="1">
      <c r="A6" s="111" t="s">
        <v>814</v>
      </c>
      <c r="B6" s="111"/>
      <c r="C6" s="111"/>
      <c r="D6" s="111"/>
      <c r="E6" s="111"/>
      <c r="F6" s="111"/>
      <c r="G6" s="111"/>
      <c r="H6" s="111"/>
      <c r="I6" s="656" t="s">
        <v>1327</v>
      </c>
    </row>
    <row r="7" spans="1:19" ht="22.5" customHeight="1">
      <c r="A7" s="850" t="s">
        <v>113</v>
      </c>
      <c r="B7" s="858"/>
      <c r="C7" s="851"/>
      <c r="D7" s="657" t="s">
        <v>685</v>
      </c>
      <c r="E7" s="657" t="s">
        <v>686</v>
      </c>
      <c r="F7" s="1170" t="s">
        <v>687</v>
      </c>
      <c r="G7" s="1171"/>
      <c r="H7" s="1170" t="s">
        <v>1232</v>
      </c>
      <c r="I7" s="1171"/>
    </row>
    <row r="8" spans="1:19" ht="22.5" customHeight="1">
      <c r="A8" s="1172" t="s">
        <v>722</v>
      </c>
      <c r="B8" s="1173"/>
      <c r="C8" s="1174"/>
      <c r="D8" s="658">
        <v>0</v>
      </c>
      <c r="E8" s="658">
        <v>0</v>
      </c>
      <c r="F8" s="1134"/>
      <c r="G8" s="1135"/>
      <c r="H8" s="1153"/>
      <c r="I8" s="1154"/>
    </row>
    <row r="9" spans="1:19" ht="15.75" customHeight="1">
      <c r="A9" s="850" t="s">
        <v>114</v>
      </c>
      <c r="B9" s="858"/>
      <c r="C9" s="851"/>
      <c r="D9" s="658">
        <v>0</v>
      </c>
      <c r="E9" s="658">
        <v>0</v>
      </c>
      <c r="F9" s="1134"/>
      <c r="G9" s="1135"/>
      <c r="H9" s="1153"/>
      <c r="I9" s="1154"/>
    </row>
    <row r="10" spans="1:19" ht="15.5" customHeight="1">
      <c r="A10" s="1155" t="s">
        <v>115</v>
      </c>
      <c r="B10" s="1156"/>
      <c r="C10" s="659" t="s">
        <v>1233</v>
      </c>
      <c r="D10" s="660">
        <v>0</v>
      </c>
      <c r="E10" s="660">
        <v>0</v>
      </c>
      <c r="F10" s="1161"/>
      <c r="G10" s="1162"/>
      <c r="H10" s="1162"/>
      <c r="I10" s="1163"/>
    </row>
    <row r="11" spans="1:19" ht="15.5" customHeight="1">
      <c r="A11" s="1157"/>
      <c r="B11" s="1158"/>
      <c r="C11" s="661" t="s">
        <v>1234</v>
      </c>
      <c r="D11" s="662">
        <v>0</v>
      </c>
      <c r="E11" s="662">
        <v>0</v>
      </c>
      <c r="F11" s="1164"/>
      <c r="G11" s="1165"/>
      <c r="H11" s="1165"/>
      <c r="I11" s="1166"/>
    </row>
    <row r="12" spans="1:19" ht="15.5" customHeight="1">
      <c r="A12" s="1157"/>
      <c r="B12" s="1158"/>
      <c r="C12" s="661" t="s">
        <v>1235</v>
      </c>
      <c r="D12" s="662">
        <v>0</v>
      </c>
      <c r="E12" s="662">
        <v>0</v>
      </c>
      <c r="F12" s="1164"/>
      <c r="G12" s="1165"/>
      <c r="H12" s="1165"/>
      <c r="I12" s="1166"/>
    </row>
    <row r="13" spans="1:19" ht="15.5" customHeight="1">
      <c r="A13" s="1157"/>
      <c r="B13" s="1158"/>
      <c r="C13" s="661" t="s">
        <v>1236</v>
      </c>
      <c r="D13" s="662">
        <v>0</v>
      </c>
      <c r="E13" s="662">
        <v>0</v>
      </c>
      <c r="F13" s="1164"/>
      <c r="G13" s="1165"/>
      <c r="H13" s="1165"/>
      <c r="I13" s="1166"/>
    </row>
    <row r="14" spans="1:19" ht="15.5" customHeight="1">
      <c r="A14" s="1157"/>
      <c r="B14" s="1158"/>
      <c r="C14" s="661" t="s">
        <v>1237</v>
      </c>
      <c r="D14" s="662">
        <v>0</v>
      </c>
      <c r="E14" s="662">
        <v>0</v>
      </c>
      <c r="F14" s="1164"/>
      <c r="G14" s="1165"/>
      <c r="H14" s="1165"/>
      <c r="I14" s="1166"/>
    </row>
    <row r="15" spans="1:19" ht="15.5" customHeight="1">
      <c r="A15" s="1157"/>
      <c r="B15" s="1158"/>
      <c r="C15" s="661" t="s">
        <v>55</v>
      </c>
      <c r="D15" s="662">
        <v>0</v>
      </c>
      <c r="E15" s="662">
        <v>0</v>
      </c>
      <c r="F15" s="1164"/>
      <c r="G15" s="1165"/>
      <c r="H15" s="1165"/>
      <c r="I15" s="1166"/>
    </row>
    <row r="16" spans="1:19" ht="15.5" customHeight="1">
      <c r="A16" s="1157"/>
      <c r="B16" s="1158"/>
      <c r="C16" s="661" t="s">
        <v>1238</v>
      </c>
      <c r="D16" s="662">
        <v>0</v>
      </c>
      <c r="E16" s="662">
        <v>0</v>
      </c>
      <c r="F16" s="1164"/>
      <c r="G16" s="1165"/>
      <c r="H16" s="1165"/>
      <c r="I16" s="1166"/>
    </row>
    <row r="17" spans="1:9" ht="15.5" customHeight="1">
      <c r="A17" s="1157"/>
      <c r="B17" s="1158"/>
      <c r="C17" s="661" t="s">
        <v>1239</v>
      </c>
      <c r="D17" s="662">
        <v>0</v>
      </c>
      <c r="E17" s="662">
        <v>0</v>
      </c>
      <c r="F17" s="1164"/>
      <c r="G17" s="1165"/>
      <c r="H17" s="1165"/>
      <c r="I17" s="1166"/>
    </row>
    <row r="18" spans="1:9" ht="15.5" customHeight="1">
      <c r="A18" s="1157"/>
      <c r="B18" s="1158"/>
      <c r="C18" s="661" t="s">
        <v>75</v>
      </c>
      <c r="D18" s="662">
        <v>0</v>
      </c>
      <c r="E18" s="662">
        <v>0</v>
      </c>
      <c r="F18" s="1164"/>
      <c r="G18" s="1165"/>
      <c r="H18" s="1165"/>
      <c r="I18" s="1166"/>
    </row>
    <row r="19" spans="1:9" ht="15.5" customHeight="1">
      <c r="A19" s="1157"/>
      <c r="B19" s="1158"/>
      <c r="C19" s="661" t="s">
        <v>152</v>
      </c>
      <c r="D19" s="662">
        <v>0</v>
      </c>
      <c r="E19" s="662">
        <v>0</v>
      </c>
      <c r="F19" s="1164"/>
      <c r="G19" s="1165"/>
      <c r="H19" s="1165"/>
      <c r="I19" s="1166"/>
    </row>
    <row r="20" spans="1:9" ht="15.5" customHeight="1">
      <c r="A20" s="1157"/>
      <c r="B20" s="1158"/>
      <c r="C20" s="661" t="s">
        <v>153</v>
      </c>
      <c r="D20" s="662">
        <v>0</v>
      </c>
      <c r="E20" s="662">
        <v>0</v>
      </c>
      <c r="F20" s="1164"/>
      <c r="G20" s="1165"/>
      <c r="H20" s="1165"/>
      <c r="I20" s="1166"/>
    </row>
    <row r="21" spans="1:9" ht="15.5" customHeight="1">
      <c r="A21" s="1159"/>
      <c r="B21" s="1160"/>
      <c r="C21" s="663" t="s">
        <v>154</v>
      </c>
      <c r="D21" s="664">
        <v>0</v>
      </c>
      <c r="E21" s="664">
        <v>0</v>
      </c>
      <c r="F21" s="1167"/>
      <c r="G21" s="1168"/>
      <c r="H21" s="1168"/>
      <c r="I21" s="1169"/>
    </row>
    <row r="22" spans="1:9" ht="15.5" customHeight="1">
      <c r="A22" s="850" t="s">
        <v>168</v>
      </c>
      <c r="B22" s="851"/>
      <c r="C22" s="663"/>
      <c r="D22" s="664">
        <v>0</v>
      </c>
      <c r="E22" s="664">
        <v>0</v>
      </c>
      <c r="F22" s="1136"/>
      <c r="G22" s="1137"/>
      <c r="H22" s="1137"/>
      <c r="I22" s="1138"/>
    </row>
    <row r="23" spans="1:9" ht="18.5" customHeight="1">
      <c r="A23" s="1139" t="s">
        <v>1240</v>
      </c>
      <c r="B23" s="1139"/>
      <c r="C23" s="1139"/>
      <c r="D23" s="1139"/>
      <c r="E23" s="1139"/>
      <c r="F23" s="1139"/>
      <c r="G23" s="1139"/>
      <c r="H23" s="1139"/>
      <c r="I23" s="1139"/>
    </row>
    <row r="24" spans="1:9" ht="15.75" customHeight="1">
      <c r="A24" s="665"/>
      <c r="B24" s="665"/>
      <c r="C24" s="665"/>
      <c r="D24" s="665"/>
      <c r="E24" s="665"/>
      <c r="F24" s="665"/>
      <c r="G24" s="665"/>
      <c r="H24" s="665"/>
      <c r="I24" s="665"/>
    </row>
    <row r="25" spans="1:9" ht="15.75" customHeight="1">
      <c r="A25" s="825" t="s">
        <v>739</v>
      </c>
      <c r="B25" s="825"/>
      <c r="C25" s="825"/>
      <c r="D25" s="825"/>
      <c r="E25" s="825" t="s">
        <v>740</v>
      </c>
      <c r="F25" s="825"/>
      <c r="G25" s="825"/>
      <c r="H25" s="825"/>
    </row>
    <row r="26" spans="1:9" ht="15.75" customHeight="1">
      <c r="A26" s="1151"/>
      <c r="B26" s="1152"/>
      <c r="C26" s="1151" t="s">
        <v>82</v>
      </c>
      <c r="D26" s="1152"/>
      <c r="E26" s="305"/>
      <c r="F26" s="1145" t="s">
        <v>741</v>
      </c>
      <c r="G26" s="1145"/>
      <c r="H26" s="1145"/>
    </row>
    <row r="27" spans="1:9" ht="15.75" customHeight="1">
      <c r="A27" s="1141"/>
      <c r="B27" s="1142"/>
      <c r="C27" s="1141" t="s">
        <v>742</v>
      </c>
      <c r="D27" s="1142"/>
      <c r="E27" s="306"/>
      <c r="F27" s="1146" t="s">
        <v>743</v>
      </c>
      <c r="G27" s="1146"/>
      <c r="H27" s="1146"/>
    </row>
    <row r="28" spans="1:9">
      <c r="A28" s="1141"/>
      <c r="B28" s="1142"/>
      <c r="C28" s="1141" t="s">
        <v>744</v>
      </c>
      <c r="D28" s="1142"/>
      <c r="E28" s="306"/>
      <c r="F28" s="1146" t="s">
        <v>745</v>
      </c>
      <c r="G28" s="1146"/>
      <c r="H28" s="1146"/>
    </row>
    <row r="29" spans="1:9" ht="18.649999999999999" customHeight="1">
      <c r="A29" s="1141"/>
      <c r="B29" s="1142"/>
      <c r="C29" s="1141" t="s">
        <v>79</v>
      </c>
      <c r="D29" s="1142"/>
      <c r="E29" s="306"/>
      <c r="F29" s="1146" t="s">
        <v>746</v>
      </c>
      <c r="G29" s="1146"/>
      <c r="H29" s="1146"/>
    </row>
    <row r="30" spans="1:9" ht="17.399999999999999" customHeight="1">
      <c r="A30" s="1141"/>
      <c r="B30" s="1142"/>
      <c r="C30" s="1141" t="s">
        <v>747</v>
      </c>
      <c r="D30" s="1142"/>
      <c r="E30" s="307"/>
      <c r="F30" s="1146" t="s">
        <v>748</v>
      </c>
      <c r="G30" s="1146"/>
      <c r="H30" s="1146"/>
    </row>
    <row r="31" spans="1:9" ht="18" customHeight="1">
      <c r="A31" s="1140"/>
      <c r="B31" s="1140"/>
      <c r="C31" s="1140" t="s">
        <v>1244</v>
      </c>
      <c r="D31" s="1140"/>
      <c r="E31" s="308"/>
      <c r="F31" s="1140" t="s">
        <v>749</v>
      </c>
      <c r="G31" s="1140"/>
      <c r="H31" s="1140"/>
    </row>
    <row r="32" spans="1:9" ht="14">
      <c r="A32" s="309" t="s">
        <v>1243</v>
      </c>
      <c r="C32" s="310"/>
      <c r="D32" s="311"/>
      <c r="E32" s="309"/>
      <c r="F32" s="309"/>
      <c r="G32" s="311"/>
      <c r="H32" s="311"/>
    </row>
    <row r="33" spans="1:19" s="21" customFormat="1" ht="14">
      <c r="A33" s="17"/>
      <c r="B33" s="17"/>
      <c r="C33" s="49"/>
      <c r="D33" s="49"/>
      <c r="E33" s="49"/>
      <c r="F33" s="244"/>
      <c r="G33" s="244"/>
      <c r="H33" s="244"/>
      <c r="I33" s="22"/>
      <c r="J33" s="17"/>
      <c r="K33" s="17"/>
      <c r="L33" s="17"/>
      <c r="M33" s="17"/>
      <c r="N33" s="17"/>
      <c r="O33" s="17"/>
      <c r="P33" s="17"/>
      <c r="Q33" s="17"/>
      <c r="R33" s="17"/>
      <c r="S33" s="17"/>
    </row>
    <row r="34" spans="1:19" ht="20.25" customHeight="1">
      <c r="A34" s="1" t="s">
        <v>815</v>
      </c>
      <c r="B34" s="76"/>
      <c r="C34" s="49"/>
      <c r="D34" s="49"/>
      <c r="E34" s="49"/>
      <c r="F34" s="244"/>
      <c r="G34" s="244"/>
      <c r="H34" s="244"/>
      <c r="I34" s="22"/>
    </row>
    <row r="35" spans="1:19" ht="20.25" customHeight="1">
      <c r="A35" s="1"/>
      <c r="B35" s="52" t="s">
        <v>382</v>
      </c>
      <c r="F35" s="52" t="s">
        <v>389</v>
      </c>
      <c r="I35" s="22"/>
    </row>
    <row r="36" spans="1:19" ht="20.25" customHeight="1">
      <c r="A36" s="11"/>
      <c r="B36" s="40" t="s">
        <v>383</v>
      </c>
      <c r="C36" s="1132" t="s">
        <v>384</v>
      </c>
      <c r="D36" s="1133"/>
      <c r="E36" s="41"/>
      <c r="F36" s="1132" t="s">
        <v>383</v>
      </c>
      <c r="G36" s="1144"/>
      <c r="H36" s="1147" t="s">
        <v>384</v>
      </c>
      <c r="I36" s="1148"/>
    </row>
    <row r="37" spans="1:19" ht="14.4" customHeight="1">
      <c r="A37" s="11"/>
      <c r="B37" s="38" t="s">
        <v>385</v>
      </c>
      <c r="C37" s="43" t="s">
        <v>234</v>
      </c>
      <c r="D37" s="44" t="s">
        <v>236</v>
      </c>
      <c r="E37" s="1131"/>
      <c r="F37" s="1129" t="s">
        <v>390</v>
      </c>
      <c r="G37" s="1130"/>
      <c r="H37" s="229" t="s">
        <v>395</v>
      </c>
      <c r="I37" s="230" t="s">
        <v>394</v>
      </c>
      <c r="J37" s="21"/>
      <c r="K37" s="21"/>
      <c r="L37" s="21"/>
      <c r="M37" s="21"/>
      <c r="N37" s="21"/>
      <c r="O37" s="21"/>
      <c r="P37" s="21"/>
      <c r="Q37" s="21"/>
      <c r="R37" s="21"/>
      <c r="S37" s="21"/>
    </row>
    <row r="38" spans="1:19" ht="14">
      <c r="A38" s="11"/>
      <c r="B38" s="37" t="s">
        <v>386</v>
      </c>
      <c r="C38" s="45" t="s">
        <v>234</v>
      </c>
      <c r="D38" s="46" t="s">
        <v>236</v>
      </c>
      <c r="E38" s="1131"/>
      <c r="F38" s="1149" t="s">
        <v>391</v>
      </c>
      <c r="G38" s="1150"/>
      <c r="H38" s="229" t="s">
        <v>395</v>
      </c>
      <c r="I38" s="230" t="s">
        <v>394</v>
      </c>
    </row>
    <row r="39" spans="1:19" s="21" customFormat="1" ht="22">
      <c r="A39" s="11"/>
      <c r="B39" s="312" t="s">
        <v>387</v>
      </c>
      <c r="C39" s="45" t="s">
        <v>234</v>
      </c>
      <c r="D39" s="46" t="s">
        <v>236</v>
      </c>
      <c r="E39" s="41"/>
      <c r="F39" s="1129" t="s">
        <v>392</v>
      </c>
      <c r="G39" s="1130"/>
      <c r="H39" s="229" t="s">
        <v>395</v>
      </c>
      <c r="I39" s="230" t="s">
        <v>394</v>
      </c>
      <c r="J39" s="17"/>
      <c r="K39" s="17"/>
      <c r="L39" s="17"/>
      <c r="M39" s="17"/>
      <c r="N39" s="17"/>
      <c r="O39" s="17"/>
      <c r="P39" s="17"/>
      <c r="Q39" s="17"/>
      <c r="R39" s="17"/>
      <c r="S39" s="17"/>
    </row>
    <row r="40" spans="1:19" ht="21" customHeight="1">
      <c r="A40" s="11"/>
      <c r="B40" s="51" t="s">
        <v>388</v>
      </c>
      <c r="C40" s="47" t="s">
        <v>234</v>
      </c>
      <c r="D40" s="48" t="s">
        <v>236</v>
      </c>
      <c r="E40" s="41"/>
      <c r="F40" s="1132" t="s">
        <v>393</v>
      </c>
      <c r="G40" s="1144"/>
      <c r="H40" s="322" t="s">
        <v>395</v>
      </c>
      <c r="I40" s="323" t="s">
        <v>394</v>
      </c>
    </row>
    <row r="41" spans="1:19" ht="21" customHeight="1">
      <c r="A41" s="11"/>
      <c r="B41" s="42"/>
      <c r="C41" s="39"/>
      <c r="D41" s="39"/>
      <c r="E41" s="39"/>
      <c r="F41" s="1143"/>
      <c r="G41" s="1143"/>
      <c r="H41" s="321"/>
      <c r="I41" s="321"/>
    </row>
    <row r="42" spans="1:19" ht="21" customHeight="1">
      <c r="B42" s="1"/>
      <c r="C42" s="19"/>
      <c r="D42" s="19"/>
      <c r="E42" s="19"/>
      <c r="F42" s="19"/>
      <c r="G42" s="19"/>
    </row>
    <row r="43" spans="1:19" ht="21" customHeight="1">
      <c r="A43" s="1"/>
      <c r="B43" s="19"/>
      <c r="C43" s="19"/>
      <c r="D43" s="19"/>
      <c r="E43" s="19"/>
      <c r="F43" s="19"/>
      <c r="J43" s="21"/>
      <c r="K43" s="21"/>
      <c r="L43" s="21"/>
      <c r="M43" s="21"/>
      <c r="N43" s="21"/>
      <c r="O43" s="21"/>
      <c r="P43" s="21"/>
      <c r="Q43" s="21"/>
      <c r="R43" s="21"/>
      <c r="S43" s="21"/>
    </row>
    <row r="44" spans="1:19">
      <c r="A44" s="19"/>
      <c r="B44" s="19"/>
    </row>
    <row r="45" spans="1:19">
      <c r="A45" s="19"/>
      <c r="B45" s="19"/>
    </row>
    <row r="46" spans="1:19">
      <c r="A46" s="19"/>
      <c r="B46" s="19"/>
    </row>
    <row r="47" spans="1:19" ht="18.75" customHeight="1">
      <c r="A47" s="19"/>
      <c r="B47" s="19"/>
    </row>
    <row r="48" spans="1:19" ht="19.5" customHeight="1">
      <c r="A48" s="19"/>
      <c r="B48" s="19"/>
    </row>
    <row r="49" spans="1:2">
      <c r="A49" s="19"/>
      <c r="B49" s="19"/>
    </row>
    <row r="50" spans="1:2">
      <c r="A50" s="19"/>
      <c r="B50" s="19"/>
    </row>
    <row r="51" spans="1:2">
      <c r="A51" s="19"/>
      <c r="B51" s="19"/>
    </row>
    <row r="52" spans="1:2">
      <c r="A52" s="19"/>
      <c r="B52" s="19"/>
    </row>
    <row r="53" spans="1:2">
      <c r="A53" s="19"/>
      <c r="B53" s="19"/>
    </row>
    <row r="54" spans="1:2">
      <c r="A54" s="19"/>
      <c r="B54" s="19"/>
    </row>
    <row r="55" spans="1:2">
      <c r="A55" s="19"/>
      <c r="B55" s="19"/>
    </row>
    <row r="56" spans="1:2">
      <c r="A56" s="19"/>
      <c r="B56" s="19"/>
    </row>
    <row r="57" spans="1:2">
      <c r="A57" s="19"/>
      <c r="B57" s="19"/>
    </row>
    <row r="58" spans="1:2">
      <c r="A58" s="19"/>
      <c r="B58" s="19"/>
    </row>
    <row r="59" spans="1:2">
      <c r="A59" s="19"/>
      <c r="B59" s="19"/>
    </row>
    <row r="60" spans="1:2">
      <c r="A60" s="19"/>
      <c r="B60" s="19"/>
    </row>
    <row r="61" spans="1:2">
      <c r="A61" s="19"/>
      <c r="B61" s="19"/>
    </row>
    <row r="62" spans="1:2">
      <c r="A62" s="19"/>
      <c r="B62" s="19"/>
    </row>
    <row r="63" spans="1:2">
      <c r="A63" s="19"/>
      <c r="B63" s="19"/>
    </row>
    <row r="64" spans="1:2">
      <c r="A64" s="19"/>
      <c r="B64" s="19"/>
    </row>
  </sheetData>
  <mergeCells count="57">
    <mergeCell ref="C27:D27"/>
    <mergeCell ref="C31:D31"/>
    <mergeCell ref="C28:D28"/>
    <mergeCell ref="C29:D29"/>
    <mergeCell ref="C30:D30"/>
    <mergeCell ref="F16:I16"/>
    <mergeCell ref="A7:C7"/>
    <mergeCell ref="F7:G7"/>
    <mergeCell ref="H7:I7"/>
    <mergeCell ref="A8:C8"/>
    <mergeCell ref="F8:G8"/>
    <mergeCell ref="H8:I8"/>
    <mergeCell ref="A26:B26"/>
    <mergeCell ref="A25:D25"/>
    <mergeCell ref="C26:D26"/>
    <mergeCell ref="H9:I9"/>
    <mergeCell ref="A10:B21"/>
    <mergeCell ref="F10:I10"/>
    <mergeCell ref="F11:I11"/>
    <mergeCell ref="F19:I19"/>
    <mergeCell ref="F20:I20"/>
    <mergeCell ref="F21:I21"/>
    <mergeCell ref="F17:I17"/>
    <mergeCell ref="F18:I18"/>
    <mergeCell ref="F12:I12"/>
    <mergeCell ref="F13:I13"/>
    <mergeCell ref="F14:I14"/>
    <mergeCell ref="F15:I15"/>
    <mergeCell ref="F41:G41"/>
    <mergeCell ref="F40:G40"/>
    <mergeCell ref="E25:H25"/>
    <mergeCell ref="F26:H26"/>
    <mergeCell ref="F27:H27"/>
    <mergeCell ref="F31:H31"/>
    <mergeCell ref="F28:H28"/>
    <mergeCell ref="F29:H29"/>
    <mergeCell ref="F30:H30"/>
    <mergeCell ref="H36:I36"/>
    <mergeCell ref="F36:G36"/>
    <mergeCell ref="F37:G37"/>
    <mergeCell ref="F38:G38"/>
    <mergeCell ref="B2:F2"/>
    <mergeCell ref="B3:F3"/>
    <mergeCell ref="B4:F4"/>
    <mergeCell ref="F39:G39"/>
    <mergeCell ref="E37:E38"/>
    <mergeCell ref="C36:D36"/>
    <mergeCell ref="A9:C9"/>
    <mergeCell ref="F9:G9"/>
    <mergeCell ref="A22:B22"/>
    <mergeCell ref="F22:I22"/>
    <mergeCell ref="A23:I23"/>
    <mergeCell ref="A31:B31"/>
    <mergeCell ref="A30:B30"/>
    <mergeCell ref="A29:B29"/>
    <mergeCell ref="A28:B28"/>
    <mergeCell ref="A27:B27"/>
  </mergeCells>
  <phoneticPr fontId="9"/>
  <pageMargins left="0.70866141732283472" right="0.51181102362204722" top="0.74803149606299213" bottom="0.55118110236220474" header="0.31496062992125984" footer="0.31496062992125984"/>
  <pageSetup paperSize="9" scale="92" orientation="portrait" r:id="rId1"/>
  <headerFooter>
    <oddFoote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274D8-B8D7-47BB-83BD-54B5135461BD}">
  <dimension ref="A1:S28"/>
  <sheetViews>
    <sheetView view="pageBreakPreview" zoomScale="105" zoomScaleNormal="100" workbookViewId="0">
      <selection activeCell="O24" sqref="O24"/>
    </sheetView>
  </sheetViews>
  <sheetFormatPr defaultRowHeight="13"/>
  <cols>
    <col min="1" max="1" width="2.08984375" customWidth="1"/>
    <col min="2" max="2" width="13.90625" customWidth="1"/>
    <col min="4" max="4" width="7.08984375" customWidth="1"/>
    <col min="5" max="5" width="10.36328125" customWidth="1"/>
    <col min="6" max="6" width="10.453125" customWidth="1"/>
    <col min="7" max="7" width="9.90625" customWidth="1"/>
    <col min="9" max="9" width="18.08984375" customWidth="1"/>
  </cols>
  <sheetData>
    <row r="1" spans="1:19" s="17" customFormat="1" ht="14">
      <c r="A1" s="1" t="s">
        <v>1374</v>
      </c>
      <c r="B1" s="19"/>
      <c r="C1" s="19"/>
      <c r="D1" s="19"/>
      <c r="E1" s="19"/>
      <c r="F1" s="19"/>
    </row>
    <row r="2" spans="1:19" s="17" customFormat="1" ht="14">
      <c r="B2" s="1" t="s">
        <v>123</v>
      </c>
      <c r="C2" s="19"/>
      <c r="D2" s="19"/>
      <c r="E2" s="19"/>
      <c r="F2" s="19"/>
      <c r="G2" s="19"/>
    </row>
    <row r="3" spans="1:19" s="17" customFormat="1" ht="14.15" customHeight="1">
      <c r="A3" s="21"/>
      <c r="B3" s="730" t="s">
        <v>124</v>
      </c>
      <c r="C3" s="1194" t="s">
        <v>125</v>
      </c>
      <c r="D3" s="1194"/>
      <c r="E3" s="730" t="s">
        <v>1354</v>
      </c>
      <c r="F3" s="730" t="s">
        <v>1355</v>
      </c>
      <c r="G3" s="730" t="s">
        <v>1356</v>
      </c>
      <c r="H3" s="1194" t="s">
        <v>1357</v>
      </c>
      <c r="I3" s="1194"/>
      <c r="J3" s="21"/>
      <c r="K3" s="21"/>
      <c r="L3" s="21"/>
      <c r="M3" s="21"/>
      <c r="N3" s="21"/>
      <c r="O3" s="21"/>
      <c r="P3" s="21"/>
      <c r="Q3" s="21"/>
      <c r="R3" s="21"/>
      <c r="S3" s="21"/>
    </row>
    <row r="4" spans="1:19" s="17" customFormat="1" ht="14">
      <c r="B4" s="747"/>
      <c r="C4" s="1188"/>
      <c r="D4" s="1188"/>
      <c r="E4" s="747"/>
      <c r="F4" s="747"/>
      <c r="G4" s="747"/>
      <c r="H4" s="1188"/>
      <c r="I4" s="1188"/>
    </row>
    <row r="5" spans="1:19" s="17" customFormat="1" ht="14">
      <c r="B5" s="748"/>
      <c r="C5" s="1189"/>
      <c r="D5" s="1189"/>
      <c r="E5" s="748"/>
      <c r="F5" s="748"/>
      <c r="G5" s="748"/>
      <c r="H5" s="1189"/>
      <c r="I5" s="1189"/>
    </row>
    <row r="6" spans="1:19" s="17" customFormat="1" ht="14">
      <c r="B6" s="748"/>
      <c r="C6" s="1189"/>
      <c r="D6" s="1189"/>
      <c r="E6" s="748"/>
      <c r="F6" s="748"/>
      <c r="G6" s="748"/>
      <c r="H6" s="1189"/>
      <c r="I6" s="1189"/>
    </row>
    <row r="7" spans="1:19" s="17" customFormat="1" ht="14">
      <c r="B7" s="749"/>
      <c r="C7" s="1190"/>
      <c r="D7" s="1190"/>
      <c r="E7" s="749"/>
      <c r="F7" s="749"/>
      <c r="G7" s="749"/>
      <c r="H7" s="1190"/>
      <c r="I7" s="1190"/>
    </row>
    <row r="8" spans="1:19" s="17" customFormat="1" ht="6.9" customHeight="1">
      <c r="B8" s="702"/>
      <c r="C8" s="703"/>
      <c r="D8" s="703"/>
      <c r="E8" s="702"/>
      <c r="F8" s="702"/>
      <c r="G8" s="702"/>
      <c r="H8" s="703"/>
      <c r="I8" s="703"/>
    </row>
    <row r="9" spans="1:19" s="17" customFormat="1" ht="14">
      <c r="B9" s="1" t="s">
        <v>1241</v>
      </c>
      <c r="C9" s="19"/>
      <c r="E9" s="19"/>
      <c r="F9" s="19"/>
      <c r="G9" s="19"/>
      <c r="H9" s="19"/>
    </row>
    <row r="10" spans="1:19" s="17" customFormat="1" ht="14.15" customHeight="1">
      <c r="A10" s="21"/>
      <c r="B10" s="730" t="s">
        <v>124</v>
      </c>
      <c r="C10" s="1194" t="s">
        <v>125</v>
      </c>
      <c r="D10" s="1194"/>
      <c r="E10" s="730" t="s">
        <v>1354</v>
      </c>
      <c r="F10" s="730" t="s">
        <v>1355</v>
      </c>
      <c r="G10" s="730" t="s">
        <v>1356</v>
      </c>
      <c r="H10" s="1194" t="s">
        <v>1357</v>
      </c>
      <c r="I10" s="1194"/>
      <c r="J10" s="21"/>
      <c r="K10" s="21"/>
      <c r="L10" s="21"/>
      <c r="M10" s="21"/>
      <c r="N10" s="21"/>
      <c r="O10" s="21"/>
      <c r="P10" s="21"/>
      <c r="Q10" s="21"/>
      <c r="R10" s="21"/>
      <c r="S10" s="21"/>
    </row>
    <row r="11" spans="1:19" s="17" customFormat="1" ht="14">
      <c r="B11" s="747"/>
      <c r="C11" s="1188"/>
      <c r="D11" s="1188"/>
      <c r="E11" s="747"/>
      <c r="F11" s="747"/>
      <c r="G11" s="747"/>
      <c r="H11" s="1188"/>
      <c r="I11" s="1188"/>
    </row>
    <row r="12" spans="1:19" s="17" customFormat="1" ht="14">
      <c r="B12" s="748"/>
      <c r="C12" s="1189"/>
      <c r="D12" s="1189"/>
      <c r="E12" s="748"/>
      <c r="F12" s="748"/>
      <c r="G12" s="748"/>
      <c r="H12" s="1189"/>
      <c r="I12" s="1189"/>
    </row>
    <row r="13" spans="1:19" s="17" customFormat="1" ht="14">
      <c r="B13" s="748"/>
      <c r="C13" s="1189"/>
      <c r="D13" s="1189"/>
      <c r="E13" s="748"/>
      <c r="F13" s="748"/>
      <c r="G13" s="748"/>
      <c r="H13" s="1189"/>
      <c r="I13" s="1189"/>
    </row>
    <row r="14" spans="1:19" s="17" customFormat="1" ht="14">
      <c r="B14" s="749"/>
      <c r="C14" s="1190"/>
      <c r="D14" s="1190"/>
      <c r="E14" s="749"/>
      <c r="F14" s="749"/>
      <c r="G14" s="749"/>
      <c r="H14" s="1190"/>
      <c r="I14" s="1190"/>
    </row>
    <row r="15" spans="1:19" s="17" customFormat="1">
      <c r="B15" s="76" t="s">
        <v>1303</v>
      </c>
      <c r="C15" s="19"/>
      <c r="D15" s="19"/>
      <c r="E15" s="19"/>
      <c r="F15" s="19"/>
      <c r="G15" s="19"/>
    </row>
    <row r="16" spans="1:19" s="17" customFormat="1" ht="5.4" customHeight="1">
      <c r="B16" s="76"/>
      <c r="C16" s="19"/>
      <c r="D16" s="19"/>
      <c r="E16" s="19"/>
      <c r="F16" s="19"/>
      <c r="G16" s="19"/>
    </row>
    <row r="17" spans="1:19" s="17" customFormat="1" ht="14">
      <c r="B17" s="1" t="s">
        <v>1242</v>
      </c>
      <c r="C17" s="19"/>
      <c r="D17" s="19"/>
      <c r="E17" s="19"/>
      <c r="F17" s="19"/>
      <c r="G17" s="19"/>
    </row>
    <row r="18" spans="1:19" s="17" customFormat="1" ht="14">
      <c r="B18" s="704" t="s">
        <v>126</v>
      </c>
      <c r="C18" s="238"/>
      <c r="D18" s="238"/>
      <c r="E18" s="238"/>
      <c r="F18" s="238"/>
      <c r="G18" s="238"/>
      <c r="H18" s="239"/>
      <c r="I18" s="240"/>
    </row>
    <row r="19" spans="1:19" s="17" customFormat="1" ht="14">
      <c r="B19" s="705" t="s">
        <v>127</v>
      </c>
      <c r="C19" s="241"/>
      <c r="D19" s="241"/>
      <c r="E19" s="241"/>
      <c r="F19" s="241"/>
      <c r="G19" s="241"/>
      <c r="H19" s="242"/>
      <c r="I19" s="243"/>
    </row>
    <row r="20" spans="1:19" s="17" customFormat="1" ht="14">
      <c r="B20" s="52"/>
      <c r="C20" s="19"/>
      <c r="D20" s="19"/>
      <c r="E20" s="19"/>
      <c r="F20" s="19"/>
      <c r="G20" s="19"/>
    </row>
    <row r="21" spans="1:19" s="17" customFormat="1" ht="14">
      <c r="A21" s="1" t="s">
        <v>1372</v>
      </c>
      <c r="I21" s="434" t="s">
        <v>1327</v>
      </c>
    </row>
    <row r="22" spans="1:19" s="17" customFormat="1" ht="14">
      <c r="A22" s="706"/>
      <c r="B22" s="1132" t="s">
        <v>1304</v>
      </c>
      <c r="C22" s="1133"/>
      <c r="D22" s="1144" t="s">
        <v>1305</v>
      </c>
      <c r="E22" s="1144"/>
      <c r="F22" s="1133"/>
      <c r="G22" s="1191" t="s">
        <v>1306</v>
      </c>
      <c r="H22" s="1192"/>
      <c r="I22" s="1193"/>
    </row>
    <row r="23" spans="1:19" s="21" customFormat="1" ht="14">
      <c r="A23" s="706"/>
      <c r="B23" s="1183" t="s">
        <v>119</v>
      </c>
      <c r="C23" s="1184"/>
      <c r="D23" s="1185"/>
      <c r="E23" s="1185"/>
      <c r="F23" s="1186"/>
      <c r="G23" s="1187"/>
      <c r="H23" s="1185"/>
      <c r="I23" s="1186"/>
      <c r="J23" s="17"/>
      <c r="K23" s="17"/>
      <c r="L23" s="17"/>
      <c r="M23" s="17"/>
      <c r="N23" s="17"/>
      <c r="O23" s="17"/>
      <c r="P23" s="17"/>
      <c r="Q23" s="17"/>
      <c r="R23" s="17"/>
      <c r="S23" s="17"/>
    </row>
    <row r="24" spans="1:19" s="17" customFormat="1" ht="14">
      <c r="A24" s="706"/>
      <c r="B24" s="1178" t="s">
        <v>120</v>
      </c>
      <c r="C24" s="1179"/>
      <c r="D24" s="1180"/>
      <c r="E24" s="1180"/>
      <c r="F24" s="1181"/>
      <c r="G24" s="1182"/>
      <c r="H24" s="1180"/>
      <c r="I24" s="1181"/>
    </row>
    <row r="25" spans="1:19" s="17" customFormat="1" ht="14">
      <c r="A25" s="706"/>
      <c r="B25" s="1178" t="s">
        <v>1307</v>
      </c>
      <c r="C25" s="1179"/>
      <c r="D25" s="1180"/>
      <c r="E25" s="1180"/>
      <c r="F25" s="1181"/>
      <c r="G25" s="1182"/>
      <c r="H25" s="1180"/>
      <c r="I25" s="1181"/>
    </row>
    <row r="26" spans="1:19" s="17" customFormat="1" ht="14">
      <c r="A26" s="702"/>
      <c r="B26" s="1175"/>
      <c r="C26" s="1176"/>
      <c r="D26" s="1177"/>
      <c r="E26" s="1177"/>
      <c r="F26" s="1176"/>
      <c r="G26" s="1175"/>
      <c r="H26" s="1177"/>
      <c r="I26" s="1176"/>
    </row>
    <row r="27" spans="1:19" s="17" customFormat="1">
      <c r="A27" s="76" t="s">
        <v>121</v>
      </c>
    </row>
    <row r="28" spans="1:19" s="17" customFormat="1">
      <c r="A28" s="76" t="s">
        <v>122</v>
      </c>
    </row>
  </sheetData>
  <mergeCells count="35">
    <mergeCell ref="C3:D3"/>
    <mergeCell ref="H3:I3"/>
    <mergeCell ref="C4:D4"/>
    <mergeCell ref="H4:I4"/>
    <mergeCell ref="C5:D5"/>
    <mergeCell ref="H5:I5"/>
    <mergeCell ref="C6:D6"/>
    <mergeCell ref="H6:I6"/>
    <mergeCell ref="C7:D7"/>
    <mergeCell ref="H7:I7"/>
    <mergeCell ref="C10:D10"/>
    <mergeCell ref="H10:I10"/>
    <mergeCell ref="B23:C23"/>
    <mergeCell ref="D23:F23"/>
    <mergeCell ref="G23:I23"/>
    <mergeCell ref="C11:D11"/>
    <mergeCell ref="H11:I11"/>
    <mergeCell ref="C12:D12"/>
    <mergeCell ref="H12:I12"/>
    <mergeCell ref="C13:D13"/>
    <mergeCell ref="H13:I13"/>
    <mergeCell ref="C14:D14"/>
    <mergeCell ref="H14:I14"/>
    <mergeCell ref="B22:C22"/>
    <mergeCell ref="D22:F22"/>
    <mergeCell ref="G22:I22"/>
    <mergeCell ref="B26:C26"/>
    <mergeCell ref="D26:F26"/>
    <mergeCell ref="G26:I26"/>
    <mergeCell ref="B24:C24"/>
    <mergeCell ref="D24:F24"/>
    <mergeCell ref="G24:I24"/>
    <mergeCell ref="B25:C25"/>
    <mergeCell ref="D25:F25"/>
    <mergeCell ref="G25:I25"/>
  </mergeCells>
  <phoneticPr fontId="9"/>
  <pageMargins left="0.70866141732283472" right="0.70866141732283472" top="0.74803149606299213" bottom="0.74803149606299213" header="0.31496062992125984" footer="0.31496062992125984"/>
  <pageSetup paperSize="9" scale="90" orientation="portrait" r:id="rId1"/>
  <headerFooter>
    <oddFooter>&amp;A</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E62"/>
  <sheetViews>
    <sheetView view="pageBreakPreview" zoomScale="120" zoomScaleNormal="100" zoomScaleSheetLayoutView="120" workbookViewId="0">
      <selection activeCell="L31" sqref="L31"/>
    </sheetView>
  </sheetViews>
  <sheetFormatPr defaultColWidth="9" defaultRowHeight="13"/>
  <cols>
    <col min="1" max="1" width="9" style="359"/>
    <col min="2" max="2" width="6.1796875" style="359" customWidth="1"/>
    <col min="3" max="3" width="15" style="359" customWidth="1"/>
    <col min="4" max="4" width="13.08984375" style="359" customWidth="1"/>
    <col min="5" max="5" width="13.81640625" style="359" customWidth="1"/>
    <col min="6" max="6" width="3.1796875" style="359" customWidth="1"/>
    <col min="7" max="7" width="6.6328125" style="359" customWidth="1"/>
    <col min="8" max="8" width="13.453125" style="359" customWidth="1"/>
    <col min="9" max="9" width="6.453125" style="359" customWidth="1"/>
    <col min="10" max="10" width="10.453125" style="359" customWidth="1"/>
    <col min="11" max="11" width="9.81640625" style="551" customWidth="1"/>
    <col min="12" max="13" width="9" style="551"/>
    <col min="14" max="18" width="7.08984375" style="551" customWidth="1"/>
    <col min="19" max="19" width="8.36328125" style="551" customWidth="1"/>
    <col min="20" max="20" width="9.81640625" style="551" hidden="1" customWidth="1"/>
    <col min="21" max="21" width="14.36328125" style="359" hidden="1" customWidth="1"/>
    <col min="22" max="22" width="8.90625" style="359" hidden="1" customWidth="1"/>
    <col min="23" max="25" width="9" style="359"/>
    <col min="26" max="26" width="9" style="359" hidden="1" customWidth="1"/>
    <col min="27" max="16384" width="9" style="359"/>
  </cols>
  <sheetData>
    <row r="1" spans="1:31">
      <c r="A1" s="376"/>
      <c r="B1" s="531" t="s">
        <v>817</v>
      </c>
      <c r="C1" s="376"/>
      <c r="D1" s="376"/>
      <c r="E1" s="376"/>
      <c r="F1" s="376"/>
      <c r="G1" s="376"/>
      <c r="H1" s="376"/>
      <c r="I1" s="376"/>
      <c r="J1" s="376"/>
      <c r="K1" s="532"/>
      <c r="L1" s="532"/>
      <c r="M1" s="532"/>
      <c r="N1" s="532"/>
      <c r="O1" s="532"/>
      <c r="P1" s="532"/>
      <c r="Q1" s="532"/>
      <c r="R1" s="532"/>
      <c r="S1" s="532"/>
      <c r="T1" s="532"/>
      <c r="W1" s="376"/>
      <c r="X1" s="376"/>
      <c r="Y1" s="376"/>
      <c r="Z1" s="376"/>
    </row>
    <row r="2" spans="1:31" ht="26.25" customHeight="1" thickBot="1">
      <c r="A2" s="376"/>
      <c r="B2" s="363" t="s">
        <v>1012</v>
      </c>
      <c r="C2" s="376"/>
      <c r="D2" s="376"/>
      <c r="E2" s="376"/>
      <c r="F2" s="376"/>
      <c r="G2" s="376"/>
      <c r="H2" s="376"/>
      <c r="I2" s="376"/>
      <c r="J2" s="376"/>
      <c r="K2" s="532"/>
      <c r="L2" s="532"/>
      <c r="M2" s="533"/>
      <c r="N2" s="532"/>
      <c r="O2" s="532"/>
      <c r="P2" s="532"/>
      <c r="Q2" s="532"/>
      <c r="R2" s="532"/>
      <c r="S2" s="532"/>
      <c r="T2" s="533"/>
      <c r="W2" s="376"/>
      <c r="X2" s="376"/>
      <c r="Y2" s="376"/>
      <c r="Z2" s="376"/>
    </row>
    <row r="3" spans="1:31" ht="17" thickBot="1">
      <c r="A3" s="376"/>
      <c r="B3" s="363"/>
      <c r="C3" s="376"/>
      <c r="D3" s="376"/>
      <c r="E3" s="376"/>
      <c r="F3" s="376"/>
      <c r="G3" s="685"/>
      <c r="H3" s="1217" t="s">
        <v>1288</v>
      </c>
      <c r="I3" s="1218"/>
      <c r="J3" s="1219"/>
      <c r="K3" s="1215" t="s">
        <v>415</v>
      </c>
      <c r="L3" s="1216"/>
      <c r="M3" s="1216"/>
      <c r="N3" s="1212" t="s">
        <v>1295</v>
      </c>
      <c r="O3" s="1212"/>
      <c r="P3" s="1212"/>
      <c r="Q3" s="1212"/>
      <c r="R3" s="1212"/>
      <c r="S3" s="1212"/>
      <c r="T3" s="1209" t="s">
        <v>416</v>
      </c>
      <c r="U3" s="1203" t="s">
        <v>1292</v>
      </c>
      <c r="V3" s="1204"/>
      <c r="W3" s="1201" t="s">
        <v>1165</v>
      </c>
      <c r="X3" s="1201"/>
      <c r="Y3" s="1202"/>
      <c r="Z3" s="917" t="s">
        <v>1167</v>
      </c>
      <c r="AA3" s="623"/>
      <c r="AB3" s="1027" t="s">
        <v>1166</v>
      </c>
      <c r="AC3" s="1027"/>
      <c r="AD3" s="1027"/>
      <c r="AE3" s="1220" t="s">
        <v>1175</v>
      </c>
    </row>
    <row r="4" spans="1:31" ht="18" customHeight="1">
      <c r="A4" s="1196" t="s">
        <v>212</v>
      </c>
      <c r="B4" s="1196" t="s">
        <v>108</v>
      </c>
      <c r="C4" s="1197" t="s">
        <v>414</v>
      </c>
      <c r="D4" s="881" t="s">
        <v>1013</v>
      </c>
      <c r="E4" s="1197" t="s">
        <v>1014</v>
      </c>
      <c r="F4" s="1197"/>
      <c r="G4" s="1207" t="s">
        <v>1077</v>
      </c>
      <c r="H4" s="1198" t="s">
        <v>877</v>
      </c>
      <c r="I4" s="1199"/>
      <c r="J4" s="1213" t="s">
        <v>1015</v>
      </c>
      <c r="K4" s="534">
        <v>45748</v>
      </c>
      <c r="L4" s="534">
        <v>46113</v>
      </c>
      <c r="M4" s="535"/>
      <c r="N4" s="536" t="s">
        <v>418</v>
      </c>
      <c r="O4" s="536" t="s">
        <v>420</v>
      </c>
      <c r="P4" s="536" t="s">
        <v>422</v>
      </c>
      <c r="Q4" s="536" t="s">
        <v>423</v>
      </c>
      <c r="R4" s="1212" t="s">
        <v>117</v>
      </c>
      <c r="S4" s="536" t="s">
        <v>425</v>
      </c>
      <c r="T4" s="1210"/>
      <c r="U4" s="1205" t="s">
        <v>1293</v>
      </c>
      <c r="V4" s="1205" t="s">
        <v>1294</v>
      </c>
      <c r="W4" s="1200" t="s">
        <v>79</v>
      </c>
      <c r="X4" s="1200" t="s">
        <v>1016</v>
      </c>
      <c r="Y4" s="1200" t="s">
        <v>1017</v>
      </c>
      <c r="Z4" s="881"/>
      <c r="AA4" s="1195" t="s">
        <v>1174</v>
      </c>
      <c r="AB4" s="1027" t="s">
        <v>1342</v>
      </c>
      <c r="AC4" s="1027"/>
      <c r="AD4" s="1027"/>
      <c r="AE4" s="1220"/>
    </row>
    <row r="5" spans="1:31" ht="34.5" customHeight="1">
      <c r="A5" s="1196"/>
      <c r="B5" s="1196"/>
      <c r="C5" s="1197"/>
      <c r="D5" s="881"/>
      <c r="E5" s="1197" t="s">
        <v>1019</v>
      </c>
      <c r="F5" s="1197"/>
      <c r="G5" s="1208"/>
      <c r="H5" s="622"/>
      <c r="I5" s="487" t="s">
        <v>1173</v>
      </c>
      <c r="J5" s="1214"/>
      <c r="K5" s="537" t="s">
        <v>417</v>
      </c>
      <c r="L5" s="537" t="s">
        <v>417</v>
      </c>
      <c r="M5" s="537" t="s">
        <v>417</v>
      </c>
      <c r="N5" s="537" t="s">
        <v>419</v>
      </c>
      <c r="O5" s="537" t="s">
        <v>421</v>
      </c>
      <c r="P5" s="537" t="s">
        <v>419</v>
      </c>
      <c r="Q5" s="537" t="s">
        <v>424</v>
      </c>
      <c r="R5" s="1212"/>
      <c r="S5" s="537" t="s">
        <v>426</v>
      </c>
      <c r="T5" s="1211"/>
      <c r="U5" s="1206"/>
      <c r="V5" s="1206"/>
      <c r="W5" s="1200"/>
      <c r="X5" s="1200"/>
      <c r="Y5" s="1200"/>
      <c r="Z5" s="881"/>
      <c r="AA5" s="1195"/>
      <c r="AB5" s="700" t="s">
        <v>1339</v>
      </c>
      <c r="AC5" s="700" t="s">
        <v>1340</v>
      </c>
      <c r="AD5" s="700" t="s">
        <v>1341</v>
      </c>
      <c r="AE5" s="1220"/>
    </row>
    <row r="6" spans="1:31" ht="27" customHeight="1">
      <c r="A6" s="538"/>
      <c r="B6" s="552" t="s">
        <v>1020</v>
      </c>
      <c r="C6" s="539"/>
      <c r="D6" s="539"/>
      <c r="E6" s="1197"/>
      <c r="F6" s="1197"/>
      <c r="G6" s="507"/>
      <c r="H6" s="618"/>
      <c r="I6" s="540"/>
      <c r="J6" s="578"/>
      <c r="K6" s="541"/>
      <c r="L6" s="541"/>
      <c r="M6" s="541"/>
      <c r="N6" s="542"/>
      <c r="O6" s="542"/>
      <c r="P6" s="542"/>
      <c r="Q6" s="542"/>
      <c r="R6" s="542"/>
      <c r="S6" s="580">
        <f>SUM(N6:R6)</f>
        <v>0</v>
      </c>
      <c r="T6" s="543"/>
      <c r="U6" s="688"/>
      <c r="V6" s="688" t="s">
        <v>1021</v>
      </c>
      <c r="W6" s="621" t="s">
        <v>1021</v>
      </c>
      <c r="X6" s="621"/>
      <c r="Y6" s="687"/>
      <c r="Z6" s="486" t="str">
        <f t="shared" ref="Z6:Z37" si="0">IF(I6="有","○",IF(OR(X6="○",Y6="○"),"○","×"))</f>
        <v>×</v>
      </c>
      <c r="AA6" s="621"/>
      <c r="AB6" s="720"/>
      <c r="AC6" s="720"/>
      <c r="AD6" s="720"/>
      <c r="AE6" s="688"/>
    </row>
    <row r="7" spans="1:31" ht="27" customHeight="1">
      <c r="A7" s="538"/>
      <c r="B7" s="552" t="s">
        <v>1023</v>
      </c>
      <c r="C7" s="539"/>
      <c r="D7" s="539"/>
      <c r="E7" s="1197"/>
      <c r="F7" s="1197"/>
      <c r="G7" s="507"/>
      <c r="H7" s="618"/>
      <c r="I7" s="540"/>
      <c r="J7" s="578"/>
      <c r="K7" s="541"/>
      <c r="L7" s="541"/>
      <c r="M7" s="541"/>
      <c r="N7" s="542"/>
      <c r="O7" s="542"/>
      <c r="P7" s="542"/>
      <c r="Q7" s="542"/>
      <c r="R7" s="542"/>
      <c r="S7" s="580">
        <f t="shared" ref="S7:S55" si="1">SUM(N7:R7)</f>
        <v>0</v>
      </c>
      <c r="T7" s="543"/>
      <c r="U7" s="689"/>
      <c r="V7" s="689"/>
      <c r="W7" s="621"/>
      <c r="X7" s="692"/>
      <c r="Y7" s="692"/>
      <c r="Z7" s="486" t="str">
        <f t="shared" si="0"/>
        <v>×</v>
      </c>
      <c r="AA7" s="621"/>
      <c r="AB7" s="720"/>
      <c r="AC7" s="720"/>
      <c r="AD7" s="720"/>
      <c r="AE7" s="688"/>
    </row>
    <row r="8" spans="1:31" ht="27" customHeight="1">
      <c r="A8" s="538"/>
      <c r="B8" s="552" t="s">
        <v>1025</v>
      </c>
      <c r="C8" s="539"/>
      <c r="D8" s="539"/>
      <c r="E8" s="1197"/>
      <c r="F8" s="1197"/>
      <c r="G8" s="507"/>
      <c r="H8" s="618"/>
      <c r="I8" s="540"/>
      <c r="J8" s="578"/>
      <c r="K8" s="541"/>
      <c r="L8" s="541"/>
      <c r="M8" s="541"/>
      <c r="N8" s="542"/>
      <c r="O8" s="542"/>
      <c r="P8" s="542"/>
      <c r="Q8" s="542"/>
      <c r="R8" s="542"/>
      <c r="S8" s="580">
        <f t="shared" si="1"/>
        <v>0</v>
      </c>
      <c r="T8" s="543"/>
      <c r="U8" s="689"/>
      <c r="V8" s="689"/>
      <c r="W8" s="621"/>
      <c r="X8" s="692"/>
      <c r="Y8" s="692"/>
      <c r="Z8" s="486" t="str">
        <f t="shared" si="0"/>
        <v>×</v>
      </c>
      <c r="AA8" s="621"/>
      <c r="AB8" s="720"/>
      <c r="AC8" s="720"/>
      <c r="AD8" s="720"/>
      <c r="AE8" s="688"/>
    </row>
    <row r="9" spans="1:31" ht="27" customHeight="1">
      <c r="A9" s="538"/>
      <c r="B9" s="552" t="s">
        <v>1026</v>
      </c>
      <c r="C9" s="539"/>
      <c r="D9" s="539"/>
      <c r="E9" s="1197"/>
      <c r="F9" s="1197"/>
      <c r="G9" s="507"/>
      <c r="H9" s="618"/>
      <c r="I9" s="540"/>
      <c r="J9" s="578"/>
      <c r="K9" s="541"/>
      <c r="L9" s="541"/>
      <c r="M9" s="541"/>
      <c r="N9" s="542"/>
      <c r="O9" s="542"/>
      <c r="P9" s="542"/>
      <c r="Q9" s="542"/>
      <c r="R9" s="542"/>
      <c r="S9" s="580">
        <f t="shared" si="1"/>
        <v>0</v>
      </c>
      <c r="T9" s="543"/>
      <c r="U9" s="689"/>
      <c r="V9" s="689"/>
      <c r="W9" s="621"/>
      <c r="X9" s="692"/>
      <c r="Y9" s="692"/>
      <c r="Z9" s="486" t="str">
        <f t="shared" si="0"/>
        <v>×</v>
      </c>
      <c r="AA9" s="621"/>
      <c r="AB9" s="720"/>
      <c r="AC9" s="720"/>
      <c r="AD9" s="720"/>
      <c r="AE9" s="688"/>
    </row>
    <row r="10" spans="1:31" ht="27" customHeight="1">
      <c r="A10" s="538"/>
      <c r="B10" s="552" t="s">
        <v>1027</v>
      </c>
      <c r="C10" s="539"/>
      <c r="D10" s="539"/>
      <c r="E10" s="1197"/>
      <c r="F10" s="1197"/>
      <c r="G10" s="507"/>
      <c r="H10" s="618"/>
      <c r="I10" s="540"/>
      <c r="J10" s="578"/>
      <c r="K10" s="541"/>
      <c r="L10" s="541"/>
      <c r="M10" s="541"/>
      <c r="N10" s="542"/>
      <c r="O10" s="542"/>
      <c r="P10" s="542"/>
      <c r="Q10" s="542"/>
      <c r="R10" s="542"/>
      <c r="S10" s="580">
        <f t="shared" si="1"/>
        <v>0</v>
      </c>
      <c r="T10" s="543"/>
      <c r="U10" s="689"/>
      <c r="V10" s="689"/>
      <c r="W10" s="621"/>
      <c r="X10" s="692"/>
      <c r="Y10" s="692"/>
      <c r="Z10" s="486" t="str">
        <f t="shared" si="0"/>
        <v>×</v>
      </c>
      <c r="AA10" s="621"/>
      <c r="AB10" s="720"/>
      <c r="AC10" s="720"/>
      <c r="AD10" s="720"/>
      <c r="AE10" s="688"/>
    </row>
    <row r="11" spans="1:31" ht="27" customHeight="1">
      <c r="A11" s="538"/>
      <c r="B11" s="552" t="s">
        <v>1028</v>
      </c>
      <c r="C11" s="539"/>
      <c r="D11" s="539"/>
      <c r="E11" s="1197"/>
      <c r="F11" s="1197"/>
      <c r="G11" s="507"/>
      <c r="H11" s="618"/>
      <c r="I11" s="540"/>
      <c r="J11" s="578"/>
      <c r="K11" s="541"/>
      <c r="L11" s="541"/>
      <c r="M11" s="541"/>
      <c r="N11" s="542"/>
      <c r="O11" s="542"/>
      <c r="P11" s="542"/>
      <c r="Q11" s="542"/>
      <c r="R11" s="542"/>
      <c r="S11" s="580">
        <f t="shared" si="1"/>
        <v>0</v>
      </c>
      <c r="T11" s="543"/>
      <c r="U11" s="689"/>
      <c r="V11" s="689"/>
      <c r="W11" s="621"/>
      <c r="X11" s="692"/>
      <c r="Y11" s="692"/>
      <c r="Z11" s="486" t="str">
        <f t="shared" si="0"/>
        <v>×</v>
      </c>
      <c r="AA11" s="621"/>
      <c r="AB11" s="720"/>
      <c r="AC11" s="720"/>
      <c r="AD11" s="720"/>
      <c r="AE11" s="688"/>
    </row>
    <row r="12" spans="1:31" ht="27" customHeight="1">
      <c r="A12" s="538"/>
      <c r="B12" s="552" t="s">
        <v>1029</v>
      </c>
      <c r="C12" s="539"/>
      <c r="D12" s="539"/>
      <c r="E12" s="1197"/>
      <c r="F12" s="1197"/>
      <c r="G12" s="507"/>
      <c r="H12" s="618"/>
      <c r="I12" s="540"/>
      <c r="J12" s="578"/>
      <c r="K12" s="541"/>
      <c r="L12" s="541"/>
      <c r="M12" s="541"/>
      <c r="N12" s="542"/>
      <c r="O12" s="542"/>
      <c r="P12" s="542"/>
      <c r="Q12" s="542"/>
      <c r="R12" s="542"/>
      <c r="S12" s="580">
        <f t="shared" si="1"/>
        <v>0</v>
      </c>
      <c r="T12" s="543"/>
      <c r="U12" s="689"/>
      <c r="V12" s="689"/>
      <c r="W12" s="621"/>
      <c r="X12" s="692"/>
      <c r="Y12" s="692"/>
      <c r="Z12" s="486" t="str">
        <f t="shared" si="0"/>
        <v>×</v>
      </c>
      <c r="AA12" s="621"/>
      <c r="AB12" s="720"/>
      <c r="AC12" s="720"/>
      <c r="AD12" s="720"/>
      <c r="AE12" s="688"/>
    </row>
    <row r="13" spans="1:31" ht="27" customHeight="1">
      <c r="A13" s="538"/>
      <c r="B13" s="552" t="s">
        <v>1030</v>
      </c>
      <c r="C13" s="539"/>
      <c r="D13" s="539"/>
      <c r="E13" s="1197"/>
      <c r="F13" s="1197"/>
      <c r="G13" s="507"/>
      <c r="H13" s="618"/>
      <c r="I13" s="540"/>
      <c r="J13" s="578"/>
      <c r="K13" s="541"/>
      <c r="L13" s="541"/>
      <c r="M13" s="541"/>
      <c r="N13" s="542"/>
      <c r="O13" s="542"/>
      <c r="P13" s="542"/>
      <c r="Q13" s="542"/>
      <c r="R13" s="542"/>
      <c r="S13" s="580">
        <f t="shared" si="1"/>
        <v>0</v>
      </c>
      <c r="T13" s="543"/>
      <c r="U13" s="689"/>
      <c r="V13" s="689"/>
      <c r="W13" s="621"/>
      <c r="X13" s="692"/>
      <c r="Y13" s="692"/>
      <c r="Z13" s="486" t="str">
        <f t="shared" si="0"/>
        <v>×</v>
      </c>
      <c r="AA13" s="621"/>
      <c r="AB13" s="720"/>
      <c r="AC13" s="720"/>
      <c r="AD13" s="720"/>
      <c r="AE13" s="688"/>
    </row>
    <row r="14" spans="1:31" ht="27" customHeight="1">
      <c r="A14" s="538"/>
      <c r="B14" s="552" t="s">
        <v>1031</v>
      </c>
      <c r="C14" s="539"/>
      <c r="D14" s="539"/>
      <c r="E14" s="1197"/>
      <c r="F14" s="1197"/>
      <c r="G14" s="507"/>
      <c r="H14" s="618"/>
      <c r="I14" s="540"/>
      <c r="J14" s="578"/>
      <c r="K14" s="541"/>
      <c r="L14" s="541"/>
      <c r="M14" s="541"/>
      <c r="N14" s="542"/>
      <c r="O14" s="542"/>
      <c r="P14" s="542"/>
      <c r="Q14" s="542"/>
      <c r="R14" s="542"/>
      <c r="S14" s="580">
        <f t="shared" si="1"/>
        <v>0</v>
      </c>
      <c r="T14" s="543"/>
      <c r="U14" s="689"/>
      <c r="V14" s="689"/>
      <c r="W14" s="621"/>
      <c r="X14" s="692"/>
      <c r="Y14" s="692"/>
      <c r="Z14" s="486" t="str">
        <f t="shared" si="0"/>
        <v>×</v>
      </c>
      <c r="AA14" s="621"/>
      <c r="AB14" s="720"/>
      <c r="AC14" s="720"/>
      <c r="AD14" s="720"/>
      <c r="AE14" s="688"/>
    </row>
    <row r="15" spans="1:31" ht="27" customHeight="1">
      <c r="A15" s="538"/>
      <c r="B15" s="552" t="s">
        <v>1032</v>
      </c>
      <c r="C15" s="539"/>
      <c r="D15" s="539"/>
      <c r="E15" s="1197"/>
      <c r="F15" s="1197"/>
      <c r="G15" s="507"/>
      <c r="H15" s="618"/>
      <c r="I15" s="540"/>
      <c r="J15" s="578"/>
      <c r="K15" s="541"/>
      <c r="L15" s="541"/>
      <c r="M15" s="541"/>
      <c r="N15" s="542"/>
      <c r="O15" s="542"/>
      <c r="P15" s="542"/>
      <c r="Q15" s="542"/>
      <c r="R15" s="542"/>
      <c r="S15" s="580">
        <f t="shared" si="1"/>
        <v>0</v>
      </c>
      <c r="T15" s="543"/>
      <c r="U15" s="689"/>
      <c r="V15" s="689"/>
      <c r="W15" s="621"/>
      <c r="X15" s="692"/>
      <c r="Y15" s="692"/>
      <c r="Z15" s="486" t="str">
        <f t="shared" si="0"/>
        <v>×</v>
      </c>
      <c r="AA15" s="621"/>
      <c r="AB15" s="720"/>
      <c r="AC15" s="720"/>
      <c r="AD15" s="720"/>
      <c r="AE15" s="688"/>
    </row>
    <row r="16" spans="1:31" ht="27" customHeight="1">
      <c r="A16" s="538"/>
      <c r="B16" s="552" t="s">
        <v>1033</v>
      </c>
      <c r="C16" s="539"/>
      <c r="D16" s="539"/>
      <c r="E16" s="1197"/>
      <c r="F16" s="1197"/>
      <c r="G16" s="507"/>
      <c r="H16" s="618"/>
      <c r="I16" s="540"/>
      <c r="J16" s="578"/>
      <c r="K16" s="541"/>
      <c r="L16" s="541"/>
      <c r="M16" s="541"/>
      <c r="N16" s="542"/>
      <c r="O16" s="542"/>
      <c r="P16" s="542"/>
      <c r="Q16" s="542"/>
      <c r="R16" s="542"/>
      <c r="S16" s="580">
        <f t="shared" si="1"/>
        <v>0</v>
      </c>
      <c r="T16" s="543"/>
      <c r="U16" s="689"/>
      <c r="V16" s="689"/>
      <c r="W16" s="621"/>
      <c r="X16" s="692"/>
      <c r="Y16" s="692"/>
      <c r="Z16" s="486" t="str">
        <f t="shared" si="0"/>
        <v>×</v>
      </c>
      <c r="AA16" s="621"/>
      <c r="AB16" s="720"/>
      <c r="AC16" s="720"/>
      <c r="AD16" s="720"/>
      <c r="AE16" s="688"/>
    </row>
    <row r="17" spans="1:31" ht="27" customHeight="1">
      <c r="A17" s="538"/>
      <c r="B17" s="552" t="s">
        <v>1034</v>
      </c>
      <c r="C17" s="539"/>
      <c r="D17" s="539"/>
      <c r="E17" s="1197"/>
      <c r="F17" s="1197"/>
      <c r="G17" s="507"/>
      <c r="H17" s="618"/>
      <c r="I17" s="540"/>
      <c r="J17" s="578"/>
      <c r="K17" s="541"/>
      <c r="L17" s="541"/>
      <c r="M17" s="541"/>
      <c r="N17" s="542"/>
      <c r="O17" s="542"/>
      <c r="P17" s="542"/>
      <c r="Q17" s="542"/>
      <c r="R17" s="542"/>
      <c r="S17" s="580">
        <f t="shared" si="1"/>
        <v>0</v>
      </c>
      <c r="T17" s="543"/>
      <c r="U17" s="689"/>
      <c r="V17" s="689"/>
      <c r="W17" s="621"/>
      <c r="X17" s="692"/>
      <c r="Y17" s="692"/>
      <c r="Z17" s="486" t="str">
        <f t="shared" si="0"/>
        <v>×</v>
      </c>
      <c r="AA17" s="621"/>
      <c r="AB17" s="720"/>
      <c r="AC17" s="720"/>
      <c r="AD17" s="720"/>
      <c r="AE17" s="688"/>
    </row>
    <row r="18" spans="1:31" ht="27" customHeight="1">
      <c r="A18" s="538"/>
      <c r="B18" s="552" t="s">
        <v>1035</v>
      </c>
      <c r="C18" s="539"/>
      <c r="D18" s="539"/>
      <c r="E18" s="1197"/>
      <c r="F18" s="1197"/>
      <c r="G18" s="507"/>
      <c r="H18" s="618"/>
      <c r="I18" s="540"/>
      <c r="J18" s="578"/>
      <c r="K18" s="541"/>
      <c r="L18" s="541"/>
      <c r="M18" s="541"/>
      <c r="N18" s="542"/>
      <c r="O18" s="542"/>
      <c r="P18" s="542"/>
      <c r="Q18" s="542"/>
      <c r="R18" s="542"/>
      <c r="S18" s="580">
        <f t="shared" si="1"/>
        <v>0</v>
      </c>
      <c r="T18" s="543"/>
      <c r="U18" s="689"/>
      <c r="V18" s="689"/>
      <c r="W18" s="621"/>
      <c r="X18" s="692"/>
      <c r="Y18" s="692"/>
      <c r="Z18" s="486" t="str">
        <f t="shared" si="0"/>
        <v>×</v>
      </c>
      <c r="AA18" s="621"/>
      <c r="AB18" s="720"/>
      <c r="AC18" s="720"/>
      <c r="AD18" s="720"/>
      <c r="AE18" s="688"/>
    </row>
    <row r="19" spans="1:31" ht="27" customHeight="1">
      <c r="A19" s="538"/>
      <c r="B19" s="552" t="s">
        <v>1036</v>
      </c>
      <c r="C19" s="539"/>
      <c r="D19" s="539"/>
      <c r="E19" s="1197"/>
      <c r="F19" s="1197"/>
      <c r="G19" s="507"/>
      <c r="H19" s="618"/>
      <c r="I19" s="540"/>
      <c r="J19" s="578"/>
      <c r="K19" s="541"/>
      <c r="L19" s="541"/>
      <c r="M19" s="541"/>
      <c r="N19" s="542"/>
      <c r="O19" s="542"/>
      <c r="P19" s="542"/>
      <c r="Q19" s="542"/>
      <c r="R19" s="542"/>
      <c r="S19" s="580">
        <f t="shared" si="1"/>
        <v>0</v>
      </c>
      <c r="T19" s="543"/>
      <c r="U19" s="689"/>
      <c r="V19" s="689"/>
      <c r="W19" s="621"/>
      <c r="X19" s="692"/>
      <c r="Y19" s="692"/>
      <c r="Z19" s="486" t="str">
        <f t="shared" si="0"/>
        <v>×</v>
      </c>
      <c r="AA19" s="621"/>
      <c r="AB19" s="720"/>
      <c r="AC19" s="720"/>
      <c r="AD19" s="720"/>
      <c r="AE19" s="688"/>
    </row>
    <row r="20" spans="1:31" ht="27" customHeight="1">
      <c r="A20" s="538"/>
      <c r="B20" s="552" t="s">
        <v>1037</v>
      </c>
      <c r="C20" s="539"/>
      <c r="D20" s="539"/>
      <c r="E20" s="1197"/>
      <c r="F20" s="1197"/>
      <c r="G20" s="507"/>
      <c r="H20" s="618"/>
      <c r="I20" s="540"/>
      <c r="J20" s="578"/>
      <c r="K20" s="541"/>
      <c r="L20" s="541"/>
      <c r="M20" s="541"/>
      <c r="N20" s="542"/>
      <c r="O20" s="542"/>
      <c r="P20" s="542"/>
      <c r="Q20" s="542"/>
      <c r="R20" s="542"/>
      <c r="S20" s="580">
        <f t="shared" si="1"/>
        <v>0</v>
      </c>
      <c r="T20" s="543"/>
      <c r="U20" s="689"/>
      <c r="V20" s="689"/>
      <c r="W20" s="621"/>
      <c r="X20" s="692"/>
      <c r="Y20" s="692"/>
      <c r="Z20" s="486" t="str">
        <f t="shared" si="0"/>
        <v>×</v>
      </c>
      <c r="AA20" s="621"/>
      <c r="AB20" s="720"/>
      <c r="AC20" s="720"/>
      <c r="AD20" s="720"/>
      <c r="AE20" s="688"/>
    </row>
    <row r="21" spans="1:31" ht="27" customHeight="1">
      <c r="A21" s="538"/>
      <c r="B21" s="552" t="s">
        <v>1038</v>
      </c>
      <c r="C21" s="539"/>
      <c r="D21" s="539"/>
      <c r="E21" s="1197"/>
      <c r="F21" s="1197"/>
      <c r="G21" s="507"/>
      <c r="H21" s="618"/>
      <c r="I21" s="540"/>
      <c r="J21" s="578"/>
      <c r="K21" s="541"/>
      <c r="L21" s="541"/>
      <c r="M21" s="541"/>
      <c r="N21" s="542"/>
      <c r="O21" s="542"/>
      <c r="P21" s="542"/>
      <c r="Q21" s="542"/>
      <c r="R21" s="542"/>
      <c r="S21" s="580">
        <f t="shared" si="1"/>
        <v>0</v>
      </c>
      <c r="T21" s="543"/>
      <c r="U21" s="689"/>
      <c r="V21" s="689"/>
      <c r="W21" s="621"/>
      <c r="X21" s="692"/>
      <c r="Y21" s="692"/>
      <c r="Z21" s="486" t="str">
        <f t="shared" si="0"/>
        <v>×</v>
      </c>
      <c r="AA21" s="621"/>
      <c r="AB21" s="720"/>
      <c r="AC21" s="720"/>
      <c r="AD21" s="720"/>
      <c r="AE21" s="688"/>
    </row>
    <row r="22" spans="1:31" ht="27" customHeight="1">
      <c r="A22" s="538"/>
      <c r="B22" s="552" t="s">
        <v>1039</v>
      </c>
      <c r="C22" s="539"/>
      <c r="D22" s="539"/>
      <c r="E22" s="1197"/>
      <c r="F22" s="1197"/>
      <c r="G22" s="507"/>
      <c r="H22" s="618"/>
      <c r="I22" s="540"/>
      <c r="J22" s="578"/>
      <c r="K22" s="541"/>
      <c r="L22" s="541"/>
      <c r="M22" s="541"/>
      <c r="N22" s="542"/>
      <c r="O22" s="542"/>
      <c r="P22" s="542"/>
      <c r="Q22" s="542"/>
      <c r="R22" s="542"/>
      <c r="S22" s="580">
        <f t="shared" si="1"/>
        <v>0</v>
      </c>
      <c r="T22" s="543"/>
      <c r="U22" s="689"/>
      <c r="V22" s="689"/>
      <c r="W22" s="621"/>
      <c r="X22" s="692"/>
      <c r="Y22" s="692"/>
      <c r="Z22" s="486" t="str">
        <f t="shared" si="0"/>
        <v>×</v>
      </c>
      <c r="AA22" s="621"/>
      <c r="AB22" s="720"/>
      <c r="AC22" s="720"/>
      <c r="AD22" s="720"/>
      <c r="AE22" s="688"/>
    </row>
    <row r="23" spans="1:31" ht="27" customHeight="1">
      <c r="A23" s="538"/>
      <c r="B23" s="552" t="s">
        <v>1040</v>
      </c>
      <c r="C23" s="539"/>
      <c r="D23" s="539"/>
      <c r="E23" s="1197"/>
      <c r="F23" s="1197"/>
      <c r="G23" s="507"/>
      <c r="H23" s="618"/>
      <c r="I23" s="540"/>
      <c r="J23" s="578"/>
      <c r="K23" s="541"/>
      <c r="L23" s="541"/>
      <c r="M23" s="541"/>
      <c r="N23" s="542"/>
      <c r="O23" s="542"/>
      <c r="P23" s="542"/>
      <c r="Q23" s="542"/>
      <c r="R23" s="542"/>
      <c r="S23" s="580">
        <f t="shared" si="1"/>
        <v>0</v>
      </c>
      <c r="T23" s="543"/>
      <c r="U23" s="689"/>
      <c r="V23" s="689"/>
      <c r="W23" s="621"/>
      <c r="X23" s="692"/>
      <c r="Y23" s="692"/>
      <c r="Z23" s="486" t="str">
        <f t="shared" si="0"/>
        <v>×</v>
      </c>
      <c r="AA23" s="621"/>
      <c r="AB23" s="720"/>
      <c r="AC23" s="720"/>
      <c r="AD23" s="720"/>
      <c r="AE23" s="688"/>
    </row>
    <row r="24" spans="1:31" ht="27" customHeight="1">
      <c r="A24" s="538"/>
      <c r="B24" s="552" t="s">
        <v>1041</v>
      </c>
      <c r="C24" s="539"/>
      <c r="D24" s="539"/>
      <c r="E24" s="1197"/>
      <c r="F24" s="1197"/>
      <c r="G24" s="507"/>
      <c r="H24" s="618"/>
      <c r="I24" s="540"/>
      <c r="J24" s="578"/>
      <c r="K24" s="541"/>
      <c r="L24" s="541"/>
      <c r="M24" s="541"/>
      <c r="N24" s="542"/>
      <c r="O24" s="542"/>
      <c r="P24" s="542"/>
      <c r="Q24" s="542"/>
      <c r="R24" s="542"/>
      <c r="S24" s="580">
        <f t="shared" si="1"/>
        <v>0</v>
      </c>
      <c r="T24" s="543"/>
      <c r="U24" s="689"/>
      <c r="V24" s="689"/>
      <c r="W24" s="621"/>
      <c r="X24" s="692"/>
      <c r="Y24" s="692"/>
      <c r="Z24" s="486" t="str">
        <f t="shared" si="0"/>
        <v>×</v>
      </c>
      <c r="AA24" s="621"/>
      <c r="AB24" s="720"/>
      <c r="AC24" s="720"/>
      <c r="AD24" s="720"/>
      <c r="AE24" s="688"/>
    </row>
    <row r="25" spans="1:31" ht="27" customHeight="1">
      <c r="A25" s="538"/>
      <c r="B25" s="552" t="s">
        <v>1042</v>
      </c>
      <c r="C25" s="539"/>
      <c r="D25" s="539"/>
      <c r="E25" s="1197"/>
      <c r="F25" s="1197"/>
      <c r="G25" s="507"/>
      <c r="H25" s="618"/>
      <c r="I25" s="540"/>
      <c r="J25" s="578"/>
      <c r="K25" s="541"/>
      <c r="L25" s="541"/>
      <c r="M25" s="541"/>
      <c r="N25" s="542"/>
      <c r="O25" s="542"/>
      <c r="P25" s="542"/>
      <c r="Q25" s="542"/>
      <c r="R25" s="542"/>
      <c r="S25" s="580">
        <f t="shared" si="1"/>
        <v>0</v>
      </c>
      <c r="T25" s="543"/>
      <c r="U25" s="689"/>
      <c r="V25" s="689"/>
      <c r="W25" s="621"/>
      <c r="X25" s="692"/>
      <c r="Y25" s="692"/>
      <c r="Z25" s="486" t="str">
        <f t="shared" si="0"/>
        <v>×</v>
      </c>
      <c r="AA25" s="621"/>
      <c r="AB25" s="720"/>
      <c r="AC25" s="720"/>
      <c r="AD25" s="720"/>
      <c r="AE25" s="688"/>
    </row>
    <row r="26" spans="1:31" ht="27" customHeight="1">
      <c r="A26" s="538"/>
      <c r="B26" s="552" t="s">
        <v>1043</v>
      </c>
      <c r="C26" s="539"/>
      <c r="D26" s="539"/>
      <c r="E26" s="1197"/>
      <c r="F26" s="1197"/>
      <c r="G26" s="507"/>
      <c r="H26" s="618"/>
      <c r="I26" s="540"/>
      <c r="J26" s="578"/>
      <c r="K26" s="541"/>
      <c r="L26" s="541"/>
      <c r="M26" s="541"/>
      <c r="N26" s="542"/>
      <c r="O26" s="542"/>
      <c r="P26" s="542"/>
      <c r="Q26" s="542"/>
      <c r="R26" s="542"/>
      <c r="S26" s="580">
        <f t="shared" si="1"/>
        <v>0</v>
      </c>
      <c r="T26" s="543"/>
      <c r="U26" s="689"/>
      <c r="V26" s="689"/>
      <c r="W26" s="621"/>
      <c r="X26" s="692"/>
      <c r="Y26" s="692"/>
      <c r="Z26" s="486" t="str">
        <f t="shared" si="0"/>
        <v>×</v>
      </c>
      <c r="AA26" s="621"/>
      <c r="AB26" s="720"/>
      <c r="AC26" s="720"/>
      <c r="AD26" s="720"/>
      <c r="AE26" s="688"/>
    </row>
    <row r="27" spans="1:31" ht="27" customHeight="1">
      <c r="A27" s="538"/>
      <c r="B27" s="552" t="s">
        <v>1044</v>
      </c>
      <c r="C27" s="539"/>
      <c r="D27" s="539"/>
      <c r="E27" s="1197"/>
      <c r="F27" s="1197"/>
      <c r="G27" s="507"/>
      <c r="H27" s="618"/>
      <c r="I27" s="540"/>
      <c r="J27" s="579"/>
      <c r="K27" s="541"/>
      <c r="L27" s="541"/>
      <c r="M27" s="541"/>
      <c r="N27" s="542"/>
      <c r="O27" s="542"/>
      <c r="P27" s="542"/>
      <c r="Q27" s="542"/>
      <c r="R27" s="542"/>
      <c r="S27" s="580">
        <f t="shared" si="1"/>
        <v>0</v>
      </c>
      <c r="T27" s="543"/>
      <c r="U27" s="689"/>
      <c r="V27" s="689"/>
      <c r="W27" s="621"/>
      <c r="X27" s="692"/>
      <c r="Y27" s="692"/>
      <c r="Z27" s="486" t="str">
        <f t="shared" si="0"/>
        <v>×</v>
      </c>
      <c r="AA27" s="621"/>
      <c r="AB27" s="720"/>
      <c r="AC27" s="720"/>
      <c r="AD27" s="720"/>
      <c r="AE27" s="688"/>
    </row>
    <row r="28" spans="1:31" ht="27" customHeight="1">
      <c r="A28" s="538"/>
      <c r="B28" s="552" t="s">
        <v>1045</v>
      </c>
      <c r="C28" s="539"/>
      <c r="D28" s="539"/>
      <c r="E28" s="1197"/>
      <c r="F28" s="1197"/>
      <c r="G28" s="507"/>
      <c r="H28" s="618"/>
      <c r="I28" s="540"/>
      <c r="J28" s="578"/>
      <c r="K28" s="541"/>
      <c r="L28" s="541"/>
      <c r="M28" s="541"/>
      <c r="N28" s="542"/>
      <c r="O28" s="542"/>
      <c r="P28" s="542"/>
      <c r="Q28" s="542"/>
      <c r="R28" s="542"/>
      <c r="S28" s="580">
        <f t="shared" si="1"/>
        <v>0</v>
      </c>
      <c r="T28" s="543"/>
      <c r="U28" s="689"/>
      <c r="V28" s="689"/>
      <c r="W28" s="621"/>
      <c r="X28" s="692"/>
      <c r="Y28" s="692"/>
      <c r="Z28" s="486" t="str">
        <f t="shared" si="0"/>
        <v>×</v>
      </c>
      <c r="AA28" s="621"/>
      <c r="AB28" s="720"/>
      <c r="AC28" s="720"/>
      <c r="AD28" s="720"/>
      <c r="AE28" s="688"/>
    </row>
    <row r="29" spans="1:31" ht="27" customHeight="1">
      <c r="A29" s="538"/>
      <c r="B29" s="552" t="s">
        <v>1046</v>
      </c>
      <c r="C29" s="539"/>
      <c r="D29" s="539"/>
      <c r="E29" s="1197"/>
      <c r="F29" s="1197"/>
      <c r="G29" s="507"/>
      <c r="H29" s="618"/>
      <c r="I29" s="540"/>
      <c r="J29" s="578"/>
      <c r="K29" s="541"/>
      <c r="L29" s="541"/>
      <c r="M29" s="541"/>
      <c r="N29" s="542"/>
      <c r="O29" s="542"/>
      <c r="P29" s="542"/>
      <c r="Q29" s="542"/>
      <c r="R29" s="542"/>
      <c r="S29" s="580">
        <f t="shared" si="1"/>
        <v>0</v>
      </c>
      <c r="T29" s="543"/>
      <c r="U29" s="689"/>
      <c r="V29" s="689"/>
      <c r="W29" s="621"/>
      <c r="X29" s="692"/>
      <c r="Y29" s="692"/>
      <c r="Z29" s="486" t="str">
        <f t="shared" si="0"/>
        <v>×</v>
      </c>
      <c r="AA29" s="621"/>
      <c r="AB29" s="720"/>
      <c r="AC29" s="720"/>
      <c r="AD29" s="720"/>
      <c r="AE29" s="688"/>
    </row>
    <row r="30" spans="1:31" ht="27" customHeight="1">
      <c r="A30" s="538"/>
      <c r="B30" s="552" t="s">
        <v>1047</v>
      </c>
      <c r="C30" s="539"/>
      <c r="D30" s="539"/>
      <c r="E30" s="1197"/>
      <c r="F30" s="1197"/>
      <c r="G30" s="507"/>
      <c r="H30" s="618"/>
      <c r="I30" s="540"/>
      <c r="J30" s="578"/>
      <c r="K30" s="541"/>
      <c r="L30" s="541"/>
      <c r="M30" s="541"/>
      <c r="N30" s="542"/>
      <c r="O30" s="542"/>
      <c r="P30" s="542"/>
      <c r="Q30" s="542"/>
      <c r="R30" s="542"/>
      <c r="S30" s="580">
        <f t="shared" si="1"/>
        <v>0</v>
      </c>
      <c r="T30" s="543"/>
      <c r="U30" s="689"/>
      <c r="V30" s="689"/>
      <c r="W30" s="621"/>
      <c r="X30" s="692"/>
      <c r="Y30" s="692"/>
      <c r="Z30" s="486" t="str">
        <f t="shared" si="0"/>
        <v>×</v>
      </c>
      <c r="AA30" s="621"/>
      <c r="AB30" s="720"/>
      <c r="AC30" s="720"/>
      <c r="AD30" s="720"/>
      <c r="AE30" s="688"/>
    </row>
    <row r="31" spans="1:31" ht="27" customHeight="1">
      <c r="A31" s="538"/>
      <c r="B31" s="552" t="s">
        <v>1048</v>
      </c>
      <c r="C31" s="539"/>
      <c r="D31" s="539"/>
      <c r="E31" s="1197"/>
      <c r="F31" s="1197"/>
      <c r="G31" s="507"/>
      <c r="H31" s="618"/>
      <c r="I31" s="540"/>
      <c r="J31" s="578"/>
      <c r="K31" s="541"/>
      <c r="L31" s="541"/>
      <c r="M31" s="541"/>
      <c r="N31" s="542"/>
      <c r="O31" s="542"/>
      <c r="P31" s="542"/>
      <c r="Q31" s="542"/>
      <c r="R31" s="542"/>
      <c r="S31" s="580">
        <f t="shared" si="1"/>
        <v>0</v>
      </c>
      <c r="T31" s="543"/>
      <c r="U31" s="689"/>
      <c r="V31" s="689"/>
      <c r="W31" s="621"/>
      <c r="X31" s="692"/>
      <c r="Y31" s="692"/>
      <c r="Z31" s="486" t="str">
        <f t="shared" si="0"/>
        <v>×</v>
      </c>
      <c r="AA31" s="621"/>
      <c r="AB31" s="720"/>
      <c r="AC31" s="720"/>
      <c r="AD31" s="720"/>
      <c r="AE31" s="688"/>
    </row>
    <row r="32" spans="1:31" ht="27" customHeight="1">
      <c r="A32" s="538"/>
      <c r="B32" s="552" t="s">
        <v>1049</v>
      </c>
      <c r="C32" s="539"/>
      <c r="D32" s="539"/>
      <c r="E32" s="1197"/>
      <c r="F32" s="1197"/>
      <c r="G32" s="507"/>
      <c r="H32" s="618"/>
      <c r="I32" s="540"/>
      <c r="J32" s="578"/>
      <c r="K32" s="541"/>
      <c r="L32" s="541"/>
      <c r="M32" s="541"/>
      <c r="N32" s="542"/>
      <c r="O32" s="542"/>
      <c r="P32" s="542"/>
      <c r="Q32" s="542"/>
      <c r="R32" s="542"/>
      <c r="S32" s="580">
        <f t="shared" si="1"/>
        <v>0</v>
      </c>
      <c r="T32" s="543"/>
      <c r="U32" s="689"/>
      <c r="V32" s="689"/>
      <c r="W32" s="621"/>
      <c r="X32" s="692"/>
      <c r="Y32" s="692"/>
      <c r="Z32" s="486" t="str">
        <f t="shared" si="0"/>
        <v>×</v>
      </c>
      <c r="AA32" s="621"/>
      <c r="AB32" s="720"/>
      <c r="AC32" s="720"/>
      <c r="AD32" s="720"/>
      <c r="AE32" s="688"/>
    </row>
    <row r="33" spans="1:31" ht="27" customHeight="1">
      <c r="A33" s="538"/>
      <c r="B33" s="552" t="s">
        <v>1050</v>
      </c>
      <c r="C33" s="539"/>
      <c r="D33" s="539"/>
      <c r="E33" s="1197"/>
      <c r="F33" s="1197"/>
      <c r="G33" s="507"/>
      <c r="H33" s="618"/>
      <c r="I33" s="540"/>
      <c r="J33" s="578"/>
      <c r="K33" s="541"/>
      <c r="L33" s="541"/>
      <c r="M33" s="541"/>
      <c r="N33" s="542"/>
      <c r="O33" s="542"/>
      <c r="P33" s="542"/>
      <c r="Q33" s="542"/>
      <c r="R33" s="542"/>
      <c r="S33" s="580">
        <f t="shared" si="1"/>
        <v>0</v>
      </c>
      <c r="T33" s="543"/>
      <c r="U33" s="689"/>
      <c r="V33" s="689"/>
      <c r="W33" s="621"/>
      <c r="X33" s="692"/>
      <c r="Y33" s="692"/>
      <c r="Z33" s="486" t="str">
        <f t="shared" si="0"/>
        <v>×</v>
      </c>
      <c r="AA33" s="621"/>
      <c r="AB33" s="720"/>
      <c r="AC33" s="720"/>
      <c r="AD33" s="720"/>
      <c r="AE33" s="688"/>
    </row>
    <row r="34" spans="1:31" ht="27" customHeight="1">
      <c r="A34" s="538"/>
      <c r="B34" s="552" t="s">
        <v>1051</v>
      </c>
      <c r="C34" s="539"/>
      <c r="D34" s="539"/>
      <c r="E34" s="1197"/>
      <c r="F34" s="1197"/>
      <c r="G34" s="507"/>
      <c r="H34" s="618"/>
      <c r="I34" s="540"/>
      <c r="J34" s="578"/>
      <c r="K34" s="541"/>
      <c r="L34" s="541"/>
      <c r="M34" s="541"/>
      <c r="N34" s="542"/>
      <c r="O34" s="542"/>
      <c r="P34" s="542"/>
      <c r="Q34" s="542"/>
      <c r="R34" s="542"/>
      <c r="S34" s="580">
        <f t="shared" si="1"/>
        <v>0</v>
      </c>
      <c r="T34" s="543"/>
      <c r="U34" s="689"/>
      <c r="V34" s="689"/>
      <c r="W34" s="621"/>
      <c r="X34" s="692"/>
      <c r="Y34" s="692"/>
      <c r="Z34" s="486" t="str">
        <f t="shared" si="0"/>
        <v>×</v>
      </c>
      <c r="AA34" s="621"/>
      <c r="AB34" s="720"/>
      <c r="AC34" s="720"/>
      <c r="AD34" s="720"/>
      <c r="AE34" s="688"/>
    </row>
    <row r="35" spans="1:31" ht="27" customHeight="1">
      <c r="A35" s="538"/>
      <c r="B35" s="552" t="s">
        <v>1052</v>
      </c>
      <c r="C35" s="539"/>
      <c r="D35" s="539"/>
      <c r="E35" s="1197"/>
      <c r="F35" s="1197"/>
      <c r="G35" s="507"/>
      <c r="H35" s="618"/>
      <c r="I35" s="540"/>
      <c r="J35" s="578"/>
      <c r="K35" s="541"/>
      <c r="L35" s="541"/>
      <c r="M35" s="541"/>
      <c r="N35" s="542"/>
      <c r="O35" s="542"/>
      <c r="P35" s="542"/>
      <c r="Q35" s="542"/>
      <c r="R35" s="542"/>
      <c r="S35" s="580">
        <f t="shared" si="1"/>
        <v>0</v>
      </c>
      <c r="T35" s="543"/>
      <c r="U35" s="689"/>
      <c r="V35" s="689"/>
      <c r="W35" s="621"/>
      <c r="X35" s="692"/>
      <c r="Y35" s="692"/>
      <c r="Z35" s="486" t="str">
        <f t="shared" si="0"/>
        <v>×</v>
      </c>
      <c r="AA35" s="621"/>
      <c r="AB35" s="720"/>
      <c r="AC35" s="720"/>
      <c r="AD35" s="720"/>
      <c r="AE35" s="688"/>
    </row>
    <row r="36" spans="1:31" ht="27" hidden="1" customHeight="1">
      <c r="A36" s="538"/>
      <c r="B36" s="552" t="s">
        <v>1053</v>
      </c>
      <c r="C36" s="539"/>
      <c r="D36" s="539"/>
      <c r="E36" s="1197"/>
      <c r="F36" s="1197"/>
      <c r="G36" s="507"/>
      <c r="H36" s="618"/>
      <c r="I36" s="540"/>
      <c r="J36" s="578"/>
      <c r="K36" s="541"/>
      <c r="L36" s="541"/>
      <c r="M36" s="541"/>
      <c r="N36" s="542"/>
      <c r="O36" s="542"/>
      <c r="P36" s="542"/>
      <c r="Q36" s="542"/>
      <c r="R36" s="542"/>
      <c r="S36" s="580">
        <f t="shared" si="1"/>
        <v>0</v>
      </c>
      <c r="T36" s="543"/>
      <c r="U36" s="689"/>
      <c r="V36" s="689"/>
      <c r="W36" s="621"/>
      <c r="X36" s="621"/>
      <c r="Y36" s="621"/>
      <c r="Z36" s="486" t="str">
        <f t="shared" si="0"/>
        <v>×</v>
      </c>
      <c r="AA36" s="621"/>
    </row>
    <row r="37" spans="1:31" ht="27" hidden="1" customHeight="1">
      <c r="A37" s="538"/>
      <c r="B37" s="552" t="s">
        <v>1054</v>
      </c>
      <c r="C37" s="539"/>
      <c r="D37" s="539"/>
      <c r="E37" s="1197"/>
      <c r="F37" s="1197"/>
      <c r="G37" s="507"/>
      <c r="H37" s="618"/>
      <c r="I37" s="540"/>
      <c r="J37" s="578"/>
      <c r="K37" s="541"/>
      <c r="L37" s="541"/>
      <c r="M37" s="541"/>
      <c r="N37" s="542"/>
      <c r="O37" s="542"/>
      <c r="P37" s="542"/>
      <c r="Q37" s="542"/>
      <c r="R37" s="542"/>
      <c r="S37" s="580">
        <f t="shared" si="1"/>
        <v>0</v>
      </c>
      <c r="T37" s="543"/>
      <c r="U37" s="689"/>
      <c r="V37" s="689"/>
      <c r="W37" s="621"/>
      <c r="X37" s="621"/>
      <c r="Y37" s="621"/>
      <c r="Z37" s="486" t="str">
        <f t="shared" si="0"/>
        <v>×</v>
      </c>
      <c r="AA37" s="621"/>
    </row>
    <row r="38" spans="1:31" ht="27" hidden="1" customHeight="1">
      <c r="A38" s="538"/>
      <c r="B38" s="552" t="s">
        <v>1055</v>
      </c>
      <c r="C38" s="539"/>
      <c r="D38" s="539"/>
      <c r="E38" s="1197"/>
      <c r="F38" s="1197"/>
      <c r="G38" s="507"/>
      <c r="H38" s="618"/>
      <c r="I38" s="540"/>
      <c r="J38" s="578"/>
      <c r="K38" s="541"/>
      <c r="L38" s="541"/>
      <c r="M38" s="541"/>
      <c r="N38" s="542"/>
      <c r="O38" s="542"/>
      <c r="P38" s="542"/>
      <c r="Q38" s="542"/>
      <c r="R38" s="542"/>
      <c r="S38" s="580">
        <f t="shared" si="1"/>
        <v>0</v>
      </c>
      <c r="T38" s="543"/>
      <c r="U38" s="689"/>
      <c r="V38" s="689"/>
      <c r="W38" s="621"/>
      <c r="X38" s="621"/>
      <c r="Y38" s="621"/>
      <c r="Z38" s="486" t="str">
        <f t="shared" ref="Z38:Z55" si="2">IF(I38="有","○",IF(OR(X38="○",Y38="○"),"○","×"))</f>
        <v>×</v>
      </c>
      <c r="AA38" s="621"/>
    </row>
    <row r="39" spans="1:31" ht="27" hidden="1" customHeight="1">
      <c r="A39" s="538"/>
      <c r="B39" s="552" t="s">
        <v>1056</v>
      </c>
      <c r="C39" s="539"/>
      <c r="D39" s="539"/>
      <c r="E39" s="1197"/>
      <c r="F39" s="1197"/>
      <c r="G39" s="507"/>
      <c r="H39" s="618"/>
      <c r="I39" s="540"/>
      <c r="J39" s="578"/>
      <c r="K39" s="541"/>
      <c r="L39" s="541"/>
      <c r="M39" s="541"/>
      <c r="N39" s="542"/>
      <c r="O39" s="542"/>
      <c r="P39" s="542"/>
      <c r="Q39" s="542"/>
      <c r="R39" s="542"/>
      <c r="S39" s="580">
        <f t="shared" si="1"/>
        <v>0</v>
      </c>
      <c r="T39" s="543"/>
      <c r="U39" s="689"/>
      <c r="V39" s="689"/>
      <c r="W39" s="621"/>
      <c r="X39" s="621"/>
      <c r="Y39" s="621"/>
      <c r="Z39" s="486" t="str">
        <f t="shared" si="2"/>
        <v>×</v>
      </c>
      <c r="AA39" s="621"/>
    </row>
    <row r="40" spans="1:31" ht="27" hidden="1" customHeight="1">
      <c r="A40" s="538"/>
      <c r="B40" s="552" t="s">
        <v>1057</v>
      </c>
      <c r="C40" s="539"/>
      <c r="D40" s="539"/>
      <c r="E40" s="1197"/>
      <c r="F40" s="1197"/>
      <c r="G40" s="507"/>
      <c r="H40" s="618"/>
      <c r="I40" s="540"/>
      <c r="J40" s="578"/>
      <c r="K40" s="541"/>
      <c r="L40" s="541"/>
      <c r="M40" s="541"/>
      <c r="N40" s="542"/>
      <c r="O40" s="542"/>
      <c r="P40" s="542"/>
      <c r="Q40" s="542"/>
      <c r="R40" s="542"/>
      <c r="S40" s="580">
        <f t="shared" si="1"/>
        <v>0</v>
      </c>
      <c r="T40" s="543"/>
      <c r="U40" s="689"/>
      <c r="V40" s="689"/>
      <c r="W40" s="621"/>
      <c r="X40" s="621"/>
      <c r="Y40" s="621"/>
      <c r="Z40" s="486" t="str">
        <f t="shared" si="2"/>
        <v>×</v>
      </c>
      <c r="AA40" s="621"/>
    </row>
    <row r="41" spans="1:31" ht="27" hidden="1" customHeight="1">
      <c r="A41" s="538"/>
      <c r="B41" s="552" t="s">
        <v>1058</v>
      </c>
      <c r="C41" s="539"/>
      <c r="D41" s="539"/>
      <c r="E41" s="1197"/>
      <c r="F41" s="1197"/>
      <c r="G41" s="507"/>
      <c r="H41" s="618"/>
      <c r="I41" s="540"/>
      <c r="J41" s="578"/>
      <c r="K41" s="541"/>
      <c r="L41" s="541"/>
      <c r="M41" s="541"/>
      <c r="N41" s="542"/>
      <c r="O41" s="542"/>
      <c r="P41" s="542"/>
      <c r="Q41" s="542"/>
      <c r="R41" s="542"/>
      <c r="S41" s="580">
        <f t="shared" si="1"/>
        <v>0</v>
      </c>
      <c r="T41" s="543"/>
      <c r="U41" s="689"/>
      <c r="V41" s="689"/>
      <c r="W41" s="621"/>
      <c r="X41" s="621"/>
      <c r="Y41" s="621"/>
      <c r="Z41" s="486" t="str">
        <f t="shared" si="2"/>
        <v>×</v>
      </c>
      <c r="AA41" s="621"/>
    </row>
    <row r="42" spans="1:31" ht="27" hidden="1" customHeight="1">
      <c r="A42" s="538"/>
      <c r="B42" s="552" t="s">
        <v>1059</v>
      </c>
      <c r="C42" s="539"/>
      <c r="D42" s="539"/>
      <c r="E42" s="1197"/>
      <c r="F42" s="1197"/>
      <c r="G42" s="507"/>
      <c r="H42" s="618"/>
      <c r="I42" s="540"/>
      <c r="J42" s="578"/>
      <c r="K42" s="541"/>
      <c r="L42" s="541"/>
      <c r="M42" s="541"/>
      <c r="N42" s="542"/>
      <c r="O42" s="542"/>
      <c r="P42" s="542"/>
      <c r="Q42" s="542"/>
      <c r="R42" s="542"/>
      <c r="S42" s="580">
        <f t="shared" si="1"/>
        <v>0</v>
      </c>
      <c r="T42" s="543"/>
      <c r="U42" s="689"/>
      <c r="V42" s="689"/>
      <c r="W42" s="621"/>
      <c r="X42" s="621"/>
      <c r="Y42" s="621"/>
      <c r="Z42" s="486" t="str">
        <f t="shared" si="2"/>
        <v>×</v>
      </c>
      <c r="AA42" s="621"/>
    </row>
    <row r="43" spans="1:31" ht="27" hidden="1" customHeight="1">
      <c r="A43" s="538"/>
      <c r="B43" s="552" t="s">
        <v>1060</v>
      </c>
      <c r="C43" s="539"/>
      <c r="D43" s="539"/>
      <c r="E43" s="1197"/>
      <c r="F43" s="1197"/>
      <c r="G43" s="507"/>
      <c r="H43" s="618"/>
      <c r="I43" s="540"/>
      <c r="J43" s="578"/>
      <c r="K43" s="541"/>
      <c r="L43" s="541"/>
      <c r="M43" s="541"/>
      <c r="N43" s="542"/>
      <c r="O43" s="542"/>
      <c r="P43" s="542"/>
      <c r="Q43" s="542"/>
      <c r="R43" s="542"/>
      <c r="S43" s="580">
        <f t="shared" si="1"/>
        <v>0</v>
      </c>
      <c r="T43" s="543"/>
      <c r="U43" s="689"/>
      <c r="V43" s="689"/>
      <c r="W43" s="621"/>
      <c r="X43" s="621"/>
      <c r="Y43" s="621"/>
      <c r="Z43" s="486" t="str">
        <f t="shared" si="2"/>
        <v>×</v>
      </c>
      <c r="AA43" s="621"/>
    </row>
    <row r="44" spans="1:31" ht="27" hidden="1" customHeight="1">
      <c r="A44" s="538"/>
      <c r="B44" s="552" t="s">
        <v>1061</v>
      </c>
      <c r="C44" s="539"/>
      <c r="D44" s="539"/>
      <c r="E44" s="1197"/>
      <c r="F44" s="1197"/>
      <c r="G44" s="507"/>
      <c r="H44" s="618"/>
      <c r="I44" s="540"/>
      <c r="J44" s="578"/>
      <c r="K44" s="541"/>
      <c r="L44" s="541"/>
      <c r="M44" s="541"/>
      <c r="N44" s="542"/>
      <c r="O44" s="542"/>
      <c r="P44" s="542"/>
      <c r="Q44" s="542"/>
      <c r="R44" s="542"/>
      <c r="S44" s="580">
        <f t="shared" si="1"/>
        <v>0</v>
      </c>
      <c r="T44" s="543"/>
      <c r="U44" s="689"/>
      <c r="V44" s="689"/>
      <c r="W44" s="621"/>
      <c r="X44" s="621"/>
      <c r="Y44" s="621"/>
      <c r="Z44" s="486" t="str">
        <f t="shared" si="2"/>
        <v>×</v>
      </c>
      <c r="AA44" s="621"/>
    </row>
    <row r="45" spans="1:31" ht="27" hidden="1" customHeight="1">
      <c r="A45" s="538"/>
      <c r="B45" s="552" t="s">
        <v>1062</v>
      </c>
      <c r="C45" s="539"/>
      <c r="D45" s="539"/>
      <c r="E45" s="1197"/>
      <c r="F45" s="1197"/>
      <c r="G45" s="507"/>
      <c r="H45" s="618"/>
      <c r="I45" s="540"/>
      <c r="J45" s="578"/>
      <c r="K45" s="541"/>
      <c r="L45" s="541"/>
      <c r="M45" s="541"/>
      <c r="N45" s="542"/>
      <c r="O45" s="542"/>
      <c r="P45" s="542"/>
      <c r="Q45" s="542"/>
      <c r="R45" s="542"/>
      <c r="S45" s="580">
        <f t="shared" si="1"/>
        <v>0</v>
      </c>
      <c r="T45" s="543"/>
      <c r="U45" s="689"/>
      <c r="V45" s="689"/>
      <c r="W45" s="621"/>
      <c r="X45" s="621"/>
      <c r="Y45" s="621"/>
      <c r="Z45" s="486" t="str">
        <f t="shared" si="2"/>
        <v>×</v>
      </c>
      <c r="AA45" s="621"/>
    </row>
    <row r="46" spans="1:31" ht="27" hidden="1" customHeight="1">
      <c r="A46" s="538"/>
      <c r="B46" s="552" t="s">
        <v>1063</v>
      </c>
      <c r="C46" s="539"/>
      <c r="D46" s="539"/>
      <c r="E46" s="1197"/>
      <c r="F46" s="1197"/>
      <c r="G46" s="507"/>
      <c r="H46" s="618"/>
      <c r="I46" s="540"/>
      <c r="J46" s="578"/>
      <c r="K46" s="541"/>
      <c r="L46" s="541"/>
      <c r="M46" s="541"/>
      <c r="N46" s="542"/>
      <c r="O46" s="542"/>
      <c r="P46" s="542"/>
      <c r="Q46" s="542"/>
      <c r="R46" s="542"/>
      <c r="S46" s="580">
        <f t="shared" si="1"/>
        <v>0</v>
      </c>
      <c r="T46" s="543"/>
      <c r="U46" s="689"/>
      <c r="V46" s="689"/>
      <c r="W46" s="621"/>
      <c r="X46" s="621"/>
      <c r="Y46" s="621"/>
      <c r="Z46" s="486" t="str">
        <f t="shared" si="2"/>
        <v>×</v>
      </c>
      <c r="AA46" s="621"/>
    </row>
    <row r="47" spans="1:31" ht="27" hidden="1" customHeight="1">
      <c r="A47" s="538"/>
      <c r="B47" s="552" t="s">
        <v>1064</v>
      </c>
      <c r="C47" s="539"/>
      <c r="D47" s="539"/>
      <c r="E47" s="1197"/>
      <c r="F47" s="1197"/>
      <c r="G47" s="507"/>
      <c r="H47" s="618"/>
      <c r="I47" s="540"/>
      <c r="J47" s="578"/>
      <c r="K47" s="541"/>
      <c r="L47" s="541"/>
      <c r="M47" s="541"/>
      <c r="N47" s="542"/>
      <c r="O47" s="542"/>
      <c r="P47" s="542"/>
      <c r="Q47" s="542"/>
      <c r="R47" s="542"/>
      <c r="S47" s="580">
        <f t="shared" si="1"/>
        <v>0</v>
      </c>
      <c r="T47" s="543"/>
      <c r="U47" s="689"/>
      <c r="V47" s="689"/>
      <c r="W47" s="621"/>
      <c r="X47" s="621"/>
      <c r="Y47" s="621"/>
      <c r="Z47" s="486" t="str">
        <f t="shared" si="2"/>
        <v>×</v>
      </c>
      <c r="AA47" s="621"/>
    </row>
    <row r="48" spans="1:31" ht="27" hidden="1" customHeight="1">
      <c r="A48" s="538"/>
      <c r="B48" s="552" t="s">
        <v>1065</v>
      </c>
      <c r="C48" s="539"/>
      <c r="D48" s="539"/>
      <c r="E48" s="1197"/>
      <c r="F48" s="1197"/>
      <c r="G48" s="507"/>
      <c r="H48" s="618"/>
      <c r="I48" s="540"/>
      <c r="J48" s="579"/>
      <c r="K48" s="541"/>
      <c r="L48" s="541"/>
      <c r="M48" s="541"/>
      <c r="N48" s="542"/>
      <c r="O48" s="542"/>
      <c r="P48" s="542"/>
      <c r="Q48" s="542"/>
      <c r="R48" s="542"/>
      <c r="S48" s="580">
        <f t="shared" si="1"/>
        <v>0</v>
      </c>
      <c r="T48" s="543"/>
      <c r="U48" s="689"/>
      <c r="V48" s="689"/>
      <c r="W48" s="621"/>
      <c r="X48" s="621"/>
      <c r="Y48" s="621"/>
      <c r="Z48" s="486" t="str">
        <f t="shared" si="2"/>
        <v>×</v>
      </c>
      <c r="AA48" s="621"/>
    </row>
    <row r="49" spans="1:27" ht="27" hidden="1" customHeight="1">
      <c r="A49" s="538"/>
      <c r="B49" s="552" t="s">
        <v>1066</v>
      </c>
      <c r="C49" s="539"/>
      <c r="D49" s="539"/>
      <c r="E49" s="1197"/>
      <c r="F49" s="1197"/>
      <c r="G49" s="507"/>
      <c r="H49" s="618"/>
      <c r="I49" s="540"/>
      <c r="J49" s="578"/>
      <c r="K49" s="541"/>
      <c r="L49" s="541"/>
      <c r="M49" s="541"/>
      <c r="N49" s="542"/>
      <c r="O49" s="542"/>
      <c r="P49" s="542"/>
      <c r="Q49" s="542"/>
      <c r="R49" s="542"/>
      <c r="S49" s="580">
        <f t="shared" si="1"/>
        <v>0</v>
      </c>
      <c r="T49" s="543"/>
      <c r="U49" s="689"/>
      <c r="V49" s="689"/>
      <c r="W49" s="621"/>
      <c r="X49" s="621"/>
      <c r="Y49" s="621"/>
      <c r="Z49" s="486" t="str">
        <f t="shared" si="2"/>
        <v>×</v>
      </c>
      <c r="AA49" s="621"/>
    </row>
    <row r="50" spans="1:27" ht="27" hidden="1" customHeight="1">
      <c r="A50" s="538"/>
      <c r="B50" s="552" t="s">
        <v>1067</v>
      </c>
      <c r="C50" s="539"/>
      <c r="D50" s="539"/>
      <c r="E50" s="1197"/>
      <c r="F50" s="1197"/>
      <c r="G50" s="507"/>
      <c r="H50" s="618"/>
      <c r="I50" s="540"/>
      <c r="J50" s="578"/>
      <c r="K50" s="541"/>
      <c r="L50" s="541"/>
      <c r="M50" s="541"/>
      <c r="N50" s="542"/>
      <c r="O50" s="542"/>
      <c r="P50" s="542"/>
      <c r="Q50" s="542"/>
      <c r="R50" s="542"/>
      <c r="S50" s="580">
        <f t="shared" si="1"/>
        <v>0</v>
      </c>
      <c r="T50" s="543"/>
      <c r="U50" s="689"/>
      <c r="V50" s="689"/>
      <c r="W50" s="621"/>
      <c r="X50" s="621"/>
      <c r="Y50" s="621"/>
      <c r="Z50" s="486" t="str">
        <f t="shared" si="2"/>
        <v>×</v>
      </c>
      <c r="AA50" s="621"/>
    </row>
    <row r="51" spans="1:27" ht="27" hidden="1" customHeight="1">
      <c r="A51" s="538"/>
      <c r="B51" s="552" t="s">
        <v>1068</v>
      </c>
      <c r="C51" s="539"/>
      <c r="D51" s="539"/>
      <c r="E51" s="1197"/>
      <c r="F51" s="1197"/>
      <c r="G51" s="507"/>
      <c r="H51" s="618"/>
      <c r="I51" s="540"/>
      <c r="J51" s="578"/>
      <c r="K51" s="541"/>
      <c r="L51" s="541"/>
      <c r="M51" s="541"/>
      <c r="N51" s="542"/>
      <c r="O51" s="542"/>
      <c r="P51" s="542"/>
      <c r="Q51" s="542"/>
      <c r="R51" s="542"/>
      <c r="S51" s="580">
        <f t="shared" si="1"/>
        <v>0</v>
      </c>
      <c r="T51" s="543"/>
      <c r="U51" s="689"/>
      <c r="V51" s="689"/>
      <c r="W51" s="621"/>
      <c r="X51" s="621"/>
      <c r="Y51" s="621"/>
      <c r="Z51" s="486" t="str">
        <f t="shared" si="2"/>
        <v>×</v>
      </c>
      <c r="AA51" s="621"/>
    </row>
    <row r="52" spans="1:27" ht="27" hidden="1" customHeight="1">
      <c r="A52" s="538"/>
      <c r="B52" s="552" t="s">
        <v>1069</v>
      </c>
      <c r="C52" s="539"/>
      <c r="D52" s="539"/>
      <c r="E52" s="1197"/>
      <c r="F52" s="1197"/>
      <c r="G52" s="507"/>
      <c r="H52" s="618"/>
      <c r="I52" s="540"/>
      <c r="J52" s="579"/>
      <c r="K52" s="541"/>
      <c r="L52" s="541"/>
      <c r="M52" s="541"/>
      <c r="N52" s="542"/>
      <c r="O52" s="542"/>
      <c r="P52" s="542"/>
      <c r="Q52" s="542"/>
      <c r="R52" s="542"/>
      <c r="S52" s="580">
        <f t="shared" si="1"/>
        <v>0</v>
      </c>
      <c r="T52" s="543"/>
      <c r="U52" s="689"/>
      <c r="V52" s="689"/>
      <c r="W52" s="621"/>
      <c r="X52" s="621"/>
      <c r="Y52" s="621"/>
      <c r="Z52" s="486" t="str">
        <f t="shared" si="2"/>
        <v>×</v>
      </c>
      <c r="AA52" s="621"/>
    </row>
    <row r="53" spans="1:27" ht="27" hidden="1" customHeight="1">
      <c r="A53" s="538"/>
      <c r="B53" s="552" t="s">
        <v>1070</v>
      </c>
      <c r="C53" s="539"/>
      <c r="D53" s="539"/>
      <c r="E53" s="1197"/>
      <c r="F53" s="1197"/>
      <c r="G53" s="507"/>
      <c r="H53" s="618"/>
      <c r="I53" s="540"/>
      <c r="J53" s="578"/>
      <c r="K53" s="541"/>
      <c r="L53" s="541"/>
      <c r="M53" s="541"/>
      <c r="N53" s="542"/>
      <c r="O53" s="542"/>
      <c r="P53" s="542"/>
      <c r="Q53" s="542"/>
      <c r="R53" s="542"/>
      <c r="S53" s="580">
        <f t="shared" si="1"/>
        <v>0</v>
      </c>
      <c r="T53" s="543"/>
      <c r="U53" s="689"/>
      <c r="V53" s="689"/>
      <c r="W53" s="621"/>
      <c r="X53" s="621"/>
      <c r="Y53" s="621"/>
      <c r="Z53" s="486" t="str">
        <f t="shared" si="2"/>
        <v>×</v>
      </c>
      <c r="AA53" s="621"/>
    </row>
    <row r="54" spans="1:27" ht="27" hidden="1" customHeight="1">
      <c r="A54" s="538"/>
      <c r="B54" s="552" t="s">
        <v>1071</v>
      </c>
      <c r="C54" s="539"/>
      <c r="D54" s="539"/>
      <c r="E54" s="1197"/>
      <c r="F54" s="1197"/>
      <c r="G54" s="507"/>
      <c r="H54" s="618"/>
      <c r="I54" s="540"/>
      <c r="J54" s="579"/>
      <c r="K54" s="541"/>
      <c r="L54" s="541"/>
      <c r="M54" s="541"/>
      <c r="N54" s="542"/>
      <c r="O54" s="542"/>
      <c r="P54" s="542"/>
      <c r="Q54" s="542"/>
      <c r="R54" s="542"/>
      <c r="S54" s="580">
        <f t="shared" si="1"/>
        <v>0</v>
      </c>
      <c r="T54" s="543"/>
      <c r="U54" s="689"/>
      <c r="V54" s="689"/>
      <c r="W54" s="621"/>
      <c r="X54" s="621"/>
      <c r="Y54" s="621"/>
      <c r="Z54" s="486" t="str">
        <f t="shared" si="2"/>
        <v>×</v>
      </c>
      <c r="AA54" s="621"/>
    </row>
    <row r="55" spans="1:27" ht="27" hidden="1" customHeight="1">
      <c r="A55" s="538"/>
      <c r="B55" s="552" t="s">
        <v>1072</v>
      </c>
      <c r="C55" s="539"/>
      <c r="D55" s="539"/>
      <c r="E55" s="1197"/>
      <c r="F55" s="1197"/>
      <c r="G55" s="507"/>
      <c r="H55" s="618"/>
      <c r="I55" s="540"/>
      <c r="J55" s="579"/>
      <c r="K55" s="541"/>
      <c r="L55" s="541"/>
      <c r="M55" s="541"/>
      <c r="N55" s="542"/>
      <c r="O55" s="542"/>
      <c r="P55" s="542"/>
      <c r="Q55" s="542"/>
      <c r="R55" s="542"/>
      <c r="S55" s="580">
        <f t="shared" si="1"/>
        <v>0</v>
      </c>
      <c r="T55" s="543"/>
      <c r="U55" s="689"/>
      <c r="V55" s="689"/>
      <c r="W55" s="621"/>
      <c r="X55" s="621"/>
      <c r="Y55" s="621"/>
      <c r="Z55" s="486" t="str">
        <f t="shared" si="2"/>
        <v>×</v>
      </c>
      <c r="AA55" s="621"/>
    </row>
    <row r="56" spans="1:27">
      <c r="A56" s="376"/>
      <c r="B56" s="544" t="s">
        <v>809</v>
      </c>
      <c r="C56" s="545" t="s">
        <v>956</v>
      </c>
      <c r="D56" s="546"/>
      <c r="E56" s="546"/>
      <c r="F56" s="546"/>
      <c r="G56" s="546"/>
      <c r="H56" s="547"/>
      <c r="I56" s="548"/>
      <c r="J56" s="549" t="s">
        <v>945</v>
      </c>
      <c r="K56" s="546"/>
      <c r="L56" s="549"/>
      <c r="M56" s="546"/>
      <c r="N56" s="546"/>
      <c r="O56" s="546"/>
      <c r="P56" s="546"/>
      <c r="Q56" s="546"/>
      <c r="R56" s="546"/>
      <c r="S56" s="546"/>
      <c r="T56" s="546"/>
      <c r="U56" s="690"/>
      <c r="V56" s="691"/>
      <c r="W56" s="376"/>
      <c r="X56" s="376"/>
      <c r="Y56" s="376"/>
      <c r="Z56" s="376"/>
    </row>
    <row r="57" spans="1:27">
      <c r="A57" s="376"/>
      <c r="B57" s="549" t="s">
        <v>808</v>
      </c>
      <c r="C57" s="550" t="s">
        <v>874</v>
      </c>
      <c r="D57" s="548"/>
      <c r="E57" s="548"/>
      <c r="F57" s="548"/>
      <c r="G57" s="548"/>
      <c r="H57" s="548"/>
      <c r="I57" s="548"/>
      <c r="J57" s="549" t="s">
        <v>723</v>
      </c>
      <c r="K57" s="548"/>
      <c r="L57" s="549"/>
      <c r="M57" s="548"/>
      <c r="N57" s="548"/>
      <c r="O57" s="548"/>
      <c r="P57" s="548"/>
      <c r="Q57" s="548"/>
      <c r="R57" s="548"/>
      <c r="S57" s="548"/>
      <c r="T57" s="548"/>
      <c r="U57" s="691"/>
      <c r="V57" s="691"/>
      <c r="W57" s="376"/>
      <c r="X57" s="376"/>
      <c r="Y57" s="376"/>
      <c r="Z57" s="376"/>
    </row>
    <row r="58" spans="1:27">
      <c r="A58" s="376"/>
      <c r="B58" s="549" t="s">
        <v>807</v>
      </c>
      <c r="C58" s="550" t="s">
        <v>810</v>
      </c>
      <c r="D58" s="548"/>
      <c r="E58" s="548"/>
      <c r="F58" s="548"/>
      <c r="G58" s="548"/>
      <c r="H58" s="548"/>
      <c r="I58" s="548"/>
      <c r="J58" s="550" t="s">
        <v>724</v>
      </c>
      <c r="K58" s="548"/>
      <c r="L58" s="550"/>
      <c r="M58" s="548"/>
      <c r="N58" s="548"/>
      <c r="O58" s="548"/>
      <c r="P58" s="548"/>
      <c r="Q58" s="548"/>
      <c r="R58" s="548"/>
      <c r="S58" s="548"/>
      <c r="T58" s="548"/>
      <c r="U58" s="691"/>
      <c r="V58" s="691"/>
      <c r="W58" s="376"/>
      <c r="X58" s="376"/>
      <c r="Y58" s="376"/>
      <c r="Z58" s="376"/>
    </row>
    <row r="59" spans="1:27">
      <c r="A59" s="376"/>
      <c r="B59" s="550"/>
      <c r="C59" s="549" t="s">
        <v>811</v>
      </c>
      <c r="D59" s="548"/>
      <c r="E59" s="548"/>
      <c r="F59" s="548"/>
      <c r="G59" s="548"/>
      <c r="H59" s="548"/>
      <c r="I59" s="548"/>
      <c r="J59" s="548"/>
      <c r="K59" s="548"/>
      <c r="L59" s="548"/>
      <c r="M59" s="548"/>
      <c r="N59" s="548"/>
      <c r="O59" s="548"/>
      <c r="P59" s="548"/>
      <c r="Q59" s="548"/>
      <c r="R59" s="548"/>
      <c r="S59" s="548"/>
      <c r="T59" s="548"/>
      <c r="U59" s="691"/>
      <c r="V59" s="691"/>
      <c r="W59" s="376"/>
      <c r="X59" s="376"/>
      <c r="Y59" s="376"/>
      <c r="Z59" s="376"/>
    </row>
    <row r="60" spans="1:27">
      <c r="A60" s="376"/>
      <c r="B60" s="548"/>
      <c r="C60" s="550" t="s">
        <v>853</v>
      </c>
      <c r="D60" s="548"/>
      <c r="E60" s="548"/>
      <c r="F60" s="548"/>
      <c r="G60" s="548"/>
      <c r="H60" s="548"/>
      <c r="I60" s="548"/>
      <c r="J60" s="548"/>
      <c r="K60" s="548"/>
      <c r="L60" s="548"/>
      <c r="M60" s="548"/>
      <c r="N60" s="548"/>
      <c r="O60" s="548"/>
      <c r="P60" s="548"/>
      <c r="Q60" s="548"/>
      <c r="R60" s="548"/>
      <c r="S60" s="548"/>
      <c r="T60" s="548"/>
      <c r="U60" s="691"/>
      <c r="V60" s="691"/>
      <c r="W60" s="376"/>
      <c r="X60" s="376"/>
      <c r="Y60" s="376"/>
      <c r="Z60" s="376"/>
    </row>
    <row r="61" spans="1:27">
      <c r="A61" s="376"/>
      <c r="B61" s="548"/>
      <c r="C61" s="550" t="s">
        <v>854</v>
      </c>
      <c r="D61" s="548"/>
      <c r="E61" s="548"/>
      <c r="F61" s="548"/>
      <c r="G61" s="548"/>
      <c r="H61" s="548"/>
      <c r="I61" s="548"/>
      <c r="J61" s="548"/>
      <c r="K61" s="548"/>
      <c r="L61" s="548"/>
      <c r="M61" s="548"/>
      <c r="N61" s="548"/>
      <c r="O61" s="548"/>
      <c r="P61" s="548"/>
      <c r="Q61" s="548"/>
      <c r="R61" s="548"/>
      <c r="S61" s="548"/>
      <c r="T61" s="548"/>
      <c r="U61" s="691"/>
      <c r="V61" s="691"/>
      <c r="W61" s="376"/>
      <c r="X61" s="376"/>
      <c r="Y61" s="376"/>
      <c r="Z61" s="376"/>
    </row>
    <row r="62" spans="1:27">
      <c r="C62" s="789" t="s">
        <v>1416</v>
      </c>
    </row>
  </sheetData>
  <sheetProtection formatCells="0" formatColumns="0" formatRows="0" autoFilter="0" pivotTables="0"/>
  <mergeCells count="76">
    <mergeCell ref="AB3:AD3"/>
    <mergeCell ref="AB4:AD4"/>
    <mergeCell ref="AE3:AE5"/>
    <mergeCell ref="E51:F51"/>
    <mergeCell ref="E52:F52"/>
    <mergeCell ref="E29:F29"/>
    <mergeCell ref="E30:F30"/>
    <mergeCell ref="E31:F31"/>
    <mergeCell ref="E49:F49"/>
    <mergeCell ref="E50:F50"/>
    <mergeCell ref="E39:F39"/>
    <mergeCell ref="E40:F40"/>
    <mergeCell ref="E41:F41"/>
    <mergeCell ref="E42:F42"/>
    <mergeCell ref="E43:F43"/>
    <mergeCell ref="E44:F44"/>
    <mergeCell ref="E53:F53"/>
    <mergeCell ref="E54:F54"/>
    <mergeCell ref="E55:F55"/>
    <mergeCell ref="A4:A5"/>
    <mergeCell ref="E45:F45"/>
    <mergeCell ref="E46:F46"/>
    <mergeCell ref="E47:F47"/>
    <mergeCell ref="E48:F48"/>
    <mergeCell ref="E33:F33"/>
    <mergeCell ref="E34:F34"/>
    <mergeCell ref="E35:F35"/>
    <mergeCell ref="E36:F36"/>
    <mergeCell ref="E37:F37"/>
    <mergeCell ref="E38:F38"/>
    <mergeCell ref="E27:F27"/>
    <mergeCell ref="E28:F28"/>
    <mergeCell ref="E32:F32"/>
    <mergeCell ref="E21:F21"/>
    <mergeCell ref="E22:F22"/>
    <mergeCell ref="E23:F23"/>
    <mergeCell ref="E24:F24"/>
    <mergeCell ref="E25:F25"/>
    <mergeCell ref="E26:F26"/>
    <mergeCell ref="E20:F20"/>
    <mergeCell ref="E9:F9"/>
    <mergeCell ref="E10:F10"/>
    <mergeCell ref="E11:F11"/>
    <mergeCell ref="E12:F12"/>
    <mergeCell ref="E13:F13"/>
    <mergeCell ref="E14:F14"/>
    <mergeCell ref="E15:F15"/>
    <mergeCell ref="E16:F16"/>
    <mergeCell ref="E17:F17"/>
    <mergeCell ref="E18:F18"/>
    <mergeCell ref="E19:F19"/>
    <mergeCell ref="E6:F6"/>
    <mergeCell ref="E7:F7"/>
    <mergeCell ref="E8:F8"/>
    <mergeCell ref="G4:G5"/>
    <mergeCell ref="T3:T5"/>
    <mergeCell ref="R4:R5"/>
    <mergeCell ref="J4:J5"/>
    <mergeCell ref="K3:M3"/>
    <mergeCell ref="N3:S3"/>
    <mergeCell ref="H3:J3"/>
    <mergeCell ref="AA4:AA5"/>
    <mergeCell ref="Z3:Z5"/>
    <mergeCell ref="B4:B5"/>
    <mergeCell ref="C4:C5"/>
    <mergeCell ref="D4:D5"/>
    <mergeCell ref="E4:F4"/>
    <mergeCell ref="H4:I4"/>
    <mergeCell ref="E5:F5"/>
    <mergeCell ref="Y4:Y5"/>
    <mergeCell ref="W4:W5"/>
    <mergeCell ref="X4:X5"/>
    <mergeCell ref="W3:Y3"/>
    <mergeCell ref="U3:V3"/>
    <mergeCell ref="U4:U5"/>
    <mergeCell ref="V4:V5"/>
  </mergeCells>
  <phoneticPr fontId="9"/>
  <conditionalFormatting sqref="AA6:AD6 AB7:AD35">
    <cfRule type="expression" dxfId="25" priority="4">
      <formula>$G6="有"</formula>
    </cfRule>
  </conditionalFormatting>
  <conditionalFormatting sqref="AA7:AA55">
    <cfRule type="expression" dxfId="24" priority="3">
      <formula>$G7="有"</formula>
    </cfRule>
  </conditionalFormatting>
  <conditionalFormatting sqref="X6:Y6">
    <cfRule type="expression" dxfId="23" priority="2">
      <formula>$I6="有"</formula>
    </cfRule>
  </conditionalFormatting>
  <conditionalFormatting sqref="X7:Y35">
    <cfRule type="expression" dxfId="22" priority="1">
      <formula>$I7="有"</formula>
    </cfRule>
  </conditionalFormatting>
  <dataValidations xWindow="735" yWindow="710" count="4">
    <dataValidation type="list" allowBlank="1" showInputMessage="1" showErrorMessage="1" sqref="I6:I55" xr:uid="{00000000-0002-0000-0C00-000000000000}">
      <formula1>"有,無"</formula1>
    </dataValidation>
    <dataValidation type="list" allowBlank="1" showInputMessage="1" showErrorMessage="1" sqref="AA6:AA55 U6:Y55 AB6:AD35" xr:uid="{00000000-0002-0000-0C00-000001000000}">
      <formula1>"○,　"</formula1>
    </dataValidation>
    <dataValidation allowBlank="1" showInputMessage="1" showErrorMessage="1" prompt="上段には号俸給_x000a_下段には月額_x000a_　※alt+enterで改行_x000a__x000a_（例）_x000a_１－１１ _x000a_300,000" sqref="K6:M55" xr:uid="{00000000-0002-0000-0C00-000002000000}"/>
    <dataValidation type="list" allowBlank="1" showInputMessage="1" showErrorMessage="1" prompt="保育補助者は_x000a_【注】欄を参照" sqref="H6:H55" xr:uid="{387DCC0F-8D58-4F81-950C-3F2907621998}">
      <formula1>"幼免・保育,保育士資格,ア,イ,ウ,エ,　,"</formula1>
    </dataValidation>
  </dataValidations>
  <printOptions horizontalCentered="1" verticalCentered="1"/>
  <pageMargins left="0.9055118110236221" right="0.70866141732283472" top="0.74803149606299213" bottom="0.74803149606299213" header="0.31496062992125984" footer="0.31496062992125984"/>
  <pageSetup paperSize="9" scale="49" orientation="landscape" r:id="rId1"/>
  <headerFooter>
    <oddFooter>&amp;A</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59"/>
  <sheetViews>
    <sheetView view="pageBreakPreview" topLeftCell="A20" zoomScaleNormal="100" zoomScaleSheetLayoutView="100" workbookViewId="0">
      <selection activeCell="H4" sqref="H4:H23"/>
    </sheetView>
  </sheetViews>
  <sheetFormatPr defaultColWidth="9" defaultRowHeight="13"/>
  <cols>
    <col min="1" max="1" width="9" style="124"/>
    <col min="2" max="2" width="7.36328125" style="124" customWidth="1"/>
    <col min="3" max="3" width="11.36328125" style="124" customWidth="1"/>
    <col min="4" max="4" width="7.453125" style="124" customWidth="1"/>
    <col min="5" max="5" width="7.36328125" style="124" customWidth="1"/>
    <col min="6" max="7" width="10" style="124" customWidth="1"/>
    <col min="8" max="8" width="12.08984375" style="124" customWidth="1"/>
    <col min="9" max="9" width="7.90625" style="124" customWidth="1"/>
    <col min="10" max="10" width="11.6328125" style="124" customWidth="1"/>
    <col min="11" max="11" width="8.08984375" style="124" customWidth="1"/>
    <col min="12" max="12" width="12.81640625" style="124" customWidth="1"/>
    <col min="13" max="13" width="8.08984375" style="124" customWidth="1"/>
    <col min="14" max="16" width="6.36328125" style="124" customWidth="1"/>
    <col min="17" max="19" width="9" style="124"/>
    <col min="20" max="21" width="9" style="124" hidden="1" customWidth="1"/>
    <col min="22" max="16384" width="9" style="124"/>
  </cols>
  <sheetData>
    <row r="1" spans="1:26" ht="33.75" customHeight="1" thickBot="1">
      <c r="A1" s="349"/>
      <c r="B1" s="363" t="s">
        <v>816</v>
      </c>
      <c r="C1" s="349"/>
      <c r="D1" s="349"/>
      <c r="E1" s="349"/>
      <c r="F1" s="349"/>
      <c r="G1" s="349"/>
      <c r="H1" s="349"/>
      <c r="I1" s="349"/>
      <c r="J1" s="349"/>
      <c r="K1" s="349"/>
      <c r="L1" s="349"/>
      <c r="M1" s="349"/>
      <c r="N1" s="1221" t="s">
        <v>1262</v>
      </c>
      <c r="O1" s="1222"/>
      <c r="P1" s="1222"/>
      <c r="Q1" s="1223" t="s">
        <v>1166</v>
      </c>
      <c r="R1" s="1223"/>
      <c r="S1" s="1224"/>
      <c r="T1" s="999" t="s">
        <v>1168</v>
      </c>
      <c r="U1" s="998" t="s">
        <v>1073</v>
      </c>
      <c r="V1" s="626"/>
      <c r="W1" s="1027" t="s">
        <v>1166</v>
      </c>
      <c r="X1" s="1027"/>
      <c r="Y1" s="1027"/>
      <c r="Z1" s="625"/>
    </row>
    <row r="2" spans="1:26" ht="19.5" customHeight="1">
      <c r="A2" s="922" t="s">
        <v>212</v>
      </c>
      <c r="B2" s="1207" t="s">
        <v>108</v>
      </c>
      <c r="C2" s="1207" t="s">
        <v>96</v>
      </c>
      <c r="D2" s="878" t="s">
        <v>793</v>
      </c>
      <c r="E2" s="879"/>
      <c r="F2" s="1207" t="s">
        <v>109</v>
      </c>
      <c r="G2" s="1207" t="s">
        <v>1077</v>
      </c>
      <c r="H2" s="1198" t="s">
        <v>877</v>
      </c>
      <c r="I2" s="1199"/>
      <c r="J2" s="1226" t="s">
        <v>1154</v>
      </c>
      <c r="K2" s="880" t="s">
        <v>428</v>
      </c>
      <c r="L2" s="1225" t="s">
        <v>1078</v>
      </c>
      <c r="M2" s="880" t="s">
        <v>427</v>
      </c>
      <c r="N2" s="990" t="s">
        <v>1074</v>
      </c>
      <c r="O2" s="990" t="s">
        <v>1075</v>
      </c>
      <c r="P2" s="998" t="s">
        <v>1076</v>
      </c>
      <c r="Q2" s="1200" t="s">
        <v>79</v>
      </c>
      <c r="R2" s="1200" t="s">
        <v>1016</v>
      </c>
      <c r="S2" s="1200" t="s">
        <v>1017</v>
      </c>
      <c r="T2" s="990"/>
      <c r="U2" s="990"/>
      <c r="V2" s="1195" t="s">
        <v>1174</v>
      </c>
      <c r="W2" s="1027" t="s">
        <v>1342</v>
      </c>
      <c r="X2" s="1027"/>
      <c r="Y2" s="1027"/>
      <c r="Z2" s="1195" t="s">
        <v>1175</v>
      </c>
    </row>
    <row r="3" spans="1:26" ht="41.25" customHeight="1">
      <c r="A3" s="922"/>
      <c r="B3" s="1208"/>
      <c r="C3" s="1208"/>
      <c r="D3" s="883"/>
      <c r="E3" s="884"/>
      <c r="F3" s="1208"/>
      <c r="G3" s="1208"/>
      <c r="H3" s="622"/>
      <c r="I3" s="487" t="s">
        <v>1173</v>
      </c>
      <c r="J3" s="1227"/>
      <c r="K3" s="919"/>
      <c r="L3" s="885"/>
      <c r="M3" s="919"/>
      <c r="N3" s="990"/>
      <c r="O3" s="990"/>
      <c r="P3" s="998"/>
      <c r="Q3" s="1200"/>
      <c r="R3" s="1200"/>
      <c r="S3" s="1200"/>
      <c r="T3" s="990"/>
      <c r="U3" s="990"/>
      <c r="V3" s="1195"/>
      <c r="W3" s="700" t="s">
        <v>1339</v>
      </c>
      <c r="X3" s="700" t="s">
        <v>1340</v>
      </c>
      <c r="Y3" s="700" t="s">
        <v>1341</v>
      </c>
      <c r="Z3" s="1195"/>
    </row>
    <row r="4" spans="1:26" ht="30.75" customHeight="1">
      <c r="A4" s="488"/>
      <c r="B4" s="553" t="s">
        <v>972</v>
      </c>
      <c r="C4" s="483"/>
      <c r="D4" s="1197"/>
      <c r="E4" s="1197"/>
      <c r="F4" s="483"/>
      <c r="G4" s="489"/>
      <c r="H4" s="618"/>
      <c r="I4" s="490"/>
      <c r="J4" s="577"/>
      <c r="K4" s="619"/>
      <c r="L4" s="483"/>
      <c r="M4" s="483"/>
      <c r="N4" s="491"/>
      <c r="O4" s="492"/>
      <c r="P4" s="624" t="str">
        <f t="shared" ref="P4:P43" si="0">IF(U4="○",N4*O4,"")</f>
        <v/>
      </c>
      <c r="Q4" s="621" t="s">
        <v>1021</v>
      </c>
      <c r="R4" s="621"/>
      <c r="S4" s="621"/>
      <c r="T4" s="486" t="str">
        <f t="shared" ref="T4:T43" si="1">IF(I4="有","○",IF(OR(R4="○",S4="○"),"○","×"))</f>
        <v>×</v>
      </c>
      <c r="U4" s="486" t="str">
        <f t="shared" ref="U4:U43" si="2">IF(D4&lt;&gt;"","×",IF(Q4="○","×",IF(I4="有","○",IF(R4="○","○","×"))))</f>
        <v>×</v>
      </c>
      <c r="V4" s="621"/>
      <c r="W4" s="720" t="s">
        <v>1021</v>
      </c>
      <c r="X4" s="720" t="s">
        <v>1021</v>
      </c>
      <c r="Y4" s="720" t="s">
        <v>1021</v>
      </c>
      <c r="Z4" s="625"/>
    </row>
    <row r="5" spans="1:26" ht="26.25" customHeight="1">
      <c r="A5" s="488"/>
      <c r="B5" s="553" t="s">
        <v>973</v>
      </c>
      <c r="C5" s="483"/>
      <c r="D5" s="1197"/>
      <c r="E5" s="1197"/>
      <c r="F5" s="483"/>
      <c r="G5" s="489"/>
      <c r="H5" s="618"/>
      <c r="I5" s="490"/>
      <c r="J5" s="577"/>
      <c r="K5" s="619"/>
      <c r="L5" s="483"/>
      <c r="M5" s="483"/>
      <c r="N5" s="491"/>
      <c r="O5" s="492"/>
      <c r="P5" s="624" t="str">
        <f t="shared" si="0"/>
        <v/>
      </c>
      <c r="Q5" s="621" t="s">
        <v>1021</v>
      </c>
      <c r="R5" s="692"/>
      <c r="S5" s="692"/>
      <c r="T5" s="486" t="str">
        <f t="shared" si="1"/>
        <v>×</v>
      </c>
      <c r="U5" s="486" t="str">
        <f t="shared" si="2"/>
        <v>×</v>
      </c>
      <c r="V5" s="621"/>
      <c r="W5" s="720" t="s">
        <v>1021</v>
      </c>
      <c r="X5" s="720" t="s">
        <v>1021</v>
      </c>
      <c r="Y5" s="720" t="s">
        <v>1021</v>
      </c>
      <c r="Z5" s="625"/>
    </row>
    <row r="6" spans="1:26" ht="26.25" customHeight="1">
      <c r="A6" s="488"/>
      <c r="B6" s="553" t="s">
        <v>974</v>
      </c>
      <c r="C6" s="483"/>
      <c r="D6" s="1197"/>
      <c r="E6" s="1197"/>
      <c r="F6" s="483"/>
      <c r="G6" s="489"/>
      <c r="H6" s="618"/>
      <c r="I6" s="490"/>
      <c r="J6" s="577"/>
      <c r="K6" s="619"/>
      <c r="L6" s="483"/>
      <c r="M6" s="483"/>
      <c r="N6" s="491"/>
      <c r="O6" s="492"/>
      <c r="P6" s="624" t="str">
        <f t="shared" si="0"/>
        <v/>
      </c>
      <c r="Q6" s="621"/>
      <c r="R6" s="692"/>
      <c r="S6" s="692"/>
      <c r="T6" s="486" t="str">
        <f t="shared" si="1"/>
        <v>×</v>
      </c>
      <c r="U6" s="486" t="str">
        <f t="shared" si="2"/>
        <v>×</v>
      </c>
      <c r="V6" s="621"/>
      <c r="W6" s="720" t="s">
        <v>1021</v>
      </c>
      <c r="X6" s="720" t="s">
        <v>1021</v>
      </c>
      <c r="Y6" s="720" t="s">
        <v>1021</v>
      </c>
      <c r="Z6" s="625"/>
    </row>
    <row r="7" spans="1:26" ht="26.25" customHeight="1">
      <c r="A7" s="488"/>
      <c r="B7" s="553" t="s">
        <v>975</v>
      </c>
      <c r="C7" s="483"/>
      <c r="D7" s="1197"/>
      <c r="E7" s="1197"/>
      <c r="F7" s="483"/>
      <c r="G7" s="489"/>
      <c r="H7" s="618"/>
      <c r="I7" s="490"/>
      <c r="J7" s="577"/>
      <c r="K7" s="619"/>
      <c r="L7" s="483"/>
      <c r="M7" s="483"/>
      <c r="N7" s="491"/>
      <c r="O7" s="492"/>
      <c r="P7" s="624" t="str">
        <f t="shared" si="0"/>
        <v/>
      </c>
      <c r="Q7" s="621" t="s">
        <v>1021</v>
      </c>
      <c r="R7" s="692"/>
      <c r="S7" s="692"/>
      <c r="T7" s="486" t="str">
        <f t="shared" si="1"/>
        <v>×</v>
      </c>
      <c r="U7" s="486" t="str">
        <f t="shared" si="2"/>
        <v>×</v>
      </c>
      <c r="V7" s="621"/>
      <c r="W7" s="720" t="s">
        <v>1021</v>
      </c>
      <c r="X7" s="720" t="s">
        <v>1021</v>
      </c>
      <c r="Y7" s="720" t="s">
        <v>1021</v>
      </c>
      <c r="Z7" s="625"/>
    </row>
    <row r="8" spans="1:26" ht="26.25" customHeight="1">
      <c r="A8" s="488"/>
      <c r="B8" s="553" t="s">
        <v>976</v>
      </c>
      <c r="C8" s="483"/>
      <c r="D8" s="1197"/>
      <c r="E8" s="1197"/>
      <c r="F8" s="483"/>
      <c r="G8" s="489"/>
      <c r="H8" s="618"/>
      <c r="I8" s="490"/>
      <c r="J8" s="577"/>
      <c r="K8" s="619"/>
      <c r="L8" s="483"/>
      <c r="M8" s="483"/>
      <c r="N8" s="491"/>
      <c r="O8" s="492"/>
      <c r="P8" s="624" t="str">
        <f t="shared" si="0"/>
        <v/>
      </c>
      <c r="Q8" s="621" t="s">
        <v>1021</v>
      </c>
      <c r="R8" s="692"/>
      <c r="S8" s="692"/>
      <c r="T8" s="486" t="str">
        <f t="shared" si="1"/>
        <v>×</v>
      </c>
      <c r="U8" s="486" t="str">
        <f t="shared" si="2"/>
        <v>×</v>
      </c>
      <c r="V8" s="621"/>
      <c r="W8" s="720" t="s">
        <v>1021</v>
      </c>
      <c r="X8" s="720" t="s">
        <v>1021</v>
      </c>
      <c r="Y8" s="720" t="s">
        <v>1021</v>
      </c>
      <c r="Z8" s="625"/>
    </row>
    <row r="9" spans="1:26" ht="26.25" customHeight="1">
      <c r="A9" s="488"/>
      <c r="B9" s="553" t="s">
        <v>977</v>
      </c>
      <c r="C9" s="483"/>
      <c r="D9" s="1197"/>
      <c r="E9" s="1197"/>
      <c r="F9" s="483"/>
      <c r="G9" s="489"/>
      <c r="H9" s="618"/>
      <c r="I9" s="490"/>
      <c r="J9" s="577"/>
      <c r="K9" s="619"/>
      <c r="L9" s="483"/>
      <c r="M9" s="483"/>
      <c r="N9" s="491"/>
      <c r="O9" s="492"/>
      <c r="P9" s="624" t="str">
        <f t="shared" si="0"/>
        <v/>
      </c>
      <c r="Q9" s="621" t="s">
        <v>1021</v>
      </c>
      <c r="R9" s="692"/>
      <c r="S9" s="692"/>
      <c r="T9" s="486" t="str">
        <f t="shared" si="1"/>
        <v>×</v>
      </c>
      <c r="U9" s="486" t="str">
        <f t="shared" si="2"/>
        <v>×</v>
      </c>
      <c r="V9" s="621"/>
      <c r="W9" s="720" t="s">
        <v>1021</v>
      </c>
      <c r="X9" s="720" t="s">
        <v>1021</v>
      </c>
      <c r="Y9" s="720" t="s">
        <v>1021</v>
      </c>
      <c r="Z9" s="625"/>
    </row>
    <row r="10" spans="1:26" ht="26.25" customHeight="1">
      <c r="A10" s="488"/>
      <c r="B10" s="553" t="s">
        <v>978</v>
      </c>
      <c r="C10" s="483"/>
      <c r="D10" s="1197"/>
      <c r="E10" s="1197"/>
      <c r="F10" s="483"/>
      <c r="G10" s="489"/>
      <c r="H10" s="618"/>
      <c r="I10" s="490"/>
      <c r="J10" s="577"/>
      <c r="K10" s="619"/>
      <c r="L10" s="483"/>
      <c r="M10" s="483"/>
      <c r="N10" s="491"/>
      <c r="O10" s="492"/>
      <c r="P10" s="624" t="str">
        <f t="shared" si="0"/>
        <v/>
      </c>
      <c r="Q10" s="621" t="s">
        <v>1021</v>
      </c>
      <c r="R10" s="692"/>
      <c r="S10" s="692"/>
      <c r="T10" s="486" t="str">
        <f t="shared" si="1"/>
        <v>×</v>
      </c>
      <c r="U10" s="486" t="str">
        <f t="shared" si="2"/>
        <v>×</v>
      </c>
      <c r="V10" s="621"/>
      <c r="W10" s="720" t="s">
        <v>1021</v>
      </c>
      <c r="X10" s="720" t="s">
        <v>1021</v>
      </c>
      <c r="Y10" s="720" t="s">
        <v>1021</v>
      </c>
      <c r="Z10" s="625"/>
    </row>
    <row r="11" spans="1:26" ht="26.25" customHeight="1">
      <c r="A11" s="488"/>
      <c r="B11" s="553" t="s">
        <v>979</v>
      </c>
      <c r="C11" s="483"/>
      <c r="D11" s="1197"/>
      <c r="E11" s="1197"/>
      <c r="F11" s="483"/>
      <c r="G11" s="489"/>
      <c r="H11" s="618"/>
      <c r="I11" s="490"/>
      <c r="J11" s="577"/>
      <c r="K11" s="619"/>
      <c r="L11" s="483"/>
      <c r="M11" s="483"/>
      <c r="N11" s="491"/>
      <c r="O11" s="492"/>
      <c r="P11" s="624" t="str">
        <f t="shared" si="0"/>
        <v/>
      </c>
      <c r="Q11" s="621" t="s">
        <v>1021</v>
      </c>
      <c r="R11" s="692"/>
      <c r="S11" s="692"/>
      <c r="T11" s="486" t="str">
        <f t="shared" si="1"/>
        <v>×</v>
      </c>
      <c r="U11" s="486" t="str">
        <f t="shared" si="2"/>
        <v>×</v>
      </c>
      <c r="V11" s="621"/>
      <c r="W11" s="720" t="s">
        <v>1021</v>
      </c>
      <c r="X11" s="720" t="s">
        <v>1021</v>
      </c>
      <c r="Y11" s="720" t="s">
        <v>1021</v>
      </c>
      <c r="Z11" s="625"/>
    </row>
    <row r="12" spans="1:26" ht="26.25" customHeight="1">
      <c r="A12" s="488"/>
      <c r="B12" s="553" t="s">
        <v>980</v>
      </c>
      <c r="C12" s="483"/>
      <c r="D12" s="1197"/>
      <c r="E12" s="1197"/>
      <c r="F12" s="483"/>
      <c r="G12" s="489"/>
      <c r="H12" s="618"/>
      <c r="I12" s="490"/>
      <c r="J12" s="577"/>
      <c r="K12" s="619"/>
      <c r="L12" s="483"/>
      <c r="M12" s="483"/>
      <c r="N12" s="491"/>
      <c r="O12" s="492"/>
      <c r="P12" s="624" t="str">
        <f t="shared" si="0"/>
        <v/>
      </c>
      <c r="Q12" s="621" t="s">
        <v>1021</v>
      </c>
      <c r="R12" s="692"/>
      <c r="S12" s="692"/>
      <c r="T12" s="486" t="str">
        <f t="shared" si="1"/>
        <v>×</v>
      </c>
      <c r="U12" s="486" t="str">
        <f t="shared" si="2"/>
        <v>×</v>
      </c>
      <c r="V12" s="621"/>
      <c r="W12" s="720" t="s">
        <v>1021</v>
      </c>
      <c r="X12" s="720" t="s">
        <v>1021</v>
      </c>
      <c r="Y12" s="720" t="s">
        <v>1021</v>
      </c>
      <c r="Z12" s="625"/>
    </row>
    <row r="13" spans="1:26" ht="26.25" customHeight="1">
      <c r="A13" s="488"/>
      <c r="B13" s="553" t="s">
        <v>981</v>
      </c>
      <c r="C13" s="483"/>
      <c r="D13" s="1197"/>
      <c r="E13" s="1197"/>
      <c r="F13" s="483"/>
      <c r="G13" s="489"/>
      <c r="H13" s="618"/>
      <c r="I13" s="490"/>
      <c r="J13" s="577"/>
      <c r="K13" s="619"/>
      <c r="L13" s="483"/>
      <c r="M13" s="483"/>
      <c r="N13" s="491"/>
      <c r="O13" s="492"/>
      <c r="P13" s="624" t="str">
        <f t="shared" si="0"/>
        <v/>
      </c>
      <c r="Q13" s="621" t="s">
        <v>1021</v>
      </c>
      <c r="R13" s="692"/>
      <c r="S13" s="692"/>
      <c r="T13" s="486" t="str">
        <f t="shared" si="1"/>
        <v>×</v>
      </c>
      <c r="U13" s="486" t="str">
        <f t="shared" si="2"/>
        <v>×</v>
      </c>
      <c r="V13" s="621"/>
      <c r="W13" s="720" t="s">
        <v>1021</v>
      </c>
      <c r="X13" s="720" t="s">
        <v>1021</v>
      </c>
      <c r="Y13" s="720" t="s">
        <v>1021</v>
      </c>
      <c r="Z13" s="625"/>
    </row>
    <row r="14" spans="1:26" ht="26.25" customHeight="1">
      <c r="A14" s="488"/>
      <c r="B14" s="553" t="s">
        <v>982</v>
      </c>
      <c r="C14" s="483"/>
      <c r="D14" s="1197"/>
      <c r="E14" s="1197"/>
      <c r="F14" s="483"/>
      <c r="G14" s="489"/>
      <c r="H14" s="618"/>
      <c r="I14" s="490"/>
      <c r="J14" s="577"/>
      <c r="K14" s="619"/>
      <c r="L14" s="483"/>
      <c r="M14" s="483"/>
      <c r="N14" s="491"/>
      <c r="O14" s="492"/>
      <c r="P14" s="624" t="str">
        <f t="shared" si="0"/>
        <v/>
      </c>
      <c r="Q14" s="621" t="s">
        <v>1021</v>
      </c>
      <c r="R14" s="692"/>
      <c r="S14" s="692"/>
      <c r="T14" s="486" t="str">
        <f t="shared" si="1"/>
        <v>×</v>
      </c>
      <c r="U14" s="486" t="str">
        <f t="shared" si="2"/>
        <v>×</v>
      </c>
      <c r="V14" s="621"/>
      <c r="W14" s="720" t="s">
        <v>1021</v>
      </c>
      <c r="X14" s="720" t="s">
        <v>1021</v>
      </c>
      <c r="Y14" s="720" t="s">
        <v>1021</v>
      </c>
      <c r="Z14" s="625"/>
    </row>
    <row r="15" spans="1:26" ht="26.25" customHeight="1">
      <c r="A15" s="488"/>
      <c r="B15" s="553" t="s">
        <v>983</v>
      </c>
      <c r="C15" s="483"/>
      <c r="D15" s="1197"/>
      <c r="E15" s="1197"/>
      <c r="F15" s="483"/>
      <c r="G15" s="489"/>
      <c r="H15" s="618"/>
      <c r="I15" s="490"/>
      <c r="J15" s="577"/>
      <c r="K15" s="619"/>
      <c r="L15" s="483"/>
      <c r="M15" s="483"/>
      <c r="N15" s="491"/>
      <c r="O15" s="492"/>
      <c r="P15" s="624" t="str">
        <f t="shared" si="0"/>
        <v/>
      </c>
      <c r="Q15" s="621" t="s">
        <v>1021</v>
      </c>
      <c r="R15" s="692"/>
      <c r="S15" s="692"/>
      <c r="T15" s="486" t="str">
        <f t="shared" si="1"/>
        <v>×</v>
      </c>
      <c r="U15" s="486" t="str">
        <f t="shared" si="2"/>
        <v>×</v>
      </c>
      <c r="V15" s="621"/>
      <c r="W15" s="720" t="s">
        <v>1021</v>
      </c>
      <c r="X15" s="720" t="s">
        <v>1021</v>
      </c>
      <c r="Y15" s="720" t="s">
        <v>1021</v>
      </c>
      <c r="Z15" s="625"/>
    </row>
    <row r="16" spans="1:26" ht="26.25" customHeight="1">
      <c r="A16" s="488"/>
      <c r="B16" s="553" t="s">
        <v>984</v>
      </c>
      <c r="C16" s="483"/>
      <c r="D16" s="1197"/>
      <c r="E16" s="1197"/>
      <c r="F16" s="483"/>
      <c r="G16" s="489"/>
      <c r="H16" s="618"/>
      <c r="I16" s="490"/>
      <c r="J16" s="577"/>
      <c r="K16" s="619"/>
      <c r="L16" s="483"/>
      <c r="M16" s="483"/>
      <c r="N16" s="491"/>
      <c r="O16" s="492"/>
      <c r="P16" s="624" t="str">
        <f t="shared" si="0"/>
        <v/>
      </c>
      <c r="Q16" s="621" t="s">
        <v>1021</v>
      </c>
      <c r="R16" s="692"/>
      <c r="S16" s="692"/>
      <c r="T16" s="486" t="str">
        <f t="shared" si="1"/>
        <v>×</v>
      </c>
      <c r="U16" s="486" t="str">
        <f t="shared" si="2"/>
        <v>×</v>
      </c>
      <c r="V16" s="621"/>
      <c r="W16" s="720" t="s">
        <v>1021</v>
      </c>
      <c r="X16" s="720" t="s">
        <v>1021</v>
      </c>
      <c r="Y16" s="720" t="s">
        <v>1021</v>
      </c>
      <c r="Z16" s="625"/>
    </row>
    <row r="17" spans="1:26" ht="26.25" customHeight="1">
      <c r="A17" s="488"/>
      <c r="B17" s="553" t="s">
        <v>985</v>
      </c>
      <c r="C17" s="483"/>
      <c r="D17" s="1197"/>
      <c r="E17" s="1197"/>
      <c r="F17" s="483"/>
      <c r="G17" s="489"/>
      <c r="H17" s="618"/>
      <c r="I17" s="490"/>
      <c r="J17" s="577"/>
      <c r="K17" s="619"/>
      <c r="L17" s="483"/>
      <c r="M17" s="483"/>
      <c r="N17" s="491"/>
      <c r="O17" s="492"/>
      <c r="P17" s="624" t="str">
        <f t="shared" si="0"/>
        <v/>
      </c>
      <c r="Q17" s="621" t="s">
        <v>1021</v>
      </c>
      <c r="R17" s="692"/>
      <c r="S17" s="692"/>
      <c r="T17" s="486" t="str">
        <f t="shared" si="1"/>
        <v>×</v>
      </c>
      <c r="U17" s="486" t="str">
        <f t="shared" si="2"/>
        <v>×</v>
      </c>
      <c r="V17" s="621"/>
      <c r="W17" s="720" t="s">
        <v>1021</v>
      </c>
      <c r="X17" s="720" t="s">
        <v>1021</v>
      </c>
      <c r="Y17" s="720" t="s">
        <v>1021</v>
      </c>
      <c r="Z17" s="625"/>
    </row>
    <row r="18" spans="1:26" ht="26.25" customHeight="1">
      <c r="A18" s="488"/>
      <c r="B18" s="553" t="s">
        <v>986</v>
      </c>
      <c r="C18" s="483"/>
      <c r="D18" s="1197"/>
      <c r="E18" s="1197"/>
      <c r="F18" s="483"/>
      <c r="G18" s="489"/>
      <c r="H18" s="618"/>
      <c r="I18" s="490"/>
      <c r="J18" s="577"/>
      <c r="K18" s="619"/>
      <c r="L18" s="483"/>
      <c r="M18" s="483"/>
      <c r="N18" s="491"/>
      <c r="O18" s="492"/>
      <c r="P18" s="624" t="str">
        <f t="shared" si="0"/>
        <v/>
      </c>
      <c r="Q18" s="621" t="s">
        <v>1021</v>
      </c>
      <c r="R18" s="692"/>
      <c r="S18" s="692"/>
      <c r="T18" s="486" t="str">
        <f t="shared" si="1"/>
        <v>×</v>
      </c>
      <c r="U18" s="486" t="str">
        <f t="shared" si="2"/>
        <v>×</v>
      </c>
      <c r="V18" s="621"/>
      <c r="W18" s="720" t="s">
        <v>1021</v>
      </c>
      <c r="X18" s="720" t="s">
        <v>1021</v>
      </c>
      <c r="Y18" s="720" t="s">
        <v>1021</v>
      </c>
      <c r="Z18" s="625"/>
    </row>
    <row r="19" spans="1:26" ht="26.25" customHeight="1">
      <c r="A19" s="488"/>
      <c r="B19" s="553" t="s">
        <v>987</v>
      </c>
      <c r="C19" s="483"/>
      <c r="D19" s="1197"/>
      <c r="E19" s="1197"/>
      <c r="F19" s="483"/>
      <c r="G19" s="489"/>
      <c r="H19" s="618"/>
      <c r="I19" s="490"/>
      <c r="J19" s="577"/>
      <c r="K19" s="619"/>
      <c r="L19" s="483"/>
      <c r="M19" s="483"/>
      <c r="N19" s="491"/>
      <c r="O19" s="492"/>
      <c r="P19" s="624" t="str">
        <f t="shared" si="0"/>
        <v/>
      </c>
      <c r="Q19" s="621" t="s">
        <v>1021</v>
      </c>
      <c r="R19" s="692"/>
      <c r="S19" s="692"/>
      <c r="T19" s="486" t="str">
        <f t="shared" si="1"/>
        <v>×</v>
      </c>
      <c r="U19" s="486" t="str">
        <f t="shared" si="2"/>
        <v>×</v>
      </c>
      <c r="V19" s="621"/>
      <c r="W19" s="720" t="s">
        <v>1021</v>
      </c>
      <c r="X19" s="720" t="s">
        <v>1021</v>
      </c>
      <c r="Y19" s="720" t="s">
        <v>1021</v>
      </c>
      <c r="Z19" s="625"/>
    </row>
    <row r="20" spans="1:26" ht="26.25" customHeight="1">
      <c r="A20" s="488"/>
      <c r="B20" s="553" t="s">
        <v>988</v>
      </c>
      <c r="C20" s="483"/>
      <c r="D20" s="1197"/>
      <c r="E20" s="1197"/>
      <c r="F20" s="483"/>
      <c r="G20" s="489"/>
      <c r="H20" s="618"/>
      <c r="I20" s="490"/>
      <c r="J20" s="577"/>
      <c r="K20" s="619"/>
      <c r="L20" s="483"/>
      <c r="M20" s="483"/>
      <c r="N20" s="491"/>
      <c r="O20" s="492"/>
      <c r="P20" s="624" t="str">
        <f t="shared" si="0"/>
        <v/>
      </c>
      <c r="Q20" s="621" t="s">
        <v>1021</v>
      </c>
      <c r="R20" s="692"/>
      <c r="S20" s="692"/>
      <c r="T20" s="486" t="str">
        <f t="shared" si="1"/>
        <v>×</v>
      </c>
      <c r="U20" s="486" t="str">
        <f t="shared" si="2"/>
        <v>×</v>
      </c>
      <c r="V20" s="621"/>
      <c r="W20" s="720" t="s">
        <v>1021</v>
      </c>
      <c r="X20" s="720" t="s">
        <v>1021</v>
      </c>
      <c r="Y20" s="720" t="s">
        <v>1021</v>
      </c>
      <c r="Z20" s="625"/>
    </row>
    <row r="21" spans="1:26" ht="26.25" customHeight="1">
      <c r="A21" s="488"/>
      <c r="B21" s="553" t="s">
        <v>989</v>
      </c>
      <c r="C21" s="483"/>
      <c r="D21" s="1197"/>
      <c r="E21" s="1197"/>
      <c r="F21" s="483"/>
      <c r="G21" s="489"/>
      <c r="H21" s="618"/>
      <c r="I21" s="490"/>
      <c r="J21" s="577"/>
      <c r="K21" s="619"/>
      <c r="L21" s="483"/>
      <c r="M21" s="483"/>
      <c r="N21" s="491"/>
      <c r="O21" s="492"/>
      <c r="P21" s="624" t="str">
        <f t="shared" si="0"/>
        <v/>
      </c>
      <c r="Q21" s="621" t="s">
        <v>1021</v>
      </c>
      <c r="R21" s="692"/>
      <c r="S21" s="692"/>
      <c r="T21" s="486" t="str">
        <f t="shared" si="1"/>
        <v>×</v>
      </c>
      <c r="U21" s="486" t="str">
        <f t="shared" si="2"/>
        <v>×</v>
      </c>
      <c r="V21" s="621"/>
      <c r="W21" s="720" t="s">
        <v>1021</v>
      </c>
      <c r="X21" s="720" t="s">
        <v>1021</v>
      </c>
      <c r="Y21" s="720" t="s">
        <v>1021</v>
      </c>
      <c r="Z21" s="625"/>
    </row>
    <row r="22" spans="1:26" ht="26.25" customHeight="1">
      <c r="A22" s="488"/>
      <c r="B22" s="553" t="s">
        <v>990</v>
      </c>
      <c r="C22" s="483"/>
      <c r="D22" s="1197"/>
      <c r="E22" s="1197"/>
      <c r="F22" s="483"/>
      <c r="G22" s="489"/>
      <c r="H22" s="618"/>
      <c r="I22" s="490"/>
      <c r="J22" s="577"/>
      <c r="K22" s="619"/>
      <c r="L22" s="483"/>
      <c r="M22" s="483"/>
      <c r="N22" s="491"/>
      <c r="O22" s="492"/>
      <c r="P22" s="624" t="str">
        <f t="shared" si="0"/>
        <v/>
      </c>
      <c r="Q22" s="621" t="s">
        <v>1021</v>
      </c>
      <c r="R22" s="692"/>
      <c r="S22" s="692"/>
      <c r="T22" s="486" t="str">
        <f t="shared" si="1"/>
        <v>×</v>
      </c>
      <c r="U22" s="486" t="str">
        <f t="shared" si="2"/>
        <v>×</v>
      </c>
      <c r="V22" s="621"/>
      <c r="W22" s="720" t="s">
        <v>1021</v>
      </c>
      <c r="X22" s="720" t="s">
        <v>1021</v>
      </c>
      <c r="Y22" s="720" t="s">
        <v>1021</v>
      </c>
      <c r="Z22" s="625"/>
    </row>
    <row r="23" spans="1:26" ht="26.25" customHeight="1">
      <c r="A23" s="488"/>
      <c r="B23" s="553" t="s">
        <v>991</v>
      </c>
      <c r="C23" s="483"/>
      <c r="D23" s="1197"/>
      <c r="E23" s="1197"/>
      <c r="F23" s="483"/>
      <c r="G23" s="489"/>
      <c r="H23" s="618"/>
      <c r="I23" s="490"/>
      <c r="J23" s="577"/>
      <c r="K23" s="619"/>
      <c r="L23" s="483"/>
      <c r="M23" s="483"/>
      <c r="N23" s="491"/>
      <c r="O23" s="492"/>
      <c r="P23" s="624" t="str">
        <f t="shared" si="0"/>
        <v/>
      </c>
      <c r="Q23" s="621" t="s">
        <v>1021</v>
      </c>
      <c r="R23" s="692"/>
      <c r="S23" s="692"/>
      <c r="T23" s="486" t="str">
        <f t="shared" si="1"/>
        <v>×</v>
      </c>
      <c r="U23" s="486" t="str">
        <f t="shared" si="2"/>
        <v>×</v>
      </c>
      <c r="V23" s="621"/>
      <c r="W23" s="720" t="s">
        <v>1021</v>
      </c>
      <c r="X23" s="720" t="s">
        <v>1021</v>
      </c>
      <c r="Y23" s="720" t="s">
        <v>1021</v>
      </c>
      <c r="Z23" s="625"/>
    </row>
    <row r="24" spans="1:26" ht="26.25" hidden="1" customHeight="1">
      <c r="A24" s="488"/>
      <c r="B24" s="553" t="s">
        <v>992</v>
      </c>
      <c r="C24" s="483"/>
      <c r="D24" s="1197"/>
      <c r="E24" s="1197"/>
      <c r="F24" s="483"/>
      <c r="G24" s="489"/>
      <c r="H24" s="618"/>
      <c r="I24" s="490"/>
      <c r="J24" s="577"/>
      <c r="K24" s="619"/>
      <c r="L24" s="483"/>
      <c r="M24" s="483"/>
      <c r="N24" s="491"/>
      <c r="O24" s="492"/>
      <c r="P24" s="624" t="str">
        <f t="shared" si="0"/>
        <v/>
      </c>
      <c r="Q24" s="621" t="s">
        <v>1021</v>
      </c>
      <c r="R24" s="621" t="s">
        <v>1021</v>
      </c>
      <c r="S24" s="621" t="s">
        <v>1021</v>
      </c>
      <c r="T24" s="486" t="str">
        <f t="shared" si="1"/>
        <v>×</v>
      </c>
      <c r="U24" s="486" t="str">
        <f t="shared" si="2"/>
        <v>×</v>
      </c>
      <c r="V24" s="621"/>
      <c r="W24" s="720" t="s">
        <v>1021</v>
      </c>
      <c r="X24" s="720" t="s">
        <v>1021</v>
      </c>
      <c r="Y24" s="720" t="s">
        <v>1021</v>
      </c>
      <c r="Z24" s="625"/>
    </row>
    <row r="25" spans="1:26" ht="26.25" hidden="1" customHeight="1">
      <c r="A25" s="488"/>
      <c r="B25" s="553" t="s">
        <v>993</v>
      </c>
      <c r="C25" s="483"/>
      <c r="D25" s="1197"/>
      <c r="E25" s="1197"/>
      <c r="F25" s="483"/>
      <c r="G25" s="489"/>
      <c r="H25" s="618"/>
      <c r="I25" s="490"/>
      <c r="J25" s="577"/>
      <c r="K25" s="619"/>
      <c r="L25" s="483"/>
      <c r="M25" s="483"/>
      <c r="N25" s="491"/>
      <c r="O25" s="492"/>
      <c r="P25" s="624" t="str">
        <f t="shared" si="0"/>
        <v/>
      </c>
      <c r="Q25" s="621" t="s">
        <v>1021</v>
      </c>
      <c r="R25" s="621" t="s">
        <v>1021</v>
      </c>
      <c r="S25" s="621" t="s">
        <v>1021</v>
      </c>
      <c r="T25" s="486" t="str">
        <f t="shared" si="1"/>
        <v>×</v>
      </c>
      <c r="U25" s="486" t="str">
        <f t="shared" si="2"/>
        <v>×</v>
      </c>
      <c r="V25" s="621"/>
      <c r="W25" s="720" t="s">
        <v>1021</v>
      </c>
      <c r="X25" s="720" t="s">
        <v>1021</v>
      </c>
      <c r="Y25" s="720" t="s">
        <v>1021</v>
      </c>
      <c r="Z25" s="625"/>
    </row>
    <row r="26" spans="1:26" ht="26.25" hidden="1" customHeight="1">
      <c r="A26" s="488"/>
      <c r="B26" s="553" t="s">
        <v>994</v>
      </c>
      <c r="C26" s="483"/>
      <c r="D26" s="1197"/>
      <c r="E26" s="1197"/>
      <c r="F26" s="483"/>
      <c r="G26" s="489"/>
      <c r="H26" s="618"/>
      <c r="I26" s="490"/>
      <c r="J26" s="577"/>
      <c r="K26" s="619"/>
      <c r="L26" s="483"/>
      <c r="M26" s="483"/>
      <c r="N26" s="491"/>
      <c r="O26" s="492"/>
      <c r="P26" s="624" t="str">
        <f t="shared" si="0"/>
        <v/>
      </c>
      <c r="Q26" s="621" t="s">
        <v>1021</v>
      </c>
      <c r="R26" s="621" t="s">
        <v>1021</v>
      </c>
      <c r="S26" s="621" t="s">
        <v>1021</v>
      </c>
      <c r="T26" s="486" t="str">
        <f t="shared" si="1"/>
        <v>×</v>
      </c>
      <c r="U26" s="486" t="str">
        <f t="shared" si="2"/>
        <v>×</v>
      </c>
      <c r="V26" s="621"/>
      <c r="W26" s="720" t="s">
        <v>1021</v>
      </c>
      <c r="X26" s="720" t="s">
        <v>1021</v>
      </c>
      <c r="Y26" s="720" t="s">
        <v>1021</v>
      </c>
      <c r="Z26" s="625"/>
    </row>
    <row r="27" spans="1:26" ht="26.25" hidden="1" customHeight="1">
      <c r="A27" s="488"/>
      <c r="B27" s="553" t="s">
        <v>995</v>
      </c>
      <c r="C27" s="483"/>
      <c r="D27" s="1197"/>
      <c r="E27" s="1197"/>
      <c r="F27" s="483"/>
      <c r="G27" s="489"/>
      <c r="H27" s="618"/>
      <c r="I27" s="490"/>
      <c r="J27" s="577"/>
      <c r="K27" s="619"/>
      <c r="L27" s="483"/>
      <c r="M27" s="483"/>
      <c r="N27" s="491"/>
      <c r="O27" s="492"/>
      <c r="P27" s="624" t="str">
        <f t="shared" si="0"/>
        <v/>
      </c>
      <c r="Q27" s="621" t="s">
        <v>1021</v>
      </c>
      <c r="R27" s="621" t="s">
        <v>1021</v>
      </c>
      <c r="S27" s="621" t="s">
        <v>1021</v>
      </c>
      <c r="T27" s="486" t="str">
        <f t="shared" si="1"/>
        <v>×</v>
      </c>
      <c r="U27" s="486" t="str">
        <f t="shared" si="2"/>
        <v>×</v>
      </c>
      <c r="V27" s="621"/>
      <c r="W27" s="720" t="s">
        <v>1021</v>
      </c>
      <c r="X27" s="720" t="s">
        <v>1021</v>
      </c>
      <c r="Y27" s="720" t="s">
        <v>1021</v>
      </c>
      <c r="Z27" s="625"/>
    </row>
    <row r="28" spans="1:26" ht="26.25" hidden="1" customHeight="1">
      <c r="A28" s="488"/>
      <c r="B28" s="553" t="s">
        <v>996</v>
      </c>
      <c r="C28" s="483"/>
      <c r="D28" s="1197"/>
      <c r="E28" s="1197"/>
      <c r="F28" s="483"/>
      <c r="G28" s="489"/>
      <c r="H28" s="618"/>
      <c r="I28" s="490"/>
      <c r="J28" s="577"/>
      <c r="K28" s="619"/>
      <c r="L28" s="483"/>
      <c r="M28" s="483"/>
      <c r="N28" s="491"/>
      <c r="O28" s="492"/>
      <c r="P28" s="624" t="str">
        <f t="shared" si="0"/>
        <v/>
      </c>
      <c r="Q28" s="621" t="s">
        <v>1021</v>
      </c>
      <c r="R28" s="621" t="s">
        <v>1021</v>
      </c>
      <c r="S28" s="621" t="s">
        <v>1021</v>
      </c>
      <c r="T28" s="486" t="str">
        <f t="shared" si="1"/>
        <v>×</v>
      </c>
      <c r="U28" s="486" t="str">
        <f t="shared" si="2"/>
        <v>×</v>
      </c>
      <c r="V28" s="621"/>
      <c r="W28" s="720" t="s">
        <v>1021</v>
      </c>
      <c r="X28" s="720" t="s">
        <v>1021</v>
      </c>
      <c r="Y28" s="720" t="s">
        <v>1021</v>
      </c>
      <c r="Z28" s="625"/>
    </row>
    <row r="29" spans="1:26" ht="26.25" hidden="1" customHeight="1">
      <c r="A29" s="488"/>
      <c r="B29" s="553" t="s">
        <v>997</v>
      </c>
      <c r="C29" s="483"/>
      <c r="D29" s="1197"/>
      <c r="E29" s="1197"/>
      <c r="F29" s="483"/>
      <c r="G29" s="489"/>
      <c r="H29" s="618"/>
      <c r="I29" s="490"/>
      <c r="J29" s="577"/>
      <c r="K29" s="619"/>
      <c r="L29" s="483"/>
      <c r="M29" s="483"/>
      <c r="N29" s="491"/>
      <c r="O29" s="492"/>
      <c r="P29" s="624" t="str">
        <f t="shared" si="0"/>
        <v/>
      </c>
      <c r="Q29" s="621" t="s">
        <v>1021</v>
      </c>
      <c r="R29" s="621" t="s">
        <v>1021</v>
      </c>
      <c r="S29" s="621" t="s">
        <v>1021</v>
      </c>
      <c r="T29" s="486" t="str">
        <f t="shared" si="1"/>
        <v>×</v>
      </c>
      <c r="U29" s="486" t="str">
        <f t="shared" si="2"/>
        <v>×</v>
      </c>
      <c r="V29" s="621"/>
      <c r="W29" s="720" t="s">
        <v>1021</v>
      </c>
      <c r="X29" s="720" t="s">
        <v>1021</v>
      </c>
      <c r="Y29" s="720" t="s">
        <v>1021</v>
      </c>
      <c r="Z29" s="625"/>
    </row>
    <row r="30" spans="1:26" ht="26.25" hidden="1" customHeight="1">
      <c r="A30" s="488"/>
      <c r="B30" s="553" t="s">
        <v>998</v>
      </c>
      <c r="C30" s="483"/>
      <c r="D30" s="1197"/>
      <c r="E30" s="1197"/>
      <c r="F30" s="483"/>
      <c r="G30" s="489"/>
      <c r="H30" s="618"/>
      <c r="I30" s="490"/>
      <c r="J30" s="577"/>
      <c r="K30" s="619"/>
      <c r="L30" s="483"/>
      <c r="M30" s="483"/>
      <c r="N30" s="491"/>
      <c r="O30" s="492"/>
      <c r="P30" s="624" t="str">
        <f t="shared" si="0"/>
        <v/>
      </c>
      <c r="Q30" s="621" t="s">
        <v>1021</v>
      </c>
      <c r="R30" s="621" t="s">
        <v>1021</v>
      </c>
      <c r="S30" s="621" t="s">
        <v>1021</v>
      </c>
      <c r="T30" s="486" t="str">
        <f t="shared" si="1"/>
        <v>×</v>
      </c>
      <c r="U30" s="486" t="str">
        <f t="shared" si="2"/>
        <v>×</v>
      </c>
      <c r="V30" s="621"/>
      <c r="W30" s="720" t="s">
        <v>1021</v>
      </c>
      <c r="X30" s="720" t="s">
        <v>1021</v>
      </c>
      <c r="Y30" s="720" t="s">
        <v>1021</v>
      </c>
      <c r="Z30" s="625"/>
    </row>
    <row r="31" spans="1:26" ht="26.25" hidden="1" customHeight="1">
      <c r="A31" s="488"/>
      <c r="B31" s="553" t="s">
        <v>999</v>
      </c>
      <c r="C31" s="483"/>
      <c r="D31" s="1197"/>
      <c r="E31" s="1197"/>
      <c r="F31" s="483"/>
      <c r="G31" s="489"/>
      <c r="H31" s="618"/>
      <c r="I31" s="490"/>
      <c r="J31" s="577"/>
      <c r="K31" s="619"/>
      <c r="L31" s="483"/>
      <c r="M31" s="483"/>
      <c r="N31" s="491"/>
      <c r="O31" s="492"/>
      <c r="P31" s="624" t="str">
        <f t="shared" si="0"/>
        <v/>
      </c>
      <c r="Q31" s="621" t="s">
        <v>1021</v>
      </c>
      <c r="R31" s="621" t="s">
        <v>1021</v>
      </c>
      <c r="S31" s="621" t="s">
        <v>1021</v>
      </c>
      <c r="T31" s="486" t="str">
        <f t="shared" si="1"/>
        <v>×</v>
      </c>
      <c r="U31" s="486" t="str">
        <f t="shared" si="2"/>
        <v>×</v>
      </c>
      <c r="V31" s="621"/>
      <c r="W31" s="720" t="s">
        <v>1021</v>
      </c>
      <c r="X31" s="720" t="s">
        <v>1021</v>
      </c>
      <c r="Y31" s="720" t="s">
        <v>1021</v>
      </c>
      <c r="Z31" s="625"/>
    </row>
    <row r="32" spans="1:26" ht="26.25" hidden="1" customHeight="1">
      <c r="A32" s="488"/>
      <c r="B32" s="553" t="s">
        <v>1000</v>
      </c>
      <c r="C32" s="483"/>
      <c r="D32" s="1197"/>
      <c r="E32" s="1197"/>
      <c r="F32" s="483"/>
      <c r="G32" s="489"/>
      <c r="H32" s="618"/>
      <c r="I32" s="490"/>
      <c r="J32" s="577"/>
      <c r="K32" s="619"/>
      <c r="L32" s="483"/>
      <c r="M32" s="483"/>
      <c r="N32" s="491"/>
      <c r="O32" s="492"/>
      <c r="P32" s="624" t="str">
        <f t="shared" si="0"/>
        <v/>
      </c>
      <c r="Q32" s="621" t="s">
        <v>1021</v>
      </c>
      <c r="R32" s="621" t="s">
        <v>1021</v>
      </c>
      <c r="S32" s="621" t="s">
        <v>1021</v>
      </c>
      <c r="T32" s="486" t="str">
        <f t="shared" si="1"/>
        <v>×</v>
      </c>
      <c r="U32" s="486" t="str">
        <f t="shared" si="2"/>
        <v>×</v>
      </c>
      <c r="V32" s="621"/>
      <c r="W32" s="720" t="s">
        <v>1021</v>
      </c>
      <c r="X32" s="720" t="s">
        <v>1021</v>
      </c>
      <c r="Y32" s="720" t="s">
        <v>1021</v>
      </c>
      <c r="Z32" s="625"/>
    </row>
    <row r="33" spans="1:26" ht="26.25" hidden="1" customHeight="1">
      <c r="A33" s="488"/>
      <c r="B33" s="553" t="s">
        <v>1001</v>
      </c>
      <c r="C33" s="483"/>
      <c r="D33" s="1197"/>
      <c r="E33" s="1197"/>
      <c r="F33" s="483"/>
      <c r="G33" s="489"/>
      <c r="H33" s="618"/>
      <c r="I33" s="490"/>
      <c r="J33" s="577"/>
      <c r="K33" s="619"/>
      <c r="L33" s="483"/>
      <c r="M33" s="483"/>
      <c r="N33" s="491"/>
      <c r="O33" s="492"/>
      <c r="P33" s="624" t="str">
        <f t="shared" si="0"/>
        <v/>
      </c>
      <c r="Q33" s="621" t="s">
        <v>1021</v>
      </c>
      <c r="R33" s="621" t="s">
        <v>1021</v>
      </c>
      <c r="S33" s="621" t="s">
        <v>1021</v>
      </c>
      <c r="T33" s="486" t="str">
        <f t="shared" si="1"/>
        <v>×</v>
      </c>
      <c r="U33" s="486" t="str">
        <f t="shared" si="2"/>
        <v>×</v>
      </c>
      <c r="V33" s="621"/>
      <c r="W33" s="720" t="s">
        <v>1021</v>
      </c>
      <c r="X33" s="720" t="s">
        <v>1021</v>
      </c>
      <c r="Y33" s="720" t="s">
        <v>1021</v>
      </c>
      <c r="Z33" s="625"/>
    </row>
    <row r="34" spans="1:26" ht="26.25" hidden="1" customHeight="1">
      <c r="A34" s="488"/>
      <c r="B34" s="553" t="s">
        <v>1002</v>
      </c>
      <c r="C34" s="483"/>
      <c r="D34" s="1197"/>
      <c r="E34" s="1197"/>
      <c r="F34" s="483"/>
      <c r="G34" s="489"/>
      <c r="H34" s="618"/>
      <c r="I34" s="490"/>
      <c r="J34" s="577"/>
      <c r="K34" s="619"/>
      <c r="L34" s="483"/>
      <c r="M34" s="483"/>
      <c r="N34" s="491"/>
      <c r="O34" s="492"/>
      <c r="P34" s="624" t="str">
        <f t="shared" si="0"/>
        <v/>
      </c>
      <c r="Q34" s="621" t="s">
        <v>1021</v>
      </c>
      <c r="R34" s="621" t="s">
        <v>1021</v>
      </c>
      <c r="S34" s="621" t="s">
        <v>1021</v>
      </c>
      <c r="T34" s="486" t="str">
        <f t="shared" si="1"/>
        <v>×</v>
      </c>
      <c r="U34" s="486" t="str">
        <f t="shared" si="2"/>
        <v>×</v>
      </c>
      <c r="V34" s="621"/>
      <c r="W34" s="720" t="s">
        <v>1021</v>
      </c>
      <c r="X34" s="720" t="s">
        <v>1021</v>
      </c>
      <c r="Y34" s="720" t="s">
        <v>1021</v>
      </c>
      <c r="Z34" s="625"/>
    </row>
    <row r="35" spans="1:26" ht="26.25" hidden="1" customHeight="1">
      <c r="A35" s="488"/>
      <c r="B35" s="553" t="s">
        <v>1003</v>
      </c>
      <c r="C35" s="483"/>
      <c r="D35" s="1197"/>
      <c r="E35" s="1197"/>
      <c r="F35" s="483"/>
      <c r="G35" s="489"/>
      <c r="H35" s="618"/>
      <c r="I35" s="490"/>
      <c r="J35" s="577"/>
      <c r="K35" s="619"/>
      <c r="L35" s="483"/>
      <c r="M35" s="483"/>
      <c r="N35" s="491"/>
      <c r="O35" s="492"/>
      <c r="P35" s="624" t="str">
        <f t="shared" si="0"/>
        <v/>
      </c>
      <c r="Q35" s="621" t="s">
        <v>1021</v>
      </c>
      <c r="R35" s="621" t="s">
        <v>1021</v>
      </c>
      <c r="S35" s="621" t="s">
        <v>1021</v>
      </c>
      <c r="T35" s="486" t="str">
        <f t="shared" si="1"/>
        <v>×</v>
      </c>
      <c r="U35" s="486" t="str">
        <f t="shared" si="2"/>
        <v>×</v>
      </c>
      <c r="V35" s="621"/>
      <c r="W35" s="720" t="s">
        <v>1021</v>
      </c>
      <c r="X35" s="720" t="s">
        <v>1021</v>
      </c>
      <c r="Y35" s="720" t="s">
        <v>1021</v>
      </c>
      <c r="Z35" s="625"/>
    </row>
    <row r="36" spans="1:26" ht="26.25" hidden="1" customHeight="1">
      <c r="A36" s="488"/>
      <c r="B36" s="553" t="s">
        <v>1004</v>
      </c>
      <c r="C36" s="483"/>
      <c r="D36" s="1197"/>
      <c r="E36" s="1197"/>
      <c r="F36" s="483"/>
      <c r="G36" s="489"/>
      <c r="H36" s="618"/>
      <c r="I36" s="490"/>
      <c r="J36" s="577"/>
      <c r="K36" s="619"/>
      <c r="L36" s="483"/>
      <c r="M36" s="483"/>
      <c r="N36" s="491"/>
      <c r="O36" s="492"/>
      <c r="P36" s="624" t="str">
        <f t="shared" si="0"/>
        <v/>
      </c>
      <c r="Q36" s="621" t="s">
        <v>1021</v>
      </c>
      <c r="R36" s="621" t="s">
        <v>1021</v>
      </c>
      <c r="S36" s="621" t="s">
        <v>1021</v>
      </c>
      <c r="T36" s="486" t="str">
        <f t="shared" si="1"/>
        <v>×</v>
      </c>
      <c r="U36" s="486" t="str">
        <f t="shared" si="2"/>
        <v>×</v>
      </c>
      <c r="V36" s="621"/>
      <c r="W36" s="720" t="s">
        <v>1021</v>
      </c>
      <c r="X36" s="720" t="s">
        <v>1021</v>
      </c>
      <c r="Y36" s="720" t="s">
        <v>1021</v>
      </c>
      <c r="Z36" s="625"/>
    </row>
    <row r="37" spans="1:26" ht="26.25" hidden="1" customHeight="1">
      <c r="A37" s="488"/>
      <c r="B37" s="553" t="s">
        <v>1005</v>
      </c>
      <c r="C37" s="483"/>
      <c r="D37" s="1197"/>
      <c r="E37" s="1197"/>
      <c r="F37" s="483"/>
      <c r="G37" s="489"/>
      <c r="H37" s="618"/>
      <c r="I37" s="490"/>
      <c r="J37" s="577"/>
      <c r="K37" s="619"/>
      <c r="L37" s="483"/>
      <c r="M37" s="483"/>
      <c r="N37" s="491"/>
      <c r="O37" s="492"/>
      <c r="P37" s="624" t="str">
        <f t="shared" si="0"/>
        <v/>
      </c>
      <c r="Q37" s="621" t="s">
        <v>1021</v>
      </c>
      <c r="R37" s="621" t="s">
        <v>1021</v>
      </c>
      <c r="S37" s="621" t="s">
        <v>1021</v>
      </c>
      <c r="T37" s="486" t="str">
        <f t="shared" si="1"/>
        <v>×</v>
      </c>
      <c r="U37" s="486" t="str">
        <f t="shared" si="2"/>
        <v>×</v>
      </c>
      <c r="V37" s="621"/>
      <c r="W37" s="720" t="s">
        <v>1021</v>
      </c>
      <c r="X37" s="720" t="s">
        <v>1021</v>
      </c>
      <c r="Y37" s="720" t="s">
        <v>1021</v>
      </c>
      <c r="Z37" s="625"/>
    </row>
    <row r="38" spans="1:26" ht="26.25" hidden="1" customHeight="1">
      <c r="A38" s="488"/>
      <c r="B38" s="553" t="s">
        <v>1006</v>
      </c>
      <c r="C38" s="483"/>
      <c r="D38" s="1197"/>
      <c r="E38" s="1197"/>
      <c r="F38" s="483"/>
      <c r="G38" s="489"/>
      <c r="H38" s="618"/>
      <c r="I38" s="490"/>
      <c r="J38" s="577"/>
      <c r="K38" s="619"/>
      <c r="L38" s="483"/>
      <c r="M38" s="483"/>
      <c r="N38" s="491"/>
      <c r="O38" s="492"/>
      <c r="P38" s="624" t="str">
        <f t="shared" si="0"/>
        <v/>
      </c>
      <c r="Q38" s="621" t="s">
        <v>1021</v>
      </c>
      <c r="R38" s="621" t="s">
        <v>1021</v>
      </c>
      <c r="S38" s="621" t="s">
        <v>1021</v>
      </c>
      <c r="T38" s="486" t="str">
        <f t="shared" si="1"/>
        <v>×</v>
      </c>
      <c r="U38" s="486" t="str">
        <f t="shared" si="2"/>
        <v>×</v>
      </c>
      <c r="V38" s="621"/>
      <c r="W38" s="720" t="s">
        <v>1021</v>
      </c>
      <c r="X38" s="720" t="s">
        <v>1021</v>
      </c>
      <c r="Y38" s="720" t="s">
        <v>1021</v>
      </c>
      <c r="Z38" s="625"/>
    </row>
    <row r="39" spans="1:26" ht="26.25" hidden="1" customHeight="1">
      <c r="A39" s="488"/>
      <c r="B39" s="553" t="s">
        <v>1007</v>
      </c>
      <c r="C39" s="483"/>
      <c r="D39" s="1197"/>
      <c r="E39" s="1197"/>
      <c r="F39" s="483"/>
      <c r="G39" s="489"/>
      <c r="H39" s="618"/>
      <c r="I39" s="490"/>
      <c r="J39" s="577"/>
      <c r="K39" s="619"/>
      <c r="L39" s="483"/>
      <c r="M39" s="483"/>
      <c r="N39" s="491"/>
      <c r="O39" s="492"/>
      <c r="P39" s="624" t="str">
        <f t="shared" si="0"/>
        <v/>
      </c>
      <c r="Q39" s="621" t="s">
        <v>1021</v>
      </c>
      <c r="R39" s="621" t="s">
        <v>1021</v>
      </c>
      <c r="S39" s="621" t="s">
        <v>1021</v>
      </c>
      <c r="T39" s="486" t="str">
        <f t="shared" si="1"/>
        <v>×</v>
      </c>
      <c r="U39" s="486" t="str">
        <f t="shared" si="2"/>
        <v>×</v>
      </c>
      <c r="V39" s="621"/>
      <c r="W39" s="720" t="s">
        <v>1021</v>
      </c>
      <c r="X39" s="720" t="s">
        <v>1021</v>
      </c>
      <c r="Y39" s="720" t="s">
        <v>1021</v>
      </c>
      <c r="Z39" s="625"/>
    </row>
    <row r="40" spans="1:26" ht="26.25" hidden="1" customHeight="1">
      <c r="A40" s="488"/>
      <c r="B40" s="553" t="s">
        <v>1008</v>
      </c>
      <c r="C40" s="483"/>
      <c r="D40" s="1197"/>
      <c r="E40" s="1197"/>
      <c r="F40" s="483"/>
      <c r="G40" s="489"/>
      <c r="H40" s="618"/>
      <c r="I40" s="490"/>
      <c r="J40" s="577"/>
      <c r="K40" s="619"/>
      <c r="L40" s="483"/>
      <c r="M40" s="483"/>
      <c r="N40" s="491"/>
      <c r="O40" s="492"/>
      <c r="P40" s="624" t="str">
        <f t="shared" si="0"/>
        <v/>
      </c>
      <c r="Q40" s="621" t="s">
        <v>1021</v>
      </c>
      <c r="R40" s="621" t="s">
        <v>1021</v>
      </c>
      <c r="S40" s="621" t="s">
        <v>1021</v>
      </c>
      <c r="T40" s="486" t="str">
        <f t="shared" si="1"/>
        <v>×</v>
      </c>
      <c r="U40" s="486" t="str">
        <f t="shared" si="2"/>
        <v>×</v>
      </c>
      <c r="V40" s="621"/>
      <c r="W40" s="720" t="s">
        <v>1021</v>
      </c>
      <c r="X40" s="720" t="s">
        <v>1021</v>
      </c>
      <c r="Y40" s="720" t="s">
        <v>1021</v>
      </c>
      <c r="Z40" s="625"/>
    </row>
    <row r="41" spans="1:26" ht="26.25" hidden="1" customHeight="1">
      <c r="A41" s="488"/>
      <c r="B41" s="553" t="s">
        <v>1009</v>
      </c>
      <c r="C41" s="483"/>
      <c r="D41" s="1197"/>
      <c r="E41" s="1197"/>
      <c r="F41" s="483"/>
      <c r="G41" s="489"/>
      <c r="H41" s="618"/>
      <c r="I41" s="490"/>
      <c r="J41" s="577"/>
      <c r="K41" s="619"/>
      <c r="L41" s="483"/>
      <c r="M41" s="483"/>
      <c r="N41" s="491"/>
      <c r="O41" s="492"/>
      <c r="P41" s="624" t="str">
        <f t="shared" si="0"/>
        <v/>
      </c>
      <c r="Q41" s="621" t="s">
        <v>1021</v>
      </c>
      <c r="R41" s="621" t="s">
        <v>1021</v>
      </c>
      <c r="S41" s="621" t="s">
        <v>1021</v>
      </c>
      <c r="T41" s="486" t="str">
        <f t="shared" si="1"/>
        <v>×</v>
      </c>
      <c r="U41" s="486" t="str">
        <f t="shared" si="2"/>
        <v>×</v>
      </c>
      <c r="V41" s="621"/>
      <c r="W41" s="720" t="s">
        <v>1021</v>
      </c>
      <c r="X41" s="720" t="s">
        <v>1021</v>
      </c>
      <c r="Y41" s="720" t="s">
        <v>1021</v>
      </c>
      <c r="Z41" s="625"/>
    </row>
    <row r="42" spans="1:26" ht="26.25" hidden="1" customHeight="1">
      <c r="A42" s="488"/>
      <c r="B42" s="553" t="s">
        <v>1010</v>
      </c>
      <c r="C42" s="483"/>
      <c r="D42" s="1197"/>
      <c r="E42" s="1197"/>
      <c r="F42" s="483"/>
      <c r="G42" s="489"/>
      <c r="H42" s="618"/>
      <c r="I42" s="490"/>
      <c r="J42" s="577"/>
      <c r="K42" s="619"/>
      <c r="L42" s="483"/>
      <c r="M42" s="483"/>
      <c r="N42" s="491"/>
      <c r="O42" s="492"/>
      <c r="P42" s="624" t="str">
        <f t="shared" si="0"/>
        <v/>
      </c>
      <c r="Q42" s="621" t="s">
        <v>1021</v>
      </c>
      <c r="R42" s="621" t="s">
        <v>1021</v>
      </c>
      <c r="S42" s="621" t="s">
        <v>1021</v>
      </c>
      <c r="T42" s="486" t="str">
        <f t="shared" si="1"/>
        <v>×</v>
      </c>
      <c r="U42" s="486" t="str">
        <f t="shared" si="2"/>
        <v>×</v>
      </c>
      <c r="V42" s="621"/>
      <c r="W42" s="720" t="s">
        <v>1021</v>
      </c>
      <c r="X42" s="720" t="s">
        <v>1021</v>
      </c>
      <c r="Y42" s="720" t="s">
        <v>1021</v>
      </c>
      <c r="Z42" s="625"/>
    </row>
    <row r="43" spans="1:26" ht="26.25" hidden="1" customHeight="1">
      <c r="A43" s="488"/>
      <c r="B43" s="553" t="s">
        <v>1011</v>
      </c>
      <c r="C43" s="483"/>
      <c r="D43" s="1197"/>
      <c r="E43" s="1197"/>
      <c r="F43" s="483"/>
      <c r="G43" s="489"/>
      <c r="H43" s="618"/>
      <c r="I43" s="490"/>
      <c r="J43" s="577"/>
      <c r="K43" s="619"/>
      <c r="L43" s="483"/>
      <c r="M43" s="483"/>
      <c r="N43" s="491"/>
      <c r="O43" s="492"/>
      <c r="P43" s="624" t="str">
        <f t="shared" si="0"/>
        <v/>
      </c>
      <c r="Q43" s="621" t="s">
        <v>1021</v>
      </c>
      <c r="R43" s="621" t="s">
        <v>1021</v>
      </c>
      <c r="S43" s="621" t="s">
        <v>1021</v>
      </c>
      <c r="T43" s="486" t="str">
        <f t="shared" si="1"/>
        <v>×</v>
      </c>
      <c r="U43" s="486" t="str">
        <f t="shared" si="2"/>
        <v>×</v>
      </c>
      <c r="V43" s="621"/>
      <c r="W43" s="720" t="s">
        <v>1021</v>
      </c>
      <c r="X43" s="720" t="s">
        <v>1021</v>
      </c>
      <c r="Y43" s="720" t="s">
        <v>1021</v>
      </c>
      <c r="Z43" s="625"/>
    </row>
    <row r="44" spans="1:26" ht="14" customHeight="1">
      <c r="A44" s="368"/>
      <c r="B44" s="493"/>
      <c r="C44" s="356"/>
      <c r="D44" s="509"/>
      <c r="E44" s="509"/>
      <c r="F44" s="356"/>
      <c r="G44" s="356"/>
      <c r="H44" s="356"/>
      <c r="I44" s="356"/>
      <c r="J44" s="356"/>
      <c r="K44" s="356"/>
      <c r="L44" s="356"/>
      <c r="M44" s="356"/>
      <c r="N44" s="494"/>
      <c r="O44" s="494"/>
      <c r="P44" s="495">
        <f>SUM(P4:P43)</f>
        <v>0</v>
      </c>
      <c r="Q44" s="512"/>
      <c r="R44" s="512"/>
      <c r="S44" s="512"/>
      <c r="T44" s="512"/>
      <c r="U44" s="512"/>
    </row>
    <row r="45" spans="1:26">
      <c r="B45" s="384" t="s">
        <v>941</v>
      </c>
      <c r="C45" s="385"/>
      <c r="D45" s="385"/>
      <c r="E45" s="385"/>
      <c r="F45" s="386"/>
      <c r="G45" s="386"/>
      <c r="N45" s="439"/>
      <c r="O45" s="439"/>
      <c r="P45" s="439"/>
    </row>
    <row r="46" spans="1:26">
      <c r="B46" s="384"/>
      <c r="C46" s="385" t="s">
        <v>957</v>
      </c>
      <c r="D46" s="385"/>
      <c r="E46" s="385"/>
      <c r="F46" s="386"/>
      <c r="G46" s="386"/>
    </row>
    <row r="47" spans="1:26">
      <c r="B47" s="384" t="s">
        <v>856</v>
      </c>
      <c r="C47" s="385" t="s">
        <v>857</v>
      </c>
      <c r="D47" s="385"/>
      <c r="E47" s="385"/>
      <c r="F47" s="386"/>
      <c r="G47" s="386"/>
    </row>
    <row r="48" spans="1:26">
      <c r="B48" s="384" t="s">
        <v>858</v>
      </c>
      <c r="C48" s="385" t="s">
        <v>859</v>
      </c>
      <c r="D48" s="385"/>
      <c r="E48" s="385"/>
      <c r="F48" s="386"/>
      <c r="G48" s="386"/>
    </row>
    <row r="49" spans="2:14">
      <c r="B49" s="387" t="s">
        <v>860</v>
      </c>
      <c r="C49" s="385" t="s">
        <v>865</v>
      </c>
      <c r="D49" s="385"/>
      <c r="E49" s="385"/>
      <c r="F49" s="386"/>
      <c r="G49" s="386"/>
    </row>
    <row r="50" spans="2:14">
      <c r="B50" s="388"/>
      <c r="C50" s="389" t="s">
        <v>866</v>
      </c>
      <c r="D50" s="389"/>
      <c r="E50" s="389"/>
    </row>
    <row r="51" spans="2:14">
      <c r="B51" s="388"/>
      <c r="C51" s="389" t="s">
        <v>861</v>
      </c>
      <c r="D51" s="389"/>
      <c r="E51" s="389"/>
    </row>
    <row r="52" spans="2:14">
      <c r="B52" s="388"/>
      <c r="C52" s="389" t="s">
        <v>862</v>
      </c>
      <c r="D52" s="389"/>
    </row>
    <row r="53" spans="2:14">
      <c r="B53" s="388"/>
      <c r="C53" s="389" t="s">
        <v>863</v>
      </c>
      <c r="D53" s="389"/>
    </row>
    <row r="54" spans="2:14">
      <c r="B54" s="388"/>
      <c r="C54" s="389" t="s">
        <v>864</v>
      </c>
      <c r="D54" s="389"/>
    </row>
    <row r="55" spans="2:14">
      <c r="B55" s="388"/>
      <c r="C55" s="789" t="s">
        <v>1417</v>
      </c>
      <c r="D55" s="389"/>
    </row>
    <row r="56" spans="2:14" ht="7.5" customHeight="1">
      <c r="B56" s="388"/>
      <c r="C56" s="389" t="s">
        <v>855</v>
      </c>
      <c r="D56" s="389"/>
      <c r="E56" s="389"/>
    </row>
    <row r="57" spans="2:14" ht="14">
      <c r="B57" s="353" t="s">
        <v>875</v>
      </c>
      <c r="H57" s="386"/>
      <c r="I57" s="386"/>
      <c r="J57" s="386"/>
      <c r="K57" s="386"/>
      <c r="L57" s="386"/>
      <c r="M57" s="386"/>
      <c r="N57" s="386"/>
    </row>
    <row r="58" spans="2:14">
      <c r="H58" s="386"/>
      <c r="I58" s="386"/>
      <c r="J58" s="386"/>
      <c r="K58" s="386"/>
      <c r="L58" s="386"/>
      <c r="M58" s="386"/>
      <c r="N58" s="386"/>
    </row>
    <row r="59" spans="2:14">
      <c r="H59" s="386"/>
      <c r="I59" s="386"/>
      <c r="J59" s="386"/>
      <c r="K59" s="386"/>
      <c r="L59" s="386"/>
      <c r="M59" s="386"/>
      <c r="N59" s="386"/>
    </row>
  </sheetData>
  <sheetProtection formatCells="0" formatColumns="0" formatRows="0" autoFilter="0" pivotTables="0"/>
  <mergeCells count="65">
    <mergeCell ref="A2:A3"/>
    <mergeCell ref="G2:G3"/>
    <mergeCell ref="L2:L3"/>
    <mergeCell ref="M2:M3"/>
    <mergeCell ref="K2:K3"/>
    <mergeCell ref="J2:J3"/>
    <mergeCell ref="B2:B3"/>
    <mergeCell ref="C2:C3"/>
    <mergeCell ref="D2:E3"/>
    <mergeCell ref="F2:F3"/>
    <mergeCell ref="H2:I2"/>
    <mergeCell ref="D43:E43"/>
    <mergeCell ref="D37:E37"/>
    <mergeCell ref="D38:E38"/>
    <mergeCell ref="D39:E39"/>
    <mergeCell ref="D40:E40"/>
    <mergeCell ref="D41:E41"/>
    <mergeCell ref="D42:E42"/>
    <mergeCell ref="D36:E36"/>
    <mergeCell ref="D25:E25"/>
    <mergeCell ref="D26:E26"/>
    <mergeCell ref="D27:E27"/>
    <mergeCell ref="D28:E28"/>
    <mergeCell ref="D29:E29"/>
    <mergeCell ref="D30:E30"/>
    <mergeCell ref="D31:E31"/>
    <mergeCell ref="D32:E32"/>
    <mergeCell ref="D33:E33"/>
    <mergeCell ref="D34:E34"/>
    <mergeCell ref="D35:E35"/>
    <mergeCell ref="D24:E24"/>
    <mergeCell ref="D13:E13"/>
    <mergeCell ref="D14:E14"/>
    <mergeCell ref="D15:E15"/>
    <mergeCell ref="D16:E16"/>
    <mergeCell ref="D17:E17"/>
    <mergeCell ref="D18:E18"/>
    <mergeCell ref="D19:E19"/>
    <mergeCell ref="D20:E20"/>
    <mergeCell ref="D21:E21"/>
    <mergeCell ref="D22:E22"/>
    <mergeCell ref="D23:E23"/>
    <mergeCell ref="D12:E12"/>
    <mergeCell ref="D4:E4"/>
    <mergeCell ref="D5:E5"/>
    <mergeCell ref="D6:E6"/>
    <mergeCell ref="D11:E11"/>
    <mergeCell ref="D7:E7"/>
    <mergeCell ref="D8:E8"/>
    <mergeCell ref="D9:E9"/>
    <mergeCell ref="D10:E10"/>
    <mergeCell ref="Z2:Z3"/>
    <mergeCell ref="N1:P1"/>
    <mergeCell ref="T1:T3"/>
    <mergeCell ref="U1:U3"/>
    <mergeCell ref="N2:N3"/>
    <mergeCell ref="O2:O3"/>
    <mergeCell ref="P2:P3"/>
    <mergeCell ref="Q1:S1"/>
    <mergeCell ref="R2:R3"/>
    <mergeCell ref="S2:S3"/>
    <mergeCell ref="Q2:Q3"/>
    <mergeCell ref="W1:Y1"/>
    <mergeCell ref="W2:Y2"/>
    <mergeCell ref="V2:V3"/>
  </mergeCells>
  <phoneticPr fontId="9"/>
  <conditionalFormatting sqref="V4">
    <cfRule type="expression" dxfId="21" priority="6">
      <formula>$G4="有"</formula>
    </cfRule>
  </conditionalFormatting>
  <conditionalFormatting sqref="V5:V43">
    <cfRule type="expression" dxfId="20" priority="5">
      <formula>$G5="有"</formula>
    </cfRule>
  </conditionalFormatting>
  <conditionalFormatting sqref="R4:S4">
    <cfRule type="expression" dxfId="19" priority="4">
      <formula>$I4="有"</formula>
    </cfRule>
  </conditionalFormatting>
  <conditionalFormatting sqref="R5:S23">
    <cfRule type="expression" dxfId="18" priority="2">
      <formula>$I5="有"</formula>
    </cfRule>
  </conditionalFormatting>
  <dataValidations count="5">
    <dataValidation type="list" allowBlank="1" showInputMessage="1" showErrorMessage="1" sqref="Q4:S44 V4:Y43" xr:uid="{00000000-0002-0000-0D00-000000000000}">
      <formula1>"○,　"</formula1>
    </dataValidation>
    <dataValidation type="list" allowBlank="1" showInputMessage="1" showErrorMessage="1" sqref="I4:I44" xr:uid="{00000000-0002-0000-0D00-000001000000}">
      <formula1>"有,無"</formula1>
    </dataValidation>
    <dataValidation type="list" allowBlank="1" showInputMessage="1" showErrorMessage="1" prompt="１年以上は長期を選択_x000a_" sqref="K4:K43" xr:uid="{00000000-0002-0000-0D00-000002000000}">
      <formula1>"長期,短期"</formula1>
    </dataValidation>
    <dataValidation type="list" allowBlank="1" showInputMessage="1" showErrorMessage="1" prompt="保育補助者は_x000a_【注】欄を参照" sqref="H24:H43" xr:uid="{66605E6C-EA12-49F4-B6BE-7B80C8246847}">
      <formula1>"幼免・保育士資格,保育士資格, "</formula1>
    </dataValidation>
    <dataValidation type="list" allowBlank="1" showInputMessage="1" showErrorMessage="1" prompt="保育補助者は_x000a_【注】欄を参照" sqref="H4:H23" xr:uid="{0CAC86C9-5BFB-4995-9F1E-42B021C46C0F}">
      <formula1>"幼免・保育,保育士資格,ア,イ,ウ,エ,　,"</formula1>
    </dataValidation>
  </dataValidations>
  <printOptions horizontalCentered="1" verticalCentered="1"/>
  <pageMargins left="0.70866141732283472" right="0.51181102362204722" top="0.74803149606299213" bottom="0.74803149606299213" header="0.31496062992125984" footer="0.31496062992125984"/>
  <pageSetup paperSize="9" scale="60" orientation="landscape" r:id="rId1"/>
  <headerFooter>
    <oddFooter>&amp;A</oddFooter>
  </headerFooter>
  <rowBreaks count="1" manualBreakCount="1">
    <brk id="61" min="1" max="21" man="1"/>
  </rowBreaks>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C12F5-863B-4582-B2A2-4C1B161E406A}">
  <dimension ref="A2:J14"/>
  <sheetViews>
    <sheetView workbookViewId="0">
      <selection activeCell="A6" sqref="A6:C6"/>
    </sheetView>
  </sheetViews>
  <sheetFormatPr defaultColWidth="9" defaultRowHeight="13"/>
  <cols>
    <col min="1" max="2" width="9" style="746"/>
    <col min="3" max="3" width="24.7265625" style="746" customWidth="1"/>
    <col min="4" max="5" width="9" style="746"/>
    <col min="6" max="6" width="27" style="746" customWidth="1"/>
    <col min="7" max="16384" width="9" style="746"/>
  </cols>
  <sheetData>
    <row r="2" spans="1:10" ht="18.75" customHeight="1">
      <c r="A2" s="1233" t="s">
        <v>1343</v>
      </c>
      <c r="B2" s="1233"/>
      <c r="C2" s="1233"/>
      <c r="D2" s="1233"/>
      <c r="E2" s="1233"/>
      <c r="F2" s="1233"/>
      <c r="G2" s="1233"/>
      <c r="H2" s="1233"/>
      <c r="I2" s="1233"/>
      <c r="J2" s="1233"/>
    </row>
    <row r="3" spans="1:10">
      <c r="A3" s="746" t="s">
        <v>1418</v>
      </c>
    </row>
    <row r="4" spans="1:10" ht="24.75" customHeight="1">
      <c r="A4" s="1228" t="s">
        <v>1346</v>
      </c>
      <c r="B4" s="1229"/>
      <c r="C4" s="1230"/>
      <c r="D4" s="1228" t="s">
        <v>1347</v>
      </c>
      <c r="E4" s="1229"/>
      <c r="F4" s="1230"/>
    </row>
    <row r="5" spans="1:10" ht="26.25" customHeight="1">
      <c r="A5" s="1228" t="s">
        <v>1419</v>
      </c>
      <c r="B5" s="1229"/>
      <c r="C5" s="1230"/>
      <c r="D5" s="1228" t="s">
        <v>1420</v>
      </c>
      <c r="E5" s="1229"/>
      <c r="F5" s="1230"/>
    </row>
    <row r="6" spans="1:10" ht="29.25" customHeight="1">
      <c r="A6" s="1228" t="s">
        <v>1344</v>
      </c>
      <c r="B6" s="1229"/>
      <c r="C6" s="1230"/>
      <c r="D6" s="1228" t="s">
        <v>1345</v>
      </c>
      <c r="E6" s="1229"/>
      <c r="F6" s="1230"/>
    </row>
    <row r="8" spans="1:10">
      <c r="A8" s="746" t="s">
        <v>1421</v>
      </c>
    </row>
    <row r="9" spans="1:10" ht="26.25" customHeight="1">
      <c r="A9" s="1228" t="s">
        <v>1422</v>
      </c>
      <c r="B9" s="1229"/>
      <c r="C9" s="1230"/>
      <c r="D9" s="1228" t="s">
        <v>1423</v>
      </c>
      <c r="E9" s="1229"/>
      <c r="F9" s="1230"/>
    </row>
    <row r="10" spans="1:10" ht="29.25" customHeight="1">
      <c r="A10" s="1228" t="s">
        <v>1348</v>
      </c>
      <c r="B10" s="1229"/>
      <c r="C10" s="1230"/>
      <c r="D10" s="1228" t="s">
        <v>1349</v>
      </c>
      <c r="E10" s="1229"/>
      <c r="F10" s="1230"/>
    </row>
    <row r="12" spans="1:10">
      <c r="A12" s="746" t="s">
        <v>1350</v>
      </c>
    </row>
    <row r="13" spans="1:10" ht="24.65" customHeight="1">
      <c r="A13" s="1228" t="s">
        <v>1351</v>
      </c>
      <c r="B13" s="1229"/>
      <c r="C13" s="1230"/>
      <c r="D13" s="1228" t="s">
        <v>1352</v>
      </c>
      <c r="E13" s="1229"/>
      <c r="F13" s="1230"/>
    </row>
    <row r="14" spans="1:10" ht="24" customHeight="1">
      <c r="A14" s="1228" t="s">
        <v>1353</v>
      </c>
      <c r="B14" s="1229"/>
      <c r="C14" s="1230"/>
      <c r="D14" s="1231"/>
      <c r="E14" s="1232"/>
      <c r="F14" s="1232"/>
    </row>
  </sheetData>
  <mergeCells count="15">
    <mergeCell ref="A6:C6"/>
    <mergeCell ref="D6:F6"/>
    <mergeCell ref="A2:J2"/>
    <mergeCell ref="A4:C4"/>
    <mergeCell ref="D4:F4"/>
    <mergeCell ref="A5:C5"/>
    <mergeCell ref="D5:F5"/>
    <mergeCell ref="A14:C14"/>
    <mergeCell ref="D14:F14"/>
    <mergeCell ref="A9:C9"/>
    <mergeCell ref="D9:F9"/>
    <mergeCell ref="A10:C10"/>
    <mergeCell ref="D10:F10"/>
    <mergeCell ref="A13:C13"/>
    <mergeCell ref="D13:F13"/>
  </mergeCells>
  <phoneticPr fontId="9"/>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sheetPr>
  <dimension ref="A1:Y40"/>
  <sheetViews>
    <sheetView view="pageBreakPreview" zoomScaleNormal="100" zoomScaleSheetLayoutView="100" workbookViewId="0">
      <selection activeCell="M14" sqref="M14"/>
    </sheetView>
  </sheetViews>
  <sheetFormatPr defaultColWidth="9" defaultRowHeight="13"/>
  <cols>
    <col min="1" max="1" width="2.81640625" style="118" customWidth="1"/>
    <col min="2" max="2" width="6.6328125" style="118" customWidth="1"/>
    <col min="3" max="14" width="4.1796875" style="118" customWidth="1"/>
    <col min="15" max="16" width="6.1796875" style="118" bestFit="1" customWidth="1"/>
    <col min="17" max="17" width="5.1796875" style="118" bestFit="1" customWidth="1"/>
    <col min="18" max="19" width="4.1796875" style="118" customWidth="1"/>
    <col min="20" max="16384" width="9" style="118"/>
  </cols>
  <sheetData>
    <row r="1" spans="1:19" ht="14">
      <c r="A1" s="95" t="s">
        <v>1424</v>
      </c>
    </row>
    <row r="2" spans="1:19" ht="9" customHeight="1">
      <c r="A2" s="95"/>
    </row>
    <row r="3" spans="1:19" ht="14">
      <c r="A3" s="95"/>
    </row>
    <row r="4" spans="1:19" ht="14">
      <c r="A4" s="95" t="s">
        <v>796</v>
      </c>
    </row>
    <row r="5" spans="1:19" ht="14">
      <c r="A5" s="95"/>
    </row>
    <row r="6" spans="1:19" ht="14">
      <c r="A6" s="95" t="s">
        <v>794</v>
      </c>
    </row>
    <row r="7" spans="1:19" ht="14">
      <c r="A7" s="95"/>
    </row>
    <row r="8" spans="1:19" ht="14">
      <c r="A8" s="1" t="s">
        <v>795</v>
      </c>
    </row>
    <row r="9" spans="1:19" ht="14">
      <c r="A9" s="95"/>
    </row>
    <row r="10" spans="1:19" ht="9" customHeight="1">
      <c r="A10" s="95"/>
    </row>
    <row r="11" spans="1:19" ht="9" customHeight="1">
      <c r="A11" s="95"/>
    </row>
    <row r="12" spans="1:19" ht="9" customHeight="1">
      <c r="A12" s="95"/>
    </row>
    <row r="13" spans="1:19" ht="6.75" customHeight="1">
      <c r="A13" s="88" t="s">
        <v>128</v>
      </c>
    </row>
    <row r="14" spans="1:19" ht="14">
      <c r="A14" s="95" t="s">
        <v>797</v>
      </c>
    </row>
    <row r="15" spans="1:19" ht="7.5" customHeight="1">
      <c r="A15" s="95"/>
    </row>
    <row r="16" spans="1:19" ht="28.5" customHeight="1">
      <c r="A16" s="130" t="s">
        <v>642</v>
      </c>
      <c r="B16" s="131"/>
      <c r="C16" s="1240" t="s">
        <v>643</v>
      </c>
      <c r="D16" s="1240"/>
      <c r="E16" s="1240"/>
      <c r="F16" s="1240"/>
      <c r="G16" s="1240" t="s">
        <v>644</v>
      </c>
      <c r="H16" s="1240"/>
      <c r="I16" s="1240"/>
      <c r="J16" s="1240"/>
      <c r="K16" s="1241" t="s">
        <v>645</v>
      </c>
      <c r="L16" s="1242"/>
      <c r="M16" s="1242"/>
      <c r="N16" s="1242"/>
      <c r="O16" s="1243"/>
      <c r="P16" s="1240" t="s">
        <v>646</v>
      </c>
      <c r="Q16" s="1240"/>
      <c r="R16" s="1240"/>
      <c r="S16" s="1240"/>
    </row>
    <row r="17" spans="1:25" ht="18.75" customHeight="1">
      <c r="A17" s="1253" t="s">
        <v>647</v>
      </c>
      <c r="B17" s="1238" t="s">
        <v>648</v>
      </c>
      <c r="C17" s="132"/>
      <c r="D17" s="115" t="s">
        <v>134</v>
      </c>
      <c r="E17" s="133"/>
      <c r="F17" s="134" t="s">
        <v>138</v>
      </c>
      <c r="G17" s="135"/>
      <c r="H17" s="115" t="s">
        <v>134</v>
      </c>
      <c r="I17" s="136"/>
      <c r="J17" s="137" t="s">
        <v>138</v>
      </c>
      <c r="K17" s="135"/>
      <c r="L17" s="136"/>
      <c r="M17" s="115" t="s">
        <v>881</v>
      </c>
      <c r="N17" s="136"/>
      <c r="O17" s="138" t="s">
        <v>133</v>
      </c>
      <c r="P17" s="1249"/>
      <c r="Q17" s="1236" t="s">
        <v>86</v>
      </c>
      <c r="R17" s="1236"/>
      <c r="S17" s="1251" t="s">
        <v>133</v>
      </c>
    </row>
    <row r="18" spans="1:25" ht="18.75" customHeight="1">
      <c r="A18" s="1254"/>
      <c r="B18" s="1239"/>
      <c r="C18" s="139"/>
      <c r="D18" s="140" t="s">
        <v>134</v>
      </c>
      <c r="E18" s="141"/>
      <c r="F18" s="335" t="s">
        <v>133</v>
      </c>
      <c r="G18" s="142"/>
      <c r="H18" s="140" t="s">
        <v>881</v>
      </c>
      <c r="I18" s="143"/>
      <c r="J18" s="144" t="s">
        <v>133</v>
      </c>
      <c r="K18" s="336" t="s">
        <v>882</v>
      </c>
      <c r="L18" s="125"/>
      <c r="M18" s="274" t="s">
        <v>134</v>
      </c>
      <c r="N18" s="125"/>
      <c r="O18" s="145" t="s">
        <v>133</v>
      </c>
      <c r="P18" s="1250"/>
      <c r="Q18" s="1237"/>
      <c r="R18" s="1237"/>
      <c r="S18" s="1252"/>
    </row>
    <row r="19" spans="1:25" ht="18.75" customHeight="1">
      <c r="A19" s="1255" t="s">
        <v>649</v>
      </c>
      <c r="B19" s="801" t="s">
        <v>650</v>
      </c>
      <c r="C19" s="132"/>
      <c r="D19" s="115" t="s">
        <v>134</v>
      </c>
      <c r="E19" s="133"/>
      <c r="F19" s="134" t="s">
        <v>138</v>
      </c>
      <c r="G19" s="135"/>
      <c r="H19" s="115" t="s">
        <v>134</v>
      </c>
      <c r="I19" s="136"/>
      <c r="J19" s="137" t="s">
        <v>138</v>
      </c>
      <c r="K19" s="135"/>
      <c r="L19" s="136"/>
      <c r="M19" s="115" t="s">
        <v>881</v>
      </c>
      <c r="N19" s="136"/>
      <c r="O19" s="138" t="s">
        <v>133</v>
      </c>
      <c r="P19" s="1249"/>
      <c r="Q19" s="1236" t="s">
        <v>86</v>
      </c>
      <c r="R19" s="1236"/>
      <c r="S19" s="1251" t="s">
        <v>133</v>
      </c>
    </row>
    <row r="20" spans="1:25" ht="18.75" customHeight="1">
      <c r="A20" s="1255"/>
      <c r="B20" s="802"/>
      <c r="C20" s="139"/>
      <c r="D20" s="140" t="s">
        <v>134</v>
      </c>
      <c r="E20" s="141"/>
      <c r="F20" s="335" t="s">
        <v>133</v>
      </c>
      <c r="G20" s="142"/>
      <c r="H20" s="140" t="s">
        <v>881</v>
      </c>
      <c r="I20" s="143"/>
      <c r="J20" s="144" t="s">
        <v>133</v>
      </c>
      <c r="K20" s="336" t="s">
        <v>882</v>
      </c>
      <c r="L20" s="125"/>
      <c r="M20" s="274" t="s">
        <v>134</v>
      </c>
      <c r="N20" s="125"/>
      <c r="O20" s="145" t="s">
        <v>133</v>
      </c>
      <c r="P20" s="1250"/>
      <c r="Q20" s="1237"/>
      <c r="R20" s="1237"/>
      <c r="S20" s="1252"/>
    </row>
    <row r="21" spans="1:25" ht="18.75" customHeight="1">
      <c r="A21" s="1255"/>
      <c r="B21" s="1247" t="s">
        <v>651</v>
      </c>
      <c r="C21" s="132"/>
      <c r="D21" s="115" t="s">
        <v>134</v>
      </c>
      <c r="E21" s="133"/>
      <c r="F21" s="134" t="s">
        <v>138</v>
      </c>
      <c r="G21" s="135"/>
      <c r="H21" s="115" t="s">
        <v>134</v>
      </c>
      <c r="I21" s="136"/>
      <c r="J21" s="137" t="s">
        <v>138</v>
      </c>
      <c r="K21" s="135"/>
      <c r="L21" s="136"/>
      <c r="M21" s="115" t="s">
        <v>881</v>
      </c>
      <c r="N21" s="136"/>
      <c r="O21" s="138" t="s">
        <v>133</v>
      </c>
      <c r="P21" s="1249"/>
      <c r="Q21" s="1236" t="s">
        <v>86</v>
      </c>
      <c r="R21" s="1236"/>
      <c r="S21" s="1251" t="s">
        <v>133</v>
      </c>
    </row>
    <row r="22" spans="1:25" ht="18.75" customHeight="1">
      <c r="A22" s="1256"/>
      <c r="B22" s="1248"/>
      <c r="C22" s="139"/>
      <c r="D22" s="140" t="s">
        <v>134</v>
      </c>
      <c r="E22" s="141"/>
      <c r="F22" s="335" t="s">
        <v>133</v>
      </c>
      <c r="G22" s="142"/>
      <c r="H22" s="140" t="s">
        <v>881</v>
      </c>
      <c r="I22" s="143"/>
      <c r="J22" s="144" t="s">
        <v>133</v>
      </c>
      <c r="K22" s="336" t="s">
        <v>882</v>
      </c>
      <c r="L22" s="125"/>
      <c r="M22" s="274" t="s">
        <v>134</v>
      </c>
      <c r="N22" s="125"/>
      <c r="O22" s="145" t="s">
        <v>133</v>
      </c>
      <c r="P22" s="1250"/>
      <c r="Q22" s="1237"/>
      <c r="R22" s="1237"/>
      <c r="S22" s="1252"/>
    </row>
    <row r="23" spans="1:25" ht="18.75" customHeight="1">
      <c r="A23" s="1244" t="s">
        <v>652</v>
      </c>
      <c r="B23" s="801" t="s">
        <v>650</v>
      </c>
      <c r="C23" s="132"/>
      <c r="D23" s="115" t="s">
        <v>134</v>
      </c>
      <c r="E23" s="133"/>
      <c r="F23" s="134" t="s">
        <v>138</v>
      </c>
      <c r="G23" s="135"/>
      <c r="H23" s="115" t="s">
        <v>134</v>
      </c>
      <c r="I23" s="136"/>
      <c r="J23" s="137" t="s">
        <v>138</v>
      </c>
      <c r="K23" s="135"/>
      <c r="L23" s="136"/>
      <c r="M23" s="115" t="s">
        <v>881</v>
      </c>
      <c r="N23" s="136"/>
      <c r="O23" s="138" t="s">
        <v>133</v>
      </c>
      <c r="P23" s="1249"/>
      <c r="Q23" s="1236" t="s">
        <v>86</v>
      </c>
      <c r="R23" s="1236"/>
      <c r="S23" s="1251" t="s">
        <v>133</v>
      </c>
    </row>
    <row r="24" spans="1:25" ht="18.75" customHeight="1">
      <c r="A24" s="1245"/>
      <c r="B24" s="802"/>
      <c r="C24" s="139"/>
      <c r="D24" s="140" t="s">
        <v>134</v>
      </c>
      <c r="E24" s="141"/>
      <c r="F24" s="335" t="s">
        <v>133</v>
      </c>
      <c r="G24" s="142"/>
      <c r="H24" s="140" t="s">
        <v>881</v>
      </c>
      <c r="I24" s="143"/>
      <c r="J24" s="144" t="s">
        <v>133</v>
      </c>
      <c r="K24" s="336" t="s">
        <v>882</v>
      </c>
      <c r="L24" s="125"/>
      <c r="M24" s="274" t="s">
        <v>134</v>
      </c>
      <c r="N24" s="125"/>
      <c r="O24" s="145" t="s">
        <v>133</v>
      </c>
      <c r="P24" s="1250"/>
      <c r="Q24" s="1237"/>
      <c r="R24" s="1237"/>
      <c r="S24" s="1252"/>
    </row>
    <row r="25" spans="1:25" ht="18.75" customHeight="1">
      <c r="A25" s="1245"/>
      <c r="B25" s="1247" t="s">
        <v>651</v>
      </c>
      <c r="C25" s="132"/>
      <c r="D25" s="115" t="s">
        <v>134</v>
      </c>
      <c r="E25" s="133"/>
      <c r="F25" s="134" t="s">
        <v>138</v>
      </c>
      <c r="G25" s="135"/>
      <c r="H25" s="115" t="s">
        <v>134</v>
      </c>
      <c r="I25" s="136"/>
      <c r="J25" s="137" t="s">
        <v>138</v>
      </c>
      <c r="K25" s="135"/>
      <c r="L25" s="136"/>
      <c r="M25" s="115" t="s">
        <v>881</v>
      </c>
      <c r="N25" s="136"/>
      <c r="O25" s="138" t="s">
        <v>133</v>
      </c>
      <c r="P25" s="1249"/>
      <c r="Q25" s="1236" t="s">
        <v>86</v>
      </c>
      <c r="R25" s="1236"/>
      <c r="S25" s="1251" t="s">
        <v>133</v>
      </c>
    </row>
    <row r="26" spans="1:25" ht="18.75" customHeight="1">
      <c r="A26" s="1246"/>
      <c r="B26" s="1248"/>
      <c r="C26" s="139"/>
      <c r="D26" s="140" t="s">
        <v>134</v>
      </c>
      <c r="E26" s="141"/>
      <c r="F26" s="335" t="s">
        <v>133</v>
      </c>
      <c r="G26" s="142"/>
      <c r="H26" s="140" t="s">
        <v>881</v>
      </c>
      <c r="I26" s="143"/>
      <c r="J26" s="144" t="s">
        <v>133</v>
      </c>
      <c r="K26" s="336" t="s">
        <v>882</v>
      </c>
      <c r="L26" s="125"/>
      <c r="M26" s="274" t="s">
        <v>134</v>
      </c>
      <c r="N26" s="125"/>
      <c r="O26" s="145" t="s">
        <v>133</v>
      </c>
      <c r="P26" s="1250"/>
      <c r="Q26" s="1237"/>
      <c r="R26" s="1237"/>
      <c r="S26" s="1252"/>
    </row>
    <row r="27" spans="1:25" ht="18.75" customHeight="1">
      <c r="A27" s="116"/>
      <c r="B27" s="1191" t="s">
        <v>1375</v>
      </c>
      <c r="C27" s="1192"/>
      <c r="D27" s="1192"/>
      <c r="E27" s="1192"/>
      <c r="F27" s="1192"/>
      <c r="G27" s="1192"/>
      <c r="H27" s="1192"/>
      <c r="I27" s="1192"/>
      <c r="J27" s="1193"/>
      <c r="K27" s="146"/>
      <c r="L27" s="1234"/>
      <c r="M27" s="1234"/>
      <c r="N27" s="1234"/>
      <c r="O27" s="1234"/>
      <c r="P27" s="1234"/>
      <c r="Q27" s="1234"/>
      <c r="R27" s="1234"/>
      <c r="S27" s="147" t="s">
        <v>135</v>
      </c>
      <c r="Y27" s="126"/>
    </row>
    <row r="28" spans="1:25" ht="18.75" customHeight="1">
      <c r="A28" s="116"/>
      <c r="B28" s="1191" t="s">
        <v>1376</v>
      </c>
      <c r="C28" s="1192"/>
      <c r="D28" s="1192"/>
      <c r="E28" s="1192"/>
      <c r="F28" s="1192"/>
      <c r="G28" s="1192"/>
      <c r="H28" s="1192"/>
      <c r="I28" s="1192"/>
      <c r="J28" s="1193"/>
      <c r="K28" s="146"/>
      <c r="L28" s="1234"/>
      <c r="M28" s="1234"/>
      <c r="N28" s="1234"/>
      <c r="O28" s="1234"/>
      <c r="P28" s="1234"/>
      <c r="Q28" s="1234"/>
      <c r="R28" s="1234"/>
      <c r="S28" s="147" t="s">
        <v>659</v>
      </c>
      <c r="Y28" s="126"/>
    </row>
    <row r="29" spans="1:25" ht="18.75" customHeight="1">
      <c r="A29" s="274"/>
      <c r="B29" s="271"/>
      <c r="C29" s="271"/>
      <c r="D29" s="271"/>
      <c r="E29" s="271"/>
      <c r="F29" s="271"/>
      <c r="G29" s="271"/>
      <c r="H29" s="271"/>
      <c r="I29" s="271"/>
      <c r="J29" s="271"/>
      <c r="K29" s="271"/>
      <c r="L29" s="272"/>
      <c r="M29" s="272"/>
      <c r="N29" s="272"/>
      <c r="O29" s="272"/>
      <c r="P29" s="272"/>
      <c r="Q29" s="272"/>
      <c r="R29" s="272"/>
      <c r="S29" s="125"/>
      <c r="Y29" s="273"/>
    </row>
    <row r="30" spans="1:25" ht="14">
      <c r="A30" s="95" t="s">
        <v>798</v>
      </c>
    </row>
    <row r="31" spans="1:25" ht="6.75" customHeight="1">
      <c r="A31" s="95"/>
    </row>
    <row r="32" spans="1:25" ht="21" customHeight="1">
      <c r="B32" s="1235" t="s">
        <v>145</v>
      </c>
      <c r="C32" s="1235"/>
      <c r="D32" s="1235"/>
      <c r="E32" s="1235" t="s">
        <v>142</v>
      </c>
      <c r="F32" s="1235"/>
      <c r="G32" s="1235"/>
      <c r="H32" s="1235"/>
      <c r="I32" s="1235"/>
      <c r="J32" s="1235"/>
      <c r="K32" s="1235"/>
      <c r="L32" s="1235"/>
      <c r="M32" s="1235"/>
      <c r="N32" s="1235"/>
      <c r="O32" s="1235"/>
      <c r="P32" s="1235" t="s">
        <v>146</v>
      </c>
      <c r="Q32" s="1235"/>
      <c r="R32" s="1235"/>
      <c r="S32" s="1235"/>
    </row>
    <row r="33" spans="1:19" ht="24" customHeight="1">
      <c r="B33" s="1262" t="s">
        <v>139</v>
      </c>
      <c r="C33" s="1262"/>
      <c r="D33" s="1262"/>
      <c r="E33" s="148"/>
      <c r="F33" s="149" t="s">
        <v>136</v>
      </c>
      <c r="G33" s="149"/>
      <c r="H33" s="149" t="s">
        <v>137</v>
      </c>
      <c r="I33" s="149"/>
      <c r="J33" s="149" t="s">
        <v>136</v>
      </c>
      <c r="K33" s="149"/>
      <c r="L33" s="149" t="s">
        <v>135</v>
      </c>
      <c r="M33" s="149" t="s">
        <v>140</v>
      </c>
      <c r="N33" s="149"/>
      <c r="O33" s="150" t="s">
        <v>141</v>
      </c>
      <c r="P33" s="1262" t="s">
        <v>147</v>
      </c>
      <c r="Q33" s="1262"/>
      <c r="R33" s="1262"/>
      <c r="S33" s="1262"/>
    </row>
    <row r="34" spans="1:19" ht="24" customHeight="1">
      <c r="B34" s="1257" t="s">
        <v>148</v>
      </c>
      <c r="C34" s="1257"/>
      <c r="D34" s="1257"/>
      <c r="E34" s="151"/>
      <c r="F34" s="152" t="s">
        <v>136</v>
      </c>
      <c r="G34" s="152"/>
      <c r="H34" s="152" t="s">
        <v>137</v>
      </c>
      <c r="I34" s="152"/>
      <c r="J34" s="152" t="s">
        <v>136</v>
      </c>
      <c r="K34" s="152"/>
      <c r="L34" s="152" t="s">
        <v>135</v>
      </c>
      <c r="M34" s="152" t="s">
        <v>140</v>
      </c>
      <c r="N34" s="152"/>
      <c r="O34" s="153" t="s">
        <v>141</v>
      </c>
      <c r="P34" s="1257" t="s">
        <v>147</v>
      </c>
      <c r="Q34" s="1257"/>
      <c r="R34" s="1257"/>
      <c r="S34" s="1257"/>
    </row>
    <row r="35" spans="1:19" ht="24" customHeight="1">
      <c r="B35" s="1259" t="s">
        <v>143</v>
      </c>
      <c r="C35" s="1260"/>
      <c r="D35" s="1261"/>
      <c r="E35" s="151"/>
      <c r="F35" s="152" t="s">
        <v>136</v>
      </c>
      <c r="G35" s="152"/>
      <c r="H35" s="152" t="s">
        <v>137</v>
      </c>
      <c r="I35" s="152"/>
      <c r="J35" s="152" t="s">
        <v>136</v>
      </c>
      <c r="K35" s="152"/>
      <c r="L35" s="152" t="s">
        <v>135</v>
      </c>
      <c r="M35" s="152" t="s">
        <v>140</v>
      </c>
      <c r="N35" s="152"/>
      <c r="O35" s="153" t="s">
        <v>141</v>
      </c>
      <c r="P35" s="1257" t="s">
        <v>147</v>
      </c>
      <c r="Q35" s="1257"/>
      <c r="R35" s="1257"/>
      <c r="S35" s="1257"/>
    </row>
    <row r="36" spans="1:19" ht="24" customHeight="1">
      <c r="B36" s="1257"/>
      <c r="C36" s="1257"/>
      <c r="D36" s="1257"/>
      <c r="E36" s="151"/>
      <c r="F36" s="152" t="s">
        <v>136</v>
      </c>
      <c r="G36" s="152"/>
      <c r="H36" s="152" t="s">
        <v>137</v>
      </c>
      <c r="I36" s="152"/>
      <c r="J36" s="152" t="s">
        <v>136</v>
      </c>
      <c r="K36" s="152"/>
      <c r="L36" s="152" t="s">
        <v>135</v>
      </c>
      <c r="M36" s="152" t="s">
        <v>140</v>
      </c>
      <c r="N36" s="152"/>
      <c r="O36" s="153" t="s">
        <v>141</v>
      </c>
      <c r="P36" s="1257" t="s">
        <v>147</v>
      </c>
      <c r="Q36" s="1257"/>
      <c r="R36" s="1257"/>
      <c r="S36" s="1257"/>
    </row>
    <row r="37" spans="1:19" ht="24" customHeight="1">
      <c r="B37" s="1258"/>
      <c r="C37" s="1258"/>
      <c r="D37" s="1258"/>
      <c r="E37" s="154"/>
      <c r="F37" s="155" t="s">
        <v>136</v>
      </c>
      <c r="G37" s="155"/>
      <c r="H37" s="155" t="s">
        <v>137</v>
      </c>
      <c r="I37" s="155"/>
      <c r="J37" s="155" t="s">
        <v>136</v>
      </c>
      <c r="K37" s="155"/>
      <c r="L37" s="155" t="s">
        <v>135</v>
      </c>
      <c r="M37" s="155" t="s">
        <v>140</v>
      </c>
      <c r="N37" s="155"/>
      <c r="O37" s="156" t="s">
        <v>141</v>
      </c>
      <c r="P37" s="1258" t="s">
        <v>147</v>
      </c>
      <c r="Q37" s="1258"/>
      <c r="R37" s="1258"/>
      <c r="S37" s="1258"/>
    </row>
    <row r="38" spans="1:19" ht="27" customHeight="1">
      <c r="B38" s="1248" t="s">
        <v>144</v>
      </c>
      <c r="C38" s="1248"/>
      <c r="D38" s="1248"/>
      <c r="E38" s="802" t="s">
        <v>129</v>
      </c>
      <c r="F38" s="802"/>
      <c r="G38" s="802"/>
      <c r="H38" s="802"/>
      <c r="I38" s="802"/>
      <c r="J38" s="802"/>
      <c r="K38" s="802"/>
      <c r="L38" s="802"/>
      <c r="M38" s="802"/>
      <c r="N38" s="802"/>
      <c r="O38" s="802"/>
      <c r="P38" s="802"/>
      <c r="Q38" s="802"/>
      <c r="R38" s="802"/>
      <c r="S38" s="802"/>
    </row>
    <row r="39" spans="1:19" ht="31.5" customHeight="1">
      <c r="B39" s="1235" t="s">
        <v>130</v>
      </c>
      <c r="C39" s="1235"/>
      <c r="D39" s="1235"/>
      <c r="E39" s="1235" t="s">
        <v>131</v>
      </c>
      <c r="F39" s="1235"/>
      <c r="G39" s="1235"/>
      <c r="H39" s="1235"/>
      <c r="I39" s="1235"/>
      <c r="J39" s="1235"/>
      <c r="K39" s="1235"/>
      <c r="L39" s="1235"/>
      <c r="M39" s="1235"/>
      <c r="N39" s="1235"/>
      <c r="O39" s="1235"/>
      <c r="P39" s="1235"/>
      <c r="Q39" s="1235"/>
      <c r="R39" s="1235"/>
      <c r="S39" s="1235"/>
    </row>
    <row r="40" spans="1:19">
      <c r="A40" s="88" t="s">
        <v>132</v>
      </c>
    </row>
  </sheetData>
  <mergeCells count="53">
    <mergeCell ref="B27:J27"/>
    <mergeCell ref="L27:R27"/>
    <mergeCell ref="S21:S22"/>
    <mergeCell ref="B23:B24"/>
    <mergeCell ref="P23:P24"/>
    <mergeCell ref="Q23:Q24"/>
    <mergeCell ref="R23:R24"/>
    <mergeCell ref="S23:S24"/>
    <mergeCell ref="Q25:Q26"/>
    <mergeCell ref="R25:R26"/>
    <mergeCell ref="B34:D34"/>
    <mergeCell ref="P34:S34"/>
    <mergeCell ref="P35:S35"/>
    <mergeCell ref="B35:D35"/>
    <mergeCell ref="P33:S33"/>
    <mergeCell ref="B33:D33"/>
    <mergeCell ref="B39:D39"/>
    <mergeCell ref="E39:S39"/>
    <mergeCell ref="B36:D36"/>
    <mergeCell ref="P36:S36"/>
    <mergeCell ref="B37:D37"/>
    <mergeCell ref="P37:S37"/>
    <mergeCell ref="B38:D38"/>
    <mergeCell ref="E38:S38"/>
    <mergeCell ref="A23:A26"/>
    <mergeCell ref="B25:B26"/>
    <mergeCell ref="P25:P26"/>
    <mergeCell ref="P19:P20"/>
    <mergeCell ref="S17:S18"/>
    <mergeCell ref="S19:S20"/>
    <mergeCell ref="A17:A18"/>
    <mergeCell ref="A19:A22"/>
    <mergeCell ref="P17:P18"/>
    <mergeCell ref="Q17:Q18"/>
    <mergeCell ref="R17:R18"/>
    <mergeCell ref="B21:B22"/>
    <mergeCell ref="P21:P22"/>
    <mergeCell ref="Q21:Q22"/>
    <mergeCell ref="R21:R22"/>
    <mergeCell ref="S25:S26"/>
    <mergeCell ref="Q19:Q20"/>
    <mergeCell ref="R19:R20"/>
    <mergeCell ref="B17:B18"/>
    <mergeCell ref="B19:B20"/>
    <mergeCell ref="P16:S16"/>
    <mergeCell ref="G16:J16"/>
    <mergeCell ref="C16:F16"/>
    <mergeCell ref="K16:O16"/>
    <mergeCell ref="B28:J28"/>
    <mergeCell ref="L28:R28"/>
    <mergeCell ref="P32:S32"/>
    <mergeCell ref="B32:D32"/>
    <mergeCell ref="E32:O32"/>
  </mergeCells>
  <phoneticPr fontId="9"/>
  <pageMargins left="0.70866141732283472" right="0.70866141732283472" top="0.74803149606299213" bottom="0.74803149606299213" header="0.31496062992125984" footer="0.31496062992125984"/>
  <pageSetup paperSize="9" orientation="portrait" r:id="rId1"/>
  <headerFooter>
    <oddFooter>&amp;A</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W55"/>
  <sheetViews>
    <sheetView view="pageBreakPreview" topLeftCell="A19" zoomScaleNormal="100" zoomScaleSheetLayoutView="100" workbookViewId="0">
      <selection activeCell="K32" sqref="K32"/>
    </sheetView>
  </sheetViews>
  <sheetFormatPr defaultColWidth="9" defaultRowHeight="13"/>
  <cols>
    <col min="1" max="1" width="5.08984375" style="118" customWidth="1"/>
    <col min="2" max="2" width="11" style="118" customWidth="1"/>
    <col min="3" max="22" width="3.6328125" style="118" customWidth="1"/>
    <col min="23" max="16384" width="9" style="118"/>
  </cols>
  <sheetData>
    <row r="1" spans="1:22" ht="14">
      <c r="A1" s="95" t="s">
        <v>432</v>
      </c>
    </row>
    <row r="2" spans="1:22" ht="14">
      <c r="A2" s="95" t="s">
        <v>169</v>
      </c>
    </row>
    <row r="3" spans="1:22">
      <c r="A3" s="1276" t="s">
        <v>170</v>
      </c>
      <c r="B3" s="1251"/>
      <c r="C3" s="1292" t="s">
        <v>184</v>
      </c>
      <c r="D3" s="1236"/>
      <c r="E3" s="1236"/>
      <c r="F3" s="1251"/>
      <c r="G3" s="1277" t="s">
        <v>114</v>
      </c>
      <c r="H3" s="1234"/>
      <c r="I3" s="1234"/>
      <c r="J3" s="1234"/>
      <c r="K3" s="1234"/>
      <c r="L3" s="1234"/>
      <c r="M3" s="1234"/>
      <c r="N3" s="1234"/>
      <c r="O3" s="1234"/>
      <c r="P3" s="1234"/>
      <c r="Q3" s="1234"/>
      <c r="R3" s="1278"/>
      <c r="S3" s="1283" t="s">
        <v>698</v>
      </c>
      <c r="T3" s="1284"/>
      <c r="U3" s="1284"/>
      <c r="V3" s="1285"/>
    </row>
    <row r="4" spans="1:22" ht="14.25" customHeight="1">
      <c r="A4" s="1269"/>
      <c r="B4" s="1271"/>
      <c r="C4" s="1269"/>
      <c r="D4" s="1270"/>
      <c r="E4" s="1270"/>
      <c r="F4" s="1271"/>
      <c r="G4" s="1272" t="s">
        <v>1187</v>
      </c>
      <c r="H4" s="1237"/>
      <c r="I4" s="1237"/>
      <c r="J4" s="1237"/>
      <c r="K4" s="1237"/>
      <c r="L4" s="1237"/>
      <c r="M4" s="1237"/>
      <c r="N4" s="1252"/>
      <c r="O4" s="1276" t="s">
        <v>1188</v>
      </c>
      <c r="P4" s="1236"/>
      <c r="Q4" s="1236"/>
      <c r="R4" s="1251"/>
      <c r="S4" s="1286"/>
      <c r="T4" s="1287"/>
      <c r="U4" s="1287"/>
      <c r="V4" s="1288"/>
    </row>
    <row r="5" spans="1:22" ht="14.25" customHeight="1">
      <c r="A5" s="1272"/>
      <c r="B5" s="1252"/>
      <c r="C5" s="1272"/>
      <c r="D5" s="1237"/>
      <c r="E5" s="1237"/>
      <c r="F5" s="1252"/>
      <c r="G5" s="1277" t="s">
        <v>171</v>
      </c>
      <c r="H5" s="1234"/>
      <c r="I5" s="1234"/>
      <c r="J5" s="1278"/>
      <c r="K5" s="1277" t="s">
        <v>185</v>
      </c>
      <c r="L5" s="1234"/>
      <c r="M5" s="1234"/>
      <c r="N5" s="1278"/>
      <c r="O5" s="1272"/>
      <c r="P5" s="1237"/>
      <c r="Q5" s="1237"/>
      <c r="R5" s="1252"/>
      <c r="S5" s="1289"/>
      <c r="T5" s="1290"/>
      <c r="U5" s="1290"/>
      <c r="V5" s="1291"/>
    </row>
    <row r="6" spans="1:22" ht="19.5" customHeight="1">
      <c r="A6" s="1299" t="s">
        <v>1377</v>
      </c>
      <c r="B6" s="157" t="s">
        <v>172</v>
      </c>
      <c r="C6" s="1279"/>
      <c r="D6" s="1280"/>
      <c r="E6" s="1280"/>
      <c r="F6" s="158" t="s">
        <v>49</v>
      </c>
      <c r="G6" s="1279"/>
      <c r="H6" s="1280"/>
      <c r="I6" s="1280"/>
      <c r="J6" s="158" t="s">
        <v>49</v>
      </c>
      <c r="K6" s="1279"/>
      <c r="L6" s="1280"/>
      <c r="M6" s="1280"/>
      <c r="N6" s="158" t="s">
        <v>49</v>
      </c>
      <c r="O6" s="1279"/>
      <c r="P6" s="1280"/>
      <c r="Q6" s="1280"/>
      <c r="R6" s="158" t="s">
        <v>49</v>
      </c>
      <c r="S6" s="1279"/>
      <c r="T6" s="1280"/>
      <c r="U6" s="1280"/>
      <c r="V6" s="158" t="s">
        <v>49</v>
      </c>
    </row>
    <row r="7" spans="1:22" ht="19.5" customHeight="1">
      <c r="A7" s="1299"/>
      <c r="B7" s="159" t="s">
        <v>173</v>
      </c>
      <c r="C7" s="1281"/>
      <c r="D7" s="1282"/>
      <c r="E7" s="1282"/>
      <c r="F7" s="160" t="s">
        <v>49</v>
      </c>
      <c r="G7" s="1281"/>
      <c r="H7" s="1282"/>
      <c r="I7" s="1282"/>
      <c r="J7" s="160" t="s">
        <v>49</v>
      </c>
      <c r="K7" s="1281"/>
      <c r="L7" s="1282"/>
      <c r="M7" s="1282"/>
      <c r="N7" s="160" t="s">
        <v>49</v>
      </c>
      <c r="O7" s="1281"/>
      <c r="P7" s="1282"/>
      <c r="Q7" s="1282"/>
      <c r="R7" s="160" t="s">
        <v>49</v>
      </c>
      <c r="S7" s="1281"/>
      <c r="T7" s="1282"/>
      <c r="U7" s="1282"/>
      <c r="V7" s="160" t="s">
        <v>49</v>
      </c>
    </row>
    <row r="8" spans="1:22" ht="18.75" customHeight="1">
      <c r="A8" s="1299"/>
      <c r="B8" s="1302" t="s">
        <v>174</v>
      </c>
      <c r="C8" s="161"/>
      <c r="D8" s="162" t="s">
        <v>181</v>
      </c>
      <c r="E8" s="163"/>
      <c r="F8" s="162" t="s">
        <v>135</v>
      </c>
      <c r="G8" s="164"/>
      <c r="H8" s="165" t="s">
        <v>181</v>
      </c>
      <c r="I8" s="166"/>
      <c r="J8" s="167" t="s">
        <v>135</v>
      </c>
      <c r="K8" s="164"/>
      <c r="L8" s="165" t="s">
        <v>181</v>
      </c>
      <c r="M8" s="166"/>
      <c r="N8" s="167" t="s">
        <v>135</v>
      </c>
      <c r="O8" s="164"/>
      <c r="P8" s="165" t="s">
        <v>181</v>
      </c>
      <c r="Q8" s="166"/>
      <c r="R8" s="167" t="s">
        <v>135</v>
      </c>
      <c r="S8" s="164"/>
      <c r="T8" s="165" t="s">
        <v>181</v>
      </c>
      <c r="U8" s="166"/>
      <c r="V8" s="167" t="s">
        <v>135</v>
      </c>
    </row>
    <row r="9" spans="1:22" ht="18.75" customHeight="1">
      <c r="A9" s="1299"/>
      <c r="B9" s="1303"/>
      <c r="C9" s="161"/>
      <c r="D9" s="162" t="s">
        <v>181</v>
      </c>
      <c r="E9" s="163"/>
      <c r="F9" s="162" t="s">
        <v>135</v>
      </c>
      <c r="G9" s="161"/>
      <c r="H9" s="162" t="s">
        <v>181</v>
      </c>
      <c r="I9" s="163"/>
      <c r="J9" s="168" t="s">
        <v>135</v>
      </c>
      <c r="K9" s="161"/>
      <c r="L9" s="162" t="s">
        <v>181</v>
      </c>
      <c r="M9" s="163"/>
      <c r="N9" s="168" t="s">
        <v>135</v>
      </c>
      <c r="O9" s="161"/>
      <c r="P9" s="162" t="s">
        <v>181</v>
      </c>
      <c r="Q9" s="163"/>
      <c r="R9" s="168" t="s">
        <v>135</v>
      </c>
      <c r="S9" s="161"/>
      <c r="T9" s="162" t="s">
        <v>181</v>
      </c>
      <c r="U9" s="163"/>
      <c r="V9" s="168" t="s">
        <v>135</v>
      </c>
    </row>
    <row r="10" spans="1:22" ht="18.75" customHeight="1">
      <c r="A10" s="1299"/>
      <c r="B10" s="1304"/>
      <c r="C10" s="161"/>
      <c r="D10" s="162" t="s">
        <v>181</v>
      </c>
      <c r="E10" s="163"/>
      <c r="F10" s="162" t="s">
        <v>135</v>
      </c>
      <c r="G10" s="169"/>
      <c r="H10" s="170" t="s">
        <v>181</v>
      </c>
      <c r="I10" s="171"/>
      <c r="J10" s="172" t="s">
        <v>135</v>
      </c>
      <c r="K10" s="169"/>
      <c r="L10" s="170" t="s">
        <v>181</v>
      </c>
      <c r="M10" s="171"/>
      <c r="N10" s="172" t="s">
        <v>135</v>
      </c>
      <c r="O10" s="169"/>
      <c r="P10" s="170" t="s">
        <v>181</v>
      </c>
      <c r="Q10" s="171"/>
      <c r="R10" s="172" t="s">
        <v>135</v>
      </c>
      <c r="S10" s="169"/>
      <c r="T10" s="170" t="s">
        <v>181</v>
      </c>
      <c r="U10" s="171"/>
      <c r="V10" s="172" t="s">
        <v>135</v>
      </c>
    </row>
    <row r="11" spans="1:22" ht="29.25" customHeight="1">
      <c r="A11" s="1299"/>
      <c r="B11" s="1247" t="s">
        <v>182</v>
      </c>
      <c r="C11" s="1305"/>
      <c r="D11" s="166"/>
      <c r="E11" s="166"/>
      <c r="F11" s="173"/>
      <c r="G11" s="1266" t="s">
        <v>175</v>
      </c>
      <c r="H11" s="1267"/>
      <c r="I11" s="1267"/>
      <c r="J11" s="1268"/>
      <c r="K11" s="1266" t="s">
        <v>175</v>
      </c>
      <c r="L11" s="1267"/>
      <c r="M11" s="1267"/>
      <c r="N11" s="1268"/>
      <c r="O11" s="1266" t="s">
        <v>175</v>
      </c>
      <c r="P11" s="1267"/>
      <c r="Q11" s="1267"/>
      <c r="R11" s="1268"/>
      <c r="S11" s="1266" t="s">
        <v>175</v>
      </c>
      <c r="T11" s="1267"/>
      <c r="U11" s="1267"/>
      <c r="V11" s="1268"/>
    </row>
    <row r="12" spans="1:22" ht="14">
      <c r="A12" s="1299"/>
      <c r="B12" s="1316"/>
      <c r="C12" s="1306"/>
      <c r="D12" s="163"/>
      <c r="E12" s="163"/>
      <c r="F12" s="174"/>
      <c r="G12" s="1263" t="s">
        <v>176</v>
      </c>
      <c r="H12" s="1264"/>
      <c r="I12" s="1264"/>
      <c r="J12" s="1265"/>
      <c r="K12" s="1263" t="s">
        <v>176</v>
      </c>
      <c r="L12" s="1264"/>
      <c r="M12" s="1264"/>
      <c r="N12" s="1265"/>
      <c r="O12" s="1263" t="s">
        <v>176</v>
      </c>
      <c r="P12" s="1264"/>
      <c r="Q12" s="1264"/>
      <c r="R12" s="1265"/>
      <c r="S12" s="1263" t="s">
        <v>176</v>
      </c>
      <c r="T12" s="1264"/>
      <c r="U12" s="1264"/>
      <c r="V12" s="1265"/>
    </row>
    <row r="13" spans="1:22" ht="15" customHeight="1">
      <c r="A13" s="1299"/>
      <c r="B13" s="1248"/>
      <c r="C13" s="1307"/>
      <c r="D13" s="171"/>
      <c r="E13" s="171"/>
      <c r="F13" s="175"/>
      <c r="G13" s="176" t="s">
        <v>177</v>
      </c>
      <c r="H13" s="177"/>
      <c r="I13" s="177"/>
      <c r="J13" s="160"/>
      <c r="K13" s="176" t="s">
        <v>177</v>
      </c>
      <c r="L13" s="177"/>
      <c r="M13" s="177"/>
      <c r="N13" s="160"/>
      <c r="O13" s="176" t="s">
        <v>177</v>
      </c>
      <c r="P13" s="177"/>
      <c r="Q13" s="177"/>
      <c r="R13" s="160"/>
      <c r="S13" s="176" t="s">
        <v>177</v>
      </c>
      <c r="T13" s="177"/>
      <c r="U13" s="178"/>
      <c r="V13" s="160"/>
    </row>
    <row r="14" spans="1:22" ht="17.25" customHeight="1">
      <c r="A14" s="1299"/>
      <c r="B14" s="1302" t="s">
        <v>178</v>
      </c>
      <c r="C14" s="1276" t="s">
        <v>179</v>
      </c>
      <c r="D14" s="1236"/>
      <c r="E14" s="1236"/>
      <c r="F14" s="1251"/>
      <c r="G14" s="1269" t="s">
        <v>179</v>
      </c>
      <c r="H14" s="1270"/>
      <c r="I14" s="1270"/>
      <c r="J14" s="1271"/>
      <c r="K14" s="1269" t="s">
        <v>179</v>
      </c>
      <c r="L14" s="1270"/>
      <c r="M14" s="1270"/>
      <c r="N14" s="1271"/>
      <c r="O14" s="1269" t="s">
        <v>179</v>
      </c>
      <c r="P14" s="1270"/>
      <c r="Q14" s="1270"/>
      <c r="R14" s="1271"/>
      <c r="S14" s="1269" t="s">
        <v>179</v>
      </c>
      <c r="T14" s="1270"/>
      <c r="U14" s="1270"/>
      <c r="V14" s="1271"/>
    </row>
    <row r="15" spans="1:22" ht="17.25" customHeight="1">
      <c r="A15" s="1299"/>
      <c r="B15" s="1303"/>
      <c r="C15" s="1269" t="s">
        <v>180</v>
      </c>
      <c r="D15" s="1270"/>
      <c r="E15" s="1270"/>
      <c r="F15" s="1271"/>
      <c r="G15" s="1269" t="s">
        <v>180</v>
      </c>
      <c r="H15" s="1270"/>
      <c r="I15" s="1270"/>
      <c r="J15" s="1271"/>
      <c r="K15" s="1269" t="s">
        <v>180</v>
      </c>
      <c r="L15" s="1270"/>
      <c r="M15" s="1270"/>
      <c r="N15" s="1271"/>
      <c r="O15" s="1269" t="s">
        <v>180</v>
      </c>
      <c r="P15" s="1270"/>
      <c r="Q15" s="1270"/>
      <c r="R15" s="1271"/>
      <c r="S15" s="1269" t="s">
        <v>180</v>
      </c>
      <c r="T15" s="1270"/>
      <c r="U15" s="1270"/>
      <c r="V15" s="1271"/>
    </row>
    <row r="16" spans="1:22" ht="17.25" customHeight="1">
      <c r="A16" s="1315"/>
      <c r="B16" s="1304"/>
      <c r="C16" s="1272" t="s">
        <v>183</v>
      </c>
      <c r="D16" s="1237"/>
      <c r="E16" s="1237"/>
      <c r="F16" s="1252"/>
      <c r="G16" s="1272" t="s">
        <v>183</v>
      </c>
      <c r="H16" s="1237"/>
      <c r="I16" s="1237"/>
      <c r="J16" s="1252"/>
      <c r="K16" s="1272" t="s">
        <v>183</v>
      </c>
      <c r="L16" s="1237"/>
      <c r="M16" s="1237"/>
      <c r="N16" s="1252"/>
      <c r="O16" s="1272" t="s">
        <v>183</v>
      </c>
      <c r="P16" s="1237"/>
      <c r="Q16" s="1237"/>
      <c r="R16" s="1252"/>
      <c r="S16" s="1272" t="s">
        <v>183</v>
      </c>
      <c r="T16" s="1237"/>
      <c r="U16" s="1237"/>
      <c r="V16" s="1252"/>
    </row>
    <row r="17" spans="1:23" ht="23.25" customHeight="1">
      <c r="A17" s="1313" t="s">
        <v>1373</v>
      </c>
      <c r="B17" s="1314"/>
      <c r="C17" s="179"/>
      <c r="D17" s="180" t="s">
        <v>181</v>
      </c>
      <c r="E17" s="181"/>
      <c r="F17" s="182" t="s">
        <v>135</v>
      </c>
      <c r="G17" s="179"/>
      <c r="H17" s="180" t="s">
        <v>181</v>
      </c>
      <c r="I17" s="181"/>
      <c r="J17" s="182" t="s">
        <v>135</v>
      </c>
      <c r="K17" s="179"/>
      <c r="L17" s="180" t="s">
        <v>181</v>
      </c>
      <c r="M17" s="181"/>
      <c r="N17" s="182" t="s">
        <v>135</v>
      </c>
      <c r="O17" s="179"/>
      <c r="P17" s="180" t="s">
        <v>181</v>
      </c>
      <c r="Q17" s="181"/>
      <c r="R17" s="182" t="s">
        <v>135</v>
      </c>
      <c r="S17" s="179"/>
      <c r="T17" s="180" t="s">
        <v>181</v>
      </c>
      <c r="U17" s="181"/>
      <c r="V17" s="182" t="s">
        <v>135</v>
      </c>
    </row>
    <row r="18" spans="1:23" ht="8.4" customHeight="1">
      <c r="A18" s="669"/>
      <c r="B18" s="668"/>
      <c r="C18" s="647"/>
      <c r="D18" s="646"/>
      <c r="E18" s="647"/>
      <c r="F18" s="646"/>
      <c r="G18" s="647"/>
      <c r="H18" s="646"/>
      <c r="I18" s="647"/>
      <c r="J18" s="646"/>
      <c r="K18" s="647"/>
      <c r="L18" s="646"/>
      <c r="M18" s="647"/>
      <c r="N18" s="646"/>
      <c r="O18" s="647"/>
      <c r="P18" s="646"/>
      <c r="Q18" s="647"/>
      <c r="R18" s="646"/>
      <c r="S18" s="647"/>
      <c r="T18" s="646"/>
      <c r="U18" s="647"/>
      <c r="V18" s="646"/>
      <c r="W18" s="645"/>
    </row>
    <row r="19" spans="1:23" ht="15" customHeight="1">
      <c r="A19" s="1293" t="s">
        <v>1378</v>
      </c>
      <c r="B19" s="1294"/>
      <c r="C19" s="1294"/>
      <c r="D19" s="1294"/>
      <c r="E19" s="1295"/>
      <c r="F19" s="1341" t="s">
        <v>1253</v>
      </c>
      <c r="G19" s="1341"/>
      <c r="H19" s="1341"/>
      <c r="I19" s="1341"/>
      <c r="J19" s="1341"/>
      <c r="K19" s="1341"/>
      <c r="L19" s="1341"/>
      <c r="M19" s="1341"/>
      <c r="N19" s="1341"/>
      <c r="O19" s="1341"/>
      <c r="P19" s="1341"/>
      <c r="Q19" s="1341"/>
      <c r="R19" s="1341"/>
      <c r="S19" s="1341"/>
      <c r="T19" s="1341"/>
      <c r="U19" s="1341"/>
      <c r="V19" s="1342"/>
    </row>
    <row r="20" spans="1:23" ht="15" customHeight="1">
      <c r="A20" s="1296"/>
      <c r="B20" s="1297"/>
      <c r="C20" s="1297"/>
      <c r="D20" s="1297"/>
      <c r="E20" s="1298"/>
      <c r="F20" s="1343" t="s">
        <v>1254</v>
      </c>
      <c r="G20" s="1343"/>
      <c r="H20" s="1343"/>
      <c r="I20" s="1343"/>
      <c r="J20" s="1343"/>
      <c r="K20" s="1343"/>
      <c r="L20" s="1343"/>
      <c r="M20" s="1343"/>
      <c r="N20" s="1343"/>
      <c r="O20" s="1343"/>
      <c r="P20" s="1343"/>
      <c r="Q20" s="1343"/>
      <c r="R20" s="1343"/>
      <c r="S20" s="1343"/>
      <c r="T20" s="1343"/>
      <c r="U20" s="1343"/>
      <c r="V20" s="1344"/>
    </row>
    <row r="21" spans="1:23" ht="8.4" customHeight="1">
      <c r="A21" s="88"/>
    </row>
    <row r="22" spans="1:23" ht="6.75" customHeight="1">
      <c r="A22" s="1276" t="s">
        <v>170</v>
      </c>
      <c r="B22" s="1251"/>
      <c r="C22" s="1292" t="s">
        <v>186</v>
      </c>
      <c r="D22" s="1236"/>
      <c r="E22" s="1236"/>
      <c r="F22" s="1251"/>
      <c r="G22" s="1292" t="s">
        <v>942</v>
      </c>
      <c r="H22" s="1236"/>
      <c r="I22" s="1236"/>
      <c r="J22" s="1251"/>
    </row>
    <row r="23" spans="1:23" ht="15.75" customHeight="1">
      <c r="A23" s="1269"/>
      <c r="B23" s="1271"/>
      <c r="C23" s="1269"/>
      <c r="D23" s="1270"/>
      <c r="E23" s="1270"/>
      <c r="F23" s="1271"/>
      <c r="G23" s="1269"/>
      <c r="H23" s="1270"/>
      <c r="I23" s="1270"/>
      <c r="J23" s="1271"/>
    </row>
    <row r="24" spans="1:23" ht="6.75" customHeight="1">
      <c r="A24" s="1272"/>
      <c r="B24" s="1252"/>
      <c r="C24" s="1272"/>
      <c r="D24" s="1237"/>
      <c r="E24" s="1237"/>
      <c r="F24" s="1252"/>
      <c r="G24" s="1272"/>
      <c r="H24" s="1237"/>
      <c r="I24" s="1237"/>
      <c r="J24" s="1252"/>
    </row>
    <row r="25" spans="1:23" ht="19.5" customHeight="1">
      <c r="A25" s="1299" t="s">
        <v>1377</v>
      </c>
      <c r="B25" s="157" t="s">
        <v>172</v>
      </c>
      <c r="C25" s="1279"/>
      <c r="D25" s="1280"/>
      <c r="E25" s="1280"/>
      <c r="F25" s="158" t="s">
        <v>49</v>
      </c>
      <c r="G25" s="1279"/>
      <c r="H25" s="1280"/>
      <c r="I25" s="1280"/>
      <c r="J25" s="158" t="s">
        <v>49</v>
      </c>
      <c r="L25" s="118" t="s">
        <v>429</v>
      </c>
    </row>
    <row r="26" spans="1:23" ht="19.5" customHeight="1">
      <c r="A26" s="1300"/>
      <c r="B26" s="159" t="s">
        <v>173</v>
      </c>
      <c r="C26" s="1281"/>
      <c r="D26" s="1282"/>
      <c r="E26" s="1282"/>
      <c r="F26" s="160" t="s">
        <v>49</v>
      </c>
      <c r="G26" s="1281"/>
      <c r="H26" s="1282"/>
      <c r="I26" s="1282"/>
      <c r="J26" s="160" t="s">
        <v>49</v>
      </c>
      <c r="L26" s="1273" t="s">
        <v>1427</v>
      </c>
      <c r="M26" s="1273"/>
      <c r="N26" s="1273"/>
      <c r="O26" s="1273"/>
      <c r="P26" s="1273"/>
      <c r="Q26" s="1273"/>
      <c r="R26" s="1273"/>
    </row>
    <row r="27" spans="1:23" ht="18.75" customHeight="1">
      <c r="A27" s="1300"/>
      <c r="B27" s="1302" t="s">
        <v>174</v>
      </c>
      <c r="C27" s="161"/>
      <c r="D27" s="162" t="s">
        <v>181</v>
      </c>
      <c r="E27" s="163"/>
      <c r="F27" s="162" t="s">
        <v>135</v>
      </c>
      <c r="G27" s="164"/>
      <c r="H27" s="165" t="s">
        <v>181</v>
      </c>
      <c r="I27" s="166"/>
      <c r="J27" s="167" t="s">
        <v>135</v>
      </c>
      <c r="L27" s="1273"/>
      <c r="M27" s="1273"/>
      <c r="N27" s="1273"/>
      <c r="O27" s="1273"/>
      <c r="P27" s="1273"/>
      <c r="Q27" s="1273"/>
      <c r="R27" s="1273"/>
    </row>
    <row r="28" spans="1:23" ht="18.75" customHeight="1">
      <c r="A28" s="1300"/>
      <c r="B28" s="1303"/>
      <c r="C28" s="161"/>
      <c r="D28" s="162" t="s">
        <v>181</v>
      </c>
      <c r="E28" s="163"/>
      <c r="F28" s="162" t="s">
        <v>135</v>
      </c>
      <c r="G28" s="161"/>
      <c r="H28" s="162" t="s">
        <v>181</v>
      </c>
      <c r="I28" s="163"/>
      <c r="J28" s="168" t="s">
        <v>135</v>
      </c>
      <c r="L28" s="1274" t="s">
        <v>1428</v>
      </c>
      <c r="M28" s="1274"/>
      <c r="N28" s="1274"/>
      <c r="O28" s="1274"/>
      <c r="P28" s="1274"/>
      <c r="Q28" s="1274"/>
      <c r="R28" s="1274"/>
    </row>
    <row r="29" spans="1:23" ht="18.75" customHeight="1">
      <c r="A29" s="1300"/>
      <c r="B29" s="1304"/>
      <c r="C29" s="161"/>
      <c r="D29" s="162" t="s">
        <v>181</v>
      </c>
      <c r="E29" s="163"/>
      <c r="F29" s="162" t="s">
        <v>135</v>
      </c>
      <c r="G29" s="169"/>
      <c r="H29" s="170" t="s">
        <v>181</v>
      </c>
      <c r="I29" s="171"/>
      <c r="J29" s="172" t="s">
        <v>135</v>
      </c>
      <c r="L29" s="1274"/>
      <c r="M29" s="1274"/>
      <c r="N29" s="1274"/>
      <c r="O29" s="1274"/>
      <c r="P29" s="1274"/>
      <c r="Q29" s="1274"/>
      <c r="R29" s="1274"/>
    </row>
    <row r="30" spans="1:23" ht="29.25" customHeight="1">
      <c r="A30" s="1300"/>
      <c r="B30" s="1247" t="s">
        <v>182</v>
      </c>
      <c r="C30" s="1266" t="s">
        <v>175</v>
      </c>
      <c r="D30" s="1267"/>
      <c r="E30" s="1267"/>
      <c r="F30" s="1268"/>
      <c r="G30" s="1266" t="s">
        <v>175</v>
      </c>
      <c r="H30" s="1267"/>
      <c r="I30" s="1267"/>
      <c r="J30" s="1268"/>
      <c r="L30" s="1275" t="s">
        <v>1429</v>
      </c>
      <c r="M30" s="1275"/>
      <c r="N30" s="1275"/>
      <c r="O30" s="1275"/>
      <c r="P30" s="1275"/>
      <c r="Q30" s="1275"/>
      <c r="R30" s="1275"/>
    </row>
    <row r="31" spans="1:23">
      <c r="A31" s="1300"/>
      <c r="B31" s="1316"/>
      <c r="C31" s="183" t="s">
        <v>176</v>
      </c>
      <c r="D31" s="281"/>
      <c r="E31" s="281"/>
      <c r="F31" s="282"/>
      <c r="G31" s="183" t="s">
        <v>176</v>
      </c>
      <c r="H31" s="184"/>
      <c r="I31" s="184"/>
      <c r="J31" s="158"/>
      <c r="L31" s="1275"/>
      <c r="M31" s="1275"/>
      <c r="N31" s="1275"/>
      <c r="O31" s="1275"/>
      <c r="P31" s="1275"/>
      <c r="Q31" s="1275"/>
      <c r="R31" s="1275"/>
    </row>
    <row r="32" spans="1:23" ht="14.25" customHeight="1">
      <c r="A32" s="1300"/>
      <c r="B32" s="1248"/>
      <c r="C32" s="176" t="s">
        <v>177</v>
      </c>
      <c r="D32" s="177"/>
      <c r="E32" s="177"/>
      <c r="F32" s="160"/>
      <c r="G32" s="176" t="s">
        <v>177</v>
      </c>
      <c r="H32" s="177"/>
      <c r="I32" s="177"/>
      <c r="J32" s="160"/>
      <c r="L32" s="1274" t="s">
        <v>1430</v>
      </c>
      <c r="M32" s="1274"/>
      <c r="N32" s="1274"/>
      <c r="O32" s="1274"/>
      <c r="P32" s="1274"/>
      <c r="Q32" s="1274"/>
      <c r="R32" s="1274"/>
    </row>
    <row r="33" spans="1:22" ht="18" customHeight="1">
      <c r="A33" s="1300"/>
      <c r="B33" s="1302" t="s">
        <v>178</v>
      </c>
      <c r="C33" s="1276" t="s">
        <v>179</v>
      </c>
      <c r="D33" s="1236"/>
      <c r="E33" s="1236"/>
      <c r="F33" s="1251"/>
      <c r="G33" s="1276" t="s">
        <v>179</v>
      </c>
      <c r="H33" s="1236"/>
      <c r="I33" s="1236"/>
      <c r="J33" s="1251"/>
      <c r="L33" s="1274"/>
      <c r="M33" s="1274"/>
      <c r="N33" s="1274"/>
      <c r="O33" s="1274"/>
      <c r="P33" s="1274"/>
      <c r="Q33" s="1274"/>
      <c r="R33" s="1274"/>
    </row>
    <row r="34" spans="1:22" ht="18" customHeight="1">
      <c r="A34" s="1300"/>
      <c r="B34" s="1303"/>
      <c r="C34" s="1269" t="s">
        <v>180</v>
      </c>
      <c r="D34" s="1270"/>
      <c r="E34" s="1270"/>
      <c r="F34" s="1271"/>
      <c r="G34" s="1269" t="s">
        <v>180</v>
      </c>
      <c r="H34" s="1270"/>
      <c r="I34" s="1270"/>
      <c r="J34" s="1271"/>
      <c r="L34" s="1274"/>
      <c r="M34" s="1274"/>
      <c r="N34" s="1274"/>
      <c r="O34" s="1274"/>
      <c r="P34" s="1274"/>
      <c r="Q34" s="1274"/>
      <c r="R34" s="1274"/>
    </row>
    <row r="35" spans="1:22" ht="18" customHeight="1">
      <c r="A35" s="1301"/>
      <c r="B35" s="1304"/>
      <c r="C35" s="1272" t="s">
        <v>183</v>
      </c>
      <c r="D35" s="1237"/>
      <c r="E35" s="1237"/>
      <c r="F35" s="1252"/>
      <c r="G35" s="1272" t="s">
        <v>183</v>
      </c>
      <c r="H35" s="1237"/>
      <c r="I35" s="1237"/>
      <c r="J35" s="1252"/>
    </row>
    <row r="36" spans="1:22" ht="21.75" customHeight="1">
      <c r="A36" s="1308" t="s">
        <v>1379</v>
      </c>
      <c r="B36" s="1309"/>
      <c r="C36" s="179"/>
      <c r="D36" s="180" t="s">
        <v>181</v>
      </c>
      <c r="E36" s="181"/>
      <c r="F36" s="182" t="s">
        <v>135</v>
      </c>
      <c r="G36" s="179"/>
      <c r="H36" s="180" t="s">
        <v>181</v>
      </c>
      <c r="I36" s="181"/>
      <c r="J36" s="182" t="s">
        <v>135</v>
      </c>
    </row>
    <row r="37" spans="1:22" ht="9" customHeight="1"/>
    <row r="38" spans="1:22" ht="14">
      <c r="A38" s="118" t="s">
        <v>187</v>
      </c>
      <c r="B38" s="95"/>
      <c r="C38" s="95"/>
      <c r="D38" s="95"/>
      <c r="E38" s="95"/>
      <c r="F38" s="185"/>
      <c r="G38" s="185"/>
      <c r="H38" s="185"/>
    </row>
    <row r="39" spans="1:22" ht="14.25" customHeight="1">
      <c r="A39" s="1292" t="s">
        <v>430</v>
      </c>
      <c r="B39" s="1323"/>
      <c r="C39" s="1323"/>
      <c r="D39" s="1323"/>
      <c r="E39" s="1323"/>
      <c r="F39" s="1323"/>
      <c r="G39" s="1323"/>
      <c r="H39" s="1323"/>
      <c r="I39" s="1323"/>
      <c r="J39" s="1323"/>
      <c r="K39" s="1323"/>
      <c r="L39" s="1323"/>
      <c r="M39" s="1323"/>
      <c r="N39" s="1324"/>
      <c r="O39" s="1240" t="s">
        <v>207</v>
      </c>
      <c r="P39" s="1240"/>
      <c r="Q39" s="1240"/>
      <c r="R39" s="1240"/>
      <c r="S39" s="1240"/>
      <c r="T39" s="1240"/>
      <c r="U39" s="1240"/>
      <c r="V39" s="1240"/>
    </row>
    <row r="40" spans="1:22" ht="19.5" customHeight="1">
      <c r="A40" s="1325"/>
      <c r="B40" s="1326"/>
      <c r="C40" s="1326"/>
      <c r="D40" s="1326"/>
      <c r="E40" s="1240" t="s">
        <v>206</v>
      </c>
      <c r="F40" s="1240"/>
      <c r="G40" s="1240"/>
      <c r="H40" s="1240"/>
      <c r="I40" s="1240"/>
      <c r="J40" s="1240"/>
      <c r="K40" s="1240"/>
      <c r="L40" s="1240"/>
      <c r="M40" s="1240"/>
      <c r="N40" s="1240"/>
      <c r="O40" s="1240"/>
      <c r="P40" s="1240"/>
      <c r="Q40" s="1240"/>
      <c r="R40" s="1240"/>
      <c r="S40" s="1240"/>
      <c r="T40" s="1240"/>
      <c r="U40" s="1240"/>
      <c r="V40" s="1240"/>
    </row>
    <row r="41" spans="1:22" ht="24.65" customHeight="1">
      <c r="A41" s="1332"/>
      <c r="B41" s="1333"/>
      <c r="C41" s="1333"/>
      <c r="D41" s="280" t="s">
        <v>49</v>
      </c>
      <c r="E41" s="1332"/>
      <c r="F41" s="1333"/>
      <c r="G41" s="1333"/>
      <c r="H41" s="1333"/>
      <c r="I41" s="1333"/>
      <c r="J41" s="1333"/>
      <c r="K41" s="1333"/>
      <c r="L41" s="1333"/>
      <c r="M41" s="1333"/>
      <c r="N41" s="186" t="s">
        <v>431</v>
      </c>
      <c r="O41" s="1330"/>
      <c r="P41" s="1331"/>
      <c r="Q41" s="1331"/>
      <c r="R41" s="1331"/>
      <c r="S41" s="1331"/>
      <c r="T41" s="1331"/>
      <c r="U41" s="1242" t="s">
        <v>188</v>
      </c>
      <c r="V41" s="1243"/>
    </row>
    <row r="42" spans="1:22" ht="25.5" customHeight="1">
      <c r="A42" s="1310" t="s">
        <v>1245</v>
      </c>
      <c r="B42" s="1311"/>
      <c r="C42" s="1311"/>
      <c r="D42" s="1312"/>
      <c r="E42" s="676"/>
      <c r="F42" s="677"/>
      <c r="G42" s="677"/>
      <c r="H42" s="677"/>
      <c r="I42" s="677" t="s">
        <v>960</v>
      </c>
      <c r="J42" s="677"/>
      <c r="K42" s="677"/>
      <c r="L42" s="677"/>
      <c r="M42" s="1242" t="s">
        <v>1230</v>
      </c>
      <c r="N42" s="1242"/>
      <c r="O42" s="675"/>
      <c r="P42" s="675"/>
      <c r="Q42" s="675"/>
      <c r="R42" s="675" t="s">
        <v>661</v>
      </c>
      <c r="S42" s="675"/>
      <c r="T42" s="675"/>
      <c r="U42" s="672"/>
      <c r="V42" s="673"/>
    </row>
    <row r="43" spans="1:22" ht="18.75" customHeight="1">
      <c r="A43" s="1317" t="s">
        <v>204</v>
      </c>
      <c r="B43" s="1318"/>
      <c r="C43" s="1318"/>
      <c r="D43" s="278"/>
      <c r="E43" s="277">
        <v>1</v>
      </c>
      <c r="F43" s="136" t="s">
        <v>801</v>
      </c>
      <c r="G43" s="136"/>
      <c r="H43" s="290"/>
      <c r="I43" s="290"/>
      <c r="J43" s="290"/>
      <c r="K43" s="290"/>
      <c r="L43" s="290"/>
      <c r="M43" s="290"/>
      <c r="N43" s="290"/>
      <c r="O43" s="290"/>
      <c r="P43" s="290"/>
      <c r="Q43" s="290"/>
      <c r="R43" s="290"/>
      <c r="S43" s="290"/>
      <c r="T43" s="290"/>
      <c r="U43" s="290"/>
      <c r="V43" s="288"/>
    </row>
    <row r="44" spans="1:22" ht="18.75" customHeight="1">
      <c r="A44" s="1320"/>
      <c r="B44" s="1321"/>
      <c r="C44" s="1321"/>
      <c r="D44" s="279"/>
      <c r="E44" s="296">
        <v>2</v>
      </c>
      <c r="F44" s="143" t="s">
        <v>802</v>
      </c>
      <c r="G44" s="143"/>
      <c r="H44" s="292"/>
      <c r="I44" s="292"/>
      <c r="J44" s="292"/>
      <c r="K44" s="292"/>
      <c r="L44" s="292"/>
      <c r="M44" s="292"/>
      <c r="N44" s="292"/>
      <c r="O44" s="292"/>
      <c r="P44" s="292"/>
      <c r="Q44" s="292"/>
      <c r="R44" s="292"/>
      <c r="S44" s="292"/>
      <c r="T44" s="292"/>
      <c r="U44" s="292"/>
      <c r="V44" s="289"/>
    </row>
    <row r="45" spans="1:22" ht="16.5" customHeight="1">
      <c r="A45" s="1317" t="s">
        <v>205</v>
      </c>
      <c r="B45" s="1318"/>
      <c r="C45" s="1318"/>
      <c r="D45" s="1319"/>
      <c r="E45" s="277">
        <v>1</v>
      </c>
      <c r="F45" s="136" t="s">
        <v>803</v>
      </c>
      <c r="G45" s="136"/>
      <c r="H45" s="290"/>
      <c r="I45" s="290"/>
      <c r="J45" s="290"/>
      <c r="K45" s="290"/>
      <c r="L45" s="290"/>
      <c r="M45" s="290"/>
      <c r="N45" s="290"/>
      <c r="O45" s="290"/>
      <c r="P45" s="290"/>
      <c r="Q45" s="290"/>
      <c r="R45" s="290"/>
      <c r="S45" s="290"/>
      <c r="T45" s="290"/>
      <c r="U45" s="290"/>
      <c r="V45" s="288"/>
    </row>
    <row r="46" spans="1:22" ht="16.5" customHeight="1">
      <c r="A46" s="1327"/>
      <c r="B46" s="1328"/>
      <c r="C46" s="1328"/>
      <c r="D46" s="1329"/>
      <c r="E46" s="300">
        <v>2</v>
      </c>
      <c r="F46" s="125" t="s">
        <v>804</v>
      </c>
      <c r="G46" s="125"/>
      <c r="H46" s="212"/>
      <c r="I46" s="212"/>
      <c r="J46" s="212"/>
      <c r="K46" s="212"/>
      <c r="L46" s="212"/>
      <c r="M46" s="212"/>
      <c r="N46" s="212"/>
      <c r="O46" s="212"/>
      <c r="P46" s="212"/>
      <c r="Q46" s="212"/>
      <c r="R46" s="212"/>
      <c r="S46" s="212"/>
      <c r="T46" s="212"/>
      <c r="U46" s="212"/>
      <c r="V46" s="294"/>
    </row>
    <row r="47" spans="1:22" ht="16.5" customHeight="1">
      <c r="A47" s="1327"/>
      <c r="B47" s="1328"/>
      <c r="C47" s="1328"/>
      <c r="D47" s="1329"/>
      <c r="E47" s="300"/>
      <c r="F47" s="125" t="s">
        <v>210</v>
      </c>
      <c r="G47" s="125"/>
      <c r="H47" s="212"/>
      <c r="I47" s="212"/>
      <c r="J47" s="212"/>
      <c r="K47" s="212"/>
      <c r="L47" s="212"/>
      <c r="M47" s="212"/>
      <c r="N47" s="212"/>
      <c r="O47" s="212"/>
      <c r="P47" s="212"/>
      <c r="Q47" s="212"/>
      <c r="R47" s="212"/>
      <c r="S47" s="212"/>
      <c r="T47" s="212"/>
      <c r="U47" s="212"/>
      <c r="V47" s="294"/>
    </row>
    <row r="48" spans="1:22" ht="16.5" customHeight="1">
      <c r="A48" s="1327"/>
      <c r="B48" s="1328"/>
      <c r="C48" s="1328"/>
      <c r="D48" s="1329"/>
      <c r="E48" s="300">
        <v>3</v>
      </c>
      <c r="F48" s="125" t="s">
        <v>168</v>
      </c>
      <c r="G48" s="125"/>
      <c r="H48" s="212"/>
      <c r="I48" s="212"/>
      <c r="J48" s="212"/>
      <c r="K48" s="212"/>
      <c r="L48" s="212"/>
      <c r="M48" s="212"/>
      <c r="N48" s="212"/>
      <c r="O48" s="212"/>
      <c r="P48" s="212"/>
      <c r="Q48" s="212"/>
      <c r="R48" s="212"/>
      <c r="S48" s="212"/>
      <c r="T48" s="212"/>
      <c r="U48" s="212"/>
      <c r="V48" s="294"/>
    </row>
    <row r="49" spans="1:22" ht="16.5" customHeight="1">
      <c r="A49" s="1320"/>
      <c r="B49" s="1321"/>
      <c r="C49" s="1321"/>
      <c r="D49" s="1322"/>
      <c r="E49" s="296"/>
      <c r="F49" s="143" t="s">
        <v>210</v>
      </c>
      <c r="G49" s="143"/>
      <c r="H49" s="292"/>
      <c r="I49" s="292"/>
      <c r="J49" s="292"/>
      <c r="K49" s="292"/>
      <c r="L49" s="292"/>
      <c r="M49" s="292"/>
      <c r="N49" s="292"/>
      <c r="O49" s="292"/>
      <c r="P49" s="292"/>
      <c r="Q49" s="292"/>
      <c r="R49" s="292"/>
      <c r="S49" s="292"/>
      <c r="T49" s="292"/>
      <c r="U49" s="292"/>
      <c r="V49" s="289"/>
    </row>
    <row r="50" spans="1:22" ht="18.75" customHeight="1">
      <c r="A50" s="1293" t="s">
        <v>883</v>
      </c>
      <c r="B50" s="1294"/>
      <c r="C50" s="1294"/>
      <c r="D50" s="1295"/>
      <c r="E50" s="1334" t="s">
        <v>884</v>
      </c>
      <c r="F50" s="1335"/>
      <c r="G50" s="1335"/>
      <c r="H50" s="1336"/>
      <c r="I50" s="1334"/>
      <c r="J50" s="1335"/>
      <c r="K50" s="1335"/>
      <c r="L50" s="1335"/>
      <c r="M50" s="1335"/>
      <c r="N50" s="1335"/>
      <c r="O50" s="1335"/>
      <c r="P50" s="1335"/>
      <c r="Q50" s="1335"/>
      <c r="R50" s="1335"/>
      <c r="S50" s="1335"/>
      <c r="T50" s="1335"/>
      <c r="U50" s="1335"/>
      <c r="V50" s="1336"/>
    </row>
    <row r="51" spans="1:22" ht="18.75" customHeight="1">
      <c r="A51" s="1296"/>
      <c r="B51" s="1297"/>
      <c r="C51" s="1297"/>
      <c r="D51" s="1298"/>
      <c r="E51" s="1325" t="s">
        <v>885</v>
      </c>
      <c r="F51" s="1326"/>
      <c r="G51" s="1326"/>
      <c r="H51" s="1337"/>
      <c r="I51" s="1338" t="s">
        <v>1280</v>
      </c>
      <c r="J51" s="1339"/>
      <c r="K51" s="1339"/>
      <c r="L51" s="1339"/>
      <c r="M51" s="1339"/>
      <c r="N51" s="1339"/>
      <c r="O51" s="1339"/>
      <c r="P51" s="1339"/>
      <c r="Q51" s="1339"/>
      <c r="R51" s="1339"/>
      <c r="S51" s="1339"/>
      <c r="T51" s="1339"/>
      <c r="U51" s="1339"/>
      <c r="V51" s="1340"/>
    </row>
    <row r="52" spans="1:22" ht="15.75" customHeight="1">
      <c r="A52" s="1293" t="s">
        <v>805</v>
      </c>
      <c r="B52" s="1294"/>
      <c r="C52" s="1294"/>
      <c r="D52" s="1295"/>
      <c r="E52" s="295">
        <v>1</v>
      </c>
      <c r="F52" s="136" t="s">
        <v>725</v>
      </c>
      <c r="G52" s="290"/>
      <c r="H52" s="290"/>
      <c r="I52" s="290"/>
      <c r="J52" s="290"/>
      <c r="K52" s="291"/>
      <c r="L52" s="291"/>
      <c r="M52" s="291"/>
      <c r="N52" s="133"/>
      <c r="O52" s="133"/>
      <c r="P52" s="133"/>
      <c r="Q52" s="133"/>
      <c r="R52" s="133"/>
      <c r="S52" s="133"/>
      <c r="T52" s="133"/>
      <c r="U52" s="133"/>
      <c r="V52" s="298"/>
    </row>
    <row r="53" spans="1:22" ht="15.75" customHeight="1">
      <c r="A53" s="1296"/>
      <c r="B53" s="1297"/>
      <c r="C53" s="1297"/>
      <c r="D53" s="1298"/>
      <c r="E53" s="297">
        <v>2</v>
      </c>
      <c r="F53" s="143" t="s">
        <v>726</v>
      </c>
      <c r="G53" s="292"/>
      <c r="H53" s="292"/>
      <c r="I53" s="292"/>
      <c r="J53" s="292"/>
      <c r="K53" s="293"/>
      <c r="L53" s="293"/>
      <c r="M53" s="293"/>
      <c r="N53" s="141"/>
      <c r="O53" s="141"/>
      <c r="P53" s="141"/>
      <c r="Q53" s="141"/>
      <c r="R53" s="141"/>
      <c r="S53" s="141"/>
      <c r="T53" s="141"/>
      <c r="U53" s="141"/>
      <c r="V53" s="299"/>
    </row>
    <row r="54" spans="1:22" ht="15.75" customHeight="1">
      <c r="A54" s="1317" t="s">
        <v>727</v>
      </c>
      <c r="B54" s="1318"/>
      <c r="C54" s="1318"/>
      <c r="D54" s="1319"/>
      <c r="E54" s="295">
        <v>1</v>
      </c>
      <c r="F54" s="136" t="s">
        <v>728</v>
      </c>
      <c r="G54" s="290"/>
      <c r="H54" s="290"/>
      <c r="I54" s="290"/>
      <c r="J54" s="290"/>
      <c r="K54" s="291"/>
      <c r="L54" s="291"/>
      <c r="M54" s="291"/>
      <c r="N54" s="133"/>
      <c r="O54" s="133"/>
      <c r="P54" s="133"/>
      <c r="Q54" s="133"/>
      <c r="R54" s="133"/>
      <c r="S54" s="133"/>
      <c r="T54" s="133"/>
      <c r="U54" s="133"/>
      <c r="V54" s="298"/>
    </row>
    <row r="55" spans="1:22" ht="15.75" customHeight="1">
      <c r="A55" s="1320"/>
      <c r="B55" s="1321"/>
      <c r="C55" s="1321"/>
      <c r="D55" s="1322"/>
      <c r="E55" s="297">
        <v>2</v>
      </c>
      <c r="F55" s="143" t="s">
        <v>726</v>
      </c>
      <c r="G55" s="292"/>
      <c r="H55" s="292"/>
      <c r="I55" s="292"/>
      <c r="J55" s="292"/>
      <c r="K55" s="293"/>
      <c r="L55" s="293"/>
      <c r="M55" s="293"/>
      <c r="N55" s="141"/>
      <c r="O55" s="141"/>
      <c r="P55" s="141"/>
      <c r="Q55" s="141"/>
      <c r="R55" s="141"/>
      <c r="S55" s="141"/>
      <c r="T55" s="141"/>
      <c r="U55" s="141"/>
      <c r="V55" s="299"/>
    </row>
  </sheetData>
  <mergeCells count="93">
    <mergeCell ref="M42:N42"/>
    <mergeCell ref="A19:E20"/>
    <mergeCell ref="F19:V19"/>
    <mergeCell ref="F20:V20"/>
    <mergeCell ref="L32:R34"/>
    <mergeCell ref="G26:I26"/>
    <mergeCell ref="B27:B29"/>
    <mergeCell ref="B30:B32"/>
    <mergeCell ref="C26:E26"/>
    <mergeCell ref="B33:B35"/>
    <mergeCell ref="C33:F33"/>
    <mergeCell ref="G33:J33"/>
    <mergeCell ref="C34:F34"/>
    <mergeCell ref="G34:J34"/>
    <mergeCell ref="C35:F35"/>
    <mergeCell ref="G35:J35"/>
    <mergeCell ref="A54:D55"/>
    <mergeCell ref="O39:V40"/>
    <mergeCell ref="E40:N40"/>
    <mergeCell ref="E39:N39"/>
    <mergeCell ref="A39:D40"/>
    <mergeCell ref="A45:D49"/>
    <mergeCell ref="A43:C44"/>
    <mergeCell ref="O41:T41"/>
    <mergeCell ref="U41:V41"/>
    <mergeCell ref="A41:C41"/>
    <mergeCell ref="E41:M41"/>
    <mergeCell ref="A50:D51"/>
    <mergeCell ref="E50:H50"/>
    <mergeCell ref="E51:H51"/>
    <mergeCell ref="I50:V50"/>
    <mergeCell ref="I51:V51"/>
    <mergeCell ref="A52:D53"/>
    <mergeCell ref="A25:A35"/>
    <mergeCell ref="C25:E25"/>
    <mergeCell ref="A3:B5"/>
    <mergeCell ref="B8:B10"/>
    <mergeCell ref="C11:C13"/>
    <mergeCell ref="B14:B16"/>
    <mergeCell ref="C16:F16"/>
    <mergeCell ref="C6:E6"/>
    <mergeCell ref="C7:E7"/>
    <mergeCell ref="A36:B36"/>
    <mergeCell ref="A42:D42"/>
    <mergeCell ref="A17:B17"/>
    <mergeCell ref="A22:B24"/>
    <mergeCell ref="A6:A16"/>
    <mergeCell ref="B11:B13"/>
    <mergeCell ref="K6:M6"/>
    <mergeCell ref="C3:F5"/>
    <mergeCell ref="K7:M7"/>
    <mergeCell ref="C30:F30"/>
    <mergeCell ref="G25:I25"/>
    <mergeCell ref="G22:J24"/>
    <mergeCell ref="K12:N12"/>
    <mergeCell ref="G12:J12"/>
    <mergeCell ref="G14:J14"/>
    <mergeCell ref="C22:F24"/>
    <mergeCell ref="C14:F14"/>
    <mergeCell ref="C15:F15"/>
    <mergeCell ref="G15:J15"/>
    <mergeCell ref="G16:J16"/>
    <mergeCell ref="O4:R5"/>
    <mergeCell ref="G3:R3"/>
    <mergeCell ref="S6:U6"/>
    <mergeCell ref="S7:U7"/>
    <mergeCell ref="S11:V11"/>
    <mergeCell ref="S3:V5"/>
    <mergeCell ref="K11:N11"/>
    <mergeCell ref="G4:N4"/>
    <mergeCell ref="O6:Q6"/>
    <mergeCell ref="O7:Q7"/>
    <mergeCell ref="O11:R11"/>
    <mergeCell ref="G5:J5"/>
    <mergeCell ref="G6:I6"/>
    <mergeCell ref="G7:I7"/>
    <mergeCell ref="G11:J11"/>
    <mergeCell ref="K5:N5"/>
    <mergeCell ref="S12:V12"/>
    <mergeCell ref="G30:J30"/>
    <mergeCell ref="S14:V14"/>
    <mergeCell ref="S15:V15"/>
    <mergeCell ref="S16:V16"/>
    <mergeCell ref="K14:N14"/>
    <mergeCell ref="K15:N15"/>
    <mergeCell ref="O14:R14"/>
    <mergeCell ref="O15:R15"/>
    <mergeCell ref="L26:R27"/>
    <mergeCell ref="L28:R29"/>
    <mergeCell ref="L30:R31"/>
    <mergeCell ref="O16:R16"/>
    <mergeCell ref="K16:N16"/>
    <mergeCell ref="O12:R12"/>
  </mergeCells>
  <phoneticPr fontId="9"/>
  <printOptions horizontalCentered="1" verticalCentered="1"/>
  <pageMargins left="0.51181102362204722" right="0.70866141732283472" top="0.74803149606299213" bottom="0.55118110236220474" header="0.31496062992125984" footer="0.31496062992125984"/>
  <pageSetup paperSize="9" scale="85" orientation="portrait" r:id="rId1"/>
  <headerFooter>
    <oddFoote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M43"/>
  <sheetViews>
    <sheetView view="pageBreakPreview" zoomScaleNormal="100" zoomScaleSheetLayoutView="100" workbookViewId="0">
      <selection activeCell="A38" sqref="A38:B43"/>
    </sheetView>
  </sheetViews>
  <sheetFormatPr defaultColWidth="9" defaultRowHeight="13"/>
  <cols>
    <col min="1" max="1" width="11.36328125" style="20" customWidth="1"/>
    <col min="2" max="2" width="15.36328125" style="20" customWidth="1"/>
    <col min="3" max="3" width="9" style="25"/>
    <col min="4" max="4" width="3" style="20" bestFit="1" customWidth="1"/>
    <col min="5" max="5" width="6.08984375" style="20" customWidth="1"/>
    <col min="6" max="6" width="6.81640625" style="20" customWidth="1"/>
    <col min="7" max="7" width="3" style="20" bestFit="1" customWidth="1"/>
    <col min="8" max="8" width="6.08984375" style="20" customWidth="1"/>
    <col min="9" max="9" width="6.453125" style="20" customWidth="1"/>
    <col min="10" max="10" width="3" style="20" bestFit="1" customWidth="1"/>
    <col min="11" max="11" width="6.08984375" style="20" customWidth="1"/>
    <col min="12" max="12" width="6.453125" style="20" customWidth="1"/>
    <col min="13" max="13" width="11" style="84" customWidth="1"/>
    <col min="14" max="16384" width="9" style="20"/>
  </cols>
  <sheetData>
    <row r="1" spans="1:13" ht="14">
      <c r="A1" s="1" t="s">
        <v>405</v>
      </c>
      <c r="B1" s="1"/>
      <c r="C1" s="1"/>
      <c r="D1" s="1"/>
      <c r="E1" s="1"/>
      <c r="F1" s="19"/>
      <c r="G1" s="50"/>
      <c r="J1" s="83"/>
    </row>
    <row r="2" spans="1:13" ht="19.5" customHeight="1">
      <c r="A2" s="1365" t="s">
        <v>406</v>
      </c>
      <c r="B2" s="1366"/>
      <c r="C2" s="1356" t="s">
        <v>407</v>
      </c>
      <c r="D2" s="1357"/>
      <c r="E2" s="1358"/>
      <c r="F2" s="1356" t="s">
        <v>408</v>
      </c>
      <c r="G2" s="1357"/>
      <c r="H2" s="1358"/>
    </row>
    <row r="3" spans="1:13" ht="19.5" customHeight="1">
      <c r="A3" s="1367" t="s">
        <v>409</v>
      </c>
      <c r="B3" s="1368"/>
      <c r="C3" s="1369"/>
      <c r="D3" s="1367"/>
      <c r="E3" s="85" t="s">
        <v>410</v>
      </c>
      <c r="F3" s="1359" t="s">
        <v>411</v>
      </c>
      <c r="G3" s="1360"/>
      <c r="H3" s="53" t="s">
        <v>412</v>
      </c>
    </row>
    <row r="4" spans="1:13" ht="19.5" customHeight="1">
      <c r="A4" s="1370" t="s">
        <v>413</v>
      </c>
      <c r="B4" s="1371"/>
      <c r="C4" s="1372"/>
      <c r="D4" s="1370"/>
      <c r="E4" s="86" t="s">
        <v>410</v>
      </c>
      <c r="F4" s="1361" t="s">
        <v>411</v>
      </c>
      <c r="G4" s="1362"/>
      <c r="H4" s="54" t="s">
        <v>412</v>
      </c>
    </row>
    <row r="5" spans="1:13" ht="19.5" customHeight="1">
      <c r="A5" s="1346"/>
      <c r="B5" s="1379"/>
      <c r="C5" s="1345"/>
      <c r="D5" s="1346"/>
      <c r="E5" s="87" t="s">
        <v>410</v>
      </c>
      <c r="F5" s="1363" t="s">
        <v>411</v>
      </c>
      <c r="G5" s="1364"/>
      <c r="H5" s="55" t="s">
        <v>412</v>
      </c>
    </row>
    <row r="7" spans="1:13" ht="14">
      <c r="A7" s="1" t="s">
        <v>433</v>
      </c>
    </row>
    <row r="8" spans="1:13" ht="18.75" customHeight="1">
      <c r="A8" s="1129" t="s">
        <v>155</v>
      </c>
      <c r="B8" s="1382"/>
      <c r="C8" s="1347" t="s">
        <v>163</v>
      </c>
      <c r="D8" s="1132" t="s">
        <v>156</v>
      </c>
      <c r="E8" s="1144"/>
      <c r="F8" s="1144"/>
      <c r="G8" s="1144"/>
      <c r="H8" s="1144"/>
      <c r="I8" s="1144"/>
      <c r="J8" s="1144"/>
      <c r="K8" s="1144"/>
      <c r="L8" s="1133"/>
      <c r="M8" s="1396" t="s">
        <v>566</v>
      </c>
    </row>
    <row r="9" spans="1:13" ht="18.75" customHeight="1">
      <c r="A9" s="1383"/>
      <c r="B9" s="1384"/>
      <c r="C9" s="1347"/>
      <c r="D9" s="1129" t="s">
        <v>669</v>
      </c>
      <c r="E9" s="1130"/>
      <c r="F9" s="1130"/>
      <c r="G9" s="1132" t="s">
        <v>670</v>
      </c>
      <c r="H9" s="1144"/>
      <c r="I9" s="1144"/>
      <c r="J9" s="1144"/>
      <c r="K9" s="1144"/>
      <c r="L9" s="1133"/>
      <c r="M9" s="1396"/>
    </row>
    <row r="10" spans="1:13" ht="18.75" customHeight="1">
      <c r="A10" s="1349"/>
      <c r="B10" s="1385"/>
      <c r="C10" s="1347"/>
      <c r="D10" s="1349"/>
      <c r="E10" s="1350"/>
      <c r="F10" s="1350"/>
      <c r="G10" s="1348" t="s">
        <v>943</v>
      </c>
      <c r="H10" s="1348"/>
      <c r="I10" s="1348"/>
      <c r="J10" s="1348" t="s">
        <v>150</v>
      </c>
      <c r="K10" s="1348"/>
      <c r="L10" s="1348"/>
      <c r="M10" s="1396"/>
    </row>
    <row r="11" spans="1:13" ht="19.5" customHeight="1">
      <c r="A11" s="1386" t="s">
        <v>1179</v>
      </c>
      <c r="B11" s="1386"/>
      <c r="C11" s="1348" t="s">
        <v>157</v>
      </c>
      <c r="D11" s="313"/>
      <c r="E11" s="316"/>
      <c r="F11" s="74" t="s">
        <v>562</v>
      </c>
      <c r="G11" s="1401"/>
      <c r="H11" s="1402"/>
      <c r="I11" s="1403"/>
      <c r="J11" s="313"/>
      <c r="K11" s="316"/>
      <c r="L11" s="74" t="s">
        <v>562</v>
      </c>
      <c r="M11" s="1396" t="s">
        <v>564</v>
      </c>
    </row>
    <row r="12" spans="1:13" ht="19.5" customHeight="1">
      <c r="A12" s="1386"/>
      <c r="B12" s="1386"/>
      <c r="C12" s="1348"/>
      <c r="D12" s="314" t="s">
        <v>164</v>
      </c>
      <c r="E12" s="317"/>
      <c r="F12" s="75" t="s">
        <v>563</v>
      </c>
      <c r="G12" s="1404"/>
      <c r="H12" s="1405"/>
      <c r="I12" s="1406"/>
      <c r="J12" s="314" t="s">
        <v>164</v>
      </c>
      <c r="K12" s="317"/>
      <c r="L12" s="75" t="s">
        <v>563</v>
      </c>
      <c r="M12" s="1396"/>
    </row>
    <row r="13" spans="1:13" ht="19.5" customHeight="1">
      <c r="A13" s="1355" t="s">
        <v>1176</v>
      </c>
      <c r="B13" s="1355"/>
      <c r="C13" s="1235" t="s">
        <v>157</v>
      </c>
      <c r="D13" s="634"/>
      <c r="E13" s="635"/>
      <c r="F13" s="633" t="s">
        <v>562</v>
      </c>
      <c r="G13" s="1373"/>
      <c r="H13" s="1374"/>
      <c r="I13" s="1375"/>
      <c r="J13" s="634"/>
      <c r="K13" s="635"/>
      <c r="L13" s="633" t="s">
        <v>562</v>
      </c>
      <c r="M13" s="1400" t="s">
        <v>564</v>
      </c>
    </row>
    <row r="14" spans="1:13" ht="19.5" customHeight="1">
      <c r="A14" s="1355"/>
      <c r="B14" s="1355"/>
      <c r="C14" s="1235"/>
      <c r="D14" s="636" t="s">
        <v>1177</v>
      </c>
      <c r="E14" s="637"/>
      <c r="F14" s="638" t="s">
        <v>563</v>
      </c>
      <c r="G14" s="1376"/>
      <c r="H14" s="1377"/>
      <c r="I14" s="1378"/>
      <c r="J14" s="636" t="s">
        <v>1178</v>
      </c>
      <c r="K14" s="637"/>
      <c r="L14" s="638" t="s">
        <v>563</v>
      </c>
      <c r="M14" s="1400"/>
    </row>
    <row r="15" spans="1:13" ht="19.5" customHeight="1">
      <c r="A15" s="1387" t="s">
        <v>567</v>
      </c>
      <c r="B15" s="1387"/>
      <c r="C15" s="1380" t="s">
        <v>157</v>
      </c>
      <c r="D15" s="313"/>
      <c r="E15" s="316"/>
      <c r="F15" s="269" t="s">
        <v>783</v>
      </c>
      <c r="G15" s="313"/>
      <c r="H15" s="316"/>
      <c r="I15" s="269" t="s">
        <v>783</v>
      </c>
      <c r="J15" s="313"/>
      <c r="K15" s="316"/>
      <c r="L15" s="269" t="s">
        <v>783</v>
      </c>
      <c r="M15" s="1396" t="s">
        <v>564</v>
      </c>
    </row>
    <row r="16" spans="1:13" ht="19.5" customHeight="1">
      <c r="A16" s="1389" t="s">
        <v>1189</v>
      </c>
      <c r="B16" s="1390"/>
      <c r="C16" s="1381"/>
      <c r="D16" s="639" t="s">
        <v>1190</v>
      </c>
      <c r="E16" s="245"/>
      <c r="F16" s="641" t="s">
        <v>784</v>
      </c>
      <c r="G16" s="639" t="s">
        <v>1191</v>
      </c>
      <c r="H16" s="245"/>
      <c r="I16" s="641" t="s">
        <v>784</v>
      </c>
      <c r="J16" s="640"/>
      <c r="M16" s="1396"/>
    </row>
    <row r="17" spans="1:13" ht="19.5" customHeight="1">
      <c r="A17" s="1391" t="s">
        <v>1192</v>
      </c>
      <c r="B17" s="1392"/>
      <c r="C17" s="1381"/>
      <c r="D17" s="642"/>
      <c r="E17" s="643"/>
      <c r="F17" s="270"/>
      <c r="G17" s="642"/>
      <c r="H17" s="643"/>
      <c r="I17" s="270"/>
      <c r="J17" s="640"/>
      <c r="M17" s="1396"/>
    </row>
    <row r="18" spans="1:13" ht="19.5" customHeight="1">
      <c r="A18" s="1388" t="s">
        <v>1260</v>
      </c>
      <c r="B18" s="1388"/>
      <c r="C18" s="1380" t="s">
        <v>157</v>
      </c>
      <c r="D18" s="313"/>
      <c r="E18" s="316"/>
      <c r="F18" s="269" t="s">
        <v>783</v>
      </c>
      <c r="G18" s="313"/>
      <c r="H18" s="316"/>
      <c r="I18" s="269" t="s">
        <v>783</v>
      </c>
      <c r="J18" s="313"/>
      <c r="K18" s="316"/>
      <c r="L18" s="269" t="s">
        <v>783</v>
      </c>
      <c r="M18" s="1396" t="s">
        <v>564</v>
      </c>
    </row>
    <row r="19" spans="1:13" ht="19.5" customHeight="1">
      <c r="A19" s="1389" t="s">
        <v>1189</v>
      </c>
      <c r="B19" s="1390"/>
      <c r="C19" s="1381"/>
      <c r="D19" s="639" t="s">
        <v>1190</v>
      </c>
      <c r="E19" s="245"/>
      <c r="F19" s="641" t="s">
        <v>784</v>
      </c>
      <c r="G19" s="639" t="s">
        <v>1191</v>
      </c>
      <c r="H19" s="245"/>
      <c r="I19" s="641" t="s">
        <v>784</v>
      </c>
      <c r="J19" s="640"/>
      <c r="M19" s="1396"/>
    </row>
    <row r="20" spans="1:13" ht="19.5" customHeight="1">
      <c r="A20" s="1391" t="s">
        <v>1192</v>
      </c>
      <c r="B20" s="1392"/>
      <c r="C20" s="1381"/>
      <c r="D20" s="642"/>
      <c r="E20" s="643"/>
      <c r="F20" s="270"/>
      <c r="G20" s="642"/>
      <c r="H20" s="643"/>
      <c r="I20" s="270"/>
      <c r="J20" s="640"/>
      <c r="M20" s="1396"/>
    </row>
    <row r="21" spans="1:13" ht="19.5" customHeight="1">
      <c r="A21" s="1351" t="s">
        <v>565</v>
      </c>
      <c r="B21" s="1352"/>
      <c r="C21" s="1348" t="s">
        <v>157</v>
      </c>
      <c r="D21" s="313"/>
      <c r="E21" s="316"/>
      <c r="F21" s="74" t="s">
        <v>562</v>
      </c>
      <c r="G21" s="313"/>
      <c r="H21" s="316"/>
      <c r="I21" s="74" t="s">
        <v>562</v>
      </c>
      <c r="J21" s="313"/>
      <c r="K21" s="316"/>
      <c r="L21" s="74" t="s">
        <v>562</v>
      </c>
      <c r="M21" s="1396" t="s">
        <v>564</v>
      </c>
    </row>
    <row r="22" spans="1:13" ht="19.5" customHeight="1">
      <c r="A22" s="1353"/>
      <c r="B22" s="1354"/>
      <c r="C22" s="1348"/>
      <c r="D22" s="314" t="s">
        <v>164</v>
      </c>
      <c r="E22" s="317"/>
      <c r="F22" s="75" t="s">
        <v>563</v>
      </c>
      <c r="G22" s="314" t="s">
        <v>164</v>
      </c>
      <c r="H22" s="317"/>
      <c r="I22" s="75" t="s">
        <v>563</v>
      </c>
      <c r="J22" s="314" t="s">
        <v>164</v>
      </c>
      <c r="K22" s="317"/>
      <c r="L22" s="75" t="s">
        <v>563</v>
      </c>
      <c r="M22" s="1396"/>
    </row>
    <row r="23" spans="1:13" ht="19.5" customHeight="1">
      <c r="A23" s="1397" t="s">
        <v>158</v>
      </c>
      <c r="B23" s="1397"/>
      <c r="C23" s="1348" t="s">
        <v>157</v>
      </c>
      <c r="D23" s="313"/>
      <c r="E23" s="316"/>
      <c r="F23" s="74" t="s">
        <v>562</v>
      </c>
      <c r="G23" s="313"/>
      <c r="H23" s="316"/>
      <c r="I23" s="74" t="s">
        <v>562</v>
      </c>
      <c r="J23" s="313"/>
      <c r="K23" s="316"/>
      <c r="L23" s="74" t="s">
        <v>562</v>
      </c>
      <c r="M23" s="1396" t="s">
        <v>564</v>
      </c>
    </row>
    <row r="24" spans="1:13" ht="19.5" customHeight="1">
      <c r="A24" s="1397"/>
      <c r="B24" s="1397"/>
      <c r="C24" s="1348"/>
      <c r="D24" s="314" t="s">
        <v>164</v>
      </c>
      <c r="E24" s="317"/>
      <c r="F24" s="75" t="s">
        <v>563</v>
      </c>
      <c r="G24" s="314" t="s">
        <v>164</v>
      </c>
      <c r="H24" s="317"/>
      <c r="I24" s="75" t="s">
        <v>563</v>
      </c>
      <c r="J24" s="314" t="s">
        <v>164</v>
      </c>
      <c r="K24" s="317"/>
      <c r="L24" s="75" t="s">
        <v>563</v>
      </c>
      <c r="M24" s="1396"/>
    </row>
    <row r="25" spans="1:13" ht="19.5" customHeight="1">
      <c r="A25" s="1397" t="s">
        <v>159</v>
      </c>
      <c r="B25" s="1397"/>
      <c r="C25" s="1348" t="s">
        <v>157</v>
      </c>
      <c r="D25" s="313"/>
      <c r="E25" s="316"/>
      <c r="F25" s="23" t="s">
        <v>167</v>
      </c>
      <c r="G25" s="313"/>
      <c r="H25" s="316"/>
      <c r="I25" s="23" t="s">
        <v>167</v>
      </c>
      <c r="J25" s="313"/>
      <c r="K25" s="316"/>
      <c r="L25" s="81" t="s">
        <v>167</v>
      </c>
      <c r="M25" s="1396" t="s">
        <v>564</v>
      </c>
    </row>
    <row r="26" spans="1:13" ht="19.5" customHeight="1">
      <c r="A26" s="1397"/>
      <c r="B26" s="1397"/>
      <c r="C26" s="1348"/>
      <c r="D26" s="314" t="s">
        <v>164</v>
      </c>
      <c r="E26" s="317"/>
      <c r="F26" s="24" t="s">
        <v>165</v>
      </c>
      <c r="G26" s="314" t="s">
        <v>164</v>
      </c>
      <c r="H26" s="317"/>
      <c r="I26" s="24" t="s">
        <v>166</v>
      </c>
      <c r="J26" s="314" t="s">
        <v>164</v>
      </c>
      <c r="K26" s="317"/>
      <c r="L26" s="82" t="s">
        <v>166</v>
      </c>
      <c r="M26" s="1396"/>
    </row>
    <row r="27" spans="1:13" ht="19.5" customHeight="1">
      <c r="A27" s="1397" t="s">
        <v>160</v>
      </c>
      <c r="B27" s="1397"/>
      <c r="C27" s="1348" t="s">
        <v>157</v>
      </c>
      <c r="D27" s="313"/>
      <c r="E27" s="316"/>
      <c r="F27" s="74" t="s">
        <v>562</v>
      </c>
      <c r="G27" s="313"/>
      <c r="H27" s="316"/>
      <c r="I27" s="74" t="s">
        <v>562</v>
      </c>
      <c r="J27" s="313"/>
      <c r="K27" s="316"/>
      <c r="L27" s="74" t="s">
        <v>562</v>
      </c>
      <c r="M27" s="1396" t="s">
        <v>564</v>
      </c>
    </row>
    <row r="28" spans="1:13" ht="19.5" customHeight="1">
      <c r="A28" s="1397"/>
      <c r="B28" s="1397"/>
      <c r="C28" s="1348"/>
      <c r="D28" s="314" t="s">
        <v>164</v>
      </c>
      <c r="E28" s="317"/>
      <c r="F28" s="75" t="s">
        <v>563</v>
      </c>
      <c r="G28" s="314" t="s">
        <v>164</v>
      </c>
      <c r="H28" s="317"/>
      <c r="I28" s="75" t="s">
        <v>563</v>
      </c>
      <c r="J28" s="314" t="s">
        <v>164</v>
      </c>
      <c r="K28" s="317"/>
      <c r="L28" s="75" t="s">
        <v>563</v>
      </c>
      <c r="M28" s="1396"/>
    </row>
    <row r="29" spans="1:13" ht="19.5" customHeight="1">
      <c r="A29" s="1397" t="s">
        <v>161</v>
      </c>
      <c r="B29" s="1397"/>
      <c r="C29" s="1348" t="s">
        <v>157</v>
      </c>
      <c r="D29" s="313"/>
      <c r="E29" s="316"/>
      <c r="F29" s="74" t="s">
        <v>562</v>
      </c>
      <c r="G29" s="313"/>
      <c r="H29" s="316"/>
      <c r="I29" s="74" t="s">
        <v>562</v>
      </c>
      <c r="J29" s="313"/>
      <c r="K29" s="316"/>
      <c r="L29" s="74" t="s">
        <v>562</v>
      </c>
      <c r="M29" s="1396" t="s">
        <v>564</v>
      </c>
    </row>
    <row r="30" spans="1:13" ht="19.5" customHeight="1">
      <c r="A30" s="1397"/>
      <c r="B30" s="1397"/>
      <c r="C30" s="1348"/>
      <c r="D30" s="314" t="s">
        <v>164</v>
      </c>
      <c r="E30" s="317"/>
      <c r="F30" s="75" t="s">
        <v>563</v>
      </c>
      <c r="G30" s="314" t="s">
        <v>164</v>
      </c>
      <c r="H30" s="317"/>
      <c r="I30" s="75" t="s">
        <v>563</v>
      </c>
      <c r="J30" s="314" t="s">
        <v>164</v>
      </c>
      <c r="K30" s="317"/>
      <c r="L30" s="75" t="s">
        <v>563</v>
      </c>
      <c r="M30" s="1396"/>
    </row>
    <row r="31" spans="1:13" ht="19.5" customHeight="1">
      <c r="A31" s="1397" t="s">
        <v>162</v>
      </c>
      <c r="B31" s="1397"/>
      <c r="C31" s="1348" t="s">
        <v>157</v>
      </c>
      <c r="D31" s="313"/>
      <c r="E31" s="316"/>
      <c r="F31" s="74" t="s">
        <v>562</v>
      </c>
      <c r="G31" s="313"/>
      <c r="H31" s="316"/>
      <c r="I31" s="74" t="s">
        <v>562</v>
      </c>
      <c r="J31" s="313"/>
      <c r="K31" s="316"/>
      <c r="L31" s="74" t="s">
        <v>562</v>
      </c>
      <c r="M31" s="1396" t="s">
        <v>564</v>
      </c>
    </row>
    <row r="32" spans="1:13" ht="19.5" customHeight="1">
      <c r="A32" s="1397"/>
      <c r="B32" s="1397"/>
      <c r="C32" s="1348"/>
      <c r="D32" s="314" t="s">
        <v>164</v>
      </c>
      <c r="E32" s="317"/>
      <c r="F32" s="75" t="s">
        <v>563</v>
      </c>
      <c r="G32" s="314" t="s">
        <v>164</v>
      </c>
      <c r="H32" s="317"/>
      <c r="I32" s="75" t="s">
        <v>563</v>
      </c>
      <c r="J32" s="314" t="s">
        <v>164</v>
      </c>
      <c r="K32" s="317"/>
      <c r="L32" s="75" t="s">
        <v>563</v>
      </c>
      <c r="M32" s="1396"/>
    </row>
    <row r="33" spans="1:13" ht="19.5" customHeight="1">
      <c r="A33" s="1380" t="s">
        <v>168</v>
      </c>
      <c r="B33" s="1398"/>
      <c r="C33" s="1348" t="s">
        <v>157</v>
      </c>
      <c r="D33" s="313"/>
      <c r="E33" s="316"/>
      <c r="F33" s="23" t="s">
        <v>167</v>
      </c>
      <c r="G33" s="313"/>
      <c r="H33" s="316"/>
      <c r="I33" s="23" t="s">
        <v>167</v>
      </c>
      <c r="J33" s="313"/>
      <c r="K33" s="316"/>
      <c r="L33" s="81" t="s">
        <v>167</v>
      </c>
      <c r="M33" s="1396" t="s">
        <v>564</v>
      </c>
    </row>
    <row r="34" spans="1:13" ht="19.5" customHeight="1">
      <c r="A34" s="1381"/>
      <c r="B34" s="1398"/>
      <c r="C34" s="1348"/>
      <c r="D34" s="314" t="s">
        <v>164</v>
      </c>
      <c r="E34" s="317"/>
      <c r="F34" s="24" t="s">
        <v>165</v>
      </c>
      <c r="G34" s="314" t="s">
        <v>164</v>
      </c>
      <c r="H34" s="317"/>
      <c r="I34" s="24" t="s">
        <v>166</v>
      </c>
      <c r="J34" s="314" t="s">
        <v>164</v>
      </c>
      <c r="K34" s="317"/>
      <c r="L34" s="82" t="s">
        <v>166</v>
      </c>
      <c r="M34" s="1396"/>
    </row>
    <row r="35" spans="1:13" ht="19.5" customHeight="1">
      <c r="A35" s="1381"/>
      <c r="B35" s="1398"/>
      <c r="C35" s="1348" t="s">
        <v>157</v>
      </c>
      <c r="D35" s="313"/>
      <c r="E35" s="316"/>
      <c r="F35" s="23" t="s">
        <v>167</v>
      </c>
      <c r="G35" s="313"/>
      <c r="H35" s="316"/>
      <c r="I35" s="23" t="s">
        <v>167</v>
      </c>
      <c r="J35" s="313"/>
      <c r="K35" s="316"/>
      <c r="L35" s="81" t="s">
        <v>167</v>
      </c>
      <c r="M35" s="1396" t="s">
        <v>564</v>
      </c>
    </row>
    <row r="36" spans="1:13" ht="19.5" customHeight="1">
      <c r="A36" s="1399"/>
      <c r="B36" s="1398"/>
      <c r="C36" s="1348"/>
      <c r="D36" s="314" t="s">
        <v>164</v>
      </c>
      <c r="E36" s="317"/>
      <c r="F36" s="24" t="s">
        <v>165</v>
      </c>
      <c r="G36" s="314" t="s">
        <v>164</v>
      </c>
      <c r="H36" s="317"/>
      <c r="I36" s="24" t="s">
        <v>166</v>
      </c>
      <c r="J36" s="314" t="s">
        <v>164</v>
      </c>
      <c r="K36" s="317"/>
      <c r="L36" s="82" t="s">
        <v>166</v>
      </c>
      <c r="M36" s="1396"/>
    </row>
    <row r="37" spans="1:13" ht="18.75" customHeight="1">
      <c r="A37" s="433" t="s">
        <v>1380</v>
      </c>
      <c r="D37" s="315"/>
      <c r="E37" s="318"/>
      <c r="G37" s="315"/>
      <c r="H37" s="318"/>
      <c r="J37" s="315"/>
      <c r="K37" s="318"/>
    </row>
    <row r="38" spans="1:13" ht="15" customHeight="1">
      <c r="A38" s="1348" t="s">
        <v>401</v>
      </c>
      <c r="B38" s="1348"/>
      <c r="C38" s="89" t="s">
        <v>402</v>
      </c>
      <c r="D38" s="313"/>
      <c r="E38" s="316"/>
      <c r="F38" s="74" t="s">
        <v>167</v>
      </c>
      <c r="G38" s="313"/>
      <c r="H38" s="316"/>
      <c r="I38" s="74" t="s">
        <v>167</v>
      </c>
      <c r="J38" s="313"/>
      <c r="K38" s="316"/>
      <c r="L38" s="74" t="s">
        <v>167</v>
      </c>
      <c r="M38" s="1393" t="s">
        <v>564</v>
      </c>
    </row>
    <row r="39" spans="1:13" ht="15" customHeight="1">
      <c r="A39" s="1348"/>
      <c r="B39" s="1348"/>
      <c r="C39" s="90" t="s">
        <v>86</v>
      </c>
      <c r="D39" s="314" t="s">
        <v>403</v>
      </c>
      <c r="E39" s="317"/>
      <c r="F39" s="91" t="s">
        <v>165</v>
      </c>
      <c r="G39" s="314" t="s">
        <v>403</v>
      </c>
      <c r="H39" s="317"/>
      <c r="I39" s="91" t="s">
        <v>404</v>
      </c>
      <c r="J39" s="314" t="s">
        <v>403</v>
      </c>
      <c r="K39" s="317"/>
      <c r="L39" s="91" t="s">
        <v>404</v>
      </c>
      <c r="M39" s="1394"/>
    </row>
    <row r="40" spans="1:13" ht="15" customHeight="1">
      <c r="A40" s="1348"/>
      <c r="B40" s="1348"/>
      <c r="C40" s="89" t="s">
        <v>402</v>
      </c>
      <c r="D40" s="313"/>
      <c r="E40" s="316"/>
      <c r="F40" s="74" t="s">
        <v>167</v>
      </c>
      <c r="G40" s="313"/>
      <c r="H40" s="316"/>
      <c r="I40" s="74" t="s">
        <v>167</v>
      </c>
      <c r="J40" s="313"/>
      <c r="K40" s="316"/>
      <c r="L40" s="74" t="s">
        <v>167</v>
      </c>
      <c r="M40" s="1394"/>
    </row>
    <row r="41" spans="1:13" ht="15" customHeight="1">
      <c r="A41" s="1348"/>
      <c r="B41" s="1348"/>
      <c r="C41" s="90" t="s">
        <v>86</v>
      </c>
      <c r="D41" s="314" t="s">
        <v>403</v>
      </c>
      <c r="E41" s="317"/>
      <c r="F41" s="91" t="s">
        <v>165</v>
      </c>
      <c r="G41" s="314" t="s">
        <v>403</v>
      </c>
      <c r="H41" s="317"/>
      <c r="I41" s="91" t="s">
        <v>404</v>
      </c>
      <c r="J41" s="314" t="s">
        <v>403</v>
      </c>
      <c r="K41" s="317"/>
      <c r="L41" s="91" t="s">
        <v>404</v>
      </c>
      <c r="M41" s="1394"/>
    </row>
    <row r="42" spans="1:13" ht="15" customHeight="1">
      <c r="A42" s="1348"/>
      <c r="B42" s="1348"/>
      <c r="C42" s="89" t="s">
        <v>402</v>
      </c>
      <c r="D42" s="313"/>
      <c r="E42" s="316"/>
      <c r="F42" s="74" t="s">
        <v>167</v>
      </c>
      <c r="G42" s="313"/>
      <c r="H42" s="316"/>
      <c r="I42" s="74" t="s">
        <v>167</v>
      </c>
      <c r="J42" s="313"/>
      <c r="K42" s="316"/>
      <c r="L42" s="74" t="s">
        <v>167</v>
      </c>
      <c r="M42" s="1394"/>
    </row>
    <row r="43" spans="1:13" ht="15" customHeight="1">
      <c r="A43" s="1348"/>
      <c r="B43" s="1348"/>
      <c r="C43" s="90" t="s">
        <v>86</v>
      </c>
      <c r="D43" s="314" t="s">
        <v>403</v>
      </c>
      <c r="E43" s="317"/>
      <c r="F43" s="91" t="s">
        <v>165</v>
      </c>
      <c r="G43" s="314" t="s">
        <v>403</v>
      </c>
      <c r="H43" s="317"/>
      <c r="I43" s="91" t="s">
        <v>404</v>
      </c>
      <c r="J43" s="314" t="s">
        <v>403</v>
      </c>
      <c r="K43" s="317"/>
      <c r="L43" s="91" t="s">
        <v>404</v>
      </c>
      <c r="M43" s="1395"/>
    </row>
  </sheetData>
  <mergeCells count="65">
    <mergeCell ref="M15:M17"/>
    <mergeCell ref="G10:I10"/>
    <mergeCell ref="M18:M20"/>
    <mergeCell ref="M21:M22"/>
    <mergeCell ref="M23:M24"/>
    <mergeCell ref="M13:M14"/>
    <mergeCell ref="M8:M10"/>
    <mergeCell ref="M11:M12"/>
    <mergeCell ref="G11:I12"/>
    <mergeCell ref="A38:B43"/>
    <mergeCell ref="C23:C24"/>
    <mergeCell ref="A25:B26"/>
    <mergeCell ref="C25:C26"/>
    <mergeCell ref="A27:B28"/>
    <mergeCell ref="C27:C28"/>
    <mergeCell ref="B35:B36"/>
    <mergeCell ref="C35:C36"/>
    <mergeCell ref="A33:A36"/>
    <mergeCell ref="B33:B34"/>
    <mergeCell ref="C33:C34"/>
    <mergeCell ref="A31:B32"/>
    <mergeCell ref="C31:C32"/>
    <mergeCell ref="A29:B30"/>
    <mergeCell ref="C29:C30"/>
    <mergeCell ref="A23:B24"/>
    <mergeCell ref="M38:M43"/>
    <mergeCell ref="M31:M32"/>
    <mergeCell ref="M33:M34"/>
    <mergeCell ref="M35:M36"/>
    <mergeCell ref="M25:M26"/>
    <mergeCell ref="M27:M28"/>
    <mergeCell ref="M29:M30"/>
    <mergeCell ref="C18:C20"/>
    <mergeCell ref="A8:B10"/>
    <mergeCell ref="A11:B12"/>
    <mergeCell ref="C11:C12"/>
    <mergeCell ref="A15:B15"/>
    <mergeCell ref="C15:C17"/>
    <mergeCell ref="A18:B18"/>
    <mergeCell ref="A16:B16"/>
    <mergeCell ref="A17:B17"/>
    <mergeCell ref="A19:B19"/>
    <mergeCell ref="A20:B20"/>
    <mergeCell ref="A21:B22"/>
    <mergeCell ref="C21:C22"/>
    <mergeCell ref="A13:B14"/>
    <mergeCell ref="F2:H2"/>
    <mergeCell ref="F3:G3"/>
    <mergeCell ref="F4:G4"/>
    <mergeCell ref="F5:G5"/>
    <mergeCell ref="C2:E2"/>
    <mergeCell ref="A2:B2"/>
    <mergeCell ref="A3:B3"/>
    <mergeCell ref="C3:D3"/>
    <mergeCell ref="A4:B4"/>
    <mergeCell ref="C4:D4"/>
    <mergeCell ref="C13:C14"/>
    <mergeCell ref="G13:I14"/>
    <mergeCell ref="A5:B5"/>
    <mergeCell ref="C5:D5"/>
    <mergeCell ref="C8:C10"/>
    <mergeCell ref="J10:L10"/>
    <mergeCell ref="D8:L8"/>
    <mergeCell ref="D9:F10"/>
    <mergeCell ref="G9:L9"/>
  </mergeCells>
  <phoneticPr fontId="9"/>
  <pageMargins left="0.70866141732283472" right="0.70866141732283472" top="0.74803149606299213" bottom="0.74803149606299213" header="0.31496062992125984" footer="0.31496062992125984"/>
  <pageSetup paperSize="9" scale="95" orientation="portrait" r:id="rId1"/>
  <headerFooter>
    <oddFoote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34"/>
  <sheetViews>
    <sheetView view="pageBreakPreview" topLeftCell="A16" zoomScaleNormal="100" zoomScaleSheetLayoutView="100" workbookViewId="0">
      <selection activeCell="I27" sqref="I27"/>
    </sheetView>
  </sheetViews>
  <sheetFormatPr defaultColWidth="9" defaultRowHeight="13"/>
  <cols>
    <col min="1" max="1" width="9.90625" style="185" customWidth="1"/>
    <col min="2" max="2" width="15.81640625" style="185" customWidth="1"/>
    <col min="3" max="3" width="3.453125" style="185" bestFit="1" customWidth="1"/>
    <col min="4" max="5" width="8.90625" style="185" customWidth="1"/>
    <col min="6" max="6" width="10.453125" style="185" customWidth="1"/>
    <col min="7" max="7" width="12.1796875" style="185" customWidth="1"/>
    <col min="8" max="8" width="8.6328125" style="185" customWidth="1"/>
    <col min="9" max="9" width="10.90625" style="185" customWidth="1"/>
    <col min="10" max="16384" width="9" style="185"/>
  </cols>
  <sheetData>
    <row r="1" spans="1:9" ht="14">
      <c r="A1" s="95" t="s">
        <v>434</v>
      </c>
      <c r="B1" s="95"/>
      <c r="C1" s="95"/>
      <c r="D1" s="95"/>
      <c r="E1" s="95"/>
    </row>
    <row r="2" spans="1:9" ht="26.25" customHeight="1">
      <c r="A2" s="1191" t="s">
        <v>189</v>
      </c>
      <c r="B2" s="1192"/>
      <c r="C2" s="1193"/>
      <c r="D2" s="1191" t="s">
        <v>209</v>
      </c>
      <c r="E2" s="1192"/>
      <c r="F2" s="188"/>
      <c r="G2" s="189" t="s">
        <v>208</v>
      </c>
      <c r="H2" s="117"/>
    </row>
    <row r="3" spans="1:9" ht="26.25" customHeight="1">
      <c r="A3" s="1191" t="s">
        <v>190</v>
      </c>
      <c r="B3" s="1192"/>
      <c r="C3" s="1193"/>
      <c r="D3" s="1191" t="s">
        <v>209</v>
      </c>
      <c r="E3" s="1192"/>
      <c r="F3" s="188"/>
      <c r="G3" s="189" t="s">
        <v>208</v>
      </c>
      <c r="H3" s="117"/>
    </row>
    <row r="4" spans="1:9" ht="26.25" customHeight="1">
      <c r="A4" s="1249" t="s">
        <v>191</v>
      </c>
      <c r="B4" s="1407"/>
      <c r="C4" s="1238"/>
      <c r="D4" s="1191" t="s">
        <v>209</v>
      </c>
      <c r="E4" s="1192"/>
      <c r="F4" s="188"/>
      <c r="G4" s="189" t="s">
        <v>208</v>
      </c>
      <c r="H4" s="117"/>
    </row>
    <row r="5" spans="1:9" ht="26.25" customHeight="1">
      <c r="A5" s="1408"/>
      <c r="B5" s="1409"/>
      <c r="C5" s="1410"/>
      <c r="D5" s="801" t="s">
        <v>211</v>
      </c>
      <c r="E5" s="1249"/>
      <c r="F5" s="1407"/>
      <c r="G5" s="1238"/>
      <c r="H5" s="117"/>
    </row>
    <row r="6" spans="1:9" ht="26.25" customHeight="1">
      <c r="A6" s="1250"/>
      <c r="B6" s="1411"/>
      <c r="C6" s="1239"/>
      <c r="D6" s="802"/>
      <c r="E6" s="1250"/>
      <c r="F6" s="1411"/>
      <c r="G6" s="1239"/>
      <c r="H6" s="117"/>
    </row>
    <row r="7" spans="1:9" ht="14">
      <c r="A7" s="95"/>
      <c r="B7" s="95"/>
      <c r="C7" s="95"/>
      <c r="D7" s="95"/>
      <c r="E7" s="95"/>
    </row>
    <row r="8" spans="1:9" ht="20.25" customHeight="1">
      <c r="A8" s="95" t="s">
        <v>435</v>
      </c>
      <c r="B8" s="95"/>
      <c r="C8" s="95"/>
      <c r="D8" s="95"/>
      <c r="E8" s="95"/>
    </row>
    <row r="9" spans="1:9" ht="28.5" customHeight="1">
      <c r="A9" s="1191" t="s">
        <v>192</v>
      </c>
      <c r="B9" s="1192"/>
      <c r="C9" s="1192"/>
      <c r="D9" s="1192"/>
      <c r="E9" s="146"/>
      <c r="F9" s="1191" t="s">
        <v>193</v>
      </c>
      <c r="G9" s="1192"/>
      <c r="H9" s="1192"/>
      <c r="I9" s="1193"/>
    </row>
    <row r="10" spans="1:9" ht="18" customHeight="1">
      <c r="A10" s="1191" t="s">
        <v>194</v>
      </c>
      <c r="B10" s="1192"/>
      <c r="C10" s="1192"/>
      <c r="D10" s="1191" t="s">
        <v>195</v>
      </c>
      <c r="E10" s="1192"/>
      <c r="F10" s="1192"/>
      <c r="G10" s="1191" t="s">
        <v>196</v>
      </c>
      <c r="H10" s="1192"/>
      <c r="I10" s="1193"/>
    </row>
    <row r="11" spans="1:9" ht="14">
      <c r="A11" s="190" t="s">
        <v>197</v>
      </c>
      <c r="B11" s="1191" t="s">
        <v>212</v>
      </c>
      <c r="C11" s="1193"/>
      <c r="D11" s="129" t="s">
        <v>197</v>
      </c>
      <c r="E11" s="1191" t="s">
        <v>212</v>
      </c>
      <c r="F11" s="1193"/>
      <c r="G11" s="94" t="s">
        <v>213</v>
      </c>
      <c r="H11" s="1191" t="s">
        <v>212</v>
      </c>
      <c r="I11" s="1193"/>
    </row>
    <row r="12" spans="1:9" ht="23.25" customHeight="1">
      <c r="A12" s="191"/>
      <c r="B12" s="1249"/>
      <c r="C12" s="1238"/>
      <c r="D12" s="192"/>
      <c r="E12" s="1249"/>
      <c r="F12" s="1238"/>
      <c r="G12" s="193"/>
      <c r="H12" s="1249"/>
      <c r="I12" s="1238"/>
    </row>
    <row r="13" spans="1:9" ht="23.25" customHeight="1">
      <c r="A13" s="194"/>
      <c r="B13" s="1250"/>
      <c r="C13" s="1239"/>
      <c r="D13" s="195"/>
      <c r="E13" s="1250"/>
      <c r="F13" s="1239"/>
      <c r="G13" s="196"/>
      <c r="H13" s="1250"/>
      <c r="I13" s="1239"/>
    </row>
    <row r="14" spans="1:9" ht="21" customHeight="1">
      <c r="A14" s="1249" t="s">
        <v>214</v>
      </c>
      <c r="B14" s="1407"/>
      <c r="C14" s="1407"/>
      <c r="D14" s="1417" t="s">
        <v>215</v>
      </c>
      <c r="E14" s="1412"/>
      <c r="F14" s="1412"/>
      <c r="G14" s="1412" t="s">
        <v>216</v>
      </c>
      <c r="H14" s="1412"/>
      <c r="I14" s="1413"/>
    </row>
    <row r="15" spans="1:9" ht="21" customHeight="1">
      <c r="A15" s="1408"/>
      <c r="B15" s="1409"/>
      <c r="C15" s="1409"/>
      <c r="D15" s="1414" t="s">
        <v>217</v>
      </c>
      <c r="E15" s="1415"/>
      <c r="F15" s="1415"/>
      <c r="G15" s="1415" t="s">
        <v>218</v>
      </c>
      <c r="H15" s="1415"/>
      <c r="I15" s="1416"/>
    </row>
    <row r="16" spans="1:9" ht="21" customHeight="1">
      <c r="A16" s="1191" t="s">
        <v>1381</v>
      </c>
      <c r="B16" s="1192"/>
      <c r="C16" s="1193"/>
      <c r="D16" s="197"/>
      <c r="E16" s="123" t="s">
        <v>219</v>
      </c>
      <c r="F16" s="123"/>
      <c r="G16" s="123"/>
      <c r="H16" s="123"/>
      <c r="I16" s="198"/>
    </row>
    <row r="17" spans="1:9" ht="18" customHeight="1">
      <c r="A17" s="1421" t="s">
        <v>220</v>
      </c>
      <c r="B17" s="1191" t="s">
        <v>198</v>
      </c>
      <c r="C17" s="1192"/>
      <c r="D17" s="1192"/>
      <c r="E17" s="1193"/>
      <c r="F17" s="1191" t="s">
        <v>221</v>
      </c>
      <c r="G17" s="1192"/>
      <c r="H17" s="1192"/>
      <c r="I17" s="1193"/>
    </row>
    <row r="18" spans="1:9" ht="15.75" customHeight="1">
      <c r="A18" s="1422"/>
      <c r="B18" s="1249"/>
      <c r="C18" s="1407"/>
      <c r="D18" s="1407"/>
      <c r="E18" s="1238"/>
      <c r="F18" s="1249"/>
      <c r="G18" s="1407"/>
      <c r="H18" s="1407"/>
      <c r="I18" s="1238"/>
    </row>
    <row r="19" spans="1:9" ht="21.75" customHeight="1">
      <c r="A19" s="1422"/>
      <c r="B19" s="1408"/>
      <c r="C19" s="1409"/>
      <c r="D19" s="1409"/>
      <c r="E19" s="1410"/>
      <c r="F19" s="1408"/>
      <c r="G19" s="1409"/>
      <c r="H19" s="1409"/>
      <c r="I19" s="1410"/>
    </row>
    <row r="20" spans="1:9">
      <c r="A20" s="1422"/>
      <c r="B20" s="1408"/>
      <c r="C20" s="1409"/>
      <c r="D20" s="1409"/>
      <c r="E20" s="1410"/>
      <c r="F20" s="1408"/>
      <c r="G20" s="1409"/>
      <c r="H20" s="1409"/>
      <c r="I20" s="1410"/>
    </row>
    <row r="21" spans="1:9" ht="19.5" customHeight="1">
      <c r="A21" s="1417" t="s">
        <v>222</v>
      </c>
      <c r="B21" s="1412"/>
      <c r="C21" s="1413"/>
      <c r="D21" s="129" t="s">
        <v>200</v>
      </c>
      <c r="E21" s="1417" t="s">
        <v>203</v>
      </c>
      <c r="F21" s="1412"/>
      <c r="G21" s="115"/>
      <c r="H21" s="115"/>
      <c r="I21" s="187"/>
    </row>
    <row r="22" spans="1:9" ht="19.5" customHeight="1">
      <c r="A22" s="1418"/>
      <c r="B22" s="1419"/>
      <c r="C22" s="1420"/>
      <c r="D22" s="199" t="s">
        <v>201</v>
      </c>
      <c r="E22" s="1408"/>
      <c r="F22" s="1409"/>
      <c r="G22" s="1409"/>
      <c r="H22" s="1409"/>
      <c r="I22" s="1410"/>
    </row>
    <row r="23" spans="1:9" ht="19.5" customHeight="1">
      <c r="A23" s="1414"/>
      <c r="B23" s="1415"/>
      <c r="C23" s="1416"/>
      <c r="D23" s="200" t="s">
        <v>202</v>
      </c>
      <c r="E23" s="1250"/>
      <c r="F23" s="1411"/>
      <c r="G23" s="1411"/>
      <c r="H23" s="1411"/>
      <c r="I23" s="1239"/>
    </row>
    <row r="24" spans="1:9">
      <c r="A24" s="201" t="s">
        <v>223</v>
      </c>
      <c r="B24" s="88"/>
      <c r="C24" s="88"/>
      <c r="D24" s="88"/>
      <c r="E24" s="88"/>
    </row>
    <row r="26" spans="1:9" ht="14">
      <c r="A26" s="95" t="s">
        <v>436</v>
      </c>
      <c r="B26" s="118"/>
      <c r="C26" s="118"/>
      <c r="D26" s="118"/>
      <c r="E26" s="118"/>
      <c r="F26" s="118"/>
      <c r="G26" s="118"/>
      <c r="H26" s="118"/>
      <c r="I26" s="434" t="s">
        <v>1327</v>
      </c>
    </row>
    <row r="27" spans="1:9" ht="24" customHeight="1">
      <c r="A27" s="1249" t="s">
        <v>224</v>
      </c>
      <c r="B27" s="1238"/>
      <c r="C27" s="1191" t="s">
        <v>699</v>
      </c>
      <c r="D27" s="1192"/>
      <c r="E27" s="1192"/>
      <c r="F27" s="1193"/>
      <c r="G27" s="190" t="s">
        <v>234</v>
      </c>
      <c r="H27" s="119" t="s">
        <v>235</v>
      </c>
      <c r="I27" s="202" t="s">
        <v>236</v>
      </c>
    </row>
    <row r="28" spans="1:9" ht="24" customHeight="1">
      <c r="A28" s="1250"/>
      <c r="B28" s="1239"/>
      <c r="C28" s="1191" t="s">
        <v>953</v>
      </c>
      <c r="D28" s="1192"/>
      <c r="E28" s="1192"/>
      <c r="F28" s="1193"/>
      <c r="G28" s="190" t="s">
        <v>234</v>
      </c>
      <c r="H28" s="119" t="s">
        <v>235</v>
      </c>
      <c r="I28" s="202" t="s">
        <v>236</v>
      </c>
    </row>
    <row r="29" spans="1:9" ht="36" customHeight="1">
      <c r="A29" s="1292" t="s">
        <v>237</v>
      </c>
      <c r="B29" s="1324"/>
      <c r="C29" s="1417" t="s">
        <v>1251</v>
      </c>
      <c r="D29" s="1423"/>
      <c r="E29" s="1423"/>
      <c r="F29" s="1423"/>
      <c r="G29" s="1423"/>
      <c r="H29" s="1423"/>
      <c r="I29" s="1424"/>
    </row>
    <row r="30" spans="1:9" ht="69" customHeight="1">
      <c r="A30" s="1325"/>
      <c r="B30" s="1337"/>
      <c r="C30" s="666" t="s">
        <v>1250</v>
      </c>
      <c r="D30" s="1425"/>
      <c r="E30" s="1425"/>
      <c r="F30" s="1425"/>
      <c r="G30" s="1425"/>
      <c r="H30" s="1425"/>
      <c r="I30" s="667"/>
    </row>
    <row r="31" spans="1:9" ht="32.4" customHeight="1">
      <c r="A31" s="1249" t="s">
        <v>225</v>
      </c>
      <c r="B31" s="1238"/>
      <c r="C31" s="1191" t="s">
        <v>238</v>
      </c>
      <c r="D31" s="1192"/>
      <c r="E31" s="1192"/>
      <c r="F31" s="1193"/>
      <c r="G31" s="190" t="s">
        <v>234</v>
      </c>
      <c r="H31" s="119" t="s">
        <v>235</v>
      </c>
      <c r="I31" s="202" t="s">
        <v>236</v>
      </c>
    </row>
    <row r="32" spans="1:9" ht="32.4" customHeight="1">
      <c r="A32" s="1408"/>
      <c r="B32" s="1410"/>
      <c r="C32" s="1191" t="s">
        <v>1258</v>
      </c>
      <c r="D32" s="1192"/>
      <c r="E32" s="1192"/>
      <c r="F32" s="1193"/>
      <c r="G32" s="190" t="s">
        <v>234</v>
      </c>
      <c r="H32" s="119" t="s">
        <v>235</v>
      </c>
      <c r="I32" s="202" t="s">
        <v>236</v>
      </c>
    </row>
    <row r="33" spans="1:9" ht="32.4" customHeight="1">
      <c r="A33" s="1408"/>
      <c r="B33" s="1410"/>
      <c r="C33" s="1191" t="s">
        <v>239</v>
      </c>
      <c r="D33" s="1192"/>
      <c r="E33" s="1192"/>
      <c r="F33" s="1193"/>
      <c r="G33" s="190" t="s">
        <v>234</v>
      </c>
      <c r="H33" s="119" t="s">
        <v>235</v>
      </c>
      <c r="I33" s="202" t="s">
        <v>236</v>
      </c>
    </row>
    <row r="34" spans="1:9" ht="32.4" customHeight="1">
      <c r="A34" s="1250"/>
      <c r="B34" s="1239"/>
      <c r="C34" s="1250" t="s">
        <v>240</v>
      </c>
      <c r="D34" s="1411"/>
      <c r="E34" s="1411"/>
      <c r="F34" s="1239"/>
      <c r="G34" s="190" t="s">
        <v>234</v>
      </c>
      <c r="H34" s="119" t="s">
        <v>235</v>
      </c>
      <c r="I34" s="202" t="s">
        <v>236</v>
      </c>
    </row>
  </sheetData>
  <mergeCells count="47">
    <mergeCell ref="A31:B34"/>
    <mergeCell ref="C31:F31"/>
    <mergeCell ref="C32:F32"/>
    <mergeCell ref="C33:F33"/>
    <mergeCell ref="C34:F34"/>
    <mergeCell ref="C29:I29"/>
    <mergeCell ref="A29:B30"/>
    <mergeCell ref="D30:H30"/>
    <mergeCell ref="A27:B28"/>
    <mergeCell ref="C27:F27"/>
    <mergeCell ref="C28:F28"/>
    <mergeCell ref="A21:C23"/>
    <mergeCell ref="E22:I23"/>
    <mergeCell ref="E21:F21"/>
    <mergeCell ref="A16:C16"/>
    <mergeCell ref="A17:A20"/>
    <mergeCell ref="F17:I17"/>
    <mergeCell ref="B17:E17"/>
    <mergeCell ref="B18:E20"/>
    <mergeCell ref="F18:I20"/>
    <mergeCell ref="G14:I14"/>
    <mergeCell ref="D15:F15"/>
    <mergeCell ref="G15:I15"/>
    <mergeCell ref="A9:D9"/>
    <mergeCell ref="F9:I9"/>
    <mergeCell ref="A10:C10"/>
    <mergeCell ref="D10:F10"/>
    <mergeCell ref="G10:I10"/>
    <mergeCell ref="A14:C15"/>
    <mergeCell ref="E11:F11"/>
    <mergeCell ref="B11:C11"/>
    <mergeCell ref="B12:C12"/>
    <mergeCell ref="E12:F12"/>
    <mergeCell ref="B13:C13"/>
    <mergeCell ref="E13:F13"/>
    <mergeCell ref="D14:F14"/>
    <mergeCell ref="A2:C2"/>
    <mergeCell ref="A3:C3"/>
    <mergeCell ref="D2:E2"/>
    <mergeCell ref="A4:C6"/>
    <mergeCell ref="D5:D6"/>
    <mergeCell ref="E5:G6"/>
    <mergeCell ref="H11:I11"/>
    <mergeCell ref="H12:I12"/>
    <mergeCell ref="H13:I13"/>
    <mergeCell ref="D3:E3"/>
    <mergeCell ref="D4:E4"/>
  </mergeCells>
  <phoneticPr fontId="9"/>
  <pageMargins left="0.70866141732283472" right="0.70866141732283472" top="0.74803149606299213" bottom="0.74803149606299213" header="0.31496062992125984" footer="0.31496062992125984"/>
  <pageSetup paperSize="9" scale="97" orientation="portrait" r:id="rId1"/>
  <headerFooter>
    <oddFooter>&amp;A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43"/>
  <sheetViews>
    <sheetView view="pageBreakPreview" zoomScale="85" zoomScaleNormal="100" zoomScaleSheetLayoutView="85" workbookViewId="0"/>
  </sheetViews>
  <sheetFormatPr defaultColWidth="9" defaultRowHeight="13"/>
  <cols>
    <col min="1" max="1" width="7.81640625" style="97" customWidth="1"/>
    <col min="2" max="2" width="7.08984375" style="97" customWidth="1"/>
    <col min="3" max="3" width="11" style="97" customWidth="1"/>
    <col min="4" max="4" width="13.6328125" style="97" customWidth="1"/>
    <col min="5" max="5" width="13" style="97" customWidth="1"/>
    <col min="6" max="6" width="5.36328125" style="97" customWidth="1"/>
    <col min="7" max="8" width="10.1796875" style="97" customWidth="1"/>
    <col min="9" max="9" width="1.1796875" style="97" customWidth="1"/>
    <col min="10" max="10" width="10.90625" style="97" customWidth="1"/>
    <col min="11" max="16384" width="9" style="97"/>
  </cols>
  <sheetData>
    <row r="1" spans="1:10" ht="14">
      <c r="A1" s="98" t="s">
        <v>13</v>
      </c>
      <c r="B1" s="98"/>
    </row>
    <row r="2" spans="1:10" ht="10.5" customHeight="1">
      <c r="A2" s="96"/>
      <c r="B2" s="96"/>
    </row>
    <row r="3" spans="1:10" ht="14">
      <c r="A3" s="98" t="s">
        <v>14</v>
      </c>
      <c r="B3" s="98"/>
    </row>
    <row r="4" spans="1:10" ht="14">
      <c r="A4" s="98" t="s">
        <v>15</v>
      </c>
      <c r="B4" s="98"/>
    </row>
    <row r="5" spans="1:10" ht="18.75" customHeight="1">
      <c r="A5" s="850" t="s">
        <v>570</v>
      </c>
      <c r="B5" s="858"/>
      <c r="C5" s="835" t="s">
        <v>16</v>
      </c>
      <c r="D5" s="835"/>
      <c r="E5" s="835"/>
      <c r="F5" s="835"/>
      <c r="G5" s="835"/>
      <c r="H5" s="835"/>
      <c r="I5" s="835"/>
      <c r="J5" s="835"/>
    </row>
    <row r="6" spans="1:10" ht="28.5" customHeight="1">
      <c r="A6" s="867"/>
      <c r="B6" s="868"/>
      <c r="C6" s="869" t="s">
        <v>697</v>
      </c>
      <c r="D6" s="869"/>
      <c r="E6" s="869"/>
      <c r="F6" s="869"/>
      <c r="G6" s="869"/>
      <c r="H6" s="869"/>
      <c r="I6" s="869"/>
      <c r="J6" s="869"/>
    </row>
    <row r="7" spans="1:10" ht="28.5" customHeight="1">
      <c r="A7" s="867"/>
      <c r="B7" s="868"/>
      <c r="C7" s="869" t="s">
        <v>697</v>
      </c>
      <c r="D7" s="869"/>
      <c r="E7" s="869"/>
      <c r="F7" s="869"/>
      <c r="G7" s="869"/>
      <c r="H7" s="869"/>
      <c r="I7" s="869"/>
      <c r="J7" s="869"/>
    </row>
    <row r="8" spans="1:10">
      <c r="A8" s="99" t="s">
        <v>571</v>
      </c>
      <c r="B8" s="99"/>
    </row>
    <row r="9" spans="1:10" ht="8.25" customHeight="1">
      <c r="A9" s="99"/>
      <c r="B9" s="99"/>
    </row>
    <row r="10" spans="1:10" ht="14">
      <c r="A10" s="98" t="s">
        <v>17</v>
      </c>
      <c r="B10" s="98"/>
    </row>
    <row r="11" spans="1:10" ht="21" customHeight="1">
      <c r="A11" s="850" t="s">
        <v>570</v>
      </c>
      <c r="B11" s="858"/>
      <c r="C11" s="100" t="s">
        <v>18</v>
      </c>
      <c r="D11" s="100" t="s">
        <v>19</v>
      </c>
      <c r="E11" s="850" t="s">
        <v>20</v>
      </c>
      <c r="F11" s="858"/>
      <c r="G11" s="851"/>
      <c r="H11" s="101" t="s">
        <v>372</v>
      </c>
      <c r="I11" s="835" t="s">
        <v>21</v>
      </c>
      <c r="J11" s="835"/>
    </row>
    <row r="12" spans="1:10" ht="13.5" customHeight="1">
      <c r="A12" s="863"/>
      <c r="B12" s="864"/>
      <c r="C12" s="862"/>
      <c r="D12" s="854" t="s">
        <v>22</v>
      </c>
      <c r="E12" s="859" t="s">
        <v>23</v>
      </c>
      <c r="F12" s="832" t="s">
        <v>572</v>
      </c>
      <c r="G12" s="844" t="s">
        <v>23</v>
      </c>
      <c r="H12" s="102" t="s">
        <v>24</v>
      </c>
      <c r="I12" s="834"/>
      <c r="J12" s="834"/>
    </row>
    <row r="13" spans="1:10" ht="24.75" customHeight="1">
      <c r="A13" s="865"/>
      <c r="B13" s="866"/>
      <c r="C13" s="862"/>
      <c r="D13" s="854"/>
      <c r="E13" s="860"/>
      <c r="F13" s="833"/>
      <c r="G13" s="845"/>
      <c r="H13" s="103"/>
      <c r="I13" s="834"/>
      <c r="J13" s="834"/>
    </row>
    <row r="14" spans="1:10" ht="14.25" customHeight="1">
      <c r="A14" s="863"/>
      <c r="B14" s="864"/>
      <c r="C14" s="862"/>
      <c r="D14" s="854" t="s">
        <v>22</v>
      </c>
      <c r="E14" s="859" t="s">
        <v>23</v>
      </c>
      <c r="F14" s="832" t="s">
        <v>572</v>
      </c>
      <c r="G14" s="844" t="s">
        <v>23</v>
      </c>
      <c r="H14" s="102" t="s">
        <v>24</v>
      </c>
      <c r="I14" s="834"/>
      <c r="J14" s="834"/>
    </row>
    <row r="15" spans="1:10" ht="24.75" customHeight="1">
      <c r="A15" s="865"/>
      <c r="B15" s="866"/>
      <c r="C15" s="862"/>
      <c r="D15" s="854"/>
      <c r="E15" s="860"/>
      <c r="F15" s="833"/>
      <c r="G15" s="845"/>
      <c r="H15" s="103"/>
      <c r="I15" s="834"/>
      <c r="J15" s="834"/>
    </row>
    <row r="16" spans="1:10">
      <c r="A16" s="99" t="s">
        <v>571</v>
      </c>
      <c r="B16" s="104"/>
    </row>
    <row r="17" spans="1:10" ht="7.5" customHeight="1">
      <c r="A17" s="96"/>
      <c r="B17" s="96"/>
    </row>
    <row r="18" spans="1:10" ht="14">
      <c r="A18" s="98" t="s">
        <v>25</v>
      </c>
      <c r="B18" s="105"/>
    </row>
    <row r="19" spans="1:10" ht="17.25" customHeight="1">
      <c r="A19" s="835" t="s">
        <v>26</v>
      </c>
      <c r="B19" s="835"/>
      <c r="C19" s="835"/>
      <c r="D19" s="835" t="s">
        <v>27</v>
      </c>
      <c r="E19" s="835"/>
      <c r="F19" s="835"/>
      <c r="G19" s="835"/>
      <c r="H19" s="835" t="s">
        <v>570</v>
      </c>
      <c r="I19" s="835"/>
      <c r="J19" s="835"/>
    </row>
    <row r="20" spans="1:10" ht="21.75" customHeight="1">
      <c r="A20" s="835" t="s">
        <v>28</v>
      </c>
      <c r="B20" s="835"/>
      <c r="C20" s="835"/>
      <c r="D20" s="855" t="s">
        <v>29</v>
      </c>
      <c r="E20" s="855"/>
      <c r="F20" s="855"/>
      <c r="G20" s="855"/>
      <c r="H20" s="837"/>
      <c r="I20" s="837"/>
      <c r="J20" s="837"/>
    </row>
    <row r="21" spans="1:10" ht="21.75" customHeight="1">
      <c r="A21" s="835"/>
      <c r="B21" s="835"/>
      <c r="C21" s="835"/>
      <c r="D21" s="861" t="s">
        <v>30</v>
      </c>
      <c r="E21" s="861"/>
      <c r="F21" s="861"/>
      <c r="G21" s="861"/>
      <c r="H21" s="837"/>
      <c r="I21" s="837"/>
      <c r="J21" s="837"/>
    </row>
    <row r="22" spans="1:10" ht="21.75" customHeight="1">
      <c r="A22" s="835" t="s">
        <v>31</v>
      </c>
      <c r="B22" s="835"/>
      <c r="C22" s="835"/>
      <c r="D22" s="836" t="s">
        <v>29</v>
      </c>
      <c r="E22" s="836"/>
      <c r="F22" s="836"/>
      <c r="G22" s="836"/>
      <c r="H22" s="837"/>
      <c r="I22" s="837"/>
      <c r="J22" s="837"/>
    </row>
    <row r="23" spans="1:10" ht="21.75" customHeight="1">
      <c r="A23" s="835"/>
      <c r="B23" s="835"/>
      <c r="C23" s="835"/>
      <c r="D23" s="861" t="s">
        <v>30</v>
      </c>
      <c r="E23" s="861"/>
      <c r="F23" s="861"/>
      <c r="G23" s="861"/>
      <c r="H23" s="837"/>
      <c r="I23" s="837"/>
      <c r="J23" s="837"/>
    </row>
    <row r="24" spans="1:10" ht="21.75" customHeight="1">
      <c r="A24" s="835" t="s">
        <v>31</v>
      </c>
      <c r="B24" s="835"/>
      <c r="C24" s="835"/>
      <c r="D24" s="855" t="s">
        <v>29</v>
      </c>
      <c r="E24" s="855"/>
      <c r="F24" s="855"/>
      <c r="G24" s="855"/>
      <c r="H24" s="837"/>
      <c r="I24" s="837"/>
      <c r="J24" s="837"/>
    </row>
    <row r="25" spans="1:10" ht="21.75" customHeight="1">
      <c r="A25" s="835"/>
      <c r="B25" s="835"/>
      <c r="C25" s="835"/>
      <c r="D25" s="856" t="s">
        <v>30</v>
      </c>
      <c r="E25" s="856"/>
      <c r="F25" s="856"/>
      <c r="G25" s="856"/>
      <c r="H25" s="837"/>
      <c r="I25" s="837"/>
      <c r="J25" s="837"/>
    </row>
    <row r="26" spans="1:10">
      <c r="A26" s="99" t="s">
        <v>1184</v>
      </c>
      <c r="B26" s="99"/>
    </row>
    <row r="27" spans="1:10" ht="10.5" customHeight="1">
      <c r="A27" s="96"/>
      <c r="B27" s="96"/>
    </row>
    <row r="28" spans="1:10" ht="14">
      <c r="A28" s="98" t="s">
        <v>32</v>
      </c>
      <c r="B28" s="105"/>
    </row>
    <row r="29" spans="1:10" ht="18.75" customHeight="1">
      <c r="A29" s="850" t="s">
        <v>33</v>
      </c>
      <c r="B29" s="851"/>
      <c r="C29" s="100" t="s">
        <v>34</v>
      </c>
      <c r="D29" s="100" t="s">
        <v>373</v>
      </c>
      <c r="E29" s="835" t="s">
        <v>33</v>
      </c>
      <c r="F29" s="835"/>
      <c r="G29" s="100" t="s">
        <v>34</v>
      </c>
      <c r="H29" s="101" t="s">
        <v>373</v>
      </c>
      <c r="J29" s="838"/>
    </row>
    <row r="30" spans="1:10" ht="21" customHeight="1">
      <c r="A30" s="852" t="s">
        <v>35</v>
      </c>
      <c r="B30" s="853"/>
      <c r="C30" s="106"/>
      <c r="D30" s="301"/>
      <c r="E30" s="848" t="s">
        <v>37</v>
      </c>
      <c r="F30" s="848"/>
      <c r="G30" s="106"/>
      <c r="H30" s="301"/>
      <c r="J30" s="838"/>
    </row>
    <row r="31" spans="1:10" ht="21" customHeight="1">
      <c r="A31" s="846" t="s">
        <v>36</v>
      </c>
      <c r="B31" s="847"/>
      <c r="C31" s="107"/>
      <c r="D31" s="302"/>
      <c r="E31" s="848" t="s">
        <v>39</v>
      </c>
      <c r="F31" s="848"/>
      <c r="G31" s="107"/>
      <c r="H31" s="302"/>
      <c r="J31" s="838"/>
    </row>
    <row r="32" spans="1:10" ht="21" customHeight="1">
      <c r="A32" s="846" t="s">
        <v>38</v>
      </c>
      <c r="B32" s="847"/>
      <c r="C32" s="107"/>
      <c r="D32" s="302"/>
      <c r="E32" s="849" t="s">
        <v>41</v>
      </c>
      <c r="F32" s="849"/>
      <c r="G32" s="107"/>
      <c r="H32" s="302"/>
      <c r="J32" s="838"/>
    </row>
    <row r="33" spans="1:10" ht="21" customHeight="1">
      <c r="A33" s="846" t="s">
        <v>40</v>
      </c>
      <c r="B33" s="847"/>
      <c r="C33" s="107"/>
      <c r="D33" s="302"/>
      <c r="E33" s="835" t="s">
        <v>42</v>
      </c>
      <c r="F33" s="835"/>
      <c r="G33" s="108">
        <f>SUM(C30:C37,G30:G32)</f>
        <v>0</v>
      </c>
      <c r="H33" s="276">
        <f>SUM(D30:D37,H30:H32)</f>
        <v>0</v>
      </c>
      <c r="J33" s="839"/>
    </row>
    <row r="34" spans="1:10" ht="21" customHeight="1">
      <c r="A34" s="846" t="s">
        <v>573</v>
      </c>
      <c r="B34" s="847"/>
      <c r="C34" s="107"/>
      <c r="D34" s="302"/>
      <c r="E34" s="857" t="s">
        <v>574</v>
      </c>
      <c r="F34" s="857"/>
      <c r="G34" s="840" t="s">
        <v>575</v>
      </c>
      <c r="H34" s="841"/>
      <c r="J34" s="839"/>
    </row>
    <row r="35" spans="1:10" ht="21" customHeight="1">
      <c r="A35" s="846" t="s">
        <v>576</v>
      </c>
      <c r="B35" s="847"/>
      <c r="C35" s="107"/>
      <c r="D35" s="302"/>
      <c r="E35" s="848" t="s">
        <v>577</v>
      </c>
      <c r="F35" s="848"/>
      <c r="G35" s="842" t="s">
        <v>578</v>
      </c>
      <c r="H35" s="843"/>
      <c r="J35" s="839"/>
    </row>
    <row r="36" spans="1:10" ht="21" customHeight="1">
      <c r="A36" s="846" t="s">
        <v>579</v>
      </c>
      <c r="B36" s="847"/>
      <c r="C36" s="109"/>
      <c r="D36" s="303"/>
      <c r="E36" s="870" t="s">
        <v>580</v>
      </c>
      <c r="F36" s="871"/>
      <c r="G36" s="872" t="s">
        <v>578</v>
      </c>
      <c r="H36" s="873"/>
      <c r="J36" s="839"/>
    </row>
    <row r="37" spans="1:10" ht="21" customHeight="1">
      <c r="A37" s="870" t="s">
        <v>581</v>
      </c>
      <c r="B37" s="871"/>
      <c r="C37" s="110"/>
      <c r="D37" s="304"/>
      <c r="E37" s="874" t="s">
        <v>582</v>
      </c>
      <c r="F37" s="874"/>
      <c r="G37" s="875"/>
      <c r="H37" s="876"/>
      <c r="J37" s="839"/>
    </row>
    <row r="38" spans="1:10">
      <c r="A38" s="99" t="s">
        <v>43</v>
      </c>
      <c r="B38" s="99"/>
      <c r="J38" s="246"/>
    </row>
    <row r="39" spans="1:10" ht="9.75" customHeight="1">
      <c r="A39" s="96"/>
      <c r="B39" s="96"/>
    </row>
    <row r="40" spans="1:10" ht="18" customHeight="1">
      <c r="A40" s="824" t="s">
        <v>824</v>
      </c>
      <c r="B40" s="824"/>
      <c r="C40" s="824"/>
      <c r="D40" s="824"/>
      <c r="E40" s="232"/>
      <c r="F40" s="231" t="s">
        <v>234</v>
      </c>
      <c r="G40" s="231" t="s">
        <v>705</v>
      </c>
      <c r="H40" s="231" t="s">
        <v>236</v>
      </c>
      <c r="I40" s="231"/>
      <c r="J40" s="233"/>
    </row>
    <row r="41" spans="1:10">
      <c r="A41" s="234" t="s">
        <v>706</v>
      </c>
      <c r="B41" s="235"/>
      <c r="C41" s="236"/>
      <c r="D41" s="236"/>
      <c r="E41" s="236"/>
      <c r="F41" s="236"/>
      <c r="G41" s="236"/>
      <c r="H41" s="236"/>
      <c r="I41" s="236"/>
      <c r="J41" s="237"/>
    </row>
    <row r="42" spans="1:10" ht="56.25" customHeight="1">
      <c r="A42" s="829"/>
      <c r="B42" s="830"/>
      <c r="C42" s="830"/>
      <c r="D42" s="830"/>
      <c r="E42" s="830"/>
      <c r="F42" s="830"/>
      <c r="G42" s="830"/>
      <c r="H42" s="830"/>
      <c r="I42" s="830"/>
      <c r="J42" s="831"/>
    </row>
    <row r="43" spans="1:10" s="247" customFormat="1" ht="21" customHeight="1">
      <c r="A43" s="825" t="s">
        <v>825</v>
      </c>
      <c r="B43" s="825"/>
      <c r="C43" s="825"/>
      <c r="D43" s="825"/>
      <c r="E43" s="826" t="s">
        <v>750</v>
      </c>
      <c r="F43" s="827"/>
      <c r="G43" s="827"/>
      <c r="H43" s="827"/>
      <c r="I43" s="827"/>
      <c r="J43" s="828"/>
    </row>
  </sheetData>
  <mergeCells count="66">
    <mergeCell ref="E35:F35"/>
    <mergeCell ref="A31:B31"/>
    <mergeCell ref="A32:B32"/>
    <mergeCell ref="A33:B33"/>
    <mergeCell ref="A34:B34"/>
    <mergeCell ref="A36:B36"/>
    <mergeCell ref="E36:F36"/>
    <mergeCell ref="G36:H36"/>
    <mergeCell ref="A37:B37"/>
    <mergeCell ref="E37:F37"/>
    <mergeCell ref="G37:H37"/>
    <mergeCell ref="C5:J5"/>
    <mergeCell ref="C6:J6"/>
    <mergeCell ref="C7:J7"/>
    <mergeCell ref="I11:J11"/>
    <mergeCell ref="I12:J13"/>
    <mergeCell ref="E11:G11"/>
    <mergeCell ref="G12:G13"/>
    <mergeCell ref="A5:B5"/>
    <mergeCell ref="E12:E13"/>
    <mergeCell ref="D23:G23"/>
    <mergeCell ref="C12:C13"/>
    <mergeCell ref="D12:D13"/>
    <mergeCell ref="C14:C15"/>
    <mergeCell ref="A14:B15"/>
    <mergeCell ref="A11:B11"/>
    <mergeCell ref="D19:G19"/>
    <mergeCell ref="D20:G20"/>
    <mergeCell ref="D21:G21"/>
    <mergeCell ref="E14:E15"/>
    <mergeCell ref="A12:B13"/>
    <mergeCell ref="A6:B6"/>
    <mergeCell ref="A7:B7"/>
    <mergeCell ref="F12:F13"/>
    <mergeCell ref="G14:G15"/>
    <mergeCell ref="A35:B35"/>
    <mergeCell ref="E31:F31"/>
    <mergeCell ref="E32:F32"/>
    <mergeCell ref="E33:F33"/>
    <mergeCell ref="A29:B29"/>
    <mergeCell ref="E29:F29"/>
    <mergeCell ref="A30:B30"/>
    <mergeCell ref="E30:F30"/>
    <mergeCell ref="D14:D15"/>
    <mergeCell ref="D24:G24"/>
    <mergeCell ref="D25:G25"/>
    <mergeCell ref="A19:C19"/>
    <mergeCell ref="A20:C21"/>
    <mergeCell ref="A22:C23"/>
    <mergeCell ref="E34:F34"/>
    <mergeCell ref="A40:D40"/>
    <mergeCell ref="A43:D43"/>
    <mergeCell ref="E43:J43"/>
    <mergeCell ref="A42:J42"/>
    <mergeCell ref="F14:F15"/>
    <mergeCell ref="I14:J15"/>
    <mergeCell ref="H19:J19"/>
    <mergeCell ref="A24:C25"/>
    <mergeCell ref="D22:G22"/>
    <mergeCell ref="H20:J21"/>
    <mergeCell ref="H22:J23"/>
    <mergeCell ref="H24:J25"/>
    <mergeCell ref="J29:J32"/>
    <mergeCell ref="J33:J37"/>
    <mergeCell ref="G34:H34"/>
    <mergeCell ref="G35:H35"/>
  </mergeCells>
  <phoneticPr fontId="9"/>
  <printOptions horizontalCentered="1" verticalCentered="1"/>
  <pageMargins left="0.51181102362204722" right="0.31496062992125984" top="0.74803149606299213" bottom="0.35433070866141736" header="0.31496062992125984" footer="0.31496062992125984"/>
  <pageSetup paperSize="9" scale="98" orientation="portrait" r:id="rId1"/>
  <headerFooter>
    <oddFoote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30"/>
  <sheetViews>
    <sheetView view="pageBreakPreview" topLeftCell="A19" zoomScaleNormal="100" zoomScaleSheetLayoutView="100" workbookViewId="0">
      <selection activeCell="A27" sqref="A27"/>
    </sheetView>
  </sheetViews>
  <sheetFormatPr defaultColWidth="9" defaultRowHeight="13"/>
  <cols>
    <col min="1" max="1" width="12.1796875" style="114" customWidth="1"/>
    <col min="2" max="2" width="9" style="114"/>
    <col min="3" max="3" width="10.90625" style="114" customWidth="1"/>
    <col min="4" max="4" width="9" style="114"/>
    <col min="5" max="5" width="11.90625" style="114" customWidth="1"/>
    <col min="6" max="16384" width="9" style="114"/>
  </cols>
  <sheetData>
    <row r="1" spans="1:9" s="20" customFormat="1" ht="22.5" customHeight="1">
      <c r="A1" s="1" t="s">
        <v>437</v>
      </c>
      <c r="B1" s="19"/>
      <c r="C1" s="19"/>
      <c r="D1" s="19"/>
      <c r="E1" s="19"/>
      <c r="F1" s="19"/>
      <c r="G1" s="19"/>
      <c r="H1" s="17"/>
      <c r="I1" s="434" t="s">
        <v>1382</v>
      </c>
    </row>
    <row r="2" spans="1:9" s="17" customFormat="1" ht="21" customHeight="1">
      <c r="A2" s="1191" t="s">
        <v>1358</v>
      </c>
      <c r="B2" s="1445"/>
      <c r="C2" s="1446" t="s">
        <v>1359</v>
      </c>
      <c r="D2" s="1446"/>
      <c r="E2" s="1446"/>
      <c r="F2" s="1446"/>
      <c r="G2" s="1446"/>
      <c r="H2" s="1446"/>
      <c r="I2" s="1446"/>
    </row>
    <row r="3" spans="1:9" s="17" customFormat="1" ht="21" customHeight="1">
      <c r="A3" s="1132" t="s">
        <v>1328</v>
      </c>
      <c r="B3" s="1144"/>
      <c r="C3" s="1194"/>
      <c r="D3" s="1194"/>
      <c r="E3" s="1194"/>
      <c r="F3" s="1194"/>
      <c r="G3" s="1194"/>
      <c r="H3" s="1194"/>
      <c r="I3" s="1194"/>
    </row>
    <row r="4" spans="1:9" s="17" customFormat="1" ht="21" customHeight="1">
      <c r="A4" s="1132" t="s">
        <v>1308</v>
      </c>
      <c r="B4" s="1144"/>
      <c r="C4" s="1348" t="s">
        <v>1309</v>
      </c>
      <c r="D4" s="1348"/>
      <c r="E4" s="1348"/>
      <c r="F4" s="1348"/>
      <c r="G4" s="1348"/>
      <c r="H4" s="1348"/>
      <c r="I4" s="1348"/>
    </row>
    <row r="5" spans="1:9" s="185" customFormat="1" ht="14">
      <c r="A5" s="117"/>
      <c r="B5" s="117"/>
      <c r="C5" s="117"/>
      <c r="D5" s="117"/>
      <c r="E5" s="117"/>
      <c r="F5" s="117"/>
      <c r="G5" s="203"/>
      <c r="H5" s="203"/>
      <c r="I5" s="203"/>
    </row>
    <row r="6" spans="1:9" ht="18.75" customHeight="1">
      <c r="A6" s="95" t="s">
        <v>1383</v>
      </c>
      <c r="B6" s="118"/>
      <c r="C6" s="118"/>
      <c r="D6" s="118"/>
      <c r="E6" s="118"/>
      <c r="F6" s="118"/>
      <c r="G6" s="118"/>
    </row>
    <row r="7" spans="1:9" ht="18.75" customHeight="1">
      <c r="A7" s="94" t="s">
        <v>249</v>
      </c>
      <c r="B7" s="1192" t="s">
        <v>226</v>
      </c>
      <c r="C7" s="1192"/>
      <c r="D7" s="1192"/>
      <c r="E7" s="1192"/>
      <c r="F7" s="1191" t="s">
        <v>199</v>
      </c>
      <c r="G7" s="1192"/>
      <c r="H7" s="1192"/>
      <c r="I7" s="1193"/>
    </row>
    <row r="8" spans="1:9" ht="62.25" customHeight="1">
      <c r="A8" s="131"/>
      <c r="B8" s="1192"/>
      <c r="C8" s="1192"/>
      <c r="D8" s="1192"/>
      <c r="E8" s="1192"/>
      <c r="F8" s="1191"/>
      <c r="G8" s="1192"/>
      <c r="H8" s="1192"/>
      <c r="I8" s="1193"/>
    </row>
    <row r="9" spans="1:9">
      <c r="A9" s="88" t="s">
        <v>227</v>
      </c>
      <c r="B9" s="118"/>
      <c r="C9" s="118"/>
      <c r="D9" s="118"/>
      <c r="E9" s="118"/>
      <c r="F9" s="118"/>
      <c r="G9" s="118"/>
    </row>
    <row r="10" spans="1:9">
      <c r="A10" s="339"/>
      <c r="B10" s="118"/>
      <c r="C10" s="118"/>
      <c r="D10" s="118"/>
      <c r="E10" s="118"/>
      <c r="F10" s="118"/>
      <c r="G10" s="118"/>
    </row>
    <row r="11" spans="1:9" ht="22.5" customHeight="1">
      <c r="A11" s="1191" t="s">
        <v>946</v>
      </c>
      <c r="B11" s="1192"/>
      <c r="C11" s="1192"/>
      <c r="D11" s="1192"/>
      <c r="E11" s="1192"/>
      <c r="F11" s="1193"/>
      <c r="G11" s="344" t="s">
        <v>234</v>
      </c>
      <c r="H11" s="345" t="s">
        <v>947</v>
      </c>
      <c r="I11" s="346" t="s">
        <v>236</v>
      </c>
    </row>
    <row r="12" spans="1:9" ht="14">
      <c r="A12" s="95"/>
      <c r="B12" s="118"/>
      <c r="C12" s="118"/>
      <c r="D12" s="118"/>
      <c r="E12" s="118"/>
      <c r="F12" s="118"/>
      <c r="G12" s="118"/>
    </row>
    <row r="13" spans="1:9" ht="18" customHeight="1">
      <c r="A13" s="95" t="s">
        <v>695</v>
      </c>
      <c r="B13" s="118"/>
      <c r="C13" s="118"/>
      <c r="D13" s="118"/>
      <c r="E13" s="118"/>
      <c r="F13" s="118"/>
      <c r="G13" s="118"/>
      <c r="I13" s="434" t="s">
        <v>1373</v>
      </c>
    </row>
    <row r="14" spans="1:9" ht="24" customHeight="1">
      <c r="A14" s="1191" t="s">
        <v>228</v>
      </c>
      <c r="B14" s="1192"/>
      <c r="C14" s="1192"/>
      <c r="D14" s="1193"/>
      <c r="E14" s="1191" t="s">
        <v>241</v>
      </c>
      <c r="F14" s="1192"/>
      <c r="G14" s="119" t="s">
        <v>235</v>
      </c>
      <c r="H14" s="1234" t="s">
        <v>242</v>
      </c>
      <c r="I14" s="1278"/>
    </row>
    <row r="15" spans="1:9" ht="35.25" customHeight="1">
      <c r="A15" s="1191" t="s">
        <v>229</v>
      </c>
      <c r="B15" s="1192"/>
      <c r="C15" s="1193"/>
      <c r="D15" s="94" t="s">
        <v>243</v>
      </c>
      <c r="E15" s="1191"/>
      <c r="F15" s="1193"/>
      <c r="G15" s="204" t="s">
        <v>244</v>
      </c>
      <c r="H15" s="1277"/>
      <c r="I15" s="1278"/>
    </row>
    <row r="16" spans="1:9">
      <c r="A16" s="1249" t="s">
        <v>248</v>
      </c>
      <c r="B16" s="1407"/>
      <c r="C16" s="1407"/>
      <c r="D16" s="1238"/>
      <c r="E16" s="1434" t="s">
        <v>247</v>
      </c>
      <c r="F16" s="1435"/>
      <c r="G16" s="1435"/>
      <c r="H16" s="1435"/>
      <c r="I16" s="1436"/>
    </row>
    <row r="17" spans="1:9" ht="18.75" customHeight="1">
      <c r="A17" s="1250"/>
      <c r="B17" s="1411"/>
      <c r="C17" s="1411"/>
      <c r="D17" s="1239"/>
      <c r="E17" s="1250" t="s">
        <v>245</v>
      </c>
      <c r="F17" s="1411"/>
      <c r="G17" s="205" t="s">
        <v>235</v>
      </c>
      <c r="H17" s="1237" t="s">
        <v>246</v>
      </c>
      <c r="I17" s="1252"/>
    </row>
    <row r="18" spans="1:9" ht="18.75" customHeight="1">
      <c r="A18" s="117"/>
      <c r="B18" s="117"/>
      <c r="C18" s="117"/>
      <c r="D18" s="117"/>
      <c r="E18" s="117"/>
      <c r="F18" s="117"/>
      <c r="G18" s="203"/>
      <c r="H18" s="203"/>
      <c r="I18" s="203"/>
    </row>
    <row r="19" spans="1:9" ht="21.75" customHeight="1">
      <c r="A19" s="95" t="s">
        <v>820</v>
      </c>
      <c r="B19" s="118"/>
      <c r="C19" s="118"/>
      <c r="D19" s="118"/>
      <c r="E19" s="118"/>
      <c r="F19" s="118"/>
      <c r="G19" s="118"/>
      <c r="I19" s="434" t="s">
        <v>1373</v>
      </c>
    </row>
    <row r="20" spans="1:9" ht="24" customHeight="1">
      <c r="A20" s="1191" t="s">
        <v>821</v>
      </c>
      <c r="B20" s="1192"/>
      <c r="C20" s="1192"/>
      <c r="D20" s="1193"/>
      <c r="E20" s="1191" t="s">
        <v>241</v>
      </c>
      <c r="F20" s="1192"/>
      <c r="G20" s="119" t="s">
        <v>235</v>
      </c>
      <c r="H20" s="1234" t="s">
        <v>242</v>
      </c>
      <c r="I20" s="1278"/>
    </row>
    <row r="21" spans="1:9" ht="35.25" customHeight="1">
      <c r="A21" s="1310" t="s">
        <v>822</v>
      </c>
      <c r="B21" s="1311"/>
      <c r="C21" s="1312"/>
      <c r="D21" s="94" t="s">
        <v>243</v>
      </c>
      <c r="E21" s="1191"/>
      <c r="F21" s="1193"/>
      <c r="G21" s="204" t="s">
        <v>244</v>
      </c>
      <c r="H21" s="1277"/>
      <c r="I21" s="1278"/>
    </row>
    <row r="22" spans="1:9">
      <c r="A22" s="1249" t="s">
        <v>248</v>
      </c>
      <c r="B22" s="1407"/>
      <c r="C22" s="1407"/>
      <c r="D22" s="1238"/>
      <c r="E22" s="1434" t="s">
        <v>823</v>
      </c>
      <c r="F22" s="1435"/>
      <c r="G22" s="1435"/>
      <c r="H22" s="1435"/>
      <c r="I22" s="1436"/>
    </row>
    <row r="23" spans="1:9" ht="19.5" customHeight="1">
      <c r="A23" s="1250"/>
      <c r="B23" s="1411"/>
      <c r="C23" s="1411"/>
      <c r="D23" s="1239"/>
      <c r="E23" s="1250" t="s">
        <v>245</v>
      </c>
      <c r="F23" s="1411"/>
      <c r="G23" s="205" t="s">
        <v>235</v>
      </c>
      <c r="H23" s="1237" t="s">
        <v>246</v>
      </c>
      <c r="I23" s="1252"/>
    </row>
    <row r="24" spans="1:9" s="17" customFormat="1" ht="39" customHeight="1">
      <c r="A24" s="1437" t="s">
        <v>1246</v>
      </c>
      <c r="B24" s="1438"/>
      <c r="C24" s="1438"/>
      <c r="D24" s="1439"/>
      <c r="E24" s="1192" t="s">
        <v>1247</v>
      </c>
      <c r="F24" s="1192"/>
      <c r="G24" s="671" t="s">
        <v>1248</v>
      </c>
      <c r="H24" s="1192" t="s">
        <v>1249</v>
      </c>
      <c r="I24" s="1193"/>
    </row>
    <row r="25" spans="1:9" ht="45" customHeight="1">
      <c r="A25" s="1440" t="s">
        <v>1384</v>
      </c>
      <c r="B25" s="1441"/>
      <c r="C25" s="1441"/>
      <c r="D25" s="1442"/>
      <c r="E25" s="1407" t="s">
        <v>1298</v>
      </c>
      <c r="F25" s="1443"/>
      <c r="G25" s="713" t="s">
        <v>201</v>
      </c>
      <c r="H25" s="1236" t="s">
        <v>1299</v>
      </c>
      <c r="I25" s="1444"/>
    </row>
    <row r="26" spans="1:9" ht="38.25" customHeight="1">
      <c r="A26" s="1431" t="s">
        <v>1385</v>
      </c>
      <c r="B26" s="1432"/>
      <c r="C26" s="1432"/>
      <c r="D26" s="1433"/>
      <c r="E26" s="1191" t="s">
        <v>1300</v>
      </c>
      <c r="F26" s="818"/>
      <c r="G26" s="712" t="s">
        <v>201</v>
      </c>
      <c r="H26" s="1426" t="s">
        <v>1301</v>
      </c>
      <c r="I26" s="1427"/>
    </row>
    <row r="27" spans="1:9" ht="19.5" customHeight="1">
      <c r="A27" s="117"/>
      <c r="B27" s="117"/>
      <c r="C27" s="117"/>
      <c r="D27" s="117"/>
      <c r="E27" s="117"/>
      <c r="F27" s="117"/>
      <c r="G27" s="203"/>
      <c r="H27" s="203"/>
      <c r="I27" s="203"/>
    </row>
    <row r="28" spans="1:9" ht="14">
      <c r="A28" s="28" t="s">
        <v>1210</v>
      </c>
      <c r="B28" s="678"/>
      <c r="C28" s="678"/>
      <c r="D28" s="678"/>
      <c r="E28" s="678"/>
      <c r="F28" s="678"/>
      <c r="G28" s="674"/>
      <c r="H28" s="674"/>
      <c r="I28" s="674"/>
    </row>
    <row r="29" spans="1:9" ht="56.25" customHeight="1">
      <c r="A29" s="1428" t="s">
        <v>1211</v>
      </c>
      <c r="B29" s="1428"/>
      <c r="C29" s="1428"/>
      <c r="D29" s="1428"/>
      <c r="E29" s="1428"/>
      <c r="F29" s="1429" t="s">
        <v>1212</v>
      </c>
      <c r="G29" s="1429"/>
      <c r="H29" s="1429"/>
      <c r="I29" s="1429"/>
    </row>
    <row r="30" spans="1:9" ht="51" customHeight="1">
      <c r="A30" s="1428" t="s">
        <v>1213</v>
      </c>
      <c r="B30" s="1428"/>
      <c r="C30" s="1428"/>
      <c r="D30" s="1428"/>
      <c r="E30" s="1428"/>
      <c r="F30" s="1430" t="s">
        <v>1214</v>
      </c>
      <c r="G30" s="1430"/>
      <c r="H30" s="1430"/>
      <c r="I30" s="1430"/>
    </row>
  </sheetData>
  <mergeCells count="44">
    <mergeCell ref="A2:B2"/>
    <mergeCell ref="C2:I2"/>
    <mergeCell ref="A3:B3"/>
    <mergeCell ref="C3:I3"/>
    <mergeCell ref="A4:B4"/>
    <mergeCell ref="C4:I4"/>
    <mergeCell ref="H15:I15"/>
    <mergeCell ref="E15:F15"/>
    <mergeCell ref="A15:C15"/>
    <mergeCell ref="B7:E7"/>
    <mergeCell ref="F7:I7"/>
    <mergeCell ref="B8:E8"/>
    <mergeCell ref="F8:I8"/>
    <mergeCell ref="E14:F14"/>
    <mergeCell ref="H14:I14"/>
    <mergeCell ref="A14:D14"/>
    <mergeCell ref="A11:F11"/>
    <mergeCell ref="E17:F17"/>
    <mergeCell ref="H17:I17"/>
    <mergeCell ref="E16:I16"/>
    <mergeCell ref="A16:D17"/>
    <mergeCell ref="A20:D20"/>
    <mergeCell ref="E20:F20"/>
    <mergeCell ref="H20:I20"/>
    <mergeCell ref="A24:D24"/>
    <mergeCell ref="E24:F24"/>
    <mergeCell ref="H24:I24"/>
    <mergeCell ref="A25:D25"/>
    <mergeCell ref="E25:F25"/>
    <mergeCell ref="H25:I25"/>
    <mergeCell ref="A21:C21"/>
    <mergeCell ref="E21:F21"/>
    <mergeCell ref="H21:I21"/>
    <mergeCell ref="A22:D23"/>
    <mergeCell ref="E22:I22"/>
    <mergeCell ref="E23:F23"/>
    <mergeCell ref="H23:I23"/>
    <mergeCell ref="E26:F26"/>
    <mergeCell ref="H26:I26"/>
    <mergeCell ref="A29:E29"/>
    <mergeCell ref="F29:I29"/>
    <mergeCell ref="A30:E30"/>
    <mergeCell ref="F30:I30"/>
    <mergeCell ref="A26:D26"/>
  </mergeCells>
  <phoneticPr fontId="9"/>
  <pageMargins left="0.70866141732283472" right="0.70866141732283472" top="0.74803149606299213" bottom="0.74803149606299213" header="0.31496062992125984" footer="0.31496062992125984"/>
  <pageSetup paperSize="9" orientation="portrait" r:id="rId1"/>
  <headerFooter>
    <oddFoote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00B99-683E-4FC3-AC70-E5AF4E1C708A}">
  <dimension ref="A1:N47"/>
  <sheetViews>
    <sheetView view="pageBreakPreview" topLeftCell="A25" zoomScaleNormal="100" zoomScaleSheetLayoutView="100" workbookViewId="0">
      <selection activeCell="K45" sqref="K45"/>
    </sheetView>
  </sheetViews>
  <sheetFormatPr defaultColWidth="9" defaultRowHeight="13"/>
  <cols>
    <col min="1" max="1" width="9" style="118"/>
    <col min="2" max="11" width="5.7265625" style="118" customWidth="1"/>
    <col min="12" max="12" width="6.6328125" style="118" customWidth="1"/>
    <col min="13" max="13" width="5.7265625" style="118" customWidth="1"/>
    <col min="14" max="16384" width="9" style="118"/>
  </cols>
  <sheetData>
    <row r="1" spans="1:14" s="114" customFormat="1" ht="14">
      <c r="A1" s="790" t="s">
        <v>1259</v>
      </c>
      <c r="B1" s="791"/>
      <c r="C1" s="791"/>
      <c r="D1" s="791"/>
      <c r="E1" s="791"/>
      <c r="F1" s="791"/>
      <c r="G1" s="216"/>
      <c r="H1" s="216"/>
      <c r="I1" s="216"/>
    </row>
    <row r="2" spans="1:14" s="114" customFormat="1" ht="14">
      <c r="A2" s="95" t="s">
        <v>700</v>
      </c>
      <c r="B2" s="118"/>
      <c r="C2" s="118"/>
      <c r="D2" s="118"/>
      <c r="E2" s="118"/>
      <c r="F2" s="118"/>
      <c r="G2" s="118"/>
    </row>
    <row r="3" spans="1:14" s="114" customFormat="1" ht="17.25" customHeight="1">
      <c r="A3" s="1235" t="s">
        <v>230</v>
      </c>
      <c r="B3" s="1235"/>
      <c r="C3" s="1235"/>
      <c r="D3" s="1235"/>
      <c r="E3" s="1235"/>
      <c r="F3" s="1235"/>
      <c r="G3" s="1235"/>
      <c r="H3" s="1235"/>
      <c r="I3" s="1235"/>
      <c r="J3" s="1235"/>
      <c r="K3" s="1430" t="s">
        <v>1215</v>
      </c>
      <c r="L3" s="1430"/>
      <c r="M3" s="1430"/>
      <c r="N3" s="1430"/>
    </row>
    <row r="4" spans="1:14" s="114" customFormat="1" ht="23.25" customHeight="1">
      <c r="A4" s="1235" t="s">
        <v>231</v>
      </c>
      <c r="B4" s="1235"/>
      <c r="C4" s="1235" t="s">
        <v>1216</v>
      </c>
      <c r="D4" s="1235"/>
      <c r="E4" s="1235"/>
      <c r="F4" s="1235"/>
      <c r="G4" s="1235" t="s">
        <v>1217</v>
      </c>
      <c r="H4" s="1235"/>
      <c r="I4" s="1235"/>
      <c r="J4" s="1235"/>
      <c r="K4" s="1430"/>
      <c r="L4" s="1430"/>
      <c r="M4" s="1430"/>
      <c r="N4" s="1430"/>
    </row>
    <row r="5" spans="1:14" s="114" customFormat="1" ht="21" customHeight="1">
      <c r="A5" s="1235"/>
      <c r="B5" s="1235"/>
      <c r="C5" s="1235" t="s">
        <v>233</v>
      </c>
      <c r="D5" s="1235"/>
      <c r="E5" s="1235"/>
      <c r="F5" s="1235"/>
      <c r="G5" s="1235" t="s">
        <v>1218</v>
      </c>
      <c r="H5" s="1235"/>
      <c r="I5" s="1235"/>
      <c r="J5" s="1235"/>
      <c r="K5" s="1430" t="s">
        <v>1218</v>
      </c>
      <c r="L5" s="1430"/>
      <c r="M5" s="1430"/>
      <c r="N5" s="1430"/>
    </row>
    <row r="6" spans="1:14" s="114" customFormat="1">
      <c r="A6" s="778" t="s">
        <v>684</v>
      </c>
      <c r="B6" s="118"/>
      <c r="C6" s="118"/>
      <c r="D6" s="118"/>
      <c r="E6" s="118"/>
      <c r="F6" s="118"/>
      <c r="G6" s="118"/>
    </row>
    <row r="7" spans="1:14" s="114" customFormat="1">
      <c r="A7" s="778"/>
      <c r="B7" s="118"/>
      <c r="C7" s="118"/>
      <c r="D7" s="118"/>
      <c r="E7" s="118"/>
      <c r="F7" s="118"/>
      <c r="G7" s="118"/>
    </row>
    <row r="8" spans="1:14" s="114" customFormat="1" ht="20.25" customHeight="1">
      <c r="A8" s="1430" t="s">
        <v>876</v>
      </c>
      <c r="B8" s="1430"/>
      <c r="C8" s="1430"/>
      <c r="D8" s="1430" t="s">
        <v>1219</v>
      </c>
      <c r="E8" s="1430"/>
      <c r="F8" s="1430"/>
      <c r="G8" s="1430" t="s">
        <v>1220</v>
      </c>
      <c r="H8" s="1430"/>
      <c r="I8" s="1430"/>
      <c r="J8" s="1430"/>
      <c r="K8" s="1430" t="s">
        <v>1219</v>
      </c>
      <c r="L8" s="1430"/>
      <c r="M8" s="1430"/>
    </row>
    <row r="9" spans="1:14" s="114" customFormat="1" ht="24" customHeight="1">
      <c r="A9" s="1430" t="s">
        <v>898</v>
      </c>
      <c r="B9" s="1430"/>
      <c r="C9" s="1430"/>
      <c r="D9" s="1430" t="s">
        <v>578</v>
      </c>
      <c r="E9" s="1430"/>
      <c r="F9" s="1430"/>
      <c r="G9" s="1430" t="s">
        <v>1221</v>
      </c>
      <c r="H9" s="1430"/>
      <c r="I9" s="1430"/>
      <c r="J9" s="1430"/>
      <c r="K9" s="1430" t="s">
        <v>578</v>
      </c>
      <c r="L9" s="1430"/>
      <c r="M9" s="1430"/>
    </row>
    <row r="10" spans="1:14" s="114" customFormat="1" ht="24" customHeight="1">
      <c r="A10" s="1430" t="s">
        <v>660</v>
      </c>
      <c r="B10" s="1430"/>
      <c r="C10" s="1430"/>
      <c r="D10" s="1430" t="s">
        <v>578</v>
      </c>
      <c r="E10" s="1430"/>
      <c r="F10" s="1430"/>
      <c r="G10" s="1430" t="s">
        <v>1281</v>
      </c>
      <c r="H10" s="1430"/>
      <c r="I10" s="1430"/>
      <c r="J10" s="1430"/>
      <c r="K10" s="1430" t="s">
        <v>578</v>
      </c>
      <c r="L10" s="1430"/>
      <c r="M10" s="1430"/>
    </row>
    <row r="11" spans="1:14" s="114" customFormat="1" ht="39.75" customHeight="1">
      <c r="A11" s="1454" t="s">
        <v>1425</v>
      </c>
      <c r="B11" s="1455"/>
      <c r="C11" s="1455"/>
      <c r="D11" s="1456" t="s">
        <v>578</v>
      </c>
      <c r="E11" s="1456"/>
      <c r="F11" s="1456"/>
      <c r="G11" s="216"/>
      <c r="H11" s="216"/>
      <c r="I11" s="216"/>
      <c r="J11" s="216"/>
      <c r="K11" s="216"/>
      <c r="L11" s="216"/>
      <c r="M11" s="216"/>
    </row>
    <row r="12" spans="1:14" s="114" customFormat="1" ht="11.5" customHeight="1">
      <c r="A12" s="216"/>
      <c r="B12" s="216"/>
      <c r="C12" s="216"/>
      <c r="D12" s="216"/>
      <c r="E12" s="216"/>
      <c r="F12" s="216"/>
      <c r="G12" s="216"/>
      <c r="H12" s="216"/>
    </row>
    <row r="13" spans="1:14" ht="14">
      <c r="A13" s="95" t="s">
        <v>868</v>
      </c>
      <c r="N13" s="434" t="s">
        <v>1386</v>
      </c>
    </row>
    <row r="14" spans="1:14" ht="27" customHeight="1">
      <c r="A14" s="786" t="s">
        <v>265</v>
      </c>
      <c r="B14" s="782" t="s">
        <v>151</v>
      </c>
      <c r="C14" s="782" t="s">
        <v>51</v>
      </c>
      <c r="D14" s="782" t="s">
        <v>52</v>
      </c>
      <c r="E14" s="782" t="s">
        <v>53</v>
      </c>
      <c r="F14" s="782" t="s">
        <v>54</v>
      </c>
      <c r="G14" s="782" t="s">
        <v>55</v>
      </c>
      <c r="H14" s="782" t="s">
        <v>73</v>
      </c>
      <c r="I14" s="782" t="s">
        <v>74</v>
      </c>
      <c r="J14" s="782" t="s">
        <v>75</v>
      </c>
      <c r="K14" s="782" t="s">
        <v>152</v>
      </c>
      <c r="L14" s="782" t="s">
        <v>153</v>
      </c>
      <c r="M14" s="782" t="s">
        <v>154</v>
      </c>
      <c r="N14" s="782" t="s">
        <v>250</v>
      </c>
    </row>
    <row r="15" spans="1:14" ht="14">
      <c r="A15" s="1449" t="s">
        <v>251</v>
      </c>
      <c r="B15" s="206"/>
      <c r="C15" s="206"/>
      <c r="D15" s="206"/>
      <c r="E15" s="206"/>
      <c r="F15" s="206"/>
      <c r="G15" s="206"/>
      <c r="H15" s="206"/>
      <c r="I15" s="206"/>
      <c r="J15" s="206"/>
      <c r="K15" s="206"/>
      <c r="L15" s="206"/>
      <c r="M15" s="206"/>
      <c r="N15" s="1451" t="s">
        <v>252</v>
      </c>
    </row>
    <row r="16" spans="1:14" ht="14">
      <c r="A16" s="1450"/>
      <c r="B16" s="196"/>
      <c r="C16" s="196"/>
      <c r="D16" s="196"/>
      <c r="E16" s="196"/>
      <c r="F16" s="196"/>
      <c r="G16" s="196"/>
      <c r="H16" s="196"/>
      <c r="I16" s="196"/>
      <c r="J16" s="196"/>
      <c r="K16" s="196"/>
      <c r="L16" s="196"/>
      <c r="M16" s="196"/>
      <c r="N16" s="1452"/>
    </row>
    <row r="17" spans="1:14" ht="14">
      <c r="A17" s="1453" t="s">
        <v>253</v>
      </c>
      <c r="B17" s="206"/>
      <c r="C17" s="206"/>
      <c r="D17" s="206"/>
      <c r="E17" s="206"/>
      <c r="F17" s="206"/>
      <c r="G17" s="206"/>
      <c r="H17" s="206"/>
      <c r="I17" s="206"/>
      <c r="J17" s="206"/>
      <c r="K17" s="206"/>
      <c r="L17" s="206"/>
      <c r="M17" s="206"/>
      <c r="N17" s="1451" t="s">
        <v>252</v>
      </c>
    </row>
    <row r="18" spans="1:14" ht="14">
      <c r="A18" s="1453"/>
      <c r="B18" s="196"/>
      <c r="C18" s="196"/>
      <c r="D18" s="196"/>
      <c r="E18" s="196"/>
      <c r="F18" s="196"/>
      <c r="G18" s="196"/>
      <c r="H18" s="196"/>
      <c r="I18" s="196"/>
      <c r="J18" s="196"/>
      <c r="K18" s="196"/>
      <c r="L18" s="196"/>
      <c r="M18" s="196"/>
      <c r="N18" s="1452"/>
    </row>
    <row r="19" spans="1:14" ht="14">
      <c r="A19" s="1449" t="s">
        <v>254</v>
      </c>
      <c r="B19" s="206"/>
      <c r="C19" s="206"/>
      <c r="D19" s="206"/>
      <c r="E19" s="206"/>
      <c r="F19" s="206"/>
      <c r="G19" s="206"/>
      <c r="H19" s="206"/>
      <c r="I19" s="206"/>
      <c r="J19" s="206"/>
      <c r="K19" s="206"/>
      <c r="L19" s="206"/>
      <c r="M19" s="206"/>
      <c r="N19" s="1451" t="s">
        <v>252</v>
      </c>
    </row>
    <row r="20" spans="1:14" ht="14">
      <c r="A20" s="1450"/>
      <c r="B20" s="196"/>
      <c r="C20" s="196"/>
      <c r="D20" s="196"/>
      <c r="E20" s="196"/>
      <c r="F20" s="196"/>
      <c r="G20" s="196"/>
      <c r="H20" s="196"/>
      <c r="I20" s="196"/>
      <c r="J20" s="196"/>
      <c r="K20" s="196"/>
      <c r="L20" s="196"/>
      <c r="M20" s="196"/>
      <c r="N20" s="1452"/>
    </row>
    <row r="21" spans="1:14">
      <c r="A21" s="76" t="s">
        <v>886</v>
      </c>
      <c r="B21" s="76" t="s">
        <v>887</v>
      </c>
    </row>
    <row r="22" spans="1:14">
      <c r="A22" s="337" t="s">
        <v>888</v>
      </c>
      <c r="B22" s="329" t="s">
        <v>889</v>
      </c>
    </row>
    <row r="23" spans="1:14">
      <c r="A23" s="337"/>
      <c r="B23" s="329" t="s">
        <v>890</v>
      </c>
    </row>
    <row r="24" spans="1:14">
      <c r="A24" s="337" t="s">
        <v>891</v>
      </c>
      <c r="B24" s="76" t="s">
        <v>892</v>
      </c>
    </row>
    <row r="25" spans="1:14">
      <c r="A25" s="337" t="s">
        <v>893</v>
      </c>
      <c r="B25" s="778" t="s">
        <v>894</v>
      </c>
    </row>
    <row r="26" spans="1:14">
      <c r="A26" s="337" t="s">
        <v>895</v>
      </c>
      <c r="B26" s="76" t="s">
        <v>896</v>
      </c>
    </row>
    <row r="27" spans="1:14">
      <c r="A27" s="778"/>
    </row>
    <row r="28" spans="1:14" ht="14">
      <c r="A28" s="95" t="s">
        <v>1387</v>
      </c>
      <c r="J28" s="118" t="s">
        <v>729</v>
      </c>
    </row>
    <row r="29" spans="1:14" ht="14.25" customHeight="1">
      <c r="A29" s="1249" t="s">
        <v>255</v>
      </c>
      <c r="B29" s="1407"/>
      <c r="C29" s="1238"/>
      <c r="D29" s="1235" t="s">
        <v>256</v>
      </c>
      <c r="E29" s="1235"/>
      <c r="F29" s="1235"/>
      <c r="G29" s="1235"/>
      <c r="H29" s="1235"/>
      <c r="I29" s="1235"/>
      <c r="J29" s="1235"/>
      <c r="K29" s="1235"/>
      <c r="L29" s="1235"/>
      <c r="M29" s="1235"/>
      <c r="N29" s="1235"/>
    </row>
    <row r="30" spans="1:14" ht="14">
      <c r="A30" s="1250"/>
      <c r="B30" s="1411"/>
      <c r="C30" s="1239"/>
      <c r="D30" s="1235" t="s">
        <v>257</v>
      </c>
      <c r="E30" s="1235"/>
      <c r="F30" s="1235"/>
      <c r="G30" s="1235"/>
      <c r="H30" s="1235"/>
      <c r="I30" s="1235"/>
      <c r="J30" s="1235" t="s">
        <v>258</v>
      </c>
      <c r="K30" s="1235"/>
      <c r="L30" s="1235"/>
      <c r="M30" s="1235"/>
      <c r="N30" s="1235"/>
    </row>
    <row r="31" spans="1:14" ht="42" customHeight="1">
      <c r="A31" s="1235" t="s">
        <v>266</v>
      </c>
      <c r="B31" s="1235"/>
      <c r="C31" s="1235"/>
      <c r="D31" s="1235"/>
      <c r="E31" s="1235"/>
      <c r="F31" s="1235"/>
      <c r="G31" s="1235"/>
      <c r="H31" s="1235"/>
      <c r="I31" s="1235"/>
      <c r="J31" s="1235"/>
      <c r="K31" s="1235"/>
      <c r="L31" s="1235"/>
      <c r="M31" s="1235"/>
      <c r="N31" s="1235"/>
    </row>
    <row r="32" spans="1:14" ht="41.15" customHeight="1">
      <c r="A32" s="1235" t="s">
        <v>259</v>
      </c>
      <c r="B32" s="1235"/>
      <c r="C32" s="1235"/>
      <c r="D32" s="1235"/>
      <c r="E32" s="1235"/>
      <c r="F32" s="1235"/>
      <c r="G32" s="1235"/>
      <c r="H32" s="1235"/>
      <c r="I32" s="1235"/>
      <c r="J32" s="1235"/>
      <c r="K32" s="1235"/>
      <c r="L32" s="1235"/>
      <c r="M32" s="1235"/>
      <c r="N32" s="1235"/>
    </row>
    <row r="33" spans="1:14">
      <c r="A33" s="778" t="s">
        <v>738</v>
      </c>
    </row>
    <row r="34" spans="1:14">
      <c r="A34" s="778"/>
    </row>
    <row r="35" spans="1:14" ht="18.75" customHeight="1">
      <c r="A35" s="95" t="s">
        <v>267</v>
      </c>
      <c r="N35" s="127"/>
    </row>
    <row r="36" spans="1:14" ht="14.25" customHeight="1">
      <c r="A36" s="1235" t="s">
        <v>260</v>
      </c>
      <c r="B36" s="1235"/>
      <c r="C36" s="1235"/>
      <c r="D36" s="1191" t="s">
        <v>261</v>
      </c>
      <c r="E36" s="1192"/>
      <c r="F36" s="1192"/>
      <c r="G36" s="1191" t="s">
        <v>232</v>
      </c>
      <c r="H36" s="1192"/>
      <c r="I36" s="1192"/>
      <c r="J36" s="1191" t="s">
        <v>262</v>
      </c>
      <c r="K36" s="1192"/>
      <c r="L36" s="1192"/>
      <c r="M36" s="1241" t="s">
        <v>730</v>
      </c>
      <c r="N36" s="1243"/>
    </row>
    <row r="37" spans="1:14" ht="33" customHeight="1">
      <c r="A37" s="1235" t="s">
        <v>731</v>
      </c>
      <c r="B37" s="1235"/>
      <c r="C37" s="1235"/>
      <c r="D37" s="1191" t="s">
        <v>732</v>
      </c>
      <c r="E37" s="1192"/>
      <c r="F37" s="1192"/>
      <c r="G37" s="1235" t="s">
        <v>732</v>
      </c>
      <c r="H37" s="1235"/>
      <c r="I37" s="1235"/>
      <c r="J37" s="1235"/>
      <c r="K37" s="1235"/>
      <c r="L37" s="1191"/>
      <c r="M37" s="1430" t="s">
        <v>575</v>
      </c>
      <c r="N37" s="1430"/>
    </row>
    <row r="38" spans="1:14" ht="33" customHeight="1">
      <c r="A38" s="1235" t="s">
        <v>733</v>
      </c>
      <c r="B38" s="1235"/>
      <c r="C38" s="1235"/>
      <c r="D38" s="1191" t="s">
        <v>732</v>
      </c>
      <c r="E38" s="1192"/>
      <c r="F38" s="1192"/>
      <c r="G38" s="1448"/>
      <c r="H38" s="1448"/>
      <c r="I38" s="1448"/>
      <c r="J38" s="1235"/>
      <c r="K38" s="1235"/>
      <c r="L38" s="1191"/>
      <c r="M38" s="1430" t="s">
        <v>575</v>
      </c>
      <c r="N38" s="1430"/>
    </row>
    <row r="39" spans="1:14">
      <c r="A39" s="778" t="s">
        <v>684</v>
      </c>
    </row>
    <row r="40" spans="1:14" ht="14.25" customHeight="1">
      <c r="A40" s="792"/>
      <c r="B40" s="793"/>
      <c r="C40" s="793"/>
      <c r="D40" s="793"/>
    </row>
    <row r="41" spans="1:14" ht="14">
      <c r="A41" s="95" t="s">
        <v>396</v>
      </c>
    </row>
    <row r="42" spans="1:14" ht="24" customHeight="1">
      <c r="A42" s="1191" t="s">
        <v>397</v>
      </c>
      <c r="B42" s="1192"/>
      <c r="C42" s="1192"/>
      <c r="D42" s="1192"/>
      <c r="E42" s="1192"/>
      <c r="F42" s="1192"/>
      <c r="G42" s="1192"/>
      <c r="H42" s="1193"/>
      <c r="I42" s="783" t="s">
        <v>234</v>
      </c>
      <c r="J42" s="781" t="s">
        <v>235</v>
      </c>
      <c r="K42" s="784" t="s">
        <v>236</v>
      </c>
      <c r="M42" s="1447" t="s">
        <v>734</v>
      </c>
      <c r="N42" s="1447"/>
    </row>
    <row r="43" spans="1:14" ht="24" customHeight="1">
      <c r="A43" s="1191" t="s">
        <v>398</v>
      </c>
      <c r="B43" s="1192"/>
      <c r="C43" s="1192"/>
      <c r="D43" s="1192"/>
      <c r="E43" s="1192"/>
      <c r="F43" s="1192"/>
      <c r="G43" s="1192"/>
      <c r="H43" s="1193"/>
      <c r="I43" s="783" t="s">
        <v>234</v>
      </c>
      <c r="J43" s="781" t="s">
        <v>235</v>
      </c>
      <c r="K43" s="784" t="s">
        <v>236</v>
      </c>
      <c r="L43" s="793"/>
      <c r="M43" s="1447" t="s">
        <v>735</v>
      </c>
      <c r="N43" s="1447"/>
    </row>
    <row r="44" spans="1:14" ht="24" customHeight="1">
      <c r="A44" s="1191" t="s">
        <v>399</v>
      </c>
      <c r="B44" s="1192"/>
      <c r="C44" s="1192"/>
      <c r="D44" s="1192"/>
      <c r="E44" s="1192"/>
      <c r="F44" s="1192"/>
      <c r="G44" s="1192"/>
      <c r="H44" s="1193"/>
      <c r="I44" s="783" t="s">
        <v>234</v>
      </c>
      <c r="J44" s="781" t="s">
        <v>235</v>
      </c>
      <c r="K44" s="784" t="s">
        <v>236</v>
      </c>
      <c r="L44" s="793"/>
      <c r="M44" s="1447" t="s">
        <v>736</v>
      </c>
      <c r="N44" s="1447"/>
    </row>
    <row r="45" spans="1:14" ht="24" customHeight="1">
      <c r="A45" s="1191" t="s">
        <v>400</v>
      </c>
      <c r="B45" s="1192"/>
      <c r="C45" s="1192"/>
      <c r="D45" s="1192"/>
      <c r="E45" s="1192"/>
      <c r="F45" s="1192"/>
      <c r="G45" s="1192"/>
      <c r="H45" s="1193"/>
      <c r="I45" s="779" t="s">
        <v>234</v>
      </c>
      <c r="J45" s="780" t="s">
        <v>235</v>
      </c>
      <c r="K45" s="785" t="s">
        <v>236</v>
      </c>
      <c r="L45" s="793"/>
      <c r="M45" s="798" t="s">
        <v>737</v>
      </c>
      <c r="N45" s="800"/>
    </row>
    <row r="46" spans="1:14" ht="15.75" customHeight="1">
      <c r="A46" s="778" t="s">
        <v>688</v>
      </c>
      <c r="B46" s="791"/>
      <c r="C46" s="791"/>
      <c r="D46" s="791"/>
      <c r="E46" s="791"/>
      <c r="F46" s="791"/>
      <c r="G46" s="791"/>
      <c r="H46" s="791"/>
      <c r="I46" s="791"/>
      <c r="J46" s="216"/>
      <c r="K46" s="216"/>
      <c r="L46" s="793"/>
      <c r="M46" s="793"/>
      <c r="N46" s="793"/>
    </row>
    <row r="47" spans="1:14" ht="14">
      <c r="A47" s="793"/>
      <c r="B47" s="793"/>
      <c r="C47" s="793"/>
      <c r="D47" s="793"/>
      <c r="E47" s="114"/>
      <c r="F47" s="114"/>
      <c r="G47" s="793"/>
      <c r="H47" s="793"/>
      <c r="I47" s="793"/>
      <c r="J47" s="793"/>
      <c r="K47" s="793"/>
      <c r="L47" s="793"/>
      <c r="M47" s="793"/>
      <c r="N47" s="793"/>
    </row>
  </sheetData>
  <mergeCells count="62">
    <mergeCell ref="A5:B5"/>
    <mergeCell ref="C5:F5"/>
    <mergeCell ref="G5:J5"/>
    <mergeCell ref="K5:N5"/>
    <mergeCell ref="A3:J3"/>
    <mergeCell ref="K3:N4"/>
    <mergeCell ref="A4:B4"/>
    <mergeCell ref="C4:F4"/>
    <mergeCell ref="G4:J4"/>
    <mergeCell ref="A8:C8"/>
    <mergeCell ref="D8:F8"/>
    <mergeCell ref="G8:J8"/>
    <mergeCell ref="K8:M8"/>
    <mergeCell ref="A9:C9"/>
    <mergeCell ref="D9:F9"/>
    <mergeCell ref="G9:J9"/>
    <mergeCell ref="K9:M9"/>
    <mergeCell ref="A10:C10"/>
    <mergeCell ref="D10:F10"/>
    <mergeCell ref="G10:J10"/>
    <mergeCell ref="K10:M10"/>
    <mergeCell ref="A11:C11"/>
    <mergeCell ref="D11:F11"/>
    <mergeCell ref="A15:A16"/>
    <mergeCell ref="N15:N16"/>
    <mergeCell ref="A17:A18"/>
    <mergeCell ref="N17:N18"/>
    <mergeCell ref="A19:A20"/>
    <mergeCell ref="N19:N20"/>
    <mergeCell ref="A29:C30"/>
    <mergeCell ref="D29:N29"/>
    <mergeCell ref="D30:I30"/>
    <mergeCell ref="J30:N30"/>
    <mergeCell ref="A31:C31"/>
    <mergeCell ref="D31:I31"/>
    <mergeCell ref="J31:N31"/>
    <mergeCell ref="A32:C32"/>
    <mergeCell ref="D32:I32"/>
    <mergeCell ref="J32:N32"/>
    <mergeCell ref="A36:C36"/>
    <mergeCell ref="D36:F36"/>
    <mergeCell ref="G36:I36"/>
    <mergeCell ref="J36:L36"/>
    <mergeCell ref="M36:N36"/>
    <mergeCell ref="A38:C38"/>
    <mergeCell ref="D38:F38"/>
    <mergeCell ref="G38:I38"/>
    <mergeCell ref="J38:L38"/>
    <mergeCell ref="M38:N38"/>
    <mergeCell ref="A37:C37"/>
    <mergeCell ref="D37:F37"/>
    <mergeCell ref="G37:I37"/>
    <mergeCell ref="J37:L37"/>
    <mergeCell ref="M37:N37"/>
    <mergeCell ref="A45:H45"/>
    <mergeCell ref="M45:N45"/>
    <mergeCell ref="A42:H42"/>
    <mergeCell ref="M42:N42"/>
    <mergeCell ref="A43:H43"/>
    <mergeCell ref="M43:N43"/>
    <mergeCell ref="A44:H44"/>
    <mergeCell ref="M44:N44"/>
  </mergeCells>
  <phoneticPr fontId="9"/>
  <pageMargins left="0.70866141732283472" right="0.70866141732283472" top="0.74803149606299213" bottom="0.74803149606299213" header="0.31496062992125984" footer="0.31496062992125984"/>
  <pageSetup paperSize="9" scale="91" orientation="portrait" r:id="rId1"/>
  <headerFooter>
    <oddFooter>&amp;A</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S45"/>
  <sheetViews>
    <sheetView view="pageBreakPreview" zoomScale="85" zoomScaleNormal="100" zoomScaleSheetLayoutView="85" workbookViewId="0">
      <selection activeCell="N33" sqref="N33"/>
    </sheetView>
  </sheetViews>
  <sheetFormatPr defaultColWidth="9" defaultRowHeight="13"/>
  <cols>
    <col min="1" max="1" width="3.90625" style="651" customWidth="1"/>
    <col min="2" max="16" width="5.81640625" style="651" customWidth="1"/>
    <col min="17" max="17" width="6.6328125" style="651" customWidth="1"/>
    <col min="18" max="18" width="5.81640625" style="651" customWidth="1"/>
    <col min="19" max="16384" width="9" style="651"/>
  </cols>
  <sheetData>
    <row r="1" spans="1:19" ht="14">
      <c r="A1" s="95" t="s">
        <v>1388</v>
      </c>
      <c r="B1" s="95"/>
      <c r="C1" s="118"/>
      <c r="D1" s="118"/>
      <c r="E1" s="118"/>
      <c r="F1" s="118"/>
      <c r="G1" s="118"/>
      <c r="H1" s="118"/>
      <c r="I1" s="118"/>
      <c r="J1" s="118"/>
      <c r="K1" s="118"/>
      <c r="L1" s="118"/>
      <c r="M1" s="118"/>
      <c r="N1" s="118"/>
      <c r="O1" s="118"/>
      <c r="S1" s="331"/>
    </row>
    <row r="2" spans="1:19" ht="14.25" customHeight="1">
      <c r="A2" s="1428"/>
      <c r="B2" s="1468"/>
      <c r="C2" s="1469" t="s">
        <v>654</v>
      </c>
      <c r="D2" s="1469"/>
      <c r="E2" s="1469"/>
      <c r="F2" s="1156"/>
      <c r="G2" s="850" t="s">
        <v>263</v>
      </c>
      <c r="H2" s="858"/>
      <c r="I2" s="858"/>
      <c r="J2" s="858"/>
      <c r="K2" s="858"/>
      <c r="L2" s="851"/>
      <c r="M2" s="1155" t="s">
        <v>264</v>
      </c>
      <c r="N2" s="1469"/>
      <c r="O2" s="1156"/>
      <c r="S2" s="331"/>
    </row>
    <row r="3" spans="1:19" ht="14">
      <c r="A3" s="1468"/>
      <c r="B3" s="1468"/>
      <c r="C3" s="1470"/>
      <c r="D3" s="1470"/>
      <c r="E3" s="1470"/>
      <c r="F3" s="1160"/>
      <c r="G3" s="1159" t="s">
        <v>268</v>
      </c>
      <c r="H3" s="1470"/>
      <c r="I3" s="1170" t="s">
        <v>212</v>
      </c>
      <c r="J3" s="1481"/>
      <c r="K3" s="1481"/>
      <c r="L3" s="1171"/>
      <c r="M3" s="1159"/>
      <c r="N3" s="1470"/>
      <c r="O3" s="1160"/>
      <c r="S3" s="331"/>
    </row>
    <row r="4" spans="1:19" ht="13.5" customHeight="1">
      <c r="A4" s="835" t="s">
        <v>655</v>
      </c>
      <c r="B4" s="1468"/>
      <c r="C4" s="1155"/>
      <c r="D4" s="1469" t="s">
        <v>269</v>
      </c>
      <c r="E4" s="1471" t="s">
        <v>656</v>
      </c>
      <c r="F4" s="1472"/>
      <c r="G4" s="1155"/>
      <c r="H4" s="1156"/>
      <c r="I4" s="1475"/>
      <c r="J4" s="1476"/>
      <c r="K4" s="1476"/>
      <c r="L4" s="1477"/>
      <c r="M4" s="1155" t="s">
        <v>234</v>
      </c>
      <c r="N4" s="1476" t="s">
        <v>1255</v>
      </c>
      <c r="O4" s="1477" t="s">
        <v>236</v>
      </c>
      <c r="S4" s="331"/>
    </row>
    <row r="5" spans="1:19" ht="13.5" customHeight="1">
      <c r="A5" s="1468"/>
      <c r="B5" s="1468"/>
      <c r="C5" s="1159"/>
      <c r="D5" s="1470"/>
      <c r="E5" s="1473"/>
      <c r="F5" s="1474"/>
      <c r="G5" s="1159"/>
      <c r="H5" s="1160"/>
      <c r="I5" s="1478"/>
      <c r="J5" s="1479"/>
      <c r="K5" s="1479"/>
      <c r="L5" s="1480"/>
      <c r="M5" s="1159"/>
      <c r="N5" s="1479"/>
      <c r="O5" s="1480"/>
      <c r="S5" s="331"/>
    </row>
    <row r="6" spans="1:19" ht="13.5" customHeight="1">
      <c r="A6" s="835" t="s">
        <v>657</v>
      </c>
      <c r="B6" s="1468"/>
      <c r="C6" s="1155"/>
      <c r="D6" s="1469" t="s">
        <v>269</v>
      </c>
      <c r="E6" s="1471" t="s">
        <v>1256</v>
      </c>
      <c r="F6" s="1472"/>
      <c r="G6" s="1155"/>
      <c r="H6" s="1156"/>
      <c r="I6" s="1475"/>
      <c r="J6" s="1476"/>
      <c r="K6" s="1476"/>
      <c r="L6" s="1477"/>
      <c r="M6" s="1155" t="s">
        <v>234</v>
      </c>
      <c r="N6" s="1476" t="s">
        <v>1255</v>
      </c>
      <c r="O6" s="1477" t="s">
        <v>236</v>
      </c>
      <c r="S6" s="331"/>
    </row>
    <row r="7" spans="1:19" ht="13.5" customHeight="1">
      <c r="A7" s="1468"/>
      <c r="B7" s="1468"/>
      <c r="C7" s="1159"/>
      <c r="D7" s="1470"/>
      <c r="E7" s="1473"/>
      <c r="F7" s="1474"/>
      <c r="G7" s="1159"/>
      <c r="H7" s="1160"/>
      <c r="I7" s="1478"/>
      <c r="J7" s="1479"/>
      <c r="K7" s="1479"/>
      <c r="L7" s="1480"/>
      <c r="M7" s="1159"/>
      <c r="N7" s="1479"/>
      <c r="O7" s="1480"/>
      <c r="S7" s="331"/>
    </row>
    <row r="8" spans="1:19" ht="17.399999999999999" customHeight="1">
      <c r="A8" s="163"/>
      <c r="S8" s="331"/>
    </row>
    <row r="9" spans="1:19" s="20" customFormat="1" ht="21" customHeight="1">
      <c r="A9" s="95" t="s">
        <v>1329</v>
      </c>
      <c r="B9" s="185"/>
      <c r="C9" s="185"/>
      <c r="D9" s="185"/>
      <c r="E9" s="185"/>
      <c r="F9" s="185"/>
      <c r="G9" s="185"/>
      <c r="H9" s="185"/>
      <c r="I9" s="185"/>
      <c r="J9" s="185"/>
      <c r="K9" s="185"/>
      <c r="L9" s="185"/>
      <c r="M9" s="185"/>
      <c r="N9" s="185"/>
      <c r="O9" s="185"/>
    </row>
    <row r="10" spans="1:19" s="17" customFormat="1" ht="21.75" customHeight="1">
      <c r="A10" s="1241" t="s">
        <v>1330</v>
      </c>
      <c r="B10" s="1242"/>
      <c r="C10" s="1242"/>
      <c r="D10" s="1242"/>
      <c r="E10" s="1242"/>
      <c r="F10" s="1242"/>
      <c r="G10" s="1242"/>
      <c r="H10" s="1242"/>
      <c r="I10" s="1242"/>
      <c r="J10" s="1242"/>
      <c r="K10" s="1191" t="s">
        <v>234</v>
      </c>
      <c r="L10" s="1192"/>
      <c r="M10" s="709" t="s">
        <v>235</v>
      </c>
      <c r="N10" s="1234" t="s">
        <v>236</v>
      </c>
      <c r="O10" s="1278"/>
    </row>
    <row r="11" spans="1:19" s="20" customFormat="1" ht="19.5" customHeight="1">
      <c r="A11" s="1355" t="s">
        <v>948</v>
      </c>
      <c r="B11" s="1355"/>
      <c r="C11" s="1355"/>
      <c r="D11" s="1355"/>
      <c r="E11" s="1355"/>
      <c r="F11" s="1355"/>
      <c r="G11" s="1355"/>
      <c r="H11" s="1355"/>
      <c r="I11" s="1355"/>
      <c r="J11" s="1355"/>
      <c r="K11" s="1249" t="s">
        <v>234</v>
      </c>
      <c r="L11" s="1407"/>
      <c r="M11" s="710" t="s">
        <v>235</v>
      </c>
      <c r="N11" s="1236" t="s">
        <v>236</v>
      </c>
      <c r="O11" s="1251"/>
    </row>
    <row r="12" spans="1:19" s="20" customFormat="1" ht="19.5" customHeight="1">
      <c r="A12" s="1355"/>
      <c r="B12" s="1355"/>
      <c r="C12" s="1355"/>
      <c r="D12" s="1355"/>
      <c r="E12" s="1355"/>
      <c r="F12" s="1355"/>
      <c r="G12" s="1355"/>
      <c r="H12" s="1355"/>
      <c r="I12" s="1355"/>
      <c r="J12" s="1355"/>
      <c r="K12" s="1465" t="s">
        <v>949</v>
      </c>
      <c r="L12" s="1466"/>
      <c r="M12" s="1466"/>
      <c r="N12" s="1466"/>
      <c r="O12" s="1467"/>
    </row>
    <row r="13" spans="1:19" s="20" customFormat="1" ht="41.4" customHeight="1">
      <c r="A13" s="1355" t="s">
        <v>1287</v>
      </c>
      <c r="B13" s="1355"/>
      <c r="C13" s="1355"/>
      <c r="D13" s="1355"/>
      <c r="E13" s="1355"/>
      <c r="F13" s="1355"/>
      <c r="G13" s="1355"/>
      <c r="H13" s="1355"/>
      <c r="I13" s="1355"/>
      <c r="J13" s="1355"/>
      <c r="K13" s="1192" t="s">
        <v>234</v>
      </c>
      <c r="L13" s="1192"/>
      <c r="M13" s="709" t="s">
        <v>235</v>
      </c>
      <c r="N13" s="1234" t="s">
        <v>236</v>
      </c>
      <c r="O13" s="1278"/>
    </row>
    <row r="14" spans="1:19" s="20" customFormat="1" ht="36" customHeight="1">
      <c r="A14" s="1482" t="s">
        <v>1310</v>
      </c>
      <c r="B14" s="1483"/>
      <c r="C14" s="1483"/>
      <c r="D14" s="1483"/>
      <c r="E14" s="1483"/>
      <c r="F14" s="1483"/>
      <c r="G14" s="1483"/>
      <c r="H14" s="1483"/>
      <c r="I14" s="1483"/>
      <c r="J14" s="1483"/>
      <c r="K14" s="1483"/>
      <c r="L14" s="1483"/>
      <c r="M14" s="1483"/>
      <c r="N14" s="1484"/>
      <c r="O14" s="185"/>
    </row>
    <row r="15" spans="1:19" s="20" customFormat="1" ht="29.25" customHeight="1">
      <c r="A15" s="1235" t="s">
        <v>1331</v>
      </c>
      <c r="B15" s="1235"/>
      <c r="C15" s="1235"/>
      <c r="D15" s="1235"/>
      <c r="E15" s="1235"/>
      <c r="F15" s="1235"/>
      <c r="G15" s="1235"/>
      <c r="H15" s="1235"/>
      <c r="I15" s="1235"/>
      <c r="J15" s="1235"/>
      <c r="K15" s="1191" t="s">
        <v>234</v>
      </c>
      <c r="L15" s="1192"/>
      <c r="M15" s="709" t="s">
        <v>235</v>
      </c>
      <c r="N15" s="1234" t="s">
        <v>236</v>
      </c>
      <c r="O15" s="1278"/>
    </row>
    <row r="16" spans="1:19" s="20" customFormat="1" ht="29.25" customHeight="1">
      <c r="A16" s="1235" t="s">
        <v>1311</v>
      </c>
      <c r="B16" s="1235"/>
      <c r="C16" s="1235"/>
      <c r="D16" s="1235"/>
      <c r="E16" s="1235"/>
      <c r="F16" s="1235"/>
      <c r="G16" s="1235"/>
      <c r="H16" s="1235"/>
      <c r="I16" s="1235"/>
      <c r="J16" s="1235"/>
      <c r="K16" s="1191" t="s">
        <v>234</v>
      </c>
      <c r="L16" s="1192"/>
      <c r="M16" s="709" t="s">
        <v>235</v>
      </c>
      <c r="N16" s="1234" t="s">
        <v>236</v>
      </c>
      <c r="O16" s="1278"/>
    </row>
    <row r="17" spans="1:19" s="20" customFormat="1" ht="29.25" customHeight="1">
      <c r="A17" s="1235" t="s">
        <v>1312</v>
      </c>
      <c r="B17" s="1235"/>
      <c r="C17" s="1235"/>
      <c r="D17" s="1235"/>
      <c r="E17" s="1235"/>
      <c r="F17" s="1235"/>
      <c r="G17" s="1235"/>
      <c r="H17" s="1235"/>
      <c r="I17" s="1235"/>
      <c r="J17" s="1235"/>
      <c r="K17" s="1191" t="s">
        <v>234</v>
      </c>
      <c r="L17" s="1192"/>
      <c r="M17" s="709" t="s">
        <v>235</v>
      </c>
      <c r="N17" s="1234" t="s">
        <v>236</v>
      </c>
      <c r="O17" s="1278"/>
    </row>
    <row r="18" spans="1:19" s="20" customFormat="1" ht="29.25" customHeight="1">
      <c r="A18" s="1235" t="s">
        <v>1313</v>
      </c>
      <c r="B18" s="1235"/>
      <c r="C18" s="1235"/>
      <c r="D18" s="1235"/>
      <c r="E18" s="1235"/>
      <c r="F18" s="1235"/>
      <c r="G18" s="1235"/>
      <c r="H18" s="1235"/>
      <c r="I18" s="1235"/>
      <c r="J18" s="1235"/>
      <c r="K18" s="1191" t="s">
        <v>234</v>
      </c>
      <c r="L18" s="1192"/>
      <c r="M18" s="709" t="s">
        <v>235</v>
      </c>
      <c r="N18" s="1234" t="s">
        <v>236</v>
      </c>
      <c r="O18" s="1278"/>
    </row>
    <row r="19" spans="1:19" ht="20.149999999999999" customHeight="1">
      <c r="A19" s="332"/>
      <c r="B19" s="711"/>
      <c r="C19" s="711"/>
      <c r="D19" s="711"/>
      <c r="E19" s="711"/>
      <c r="F19" s="711"/>
      <c r="G19" s="711"/>
      <c r="H19" s="711"/>
      <c r="I19" s="711"/>
      <c r="J19" s="711"/>
      <c r="K19" s="711"/>
      <c r="L19" s="711"/>
      <c r="M19" s="711"/>
      <c r="N19" s="711"/>
      <c r="O19" s="711"/>
    </row>
    <row r="20" spans="1:19" s="20" customFormat="1" ht="21" customHeight="1">
      <c r="A20" s="95" t="s">
        <v>1323</v>
      </c>
      <c r="B20" s="185"/>
      <c r="C20" s="185"/>
      <c r="D20" s="185"/>
      <c r="E20" s="185"/>
      <c r="F20" s="185"/>
      <c r="G20" s="185"/>
      <c r="H20" s="185"/>
      <c r="I20" s="185"/>
      <c r="J20" s="185"/>
      <c r="K20" s="185"/>
      <c r="L20" s="185"/>
      <c r="M20" s="185"/>
      <c r="N20" s="185"/>
      <c r="O20" s="185"/>
    </row>
    <row r="21" spans="1:19" s="17" customFormat="1" ht="21.75" customHeight="1">
      <c r="A21" s="1191" t="s">
        <v>1320</v>
      </c>
      <c r="B21" s="1192"/>
      <c r="C21" s="1192"/>
      <c r="D21" s="1192"/>
      <c r="E21" s="1192"/>
      <c r="F21" s="1192"/>
      <c r="G21" s="714" t="s">
        <v>234</v>
      </c>
      <c r="H21" s="715" t="s">
        <v>164</v>
      </c>
      <c r="I21" s="123"/>
      <c r="J21" s="708" t="s">
        <v>49</v>
      </c>
      <c r="K21" s="123"/>
      <c r="L21" s="716" t="s">
        <v>1321</v>
      </c>
      <c r="M21" s="708" t="s">
        <v>235</v>
      </c>
      <c r="N21" s="1192" t="s">
        <v>362</v>
      </c>
      <c r="O21" s="1193"/>
    </row>
    <row r="22" spans="1:19" s="20" customFormat="1" ht="21.75" customHeight="1">
      <c r="A22" s="1191" t="s">
        <v>1322</v>
      </c>
      <c r="B22" s="1192"/>
      <c r="C22" s="1192"/>
      <c r="D22" s="1192"/>
      <c r="E22" s="1192"/>
      <c r="F22" s="1192"/>
      <c r="G22" s="714" t="s">
        <v>234</v>
      </c>
      <c r="H22" s="715" t="s">
        <v>164</v>
      </c>
      <c r="I22" s="123"/>
      <c r="J22" s="708" t="s">
        <v>49</v>
      </c>
      <c r="K22" s="123"/>
      <c r="L22" s="716" t="s">
        <v>1321</v>
      </c>
      <c r="M22" s="708" t="s">
        <v>235</v>
      </c>
      <c r="N22" s="1192" t="s">
        <v>362</v>
      </c>
      <c r="O22" s="1193"/>
    </row>
    <row r="23" spans="1:19" s="699" customFormat="1" ht="20.149999999999999" customHeight="1">
      <c r="A23" s="332"/>
    </row>
    <row r="24" spans="1:19" ht="17.25" customHeight="1">
      <c r="A24" s="95" t="s">
        <v>958</v>
      </c>
    </row>
    <row r="25" spans="1:19" ht="26.25" customHeight="1">
      <c r="A25" s="1458" t="s">
        <v>959</v>
      </c>
      <c r="B25" s="1459"/>
      <c r="C25" s="1460"/>
      <c r="D25" s="652" t="s">
        <v>960</v>
      </c>
      <c r="E25" s="653" t="s">
        <v>1257</v>
      </c>
      <c r="F25" s="654" t="s">
        <v>661</v>
      </c>
      <c r="G25" s="1458" t="s">
        <v>961</v>
      </c>
      <c r="H25" s="1459"/>
      <c r="I25" s="1459"/>
      <c r="J25" s="1460"/>
      <c r="K25" s="228"/>
      <c r="L25" s="759"/>
      <c r="M25" s="123" t="s">
        <v>962</v>
      </c>
      <c r="N25" s="670" t="s">
        <v>136</v>
      </c>
      <c r="O25" s="227" t="s">
        <v>135</v>
      </c>
    </row>
    <row r="26" spans="1:19" ht="28.5" customHeight="1">
      <c r="A26" s="1461" t="s">
        <v>1399</v>
      </c>
      <c r="B26" s="1445"/>
      <c r="C26" s="1462"/>
      <c r="D26" s="762" t="s">
        <v>960</v>
      </c>
      <c r="E26" s="766" t="s">
        <v>235</v>
      </c>
      <c r="F26" s="763" t="s">
        <v>661</v>
      </c>
      <c r="G26" s="28"/>
      <c r="H26" s="28"/>
      <c r="I26" s="28"/>
      <c r="J26" s="28"/>
      <c r="K26" s="758"/>
      <c r="L26" s="758"/>
      <c r="M26" s="274"/>
      <c r="N26" s="28"/>
      <c r="O26" s="28"/>
      <c r="P26" s="274"/>
      <c r="Q26" s="764"/>
      <c r="R26" s="212"/>
      <c r="S26" s="212"/>
    </row>
    <row r="27" spans="1:19" s="343" customFormat="1" ht="37.5" customHeight="1">
      <c r="A27" s="28"/>
      <c r="B27" s="125"/>
      <c r="C27" s="125"/>
      <c r="D27" s="125"/>
      <c r="E27" s="28"/>
      <c r="F27" s="28"/>
      <c r="G27" s="28"/>
      <c r="H27" s="758"/>
      <c r="I27" s="758"/>
      <c r="J27" s="758"/>
      <c r="K27" s="28"/>
      <c r="L27" s="28"/>
      <c r="M27" s="28"/>
      <c r="N27" s="28"/>
      <c r="O27" s="758"/>
    </row>
    <row r="28" spans="1:19" s="343" customFormat="1" ht="34" customHeight="1">
      <c r="A28" s="1457" t="s">
        <v>1395</v>
      </c>
      <c r="B28" s="1457"/>
      <c r="C28" s="1457" t="s">
        <v>1396</v>
      </c>
      <c r="D28" s="1457"/>
      <c r="E28" s="1457" t="s">
        <v>1397</v>
      </c>
      <c r="F28" s="1457"/>
      <c r="G28" s="1457" t="s">
        <v>1398</v>
      </c>
      <c r="H28" s="1457"/>
      <c r="I28" s="1463" t="s">
        <v>1400</v>
      </c>
      <c r="J28" s="1464"/>
      <c r="K28" s="1457" t="s">
        <v>1401</v>
      </c>
      <c r="L28" s="1457"/>
      <c r="M28" s="1457"/>
      <c r="N28" s="1457"/>
      <c r="O28" s="1457"/>
    </row>
    <row r="29" spans="1:19" s="343" customFormat="1" ht="32" customHeight="1">
      <c r="A29" s="274"/>
      <c r="B29" s="274"/>
      <c r="C29" s="274"/>
      <c r="D29" s="274"/>
      <c r="E29" s="274"/>
      <c r="F29" s="274"/>
      <c r="G29" s="274"/>
      <c r="H29" s="274"/>
      <c r="I29" s="28"/>
      <c r="J29" s="28"/>
      <c r="K29" s="28"/>
      <c r="L29" s="28"/>
      <c r="M29" s="28"/>
      <c r="N29" s="28"/>
      <c r="O29" s="765"/>
    </row>
    <row r="30" spans="1:19" ht="20" customHeight="1">
      <c r="A30" s="650"/>
      <c r="B30" s="274"/>
      <c r="C30" s="274"/>
      <c r="D30" s="274"/>
      <c r="E30" s="274"/>
      <c r="F30" s="274"/>
      <c r="G30" s="274"/>
      <c r="H30" s="274"/>
      <c r="I30" s="274"/>
    </row>
    <row r="31" spans="1:19" ht="23" customHeight="1">
      <c r="A31" s="274"/>
      <c r="P31" s="648"/>
      <c r="Q31" s="274"/>
      <c r="R31" s="333"/>
      <c r="S31" s="333"/>
    </row>
    <row r="32" spans="1:19" ht="24" customHeight="1">
      <c r="A32" s="274"/>
      <c r="B32" s="274"/>
      <c r="C32" s="274"/>
      <c r="D32" s="274"/>
      <c r="E32" s="274"/>
      <c r="F32" s="274"/>
      <c r="G32" s="274"/>
      <c r="H32" s="274"/>
      <c r="I32" s="274"/>
      <c r="J32" s="274"/>
      <c r="K32" s="274"/>
      <c r="L32" s="274"/>
      <c r="M32" s="274"/>
      <c r="N32" s="649"/>
      <c r="O32" s="648"/>
      <c r="P32" s="648"/>
      <c r="Q32" s="274"/>
      <c r="R32" s="333"/>
      <c r="S32" s="333"/>
    </row>
    <row r="33" spans="1:19" ht="24" customHeight="1">
      <c r="A33" s="274"/>
      <c r="B33" s="274"/>
      <c r="C33" s="274"/>
      <c r="D33" s="274"/>
      <c r="E33" s="274"/>
      <c r="F33" s="274"/>
      <c r="G33" s="274"/>
      <c r="H33" s="274"/>
      <c r="I33" s="274"/>
      <c r="J33" s="274"/>
      <c r="K33" s="274"/>
      <c r="L33" s="274"/>
      <c r="M33" s="274"/>
      <c r="N33" s="649"/>
      <c r="O33" s="648"/>
      <c r="P33" s="648"/>
      <c r="Q33" s="274"/>
      <c r="R33" s="112"/>
      <c r="S33" s="112"/>
    </row>
    <row r="34" spans="1:19" ht="15.75" customHeight="1">
      <c r="A34" s="332"/>
      <c r="B34" s="649"/>
      <c r="C34" s="649"/>
      <c r="D34" s="649"/>
      <c r="E34" s="649"/>
      <c r="F34" s="649"/>
      <c r="G34" s="649"/>
      <c r="H34" s="649"/>
      <c r="I34" s="649"/>
      <c r="J34" s="649"/>
      <c r="K34" s="649"/>
      <c r="L34" s="649"/>
      <c r="M34" s="649"/>
      <c r="N34" s="649"/>
      <c r="O34" s="648"/>
      <c r="P34" s="648"/>
      <c r="Q34" s="274"/>
      <c r="R34" s="112"/>
      <c r="S34" s="112"/>
    </row>
    <row r="35" spans="1:19" ht="14">
      <c r="A35" s="274"/>
      <c r="B35" s="274"/>
      <c r="C35" s="274"/>
      <c r="D35" s="274"/>
      <c r="E35" s="274"/>
      <c r="F35" s="274"/>
      <c r="G35" s="274"/>
      <c r="H35" s="274"/>
      <c r="I35" s="274"/>
      <c r="J35" s="125"/>
      <c r="K35" s="125"/>
      <c r="L35" s="274"/>
      <c r="M35" s="274"/>
      <c r="N35" s="274"/>
      <c r="O35" s="274"/>
      <c r="P35" s="274"/>
      <c r="Q35" s="274"/>
      <c r="R35" s="274"/>
      <c r="S35" s="274"/>
    </row>
    <row r="36" spans="1:19" ht="14">
      <c r="A36" s="163"/>
    </row>
    <row r="37" spans="1:19" ht="14">
      <c r="A37" s="112"/>
      <c r="B37" s="112"/>
      <c r="C37" s="112"/>
      <c r="D37" s="112"/>
      <c r="E37" s="112"/>
      <c r="F37" s="112"/>
      <c r="G37" s="112"/>
      <c r="H37" s="112"/>
      <c r="I37" s="112"/>
      <c r="J37" s="112"/>
      <c r="K37" s="112"/>
      <c r="L37" s="112"/>
      <c r="M37" s="112"/>
      <c r="N37" s="112"/>
      <c r="O37" s="112"/>
      <c r="P37" s="112"/>
      <c r="Q37" s="112"/>
      <c r="R37" s="112"/>
      <c r="S37" s="112"/>
    </row>
    <row r="38" spans="1:19" ht="14">
      <c r="A38" s="112"/>
      <c r="B38" s="112"/>
      <c r="C38" s="112"/>
      <c r="D38" s="112"/>
      <c r="E38" s="112"/>
      <c r="F38" s="112"/>
      <c r="G38" s="112"/>
      <c r="H38" s="112"/>
      <c r="I38" s="112"/>
      <c r="J38" s="112"/>
      <c r="K38" s="112"/>
      <c r="L38" s="112"/>
      <c r="M38" s="209"/>
      <c r="N38" s="209"/>
      <c r="O38" s="209"/>
      <c r="P38" s="209"/>
      <c r="Q38" s="112"/>
      <c r="R38" s="112"/>
      <c r="S38" s="112"/>
    </row>
    <row r="39" spans="1:19" ht="12.75" customHeight="1">
      <c r="A39" s="112"/>
      <c r="B39" s="112"/>
      <c r="C39" s="112"/>
      <c r="D39" s="112"/>
      <c r="E39" s="112"/>
      <c r="F39" s="334"/>
      <c r="G39" s="334"/>
      <c r="H39" s="334"/>
      <c r="I39" s="334"/>
      <c r="J39" s="334"/>
      <c r="K39" s="112"/>
      <c r="L39" s="112"/>
      <c r="M39" s="209"/>
      <c r="N39" s="209"/>
      <c r="O39" s="209"/>
      <c r="P39" s="209"/>
      <c r="Q39" s="112"/>
      <c r="R39" s="209"/>
      <c r="S39" s="209"/>
    </row>
    <row r="40" spans="1:19" ht="12.75" customHeight="1">
      <c r="A40" s="112"/>
      <c r="B40" s="112"/>
      <c r="C40" s="112"/>
      <c r="D40" s="112"/>
      <c r="E40" s="112"/>
      <c r="F40" s="334"/>
      <c r="G40" s="334"/>
      <c r="H40" s="334"/>
      <c r="I40" s="334"/>
      <c r="J40" s="334"/>
      <c r="K40" s="112"/>
      <c r="L40" s="112"/>
      <c r="M40" s="209"/>
      <c r="N40" s="209"/>
      <c r="O40" s="209"/>
      <c r="P40" s="209"/>
      <c r="Q40" s="112"/>
      <c r="R40" s="209"/>
      <c r="S40" s="209"/>
    </row>
    <row r="41" spans="1:19" ht="12.75" customHeight="1">
      <c r="A41" s="112"/>
      <c r="B41" s="112"/>
      <c r="C41" s="112"/>
      <c r="D41" s="112"/>
      <c r="E41" s="112"/>
      <c r="F41" s="334"/>
      <c r="G41" s="334"/>
      <c r="H41" s="334"/>
      <c r="I41" s="334"/>
      <c r="J41" s="334"/>
      <c r="K41" s="112"/>
      <c r="L41" s="112"/>
      <c r="M41" s="209"/>
      <c r="N41" s="209"/>
      <c r="O41" s="209"/>
      <c r="P41" s="209"/>
      <c r="Q41" s="112"/>
      <c r="R41" s="209"/>
      <c r="S41" s="209"/>
    </row>
    <row r="42" spans="1:19" ht="12.75" customHeight="1">
      <c r="A42" s="112"/>
      <c r="B42" s="112"/>
      <c r="C42" s="112"/>
      <c r="D42" s="112"/>
      <c r="E42" s="112"/>
      <c r="F42" s="334"/>
      <c r="G42" s="334"/>
      <c r="H42" s="334"/>
      <c r="I42" s="334"/>
      <c r="J42" s="334"/>
      <c r="K42" s="112"/>
      <c r="L42" s="112"/>
      <c r="M42" s="209"/>
      <c r="N42" s="209"/>
      <c r="O42" s="209"/>
      <c r="P42" s="209"/>
      <c r="Q42" s="112"/>
      <c r="R42" s="209"/>
      <c r="S42" s="209"/>
    </row>
    <row r="43" spans="1:19" ht="14">
      <c r="A43" s="163"/>
    </row>
    <row r="44" spans="1:19" ht="14">
      <c r="A44" s="163"/>
    </row>
    <row r="45" spans="1:19" ht="14">
      <c r="A45" s="163"/>
    </row>
  </sheetData>
  <mergeCells count="60">
    <mergeCell ref="A16:J16"/>
    <mergeCell ref="K16:L16"/>
    <mergeCell ref="N16:O16"/>
    <mergeCell ref="A21:F21"/>
    <mergeCell ref="A22:F22"/>
    <mergeCell ref="N21:O21"/>
    <mergeCell ref="A17:J17"/>
    <mergeCell ref="K17:L17"/>
    <mergeCell ref="N17:O17"/>
    <mergeCell ref="A18:J18"/>
    <mergeCell ref="K18:L18"/>
    <mergeCell ref="N18:O18"/>
    <mergeCell ref="A13:J13"/>
    <mergeCell ref="K13:L13"/>
    <mergeCell ref="N13:O13"/>
    <mergeCell ref="A14:N14"/>
    <mergeCell ref="A15:J15"/>
    <mergeCell ref="K15:L15"/>
    <mergeCell ref="N15:O15"/>
    <mergeCell ref="A2:B3"/>
    <mergeCell ref="C2:F3"/>
    <mergeCell ref="G2:L2"/>
    <mergeCell ref="N6:N7"/>
    <mergeCell ref="O6:O7"/>
    <mergeCell ref="M2:O3"/>
    <mergeCell ref="G3:H3"/>
    <mergeCell ref="I3:L3"/>
    <mergeCell ref="D4:D5"/>
    <mergeCell ref="E4:F5"/>
    <mergeCell ref="G4:H5"/>
    <mergeCell ref="I4:L5"/>
    <mergeCell ref="M4:M5"/>
    <mergeCell ref="N4:N5"/>
    <mergeCell ref="O4:O5"/>
    <mergeCell ref="A6:B7"/>
    <mergeCell ref="M6:M7"/>
    <mergeCell ref="A4:B5"/>
    <mergeCell ref="C4:C5"/>
    <mergeCell ref="C6:C7"/>
    <mergeCell ref="D6:D7"/>
    <mergeCell ref="E6:F7"/>
    <mergeCell ref="G6:H7"/>
    <mergeCell ref="I6:L7"/>
    <mergeCell ref="A10:J10"/>
    <mergeCell ref="K10:L10"/>
    <mergeCell ref="N10:O10"/>
    <mergeCell ref="A11:J12"/>
    <mergeCell ref="K11:L11"/>
    <mergeCell ref="N11:O11"/>
    <mergeCell ref="K12:O12"/>
    <mergeCell ref="K28:O28"/>
    <mergeCell ref="A25:C25"/>
    <mergeCell ref="G25:J25"/>
    <mergeCell ref="N22:O22"/>
    <mergeCell ref="A26:C26"/>
    <mergeCell ref="A28:B28"/>
    <mergeCell ref="C28:D28"/>
    <mergeCell ref="E28:F28"/>
    <mergeCell ref="G28:H28"/>
    <mergeCell ref="I28:J28"/>
  </mergeCells>
  <phoneticPr fontId="9"/>
  <pageMargins left="0.70866141732283472" right="0.70866141732283472" top="0.74803149606299213" bottom="0.74803149606299213" header="0.31496062992125984" footer="0.31496062992125984"/>
  <pageSetup paperSize="9" scale="99" orientation="portrait" r:id="rId1"/>
  <headerFooter>
    <oddFooter>&amp;A</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J8"/>
  <sheetViews>
    <sheetView view="pageBreakPreview" zoomScaleNormal="100" zoomScaleSheetLayoutView="100" workbookViewId="0"/>
  </sheetViews>
  <sheetFormatPr defaultColWidth="9" defaultRowHeight="13"/>
  <cols>
    <col min="1" max="1" width="4.453125" style="61" customWidth="1"/>
    <col min="2" max="2" width="17.08984375" style="61" customWidth="1"/>
    <col min="3" max="3" width="4.1796875" style="61" customWidth="1"/>
    <col min="4" max="5" width="10.90625" style="61" customWidth="1"/>
    <col min="6" max="6" width="8.81640625" style="61" customWidth="1"/>
    <col min="7" max="7" width="11.36328125" style="61" customWidth="1"/>
    <col min="8" max="8" width="12.08984375" style="61" customWidth="1"/>
    <col min="9" max="9" width="5.6328125" style="61" customWidth="1"/>
    <col min="10" max="10" width="2.6328125" style="61" customWidth="1"/>
    <col min="11" max="16384" width="9" style="61"/>
  </cols>
  <sheetData>
    <row r="1" spans="1:10" ht="21" customHeight="1">
      <c r="A1" s="680" t="s">
        <v>1315</v>
      </c>
      <c r="B1" s="338"/>
      <c r="C1" s="338"/>
      <c r="D1" s="338"/>
      <c r="E1" s="338"/>
      <c r="F1" s="338"/>
      <c r="G1" s="338"/>
      <c r="H1" s="682"/>
      <c r="I1" s="682"/>
      <c r="J1" s="682"/>
    </row>
    <row r="2" spans="1:10" ht="51" customHeight="1">
      <c r="A2" s="1485" t="s">
        <v>1203</v>
      </c>
      <c r="B2" s="1486"/>
      <c r="C2" s="1486"/>
      <c r="D2" s="1486"/>
      <c r="E2" s="1486"/>
      <c r="F2" s="1486"/>
      <c r="G2" s="1487"/>
      <c r="H2" s="1488" t="s">
        <v>1204</v>
      </c>
      <c r="I2" s="1489"/>
      <c r="J2" s="1490"/>
    </row>
    <row r="3" spans="1:10" ht="51" customHeight="1">
      <c r="A3" s="1485" t="s">
        <v>1205</v>
      </c>
      <c r="B3" s="1486"/>
      <c r="C3" s="1486"/>
      <c r="D3" s="1486"/>
      <c r="E3" s="1486"/>
      <c r="F3" s="1486"/>
      <c r="G3" s="1487"/>
      <c r="H3" s="1488" t="s">
        <v>1204</v>
      </c>
      <c r="I3" s="1489"/>
      <c r="J3" s="1490"/>
    </row>
    <row r="4" spans="1:10" ht="51" customHeight="1">
      <c r="A4" s="1485" t="s">
        <v>1206</v>
      </c>
      <c r="B4" s="1486"/>
      <c r="C4" s="1486"/>
      <c r="D4" s="1486"/>
      <c r="E4" s="1486"/>
      <c r="F4" s="1486"/>
      <c r="G4" s="1487"/>
      <c r="H4" s="1488" t="s">
        <v>1204</v>
      </c>
      <c r="I4" s="1489"/>
      <c r="J4" s="1490"/>
    </row>
    <row r="5" spans="1:10" ht="51" customHeight="1">
      <c r="A5" s="1485" t="s">
        <v>1207</v>
      </c>
      <c r="B5" s="1486"/>
      <c r="C5" s="1486"/>
      <c r="D5" s="1486"/>
      <c r="E5" s="1486"/>
      <c r="F5" s="1486"/>
      <c r="G5" s="1487"/>
      <c r="H5" s="1488" t="s">
        <v>1204</v>
      </c>
      <c r="I5" s="1489"/>
      <c r="J5" s="1490"/>
    </row>
    <row r="6" spans="1:10" ht="51" customHeight="1">
      <c r="A6" s="1485" t="s">
        <v>1208</v>
      </c>
      <c r="B6" s="1486"/>
      <c r="C6" s="1486"/>
      <c r="D6" s="1486"/>
      <c r="E6" s="1486"/>
      <c r="F6" s="1486"/>
      <c r="G6" s="1487"/>
      <c r="H6" s="1488" t="s">
        <v>1204</v>
      </c>
      <c r="I6" s="1489"/>
      <c r="J6" s="1490"/>
    </row>
    <row r="7" spans="1:10" ht="51" customHeight="1">
      <c r="A7" s="1485" t="s">
        <v>1209</v>
      </c>
      <c r="B7" s="1486"/>
      <c r="C7" s="1486"/>
      <c r="D7" s="1486"/>
      <c r="E7" s="1486"/>
      <c r="F7" s="1486"/>
      <c r="G7" s="1487"/>
      <c r="H7" s="1488" t="s">
        <v>1204</v>
      </c>
      <c r="I7" s="1489"/>
      <c r="J7" s="1490"/>
    </row>
    <row r="8" spans="1:10" ht="51" customHeight="1">
      <c r="A8" s="1485" t="s">
        <v>1282</v>
      </c>
      <c r="B8" s="1486"/>
      <c r="C8" s="1486"/>
      <c r="D8" s="1486"/>
      <c r="E8" s="1486"/>
      <c r="F8" s="1486"/>
      <c r="G8" s="1487"/>
      <c r="H8" s="1488" t="s">
        <v>1204</v>
      </c>
      <c r="I8" s="1489"/>
      <c r="J8" s="1490"/>
    </row>
  </sheetData>
  <mergeCells count="14">
    <mergeCell ref="A2:G2"/>
    <mergeCell ref="H2:J2"/>
    <mergeCell ref="A3:G3"/>
    <mergeCell ref="H3:J3"/>
    <mergeCell ref="A4:G4"/>
    <mergeCell ref="H4:J4"/>
    <mergeCell ref="A8:G8"/>
    <mergeCell ref="H8:J8"/>
    <mergeCell ref="A5:G5"/>
    <mergeCell ref="H5:J5"/>
    <mergeCell ref="A6:G6"/>
    <mergeCell ref="H6:J6"/>
    <mergeCell ref="A7:G7"/>
    <mergeCell ref="H7:J7"/>
  </mergeCells>
  <phoneticPr fontId="9"/>
  <pageMargins left="0.70866141732283472" right="0.70866141732283472" top="0.74803149606299213" bottom="0.74803149606299213" header="0.31496062992125984" footer="0.31496062992125984"/>
  <pageSetup paperSize="9" orientation="portrait" r:id="rId1"/>
  <headerFooter>
    <oddFoote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K57"/>
  <sheetViews>
    <sheetView view="pageBreakPreview" topLeftCell="A22" zoomScale="85" zoomScaleNormal="100" zoomScaleSheetLayoutView="85" workbookViewId="0">
      <selection activeCell="E38" sqref="E38"/>
    </sheetView>
  </sheetViews>
  <sheetFormatPr defaultColWidth="9" defaultRowHeight="13"/>
  <cols>
    <col min="1" max="1" width="9" style="114"/>
    <col min="2" max="2" width="4.90625" style="114" customWidth="1"/>
    <col min="3" max="3" width="2.90625" style="114" customWidth="1"/>
    <col min="4" max="16384" width="9" style="114"/>
  </cols>
  <sheetData>
    <row r="1" spans="1:11" ht="14">
      <c r="A1" s="95" t="s">
        <v>1222</v>
      </c>
      <c r="B1" s="118"/>
      <c r="C1" s="118"/>
      <c r="E1" s="118"/>
      <c r="F1" s="118"/>
      <c r="G1" s="118"/>
      <c r="H1" s="118"/>
      <c r="I1" s="118"/>
    </row>
    <row r="2" spans="1:11" ht="14">
      <c r="A2" s="95"/>
      <c r="B2" s="207" t="s">
        <v>294</v>
      </c>
      <c r="C2" s="118"/>
      <c r="D2" s="118"/>
      <c r="E2" s="118"/>
      <c r="F2" s="118"/>
      <c r="G2" s="118"/>
      <c r="H2" s="118"/>
      <c r="I2" s="118"/>
    </row>
    <row r="3" spans="1:11" ht="14">
      <c r="A3" s="95" t="s">
        <v>270</v>
      </c>
      <c r="B3" s="118"/>
      <c r="C3" s="118"/>
      <c r="D3" s="118"/>
      <c r="E3" s="118"/>
      <c r="F3" s="118"/>
      <c r="G3" s="118"/>
      <c r="H3" s="118"/>
      <c r="I3" s="118"/>
    </row>
    <row r="4" spans="1:11" ht="14">
      <c r="A4" s="95" t="s">
        <v>293</v>
      </c>
      <c r="B4" s="118"/>
      <c r="C4" s="118"/>
      <c r="D4" s="118"/>
      <c r="E4" s="118"/>
      <c r="F4" s="118"/>
      <c r="G4" s="118"/>
      <c r="H4" s="118"/>
      <c r="I4" s="118"/>
    </row>
    <row r="5" spans="1:11" ht="14">
      <c r="A5" s="95" t="s">
        <v>280</v>
      </c>
      <c r="B5" s="118"/>
      <c r="C5" s="208"/>
      <c r="D5" s="1491" t="s">
        <v>281</v>
      </c>
      <c r="E5" s="1491"/>
      <c r="F5" s="1491"/>
      <c r="G5" s="1491"/>
      <c r="H5" s="1491"/>
      <c r="I5" s="1491"/>
    </row>
    <row r="6" spans="1:11" ht="14">
      <c r="A6" s="95" t="s">
        <v>280</v>
      </c>
      <c r="B6" s="118"/>
      <c r="C6" s="208"/>
      <c r="D6" s="1491" t="s">
        <v>282</v>
      </c>
      <c r="E6" s="1491"/>
      <c r="F6" s="1491"/>
      <c r="G6" s="1491"/>
      <c r="H6" s="1491"/>
      <c r="I6" s="1491"/>
    </row>
    <row r="7" spans="1:11" ht="14">
      <c r="A7" s="95" t="s">
        <v>283</v>
      </c>
      <c r="B7" s="118"/>
      <c r="C7" s="118"/>
      <c r="D7" s="1492" t="s">
        <v>284</v>
      </c>
      <c r="E7" s="1493"/>
      <c r="F7" s="1494"/>
      <c r="G7" s="125" t="s">
        <v>299</v>
      </c>
      <c r="H7" s="125"/>
      <c r="I7" s="125"/>
    </row>
    <row r="8" spans="1:11" ht="14">
      <c r="A8" s="95" t="s">
        <v>283</v>
      </c>
      <c r="B8" s="118"/>
      <c r="C8" s="118"/>
      <c r="D8" s="1495" t="s">
        <v>288</v>
      </c>
      <c r="E8" s="1496"/>
      <c r="F8" s="1497"/>
      <c r="G8" s="209" t="s">
        <v>299</v>
      </c>
      <c r="H8" s="209"/>
      <c r="I8" s="209"/>
      <c r="J8" s="111"/>
      <c r="K8" s="111"/>
    </row>
    <row r="9" spans="1:11" ht="14">
      <c r="A9" s="95"/>
      <c r="B9" s="118"/>
      <c r="C9" s="118"/>
      <c r="D9" s="210" t="s">
        <v>538</v>
      </c>
      <c r="E9" s="210"/>
      <c r="F9" s="210"/>
      <c r="G9" s="209" t="s">
        <v>539</v>
      </c>
      <c r="H9" s="209"/>
      <c r="I9" s="209"/>
      <c r="J9" s="111"/>
      <c r="K9" s="111"/>
    </row>
    <row r="10" spans="1:11" ht="14">
      <c r="A10" s="95"/>
      <c r="B10" s="118"/>
      <c r="C10" s="118"/>
      <c r="D10" s="210" t="s">
        <v>540</v>
      </c>
      <c r="E10" s="210"/>
      <c r="F10" s="210"/>
      <c r="G10" s="209"/>
      <c r="H10" s="209" t="s">
        <v>541</v>
      </c>
      <c r="I10" s="330" t="s">
        <v>869</v>
      </c>
      <c r="J10" s="111" t="s">
        <v>542</v>
      </c>
      <c r="K10" s="111"/>
    </row>
    <row r="11" spans="1:11" ht="14">
      <c r="A11" s="95"/>
      <c r="B11" s="118"/>
      <c r="C11" s="208"/>
      <c r="D11" s="1491" t="s">
        <v>285</v>
      </c>
      <c r="E11" s="1491"/>
      <c r="F11" s="1491"/>
      <c r="G11" s="1491"/>
      <c r="H11" s="118"/>
      <c r="I11" s="118"/>
    </row>
    <row r="12" spans="1:11" ht="14.25" customHeight="1">
      <c r="A12" s="95" t="s">
        <v>286</v>
      </c>
      <c r="B12" s="118"/>
      <c r="C12" s="133"/>
      <c r="D12" s="1271" t="s">
        <v>287</v>
      </c>
      <c r="E12" s="1303"/>
      <c r="F12" s="1269"/>
      <c r="G12" s="125" t="s">
        <v>299</v>
      </c>
      <c r="H12" s="212"/>
      <c r="I12" s="212"/>
    </row>
    <row r="13" spans="1:11" ht="14">
      <c r="A13" s="95"/>
      <c r="B13" s="76" t="s">
        <v>1389</v>
      </c>
      <c r="C13" s="118"/>
      <c r="D13" s="118"/>
      <c r="E13" s="118"/>
      <c r="F13" s="118"/>
      <c r="G13" s="118"/>
      <c r="H13" s="118"/>
      <c r="I13" s="118"/>
    </row>
    <row r="14" spans="1:11" ht="14">
      <c r="A14" s="95"/>
      <c r="B14" s="118"/>
      <c r="C14" s="118"/>
      <c r="D14" s="118"/>
      <c r="E14" s="118"/>
      <c r="F14" s="118"/>
      <c r="G14" s="118"/>
      <c r="H14" s="118"/>
      <c r="I14" s="118"/>
    </row>
    <row r="15" spans="1:11" ht="14">
      <c r="A15" s="95" t="s">
        <v>271</v>
      </c>
      <c r="B15" s="118"/>
      <c r="C15" s="118"/>
      <c r="D15" s="118"/>
      <c r="E15" s="118"/>
      <c r="F15" s="118"/>
      <c r="G15" s="118"/>
      <c r="H15" s="118"/>
      <c r="I15" s="118"/>
    </row>
    <row r="16" spans="1:11" ht="14">
      <c r="A16" s="95" t="s">
        <v>663</v>
      </c>
      <c r="B16" s="118"/>
      <c r="C16" s="118"/>
      <c r="D16" s="118"/>
      <c r="E16" s="118"/>
      <c r="F16" s="118"/>
      <c r="G16" s="209" t="s">
        <v>541</v>
      </c>
      <c r="H16" s="211" t="s">
        <v>664</v>
      </c>
      <c r="I16" s="111" t="s">
        <v>542</v>
      </c>
      <c r="J16" s="111"/>
      <c r="K16" s="213"/>
    </row>
    <row r="17" spans="1:11" ht="14">
      <c r="A17" s="95"/>
      <c r="B17" s="118"/>
      <c r="C17" s="118"/>
      <c r="D17" s="118"/>
      <c r="E17" s="118"/>
      <c r="F17" s="118"/>
      <c r="G17" s="209"/>
      <c r="H17" s="211"/>
      <c r="I17" s="111"/>
      <c r="J17" s="111"/>
      <c r="K17" s="213"/>
    </row>
    <row r="18" spans="1:11" ht="14">
      <c r="A18" s="95" t="s">
        <v>665</v>
      </c>
      <c r="B18" s="118"/>
      <c r="C18" s="118"/>
      <c r="D18" s="118"/>
      <c r="E18" s="118"/>
      <c r="F18" s="118"/>
      <c r="G18" s="118"/>
      <c r="H18" s="118"/>
      <c r="I18" s="118"/>
    </row>
    <row r="19" spans="1:11" ht="15.75" customHeight="1">
      <c r="A19" s="116"/>
      <c r="B19" s="1249"/>
      <c r="C19" s="1238"/>
      <c r="D19" s="1240" t="s">
        <v>272</v>
      </c>
      <c r="E19" s="1240"/>
      <c r="F19" s="1240" t="s">
        <v>273</v>
      </c>
      <c r="G19" s="1240"/>
      <c r="H19" s="1240" t="s">
        <v>274</v>
      </c>
      <c r="I19" s="1240"/>
    </row>
    <row r="20" spans="1:11" ht="15.75" customHeight="1">
      <c r="A20" s="116"/>
      <c r="B20" s="1250"/>
      <c r="C20" s="1239"/>
      <c r="D20" s="128" t="s">
        <v>99</v>
      </c>
      <c r="E20" s="128" t="s">
        <v>100</v>
      </c>
      <c r="F20" s="128" t="s">
        <v>99</v>
      </c>
      <c r="G20" s="128" t="s">
        <v>100</v>
      </c>
      <c r="H20" s="128" t="s">
        <v>99</v>
      </c>
      <c r="I20" s="128" t="s">
        <v>100</v>
      </c>
    </row>
    <row r="21" spans="1:11" ht="17.25" customHeight="1">
      <c r="A21" s="116"/>
      <c r="B21" s="1241" t="s">
        <v>275</v>
      </c>
      <c r="C21" s="1243"/>
      <c r="D21" s="214"/>
      <c r="E21" s="214"/>
      <c r="F21" s="214"/>
      <c r="G21" s="214"/>
      <c r="H21" s="214"/>
      <c r="I21" s="214"/>
    </row>
    <row r="22" spans="1:11" ht="17.25" customHeight="1">
      <c r="A22" s="116"/>
      <c r="B22" s="1241" t="s">
        <v>276</v>
      </c>
      <c r="C22" s="1243"/>
      <c r="D22" s="214"/>
      <c r="E22" s="214"/>
      <c r="F22" s="214"/>
      <c r="G22" s="214"/>
      <c r="H22" s="214"/>
      <c r="I22" s="214"/>
    </row>
    <row r="23" spans="1:11" ht="17.25" customHeight="1">
      <c r="A23" s="116"/>
      <c r="B23" s="1241" t="s">
        <v>117</v>
      </c>
      <c r="C23" s="1243"/>
      <c r="D23" s="214"/>
      <c r="E23" s="214"/>
      <c r="F23" s="214"/>
      <c r="G23" s="214"/>
      <c r="H23" s="214"/>
      <c r="I23" s="214"/>
    </row>
    <row r="24" spans="1:11" ht="17.25" customHeight="1">
      <c r="A24" s="116"/>
      <c r="B24" s="1241" t="s">
        <v>42</v>
      </c>
      <c r="C24" s="1243"/>
      <c r="D24" s="214">
        <f>SUM(D21:D23)</f>
        <v>0</v>
      </c>
      <c r="E24" s="214">
        <f t="shared" ref="E24:I24" si="0">SUM(E21:E23)</f>
        <v>0</v>
      </c>
      <c r="F24" s="214">
        <f t="shared" si="0"/>
        <v>0</v>
      </c>
      <c r="G24" s="214">
        <f t="shared" si="0"/>
        <v>0</v>
      </c>
      <c r="H24" s="214">
        <f t="shared" si="0"/>
        <v>0</v>
      </c>
      <c r="I24" s="214">
        <f t="shared" si="0"/>
        <v>0</v>
      </c>
    </row>
    <row r="25" spans="1:11" ht="14">
      <c r="A25" s="116"/>
      <c r="B25" s="117"/>
      <c r="C25" s="117"/>
      <c r="D25" s="122"/>
      <c r="E25" s="122"/>
      <c r="F25" s="122"/>
      <c r="G25" s="122"/>
      <c r="H25" s="122"/>
      <c r="I25" s="122"/>
    </row>
    <row r="26" spans="1:11" ht="14">
      <c r="A26" s="95" t="s">
        <v>666</v>
      </c>
      <c r="B26" s="118"/>
      <c r="C26" s="118"/>
      <c r="D26" s="118"/>
      <c r="E26" s="118"/>
      <c r="F26" s="118"/>
      <c r="G26" s="118"/>
      <c r="H26" s="118"/>
      <c r="I26" s="118"/>
    </row>
    <row r="27" spans="1:11" ht="14">
      <c r="A27" s="95"/>
      <c r="B27" s="118"/>
      <c r="C27" s="208"/>
      <c r="D27" s="118" t="s">
        <v>289</v>
      </c>
      <c r="E27" s="118"/>
      <c r="F27" s="118"/>
      <c r="G27" s="126"/>
      <c r="H27" s="126"/>
      <c r="I27" s="126"/>
    </row>
    <row r="28" spans="1:11" ht="14">
      <c r="A28" s="95"/>
      <c r="B28" s="118"/>
      <c r="C28" s="208"/>
      <c r="D28" s="118" t="s">
        <v>290</v>
      </c>
      <c r="E28" s="118"/>
      <c r="F28" s="213" t="s">
        <v>300</v>
      </c>
      <c r="G28" s="125"/>
      <c r="H28" s="125"/>
      <c r="I28" s="125"/>
    </row>
    <row r="29" spans="1:11" ht="14">
      <c r="A29" s="95"/>
      <c r="B29" s="118"/>
      <c r="C29" s="208"/>
      <c r="D29" s="118" t="s">
        <v>291</v>
      </c>
      <c r="E29" s="118"/>
      <c r="F29" s="118" t="s">
        <v>302</v>
      </c>
      <c r="G29" s="117"/>
      <c r="H29" s="203"/>
      <c r="I29" s="203"/>
    </row>
    <row r="30" spans="1:11" ht="14">
      <c r="A30" s="215"/>
      <c r="B30" s="215"/>
      <c r="C30" s="26"/>
      <c r="D30" s="118" t="s">
        <v>301</v>
      </c>
      <c r="E30" s="118"/>
      <c r="F30" s="118" t="s">
        <v>300</v>
      </c>
      <c r="G30" s="125"/>
      <c r="H30" s="125"/>
      <c r="I30" s="125"/>
    </row>
    <row r="31" spans="1:11" ht="14">
      <c r="A31" s="215"/>
      <c r="B31" s="215"/>
      <c r="C31" s="28"/>
      <c r="D31" s="118"/>
      <c r="E31" s="118"/>
      <c r="F31" s="118"/>
      <c r="G31" s="125"/>
      <c r="H31" s="125"/>
      <c r="I31" s="125"/>
    </row>
    <row r="32" spans="1:11" ht="14">
      <c r="A32" s="95" t="s">
        <v>667</v>
      </c>
      <c r="B32" s="118"/>
      <c r="C32" s="118"/>
      <c r="D32" s="118"/>
      <c r="E32" s="118"/>
      <c r="F32" s="118"/>
      <c r="G32" s="118"/>
      <c r="H32" s="118"/>
      <c r="I32" s="118"/>
    </row>
    <row r="33" spans="1:9" ht="14">
      <c r="B33" s="118"/>
      <c r="C33" s="208"/>
      <c r="D33" s="95" t="s">
        <v>296</v>
      </c>
      <c r="E33" s="118" t="s">
        <v>295</v>
      </c>
      <c r="F33" s="118"/>
      <c r="G33" s="118"/>
      <c r="H33" s="118"/>
      <c r="I33" s="118"/>
    </row>
    <row r="34" spans="1:9" ht="14">
      <c r="A34" s="95"/>
      <c r="B34" s="118"/>
      <c r="C34" s="208"/>
      <c r="D34" s="118" t="s">
        <v>297</v>
      </c>
      <c r="E34" s="118"/>
      <c r="F34" s="118"/>
      <c r="G34" s="118"/>
      <c r="H34" s="118"/>
      <c r="I34" s="118"/>
    </row>
    <row r="35" spans="1:9" ht="14">
      <c r="A35" s="95"/>
      <c r="B35" s="118"/>
      <c r="C35" s="126"/>
      <c r="D35" s="118"/>
      <c r="E35" s="118"/>
      <c r="F35" s="118"/>
      <c r="G35" s="118"/>
      <c r="H35" s="118"/>
      <c r="I35" s="118"/>
    </row>
    <row r="36" spans="1:9" ht="14">
      <c r="A36" s="95" t="s">
        <v>668</v>
      </c>
      <c r="B36" s="118"/>
      <c r="C36" s="118"/>
      <c r="D36" s="118"/>
      <c r="E36" s="118"/>
      <c r="F36" s="118"/>
      <c r="G36" s="118"/>
      <c r="H36" s="118"/>
      <c r="I36" s="118"/>
    </row>
    <row r="37" spans="1:9" ht="14">
      <c r="A37" s="95"/>
      <c r="B37" s="118"/>
      <c r="C37" s="208"/>
      <c r="D37" s="118" t="s">
        <v>303</v>
      </c>
      <c r="E37" s="118" t="s">
        <v>1390</v>
      </c>
      <c r="G37" s="118"/>
      <c r="H37" s="118"/>
      <c r="I37" s="118"/>
    </row>
    <row r="38" spans="1:9" ht="14">
      <c r="A38" s="95"/>
      <c r="B38" s="118"/>
      <c r="C38" s="208"/>
      <c r="D38" s="118" t="s">
        <v>292</v>
      </c>
      <c r="E38" s="118"/>
      <c r="F38" s="118"/>
      <c r="G38" s="118"/>
      <c r="H38" s="118"/>
      <c r="I38" s="118"/>
    </row>
    <row r="39" spans="1:9" ht="14">
      <c r="A39" s="95"/>
      <c r="B39" s="118"/>
      <c r="C39" s="126"/>
      <c r="D39" s="118"/>
      <c r="E39" s="118"/>
      <c r="F39" s="118"/>
      <c r="G39" s="118"/>
      <c r="H39" s="118"/>
      <c r="I39" s="118"/>
    </row>
    <row r="40" spans="1:9" s="17" customFormat="1" ht="14">
      <c r="A40" s="1" t="s">
        <v>1194</v>
      </c>
      <c r="B40" s="19"/>
      <c r="C40" s="19"/>
      <c r="D40" s="19"/>
      <c r="E40" s="19" t="s">
        <v>1195</v>
      </c>
      <c r="G40" s="19"/>
      <c r="H40" s="19"/>
      <c r="I40" s="19"/>
    </row>
    <row r="41" spans="1:9" s="17" customFormat="1" ht="14">
      <c r="A41" s="1"/>
      <c r="B41" s="19"/>
      <c r="C41" s="83"/>
      <c r="D41" s="19"/>
      <c r="E41" s="19"/>
      <c r="F41" s="19"/>
      <c r="G41" s="19"/>
      <c r="H41" s="19"/>
      <c r="I41" s="19"/>
    </row>
    <row r="42" spans="1:9" s="17" customFormat="1" ht="14">
      <c r="A42" s="1" t="s">
        <v>1196</v>
      </c>
      <c r="B42" s="19"/>
      <c r="C42" s="19"/>
      <c r="D42" s="19"/>
      <c r="E42" s="19"/>
      <c r="F42" s="19"/>
      <c r="G42" s="19"/>
      <c r="H42" s="19"/>
      <c r="I42" s="19"/>
    </row>
    <row r="43" spans="1:9" s="17" customFormat="1" ht="14">
      <c r="A43" s="1"/>
      <c r="B43" s="19"/>
      <c r="C43" s="644"/>
      <c r="D43" s="19" t="s">
        <v>1197</v>
      </c>
      <c r="E43" s="19"/>
      <c r="F43" s="19" t="s">
        <v>1198</v>
      </c>
      <c r="G43" s="19"/>
      <c r="H43" s="19"/>
      <c r="I43" s="19"/>
    </row>
    <row r="44" spans="1:9" s="17" customFormat="1" ht="14">
      <c r="A44" s="1"/>
      <c r="B44" s="19"/>
      <c r="C44" s="644"/>
      <c r="D44" s="19" t="s">
        <v>1199</v>
      </c>
      <c r="E44" s="19"/>
      <c r="F44" s="19" t="s">
        <v>1200</v>
      </c>
      <c r="G44" s="19"/>
      <c r="H44" s="19"/>
      <c r="I44" s="19"/>
    </row>
    <row r="45" spans="1:9" s="17" customFormat="1" ht="14">
      <c r="A45" s="1"/>
      <c r="B45" s="19"/>
      <c r="C45" s="644"/>
      <c r="D45" s="19" t="s">
        <v>1201</v>
      </c>
      <c r="E45" s="19"/>
      <c r="F45" s="19"/>
      <c r="G45" s="19"/>
      <c r="H45" s="19"/>
      <c r="I45" s="19"/>
    </row>
    <row r="46" spans="1:9" s="17" customFormat="1" ht="14">
      <c r="A46" s="1"/>
      <c r="B46" s="19"/>
      <c r="C46" s="644"/>
      <c r="D46" s="19" t="s">
        <v>1202</v>
      </c>
      <c r="E46" s="19"/>
      <c r="F46" s="19" t="s">
        <v>304</v>
      </c>
      <c r="G46" s="19"/>
      <c r="H46" s="19"/>
      <c r="I46" s="19"/>
    </row>
    <row r="47" spans="1:9" ht="14">
      <c r="A47" s="95"/>
      <c r="B47" s="118"/>
      <c r="C47" s="118"/>
      <c r="D47" s="118"/>
      <c r="E47" s="118"/>
      <c r="F47" s="118"/>
      <c r="G47" s="118"/>
      <c r="H47" s="118"/>
      <c r="I47" s="118"/>
    </row>
    <row r="48" spans="1:9" ht="14">
      <c r="A48" s="95" t="s">
        <v>277</v>
      </c>
      <c r="B48" s="118"/>
      <c r="C48" s="118"/>
      <c r="D48" s="118"/>
      <c r="E48" s="118"/>
      <c r="F48" s="118"/>
      <c r="G48" s="118"/>
      <c r="H48" s="118"/>
      <c r="I48" s="118"/>
    </row>
    <row r="49" spans="1:9" ht="14">
      <c r="A49" s="95" t="s">
        <v>278</v>
      </c>
      <c r="B49" s="118"/>
      <c r="C49" s="118"/>
      <c r="D49" s="118"/>
      <c r="E49" s="118"/>
      <c r="F49" s="118"/>
      <c r="G49" s="118"/>
      <c r="H49" s="118"/>
      <c r="I49" s="118"/>
    </row>
    <row r="50" spans="1:9" ht="14">
      <c r="A50" s="95"/>
      <c r="B50" s="118"/>
      <c r="C50" s="208"/>
      <c r="D50" s="118" t="s">
        <v>305</v>
      </c>
      <c r="E50" s="118"/>
      <c r="F50" s="118" t="s">
        <v>311</v>
      </c>
      <c r="G50" s="118"/>
      <c r="H50" s="118"/>
      <c r="I50" s="118"/>
    </row>
    <row r="51" spans="1:9" ht="14">
      <c r="A51" s="95"/>
      <c r="B51" s="118"/>
      <c r="C51" s="208"/>
      <c r="D51" s="118" t="s">
        <v>298</v>
      </c>
      <c r="E51" s="118"/>
      <c r="F51" s="118"/>
      <c r="G51" s="118"/>
      <c r="H51" s="118"/>
      <c r="I51" s="118"/>
    </row>
    <row r="52" spans="1:9" ht="14">
      <c r="A52" s="95"/>
      <c r="B52" s="118"/>
      <c r="C52" s="208"/>
      <c r="D52" s="118" t="s">
        <v>301</v>
      </c>
      <c r="E52" s="118"/>
      <c r="F52" s="118" t="s">
        <v>304</v>
      </c>
      <c r="G52" s="118"/>
      <c r="H52" s="118"/>
      <c r="I52" s="118"/>
    </row>
    <row r="53" spans="1:9" ht="14">
      <c r="A53" s="95"/>
      <c r="B53" s="118"/>
      <c r="C53" s="126"/>
      <c r="D53" s="118"/>
      <c r="E53" s="118"/>
      <c r="F53" s="118"/>
      <c r="G53" s="118"/>
      <c r="H53" s="118"/>
      <c r="I53" s="118"/>
    </row>
    <row r="54" spans="1:9" ht="14">
      <c r="A54" s="95" t="s">
        <v>279</v>
      </c>
      <c r="B54" s="118"/>
      <c r="C54" s="118"/>
      <c r="D54" s="118"/>
      <c r="E54" s="118"/>
      <c r="F54" s="118"/>
      <c r="G54" s="118"/>
      <c r="H54" s="118"/>
      <c r="I54" s="118"/>
    </row>
    <row r="55" spans="1:9" ht="14">
      <c r="A55" s="95" t="s">
        <v>309</v>
      </c>
      <c r="B55" s="118"/>
      <c r="C55" s="118"/>
      <c r="D55" s="118"/>
      <c r="E55" s="118"/>
      <c r="F55" s="118" t="s">
        <v>306</v>
      </c>
      <c r="G55" s="118"/>
      <c r="H55" s="118"/>
      <c r="I55" s="118" t="s">
        <v>307</v>
      </c>
    </row>
    <row r="56" spans="1:9" ht="14">
      <c r="A56" s="95" t="s">
        <v>310</v>
      </c>
      <c r="B56" s="118"/>
      <c r="C56" s="118"/>
      <c r="D56" s="118"/>
      <c r="E56" s="118"/>
      <c r="F56" s="118" t="s">
        <v>308</v>
      </c>
      <c r="G56" s="118"/>
      <c r="H56" s="118"/>
      <c r="I56" s="118" t="s">
        <v>307</v>
      </c>
    </row>
    <row r="57" spans="1:9" ht="14">
      <c r="A57" s="95"/>
      <c r="B57" s="118"/>
      <c r="C57" s="118"/>
      <c r="D57" s="118"/>
      <c r="E57" s="118"/>
      <c r="F57" s="118"/>
      <c r="G57" s="118"/>
      <c r="H57" s="118"/>
      <c r="I57" s="118"/>
    </row>
  </sheetData>
  <mergeCells count="14">
    <mergeCell ref="B22:C22"/>
    <mergeCell ref="B23:C23"/>
    <mergeCell ref="B24:C24"/>
    <mergeCell ref="B19:C20"/>
    <mergeCell ref="D11:G11"/>
    <mergeCell ref="D19:E19"/>
    <mergeCell ref="F19:G19"/>
    <mergeCell ref="H19:I19"/>
    <mergeCell ref="B21:C21"/>
    <mergeCell ref="D5:I5"/>
    <mergeCell ref="D6:I6"/>
    <mergeCell ref="D7:F7"/>
    <mergeCell ref="D8:F8"/>
    <mergeCell ref="D12:F12"/>
  </mergeCells>
  <phoneticPr fontId="9"/>
  <pageMargins left="0.70866141732283472" right="0.51181102362204722" top="0.74803149606299213" bottom="0.74803149606299213" header="0.31496062992125984" footer="0.31496062992125984"/>
  <pageSetup paperSize="9" scale="95" orientation="portrait" r:id="rId1"/>
  <headerFooter>
    <oddFoote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B6819-792D-42BB-86BE-78E16F575175}">
  <dimension ref="A1:S46"/>
  <sheetViews>
    <sheetView view="pageBreakPreview" topLeftCell="A21" zoomScaleNormal="100" zoomScaleSheetLayoutView="100" workbookViewId="0">
      <selection activeCell="D43" sqref="D43:S43"/>
    </sheetView>
  </sheetViews>
  <sheetFormatPr defaultColWidth="9" defaultRowHeight="13"/>
  <cols>
    <col min="1" max="1" width="8.08984375" style="114" customWidth="1"/>
    <col min="2" max="2" width="15.453125" style="114" customWidth="1"/>
    <col min="3" max="9" width="3.36328125" style="114" customWidth="1"/>
    <col min="10" max="10" width="3" style="114" customWidth="1"/>
    <col min="11" max="14" width="3.36328125" style="114" customWidth="1"/>
    <col min="15" max="15" width="4.08984375" style="114" customWidth="1"/>
    <col min="16" max="16" width="3.36328125" style="114" customWidth="1"/>
    <col min="17" max="17" width="4.453125" style="114" customWidth="1"/>
    <col min="18" max="18" width="5.1796875" style="114" customWidth="1"/>
    <col min="19" max="19" width="7.08984375" style="114" customWidth="1"/>
    <col min="20" max="16384" width="9" style="114"/>
  </cols>
  <sheetData>
    <row r="1" spans="1:19" ht="21.75" customHeight="1">
      <c r="A1" s="95" t="s">
        <v>341</v>
      </c>
      <c r="B1" s="95"/>
      <c r="C1" s="95" t="s">
        <v>342</v>
      </c>
      <c r="D1" s="118"/>
      <c r="F1" s="118" t="s">
        <v>343</v>
      </c>
      <c r="G1" s="118"/>
      <c r="L1" s="216" t="s">
        <v>235</v>
      </c>
      <c r="M1" s="216"/>
      <c r="N1" s="216"/>
      <c r="O1" s="118" t="s">
        <v>344</v>
      </c>
      <c r="P1" s="118"/>
    </row>
    <row r="2" spans="1:19" ht="14">
      <c r="A2" s="1520" t="s">
        <v>312</v>
      </c>
      <c r="B2" s="1520"/>
      <c r="C2" s="1458" t="s">
        <v>313</v>
      </c>
      <c r="D2" s="1459"/>
      <c r="E2" s="1460"/>
      <c r="F2" s="1458" t="s">
        <v>340</v>
      </c>
      <c r="G2" s="1459"/>
      <c r="H2" s="1460"/>
      <c r="I2" s="1458" t="s">
        <v>314</v>
      </c>
      <c r="J2" s="1459"/>
      <c r="K2" s="1459"/>
      <c r="L2" s="1459"/>
      <c r="M2" s="1459"/>
      <c r="N2" s="1460"/>
      <c r="O2" s="1458" t="s">
        <v>315</v>
      </c>
      <c r="P2" s="1459"/>
      <c r="Q2" s="1459"/>
      <c r="R2" s="1459"/>
      <c r="S2" s="1460"/>
    </row>
    <row r="3" spans="1:19" ht="14">
      <c r="A3" s="727" t="s">
        <v>316</v>
      </c>
      <c r="B3" s="217"/>
      <c r="C3" s="736"/>
      <c r="D3" s="734"/>
      <c r="E3" s="735"/>
      <c r="F3" s="734"/>
      <c r="G3" s="734"/>
      <c r="H3" s="735"/>
      <c r="I3" s="726" t="s">
        <v>296</v>
      </c>
      <c r="J3" s="1530" t="s">
        <v>350</v>
      </c>
      <c r="K3" s="1530"/>
      <c r="L3" s="1530"/>
      <c r="M3" s="1530"/>
      <c r="N3" s="1531"/>
      <c r="O3" s="727" t="s">
        <v>296</v>
      </c>
      <c r="P3" s="1530" t="s">
        <v>352</v>
      </c>
      <c r="Q3" s="1530"/>
      <c r="R3" s="1530"/>
      <c r="S3" s="1531"/>
    </row>
    <row r="4" spans="1:19" ht="14">
      <c r="A4" s="727" t="s">
        <v>317</v>
      </c>
      <c r="B4" s="218"/>
      <c r="C4" s="750" t="s">
        <v>234</v>
      </c>
      <c r="D4" s="750" t="s">
        <v>235</v>
      </c>
      <c r="E4" s="737" t="s">
        <v>236</v>
      </c>
      <c r="F4" s="750" t="s">
        <v>234</v>
      </c>
      <c r="G4" s="750" t="s">
        <v>235</v>
      </c>
      <c r="H4" s="737" t="s">
        <v>236</v>
      </c>
      <c r="I4" s="727" t="s">
        <v>351</v>
      </c>
      <c r="J4" s="1527" t="s">
        <v>350</v>
      </c>
      <c r="K4" s="1527"/>
      <c r="L4" s="1527"/>
      <c r="M4" s="1527"/>
      <c r="N4" s="1528"/>
      <c r="O4" s="727" t="s">
        <v>202</v>
      </c>
      <c r="P4" s="95"/>
      <c r="Q4" s="95"/>
      <c r="S4" s="751"/>
    </row>
    <row r="5" spans="1:19" ht="14">
      <c r="A5" s="219"/>
      <c r="B5" s="220"/>
      <c r="C5" s="221"/>
      <c r="D5" s="741"/>
      <c r="E5" s="742"/>
      <c r="F5" s="728"/>
      <c r="G5" s="741"/>
      <c r="H5" s="742"/>
      <c r="I5" s="728" t="s">
        <v>202</v>
      </c>
      <c r="J5" s="741"/>
      <c r="K5" s="741"/>
      <c r="L5" s="222"/>
      <c r="M5" s="222"/>
      <c r="N5" s="223"/>
      <c r="O5" s="224"/>
      <c r="P5" s="225"/>
      <c r="Q5" s="225"/>
      <c r="R5" s="222"/>
      <c r="S5" s="223"/>
    </row>
    <row r="6" spans="1:19" ht="14">
      <c r="A6" s="95"/>
      <c r="B6" s="95"/>
      <c r="C6" s="95"/>
      <c r="D6" s="118"/>
      <c r="E6" s="118"/>
      <c r="F6" s="118"/>
      <c r="G6" s="118"/>
      <c r="H6" s="118"/>
      <c r="I6" s="118"/>
      <c r="J6" s="118"/>
      <c r="K6" s="118"/>
      <c r="L6" s="118"/>
      <c r="M6" s="118"/>
      <c r="N6" s="118"/>
      <c r="O6" s="118"/>
      <c r="P6" s="118"/>
    </row>
    <row r="7" spans="1:19" ht="14">
      <c r="A7" s="95" t="s">
        <v>318</v>
      </c>
      <c r="B7" s="95"/>
      <c r="C7" s="95"/>
      <c r="D7" s="118"/>
      <c r="E7" s="118"/>
      <c r="F7" s="118"/>
      <c r="G7" s="118"/>
      <c r="H7" s="118"/>
      <c r="I7" s="118"/>
      <c r="J7" s="118"/>
      <c r="K7" s="118"/>
      <c r="L7" s="118"/>
      <c r="M7" s="118"/>
      <c r="N7" s="118"/>
      <c r="O7" s="118"/>
      <c r="P7" s="118"/>
    </row>
    <row r="8" spans="1:19" ht="14">
      <c r="A8" s="1458" t="s">
        <v>312</v>
      </c>
      <c r="B8" s="1460"/>
      <c r="C8" s="1458" t="s">
        <v>319</v>
      </c>
      <c r="D8" s="1459"/>
      <c r="E8" s="1459"/>
      <c r="F8" s="1459"/>
      <c r="G8" s="1459"/>
      <c r="H8" s="1459"/>
      <c r="I8" s="1459"/>
      <c r="J8" s="1459"/>
      <c r="K8" s="1460"/>
      <c r="L8" s="1458" t="s">
        <v>320</v>
      </c>
      <c r="M8" s="1459"/>
      <c r="N8" s="1459"/>
      <c r="O8" s="1459"/>
      <c r="P8" s="1459"/>
      <c r="Q8" s="1459"/>
      <c r="R8" s="1459"/>
      <c r="S8" s="1460"/>
    </row>
    <row r="9" spans="1:19" ht="21" customHeight="1">
      <c r="A9" s="217" t="s">
        <v>316</v>
      </c>
      <c r="B9" s="217"/>
      <c r="C9" s="1529" t="s">
        <v>347</v>
      </c>
      <c r="D9" s="1530"/>
      <c r="E9" s="1530"/>
      <c r="F9" s="729" t="s">
        <v>235</v>
      </c>
      <c r="G9" s="1530" t="s">
        <v>348</v>
      </c>
      <c r="H9" s="1530"/>
      <c r="I9" s="1530"/>
      <c r="J9" s="1530"/>
      <c r="K9" s="1531"/>
      <c r="L9" s="1529" t="s">
        <v>346</v>
      </c>
      <c r="M9" s="1530"/>
      <c r="N9" s="1530"/>
      <c r="O9" s="1530"/>
      <c r="P9" s="1236" t="s">
        <v>201</v>
      </c>
      <c r="Q9" s="1530" t="s">
        <v>345</v>
      </c>
      <c r="R9" s="1530"/>
      <c r="S9" s="1531"/>
    </row>
    <row r="10" spans="1:19" ht="21" customHeight="1">
      <c r="A10" s="226" t="s">
        <v>317</v>
      </c>
      <c r="B10" s="226"/>
      <c r="C10" s="1498" t="s">
        <v>349</v>
      </c>
      <c r="D10" s="1499"/>
      <c r="E10" s="1499"/>
      <c r="F10" s="741" t="s">
        <v>235</v>
      </c>
      <c r="G10" s="1499" t="s">
        <v>168</v>
      </c>
      <c r="H10" s="1499"/>
      <c r="I10" s="1499"/>
      <c r="J10" s="1499"/>
      <c r="K10" s="1500"/>
      <c r="L10" s="1498"/>
      <c r="M10" s="1499"/>
      <c r="N10" s="1499"/>
      <c r="O10" s="1499"/>
      <c r="P10" s="1237"/>
      <c r="Q10" s="1499"/>
      <c r="R10" s="1499"/>
      <c r="S10" s="1500"/>
    </row>
    <row r="11" spans="1:19" ht="14">
      <c r="A11" s="1458" t="s">
        <v>361</v>
      </c>
      <c r="B11" s="1459"/>
      <c r="C11" s="1459"/>
      <c r="D11" s="1459"/>
      <c r="E11" s="1459"/>
      <c r="F11" s="1459"/>
      <c r="G11" s="1459"/>
      <c r="H11" s="1459"/>
      <c r="I11" s="1459"/>
      <c r="J11" s="1459"/>
      <c r="K11" s="1459"/>
      <c r="L11" s="1459"/>
      <c r="M11" s="1459"/>
      <c r="N11" s="1459"/>
      <c r="O11" s="1459"/>
      <c r="P11" s="1459"/>
      <c r="Q11" s="1459"/>
      <c r="R11" s="1459"/>
      <c r="S11" s="1460"/>
    </row>
    <row r="12" spans="1:19" ht="36.75" customHeight="1">
      <c r="A12" s="1458"/>
      <c r="B12" s="1459"/>
      <c r="C12" s="1459"/>
      <c r="D12" s="1459"/>
      <c r="E12" s="1459"/>
      <c r="F12" s="1459"/>
      <c r="G12" s="1459"/>
      <c r="H12" s="1459"/>
      <c r="I12" s="1459"/>
      <c r="J12" s="1459"/>
      <c r="K12" s="1459"/>
      <c r="L12" s="1459"/>
      <c r="M12" s="1459"/>
      <c r="N12" s="1459"/>
      <c r="O12" s="1459"/>
      <c r="P12" s="1459"/>
      <c r="Q12" s="1459"/>
      <c r="R12" s="1459"/>
      <c r="S12" s="1460"/>
    </row>
    <row r="13" spans="1:19" ht="14">
      <c r="A13" s="95"/>
      <c r="B13" s="95"/>
      <c r="C13" s="95"/>
      <c r="D13" s="118"/>
      <c r="E13" s="118"/>
      <c r="F13" s="118"/>
      <c r="G13" s="118"/>
      <c r="H13" s="118"/>
      <c r="I13" s="118"/>
      <c r="J13" s="118"/>
      <c r="K13" s="118"/>
      <c r="L13" s="118"/>
      <c r="M13" s="118"/>
      <c r="N13" s="118"/>
      <c r="O13" s="118"/>
      <c r="P13" s="118"/>
    </row>
    <row r="14" spans="1:19" ht="14">
      <c r="A14" s="95" t="s">
        <v>321</v>
      </c>
      <c r="B14" s="95"/>
      <c r="C14" s="95"/>
      <c r="D14" s="118"/>
      <c r="E14" s="118"/>
      <c r="F14" s="118"/>
      <c r="G14" s="118"/>
      <c r="H14" s="118"/>
      <c r="I14" s="118"/>
      <c r="J14" s="118"/>
      <c r="K14" s="118"/>
      <c r="L14" s="118"/>
      <c r="M14" s="118"/>
      <c r="N14" s="118"/>
      <c r="O14" s="118"/>
      <c r="P14" s="118"/>
    </row>
    <row r="15" spans="1:19" ht="33.75" customHeight="1">
      <c r="A15" s="1458" t="s">
        <v>170</v>
      </c>
      <c r="B15" s="1460"/>
      <c r="C15" s="1235" t="s">
        <v>322</v>
      </c>
      <c r="D15" s="1235"/>
      <c r="E15" s="1235"/>
      <c r="F15" s="1520" t="s">
        <v>323</v>
      </c>
      <c r="G15" s="1520"/>
      <c r="H15" s="1520"/>
      <c r="I15" s="1521"/>
      <c r="J15" s="1522"/>
      <c r="K15" s="1523"/>
      <c r="L15" s="1191" t="s">
        <v>324</v>
      </c>
      <c r="M15" s="1192"/>
      <c r="N15" s="1193"/>
      <c r="O15" s="1191" t="s">
        <v>353</v>
      </c>
      <c r="P15" s="1192"/>
      <c r="Q15" s="1192"/>
      <c r="R15" s="1192"/>
      <c r="S15" s="1193"/>
    </row>
    <row r="16" spans="1:19" ht="37.5" customHeight="1">
      <c r="A16" s="1458" t="s">
        <v>224</v>
      </c>
      <c r="B16" s="1460"/>
      <c r="C16" s="731" t="s">
        <v>234</v>
      </c>
      <c r="D16" s="732" t="s">
        <v>235</v>
      </c>
      <c r="E16" s="733" t="s">
        <v>236</v>
      </c>
      <c r="F16" s="731" t="s">
        <v>234</v>
      </c>
      <c r="G16" s="732" t="s">
        <v>235</v>
      </c>
      <c r="H16" s="733" t="s">
        <v>236</v>
      </c>
      <c r="I16" s="1524"/>
      <c r="J16" s="1525"/>
      <c r="K16" s="1526"/>
      <c r="L16" s="731" t="s">
        <v>234</v>
      </c>
      <c r="M16" s="732" t="s">
        <v>235</v>
      </c>
      <c r="N16" s="733" t="s">
        <v>236</v>
      </c>
      <c r="O16" s="1458" t="s">
        <v>234</v>
      </c>
      <c r="P16" s="1459"/>
      <c r="Q16" s="732" t="s">
        <v>235</v>
      </c>
      <c r="R16" s="1459" t="s">
        <v>236</v>
      </c>
      <c r="S16" s="1460"/>
    </row>
    <row r="17" spans="1:19" ht="14">
      <c r="A17" s="95"/>
      <c r="B17" s="95"/>
      <c r="C17" s="95"/>
      <c r="D17" s="118"/>
      <c r="E17" s="118"/>
      <c r="F17" s="118"/>
      <c r="G17" s="118"/>
      <c r="H17" s="118"/>
      <c r="I17" s="118"/>
      <c r="J17" s="118"/>
      <c r="K17" s="118"/>
      <c r="L17" s="118"/>
      <c r="M17" s="118"/>
      <c r="N17" s="118"/>
      <c r="O17" s="118"/>
      <c r="P17" s="118"/>
    </row>
    <row r="18" spans="1:19" ht="14">
      <c r="A18" s="95" t="s">
        <v>325</v>
      </c>
      <c r="B18" s="95"/>
      <c r="C18" s="95"/>
      <c r="D18" s="118"/>
      <c r="E18" s="118"/>
      <c r="F18" s="118"/>
      <c r="G18" s="118"/>
      <c r="H18" s="118"/>
      <c r="I18" s="118"/>
      <c r="J18" s="118"/>
      <c r="K18" s="118"/>
      <c r="L18" s="118"/>
      <c r="M18" s="118"/>
      <c r="N18" s="118"/>
      <c r="O18" s="118"/>
      <c r="P18" s="118"/>
    </row>
    <row r="19" spans="1:19" s="17" customFormat="1" ht="14">
      <c r="A19" s="95" t="s">
        <v>1360</v>
      </c>
      <c r="B19" s="95"/>
      <c r="C19" s="95"/>
      <c r="D19" s="118"/>
      <c r="E19" s="118"/>
      <c r="F19" s="118"/>
      <c r="G19" s="118"/>
      <c r="H19" s="118"/>
      <c r="I19" s="118"/>
      <c r="J19" s="118"/>
      <c r="K19" s="118"/>
      <c r="L19" s="118"/>
      <c r="M19" s="118"/>
      <c r="N19" s="118"/>
      <c r="O19" s="118"/>
      <c r="P19" s="118"/>
      <c r="Q19" s="114"/>
      <c r="R19" s="114"/>
      <c r="S19" s="114"/>
    </row>
    <row r="20" spans="1:19" s="17" customFormat="1" ht="33" customHeight="1">
      <c r="A20" s="1518" t="s">
        <v>1361</v>
      </c>
      <c r="B20" s="1518"/>
      <c r="C20" s="1519" t="s">
        <v>1362</v>
      </c>
      <c r="D20" s="1519"/>
      <c r="E20" s="1519"/>
      <c r="F20" s="1519"/>
      <c r="G20" s="1519"/>
      <c r="H20" s="1519"/>
      <c r="I20" s="1519"/>
      <c r="J20" s="1519"/>
      <c r="K20" s="1519"/>
      <c r="L20" s="1519"/>
      <c r="M20" s="1519"/>
      <c r="N20" s="1519"/>
      <c r="O20" s="1519"/>
      <c r="P20" s="1519"/>
      <c r="Q20" s="1519"/>
      <c r="R20" s="1519"/>
      <c r="S20" s="1519"/>
    </row>
    <row r="21" spans="1:19" s="17" customFormat="1" ht="14">
      <c r="A21" s="95"/>
      <c r="B21" s="95"/>
      <c r="C21" s="95"/>
      <c r="D21" s="118"/>
      <c r="E21" s="118"/>
      <c r="F21" s="118"/>
      <c r="G21" s="118"/>
      <c r="H21" s="118"/>
      <c r="I21" s="118"/>
      <c r="J21" s="118"/>
      <c r="K21" s="118"/>
      <c r="L21" s="118"/>
      <c r="M21" s="118"/>
      <c r="N21" s="118"/>
      <c r="O21" s="118"/>
      <c r="P21" s="118"/>
      <c r="Q21" s="114"/>
      <c r="R21" s="114"/>
      <c r="S21" s="114"/>
    </row>
    <row r="22" spans="1:19" ht="14">
      <c r="A22" s="95" t="s">
        <v>1332</v>
      </c>
      <c r="B22" s="95"/>
      <c r="C22" s="95"/>
      <c r="D22" s="118"/>
      <c r="E22" s="118"/>
      <c r="F22" s="118"/>
      <c r="G22" s="118"/>
      <c r="H22" s="118"/>
      <c r="I22" s="118"/>
      <c r="J22" s="118"/>
      <c r="K22" s="118"/>
      <c r="L22" s="118"/>
      <c r="M22" s="118"/>
      <c r="N22" s="118"/>
      <c r="O22" s="118"/>
      <c r="P22" s="118"/>
    </row>
    <row r="23" spans="1:19" ht="14">
      <c r="A23" s="1458" t="s">
        <v>170</v>
      </c>
      <c r="B23" s="1460"/>
      <c r="C23" s="1458" t="s">
        <v>326</v>
      </c>
      <c r="D23" s="1459"/>
      <c r="E23" s="1459"/>
      <c r="F23" s="1460"/>
      <c r="G23" s="1458" t="s">
        <v>327</v>
      </c>
      <c r="H23" s="1459"/>
      <c r="I23" s="1459"/>
      <c r="J23" s="707"/>
      <c r="K23" s="1458" t="s">
        <v>328</v>
      </c>
      <c r="L23" s="1459"/>
      <c r="M23" s="1459"/>
      <c r="N23" s="1460"/>
      <c r="O23" s="1458" t="s">
        <v>329</v>
      </c>
      <c r="P23" s="1459"/>
      <c r="Q23" s="1459"/>
      <c r="R23" s="1459"/>
      <c r="S23" s="1460"/>
    </row>
    <row r="24" spans="1:19" ht="28.5" customHeight="1">
      <c r="A24" s="1458" t="s">
        <v>330</v>
      </c>
      <c r="B24" s="1460"/>
      <c r="C24" s="1458"/>
      <c r="D24" s="1459"/>
      <c r="E24" s="1459" t="s">
        <v>354</v>
      </c>
      <c r="F24" s="1460"/>
      <c r="G24" s="1458"/>
      <c r="H24" s="1459"/>
      <c r="I24" s="1459"/>
      <c r="J24" s="740" t="s">
        <v>355</v>
      </c>
      <c r="K24" s="1458"/>
      <c r="L24" s="1459"/>
      <c r="M24" s="1459"/>
      <c r="N24" s="740" t="s">
        <v>356</v>
      </c>
      <c r="O24" s="1277" t="s">
        <v>359</v>
      </c>
      <c r="P24" s="1234"/>
      <c r="Q24" s="732" t="s">
        <v>235</v>
      </c>
      <c r="R24" s="1516" t="s">
        <v>360</v>
      </c>
      <c r="S24" s="1517"/>
    </row>
    <row r="25" spans="1:19" ht="28.5" customHeight="1">
      <c r="A25" s="1458" t="s">
        <v>331</v>
      </c>
      <c r="B25" s="1460"/>
      <c r="C25" s="1458"/>
      <c r="D25" s="1459"/>
      <c r="E25" s="1459" t="s">
        <v>354</v>
      </c>
      <c r="F25" s="1460"/>
      <c r="G25" s="1458"/>
      <c r="H25" s="1459"/>
      <c r="I25" s="1459"/>
      <c r="J25" s="740" t="s">
        <v>355</v>
      </c>
      <c r="K25" s="1458"/>
      <c r="L25" s="1459"/>
      <c r="M25" s="1459"/>
      <c r="N25" s="740" t="s">
        <v>356</v>
      </c>
      <c r="O25" s="1277" t="s">
        <v>359</v>
      </c>
      <c r="P25" s="1234"/>
      <c r="Q25" s="732" t="s">
        <v>235</v>
      </c>
      <c r="R25" s="1516" t="s">
        <v>360</v>
      </c>
      <c r="S25" s="1517"/>
    </row>
    <row r="26" spans="1:19" ht="14">
      <c r="A26" s="95"/>
      <c r="B26" s="95"/>
      <c r="C26" s="95"/>
      <c r="D26" s="118"/>
      <c r="E26" s="118"/>
      <c r="F26" s="118"/>
      <c r="G26" s="118"/>
      <c r="H26" s="118"/>
      <c r="I26" s="118"/>
      <c r="J26" s="118"/>
      <c r="K26" s="118"/>
      <c r="L26" s="118"/>
      <c r="M26" s="118"/>
      <c r="N26" s="118"/>
      <c r="O26" s="118"/>
      <c r="P26" s="118"/>
    </row>
    <row r="27" spans="1:19" ht="14">
      <c r="A27" s="95" t="s">
        <v>1333</v>
      </c>
      <c r="B27" s="95"/>
      <c r="C27" s="95"/>
      <c r="D27" s="118"/>
      <c r="E27" s="118"/>
      <c r="F27" s="118"/>
      <c r="G27" s="118"/>
      <c r="H27" s="118"/>
      <c r="I27" s="118"/>
      <c r="J27" s="118"/>
      <c r="K27" s="118"/>
      <c r="L27" s="118"/>
      <c r="M27" s="118"/>
      <c r="N27" s="118"/>
      <c r="O27" s="118"/>
      <c r="P27" s="118"/>
    </row>
    <row r="28" spans="1:19" ht="14">
      <c r="A28" s="1515" t="s">
        <v>332</v>
      </c>
      <c r="B28" s="1459"/>
      <c r="C28" s="1459"/>
      <c r="D28" s="1459"/>
      <c r="E28" s="1459"/>
      <c r="F28" s="1459"/>
      <c r="G28" s="1459"/>
      <c r="H28" s="1460"/>
      <c r="I28" s="1430" t="s">
        <v>357</v>
      </c>
      <c r="J28" s="1430"/>
      <c r="K28" s="1430"/>
      <c r="L28" s="1430"/>
      <c r="M28" s="1430"/>
      <c r="N28" s="1430"/>
      <c r="O28" s="1458" t="s">
        <v>333</v>
      </c>
      <c r="P28" s="1459"/>
      <c r="Q28" s="1459"/>
      <c r="R28" s="1459"/>
      <c r="S28" s="1460"/>
    </row>
    <row r="29" spans="1:19" ht="29.25" customHeight="1">
      <c r="A29" s="738" t="s">
        <v>110</v>
      </c>
      <c r="B29" s="732" t="s">
        <v>701</v>
      </c>
      <c r="C29" s="1513" t="s">
        <v>358</v>
      </c>
      <c r="D29" s="1513"/>
      <c r="E29" s="1513"/>
      <c r="F29" s="1513"/>
      <c r="G29" s="1513"/>
      <c r="H29" s="1514"/>
      <c r="I29" s="1430"/>
      <c r="J29" s="1277"/>
      <c r="K29" s="120" t="s">
        <v>134</v>
      </c>
      <c r="L29" s="1278"/>
      <c r="M29" s="1277"/>
      <c r="N29" s="121" t="s">
        <v>133</v>
      </c>
      <c r="O29" s="1458" t="s">
        <v>296</v>
      </c>
      <c r="P29" s="1459"/>
      <c r="Q29" s="1459"/>
      <c r="R29" s="732" t="s">
        <v>235</v>
      </c>
      <c r="S29" s="733" t="s">
        <v>202</v>
      </c>
    </row>
    <row r="30" spans="1:19" ht="14">
      <c r="A30" s="95"/>
      <c r="B30" s="95"/>
      <c r="C30" s="95"/>
      <c r="D30" s="118"/>
      <c r="E30" s="118"/>
      <c r="F30" s="118"/>
      <c r="G30" s="118"/>
      <c r="H30" s="118"/>
      <c r="I30" s="118"/>
      <c r="J30" s="118"/>
      <c r="K30" s="118"/>
      <c r="L30" s="118"/>
      <c r="M30" s="118"/>
      <c r="N30" s="118"/>
      <c r="O30" s="118"/>
      <c r="P30" s="118"/>
    </row>
    <row r="31" spans="1:19" ht="14">
      <c r="A31" s="95" t="s">
        <v>1314</v>
      </c>
      <c r="B31" s="95"/>
      <c r="C31" s="95"/>
      <c r="D31" s="118"/>
      <c r="E31" s="118"/>
      <c r="F31" s="118"/>
      <c r="G31" s="118"/>
      <c r="H31" s="118"/>
      <c r="I31" s="118"/>
      <c r="J31" s="118"/>
      <c r="K31" s="118"/>
      <c r="L31" s="118"/>
      <c r="M31" s="118"/>
      <c r="N31" s="118"/>
      <c r="O31" s="118"/>
      <c r="P31" s="118"/>
    </row>
    <row r="32" spans="1:19" ht="14">
      <c r="A32" s="1458" t="s">
        <v>260</v>
      </c>
      <c r="B32" s="1459"/>
      <c r="C32" s="1460"/>
      <c r="D32" s="1509" t="s">
        <v>224</v>
      </c>
      <c r="E32" s="1510"/>
      <c r="F32" s="1510"/>
      <c r="G32" s="1511"/>
      <c r="H32" s="1458" t="s">
        <v>751</v>
      </c>
      <c r="I32" s="1459"/>
      <c r="J32" s="1459"/>
      <c r="K32" s="1459"/>
      <c r="L32" s="1459"/>
      <c r="M32" s="1459"/>
      <c r="N32" s="1459"/>
      <c r="O32" s="1459"/>
      <c r="P32" s="1460"/>
      <c r="Q32" s="1458" t="s">
        <v>334</v>
      </c>
      <c r="R32" s="1459"/>
      <c r="S32" s="1460"/>
    </row>
    <row r="33" spans="1:19" ht="28.5" customHeight="1">
      <c r="A33" s="1512" t="s">
        <v>335</v>
      </c>
      <c r="B33" s="1513"/>
      <c r="C33" s="1514"/>
      <c r="D33" s="1458" t="s">
        <v>296</v>
      </c>
      <c r="E33" s="1459"/>
      <c r="F33" s="739" t="s">
        <v>235</v>
      </c>
      <c r="G33" s="740" t="s">
        <v>362</v>
      </c>
      <c r="H33" s="1458" t="s">
        <v>363</v>
      </c>
      <c r="I33" s="1459"/>
      <c r="J33" s="732" t="s">
        <v>235</v>
      </c>
      <c r="K33" s="1459" t="s">
        <v>364</v>
      </c>
      <c r="L33" s="1459"/>
      <c r="M33" s="1459"/>
      <c r="N33" s="724" t="s">
        <v>235</v>
      </c>
      <c r="O33" s="1234" t="s">
        <v>112</v>
      </c>
      <c r="P33" s="1278"/>
      <c r="Q33" s="731" t="s">
        <v>296</v>
      </c>
      <c r="R33" s="732" t="s">
        <v>235</v>
      </c>
      <c r="S33" s="733" t="s">
        <v>362</v>
      </c>
    </row>
    <row r="34" spans="1:19" ht="28.5" customHeight="1">
      <c r="A34" s="1305" t="s">
        <v>336</v>
      </c>
      <c r="B34" s="1423"/>
      <c r="C34" s="1424"/>
      <c r="D34" s="1458" t="s">
        <v>296</v>
      </c>
      <c r="E34" s="1459"/>
      <c r="F34" s="739" t="s">
        <v>235</v>
      </c>
      <c r="G34" s="740" t="s">
        <v>362</v>
      </c>
      <c r="H34" s="1458" t="s">
        <v>363</v>
      </c>
      <c r="I34" s="1459"/>
      <c r="J34" s="732" t="s">
        <v>235</v>
      </c>
      <c r="K34" s="1459" t="s">
        <v>364</v>
      </c>
      <c r="L34" s="1459"/>
      <c r="M34" s="1459"/>
      <c r="N34" s="724" t="s">
        <v>235</v>
      </c>
      <c r="O34" s="1234" t="s">
        <v>112</v>
      </c>
      <c r="P34" s="1278"/>
      <c r="Q34" s="731" t="s">
        <v>296</v>
      </c>
      <c r="R34" s="732" t="s">
        <v>235</v>
      </c>
      <c r="S34" s="733" t="s">
        <v>362</v>
      </c>
    </row>
    <row r="35" spans="1:19" ht="28.5" customHeight="1">
      <c r="A35" s="1307"/>
      <c r="B35" s="1504"/>
      <c r="C35" s="1505"/>
      <c r="D35" s="1458" t="s">
        <v>296</v>
      </c>
      <c r="E35" s="1459"/>
      <c r="F35" s="739" t="s">
        <v>235</v>
      </c>
      <c r="G35" s="740" t="s">
        <v>362</v>
      </c>
      <c r="H35" s="1506" t="s">
        <v>1324</v>
      </c>
      <c r="I35" s="1507"/>
      <c r="J35" s="1507"/>
      <c r="K35" s="1507"/>
      <c r="L35" s="1507"/>
      <c r="M35" s="1507"/>
      <c r="N35" s="1507"/>
      <c r="O35" s="1507"/>
      <c r="P35" s="1508"/>
      <c r="Q35" s="731" t="s">
        <v>296</v>
      </c>
      <c r="R35" s="732" t="s">
        <v>235</v>
      </c>
      <c r="S35" s="733" t="s">
        <v>362</v>
      </c>
    </row>
    <row r="36" spans="1:19" ht="28.5" customHeight="1">
      <c r="A36" s="228" t="s">
        <v>337</v>
      </c>
      <c r="B36" s="743"/>
      <c r="C36" s="717"/>
      <c r="D36" s="1458" t="s">
        <v>296</v>
      </c>
      <c r="E36" s="1459"/>
      <c r="F36" s="739" t="s">
        <v>235</v>
      </c>
      <c r="G36" s="740" t="s">
        <v>362</v>
      </c>
      <c r="H36" s="1458" t="s">
        <v>363</v>
      </c>
      <c r="I36" s="1459"/>
      <c r="J36" s="732" t="s">
        <v>235</v>
      </c>
      <c r="K36" s="1459" t="s">
        <v>364</v>
      </c>
      <c r="L36" s="1459"/>
      <c r="M36" s="1459"/>
      <c r="N36" s="724" t="s">
        <v>235</v>
      </c>
      <c r="O36" s="1234" t="s">
        <v>112</v>
      </c>
      <c r="P36" s="1278"/>
      <c r="Q36" s="731" t="s">
        <v>296</v>
      </c>
      <c r="R36" s="732" t="s">
        <v>235</v>
      </c>
      <c r="S36" s="733" t="s">
        <v>362</v>
      </c>
    </row>
    <row r="37" spans="1:19" ht="14">
      <c r="A37" s="95"/>
      <c r="B37" s="95"/>
      <c r="C37" s="95"/>
      <c r="D37" s="118"/>
      <c r="E37" s="118"/>
      <c r="F37" s="118"/>
      <c r="G37" s="118"/>
      <c r="H37" s="118"/>
      <c r="I37" s="118"/>
      <c r="J37" s="118"/>
      <c r="K37" s="118"/>
      <c r="L37" s="118"/>
      <c r="M37" s="118"/>
      <c r="N37" s="118"/>
      <c r="O37" s="118"/>
      <c r="P37" s="118"/>
    </row>
    <row r="38" spans="1:19" ht="14">
      <c r="A38" s="95" t="s">
        <v>1334</v>
      </c>
      <c r="B38" s="95"/>
      <c r="C38" s="95"/>
      <c r="D38" s="118"/>
      <c r="E38" s="118"/>
      <c r="F38" s="118"/>
      <c r="G38" s="118"/>
      <c r="H38" s="118"/>
      <c r="I38" s="118"/>
      <c r="J38" s="118"/>
      <c r="K38" s="118"/>
      <c r="L38" s="118"/>
      <c r="M38" s="118"/>
      <c r="N38" s="118"/>
      <c r="O38" s="118"/>
      <c r="P38" s="118"/>
    </row>
    <row r="39" spans="1:19" ht="14">
      <c r="A39" s="1458" t="s">
        <v>338</v>
      </c>
      <c r="B39" s="1459"/>
      <c r="C39" s="1460"/>
      <c r="D39" s="1458" t="s">
        <v>339</v>
      </c>
      <c r="E39" s="1459"/>
      <c r="F39" s="1459"/>
      <c r="G39" s="1459"/>
      <c r="H39" s="1459"/>
      <c r="I39" s="1459"/>
      <c r="J39" s="1459"/>
      <c r="K39" s="1459"/>
      <c r="L39" s="1459"/>
      <c r="M39" s="1459"/>
      <c r="N39" s="1459"/>
      <c r="O39" s="1459"/>
      <c r="P39" s="1459"/>
      <c r="Q39" s="1459"/>
      <c r="R39" s="1459"/>
      <c r="S39" s="1460"/>
    </row>
    <row r="40" spans="1:19" ht="28.5" customHeight="1">
      <c r="A40" s="731" t="s">
        <v>366</v>
      </c>
      <c r="B40" s="1459" t="s">
        <v>702</v>
      </c>
      <c r="C40" s="1460"/>
      <c r="D40" s="1458" t="s">
        <v>365</v>
      </c>
      <c r="E40" s="1459"/>
      <c r="F40" s="1459"/>
      <c r="G40" s="1459"/>
      <c r="H40" s="1459"/>
      <c r="I40" s="1459"/>
      <c r="J40" s="1234"/>
      <c r="K40" s="1234"/>
      <c r="L40" s="120" t="s">
        <v>367</v>
      </c>
      <c r="M40" s="1234"/>
      <c r="N40" s="1234"/>
      <c r="O40" s="724" t="s">
        <v>181</v>
      </c>
      <c r="P40" s="1234"/>
      <c r="Q40" s="1234"/>
      <c r="R40" s="120" t="s">
        <v>135</v>
      </c>
      <c r="S40" s="121"/>
    </row>
    <row r="41" spans="1:19" ht="14">
      <c r="A41" s="95"/>
      <c r="B41" s="95"/>
      <c r="C41" s="95"/>
      <c r="D41" s="118"/>
      <c r="E41" s="118"/>
      <c r="F41" s="118"/>
      <c r="G41" s="118"/>
      <c r="H41" s="118"/>
      <c r="I41" s="118"/>
      <c r="J41" s="118"/>
      <c r="K41" s="118"/>
      <c r="L41" s="118"/>
      <c r="M41" s="118"/>
      <c r="N41" s="118"/>
      <c r="O41" s="118"/>
      <c r="P41" s="118"/>
    </row>
    <row r="42" spans="1:19" s="17" customFormat="1" ht="14">
      <c r="A42" s="95" t="s">
        <v>1335</v>
      </c>
      <c r="B42" s="185"/>
      <c r="C42" s="114"/>
      <c r="D42" s="114"/>
      <c r="E42" s="114"/>
      <c r="F42" s="114"/>
      <c r="G42" s="114"/>
      <c r="H42" s="114"/>
      <c r="I42" s="114"/>
      <c r="J42" s="114"/>
      <c r="K42" s="114"/>
      <c r="L42" s="114"/>
      <c r="M42" s="114"/>
      <c r="N42" s="114"/>
      <c r="O42" s="114"/>
      <c r="P42" s="114"/>
      <c r="Q42" s="1501" t="s">
        <v>1327</v>
      </c>
      <c r="R42" s="1502"/>
      <c r="S42" s="1502"/>
    </row>
    <row r="43" spans="1:19" s="17" customFormat="1" ht="14">
      <c r="A43" s="1191" t="s">
        <v>779</v>
      </c>
      <c r="B43" s="1192"/>
      <c r="C43" s="1193"/>
      <c r="D43" s="1458" t="s">
        <v>780</v>
      </c>
      <c r="E43" s="1459"/>
      <c r="F43" s="1459"/>
      <c r="G43" s="1459"/>
      <c r="H43" s="1459"/>
      <c r="I43" s="1459"/>
      <c r="J43" s="1459"/>
      <c r="K43" s="1459"/>
      <c r="L43" s="1459"/>
      <c r="M43" s="1459"/>
      <c r="N43" s="1459"/>
      <c r="O43" s="1459"/>
      <c r="P43" s="1459"/>
      <c r="Q43" s="1459"/>
      <c r="R43" s="1459"/>
      <c r="S43" s="1460"/>
    </row>
    <row r="44" spans="1:19" s="17" customFormat="1" ht="20.25" customHeight="1">
      <c r="A44" s="1262" t="s">
        <v>781</v>
      </c>
      <c r="B44" s="1262"/>
      <c r="C44" s="1262"/>
      <c r="D44" s="1503"/>
      <c r="E44" s="1503"/>
      <c r="F44" s="1503"/>
      <c r="G44" s="1503"/>
      <c r="H44" s="1503"/>
      <c r="I44" s="1503"/>
      <c r="J44" s="1503"/>
      <c r="K44" s="1503"/>
      <c r="L44" s="1503"/>
      <c r="M44" s="1503"/>
      <c r="N44" s="1503"/>
      <c r="O44" s="1503"/>
      <c r="P44" s="1503"/>
      <c r="Q44" s="1503"/>
      <c r="R44" s="1503"/>
      <c r="S44" s="1503"/>
    </row>
    <row r="45" spans="1:19" s="17" customFormat="1" ht="20.25" customHeight="1">
      <c r="A45" s="1250" t="s">
        <v>781</v>
      </c>
      <c r="B45" s="1411"/>
      <c r="C45" s="1239"/>
      <c r="D45" s="1498"/>
      <c r="E45" s="1499"/>
      <c r="F45" s="1499"/>
      <c r="G45" s="1499"/>
      <c r="H45" s="1499"/>
      <c r="I45" s="1499"/>
      <c r="J45" s="1499"/>
      <c r="K45" s="1499"/>
      <c r="L45" s="1499"/>
      <c r="M45" s="1499"/>
      <c r="N45" s="1499"/>
      <c r="O45" s="1499"/>
      <c r="P45" s="1499"/>
      <c r="Q45" s="1499"/>
      <c r="R45" s="1499"/>
      <c r="S45" s="1500"/>
    </row>
    <row r="46" spans="1:19" s="17" customFormat="1">
      <c r="A46" s="723" t="s">
        <v>782</v>
      </c>
      <c r="B46" s="185"/>
      <c r="C46" s="114"/>
      <c r="D46" s="114"/>
      <c r="E46" s="114"/>
      <c r="F46" s="114"/>
      <c r="G46" s="114"/>
      <c r="H46" s="114"/>
      <c r="I46" s="114"/>
      <c r="J46" s="114"/>
      <c r="K46" s="114"/>
      <c r="L46" s="114"/>
      <c r="M46" s="114"/>
      <c r="N46" s="114"/>
      <c r="O46" s="114"/>
      <c r="P46" s="114"/>
      <c r="Q46" s="114"/>
      <c r="R46" s="114"/>
      <c r="S46" s="114"/>
    </row>
  </sheetData>
  <mergeCells count="92">
    <mergeCell ref="J3:N3"/>
    <mergeCell ref="P3:S3"/>
    <mergeCell ref="A2:B2"/>
    <mergeCell ref="C2:E2"/>
    <mergeCell ref="F2:H2"/>
    <mergeCell ref="I2:N2"/>
    <mergeCell ref="O2:S2"/>
    <mergeCell ref="J4:N4"/>
    <mergeCell ref="A8:B8"/>
    <mergeCell ref="C8:K8"/>
    <mergeCell ref="L8:S8"/>
    <mergeCell ref="C9:E9"/>
    <mergeCell ref="G9:K9"/>
    <mergeCell ref="L9:O10"/>
    <mergeCell ref="P9:P10"/>
    <mergeCell ref="Q9:S10"/>
    <mergeCell ref="C10:E10"/>
    <mergeCell ref="G10:K10"/>
    <mergeCell ref="A11:S11"/>
    <mergeCell ref="A12:S12"/>
    <mergeCell ref="A15:B15"/>
    <mergeCell ref="C15:E15"/>
    <mergeCell ref="F15:H15"/>
    <mergeCell ref="I15:K16"/>
    <mergeCell ref="L15:N15"/>
    <mergeCell ref="O15:S15"/>
    <mergeCell ref="A16:B16"/>
    <mergeCell ref="O16:P16"/>
    <mergeCell ref="R16:S16"/>
    <mergeCell ref="A20:B20"/>
    <mergeCell ref="C20:S20"/>
    <mergeCell ref="A23:B23"/>
    <mergeCell ref="C23:F23"/>
    <mergeCell ref="G23:I23"/>
    <mergeCell ref="K23:N23"/>
    <mergeCell ref="O23:S23"/>
    <mergeCell ref="R24:S24"/>
    <mergeCell ref="A25:B25"/>
    <mergeCell ref="C25:D25"/>
    <mergeCell ref="E25:F25"/>
    <mergeCell ref="G25:I25"/>
    <mergeCell ref="K25:M25"/>
    <mergeCell ref="O25:P25"/>
    <mergeCell ref="R25:S25"/>
    <mergeCell ref="A24:B24"/>
    <mergeCell ref="C24:D24"/>
    <mergeCell ref="E24:F24"/>
    <mergeCell ref="G24:I24"/>
    <mergeCell ref="K24:M24"/>
    <mergeCell ref="O24:P24"/>
    <mergeCell ref="A28:H28"/>
    <mergeCell ref="I28:N28"/>
    <mergeCell ref="O28:S28"/>
    <mergeCell ref="C29:H29"/>
    <mergeCell ref="I29:J29"/>
    <mergeCell ref="L29:M29"/>
    <mergeCell ref="O29:Q29"/>
    <mergeCell ref="A32:C32"/>
    <mergeCell ref="D32:G32"/>
    <mergeCell ref="H32:P32"/>
    <mergeCell ref="Q32:S32"/>
    <mergeCell ref="A33:C33"/>
    <mergeCell ref="D33:E33"/>
    <mergeCell ref="H33:I33"/>
    <mergeCell ref="K33:M33"/>
    <mergeCell ref="O33:P33"/>
    <mergeCell ref="A34:C35"/>
    <mergeCell ref="D34:E34"/>
    <mergeCell ref="H34:I34"/>
    <mergeCell ref="K34:M34"/>
    <mergeCell ref="O34:P34"/>
    <mergeCell ref="D35:E35"/>
    <mergeCell ref="H35:P35"/>
    <mergeCell ref="D36:E36"/>
    <mergeCell ref="H36:I36"/>
    <mergeCell ref="K36:M36"/>
    <mergeCell ref="O36:P36"/>
    <mergeCell ref="A39:C39"/>
    <mergeCell ref="D39:S39"/>
    <mergeCell ref="A45:C45"/>
    <mergeCell ref="D45:S45"/>
    <mergeCell ref="B40:C40"/>
    <mergeCell ref="D40:G40"/>
    <mergeCell ref="H40:I40"/>
    <mergeCell ref="J40:K40"/>
    <mergeCell ref="M40:N40"/>
    <mergeCell ref="P40:Q40"/>
    <mergeCell ref="Q42:S42"/>
    <mergeCell ref="A43:C43"/>
    <mergeCell ref="D43:S43"/>
    <mergeCell ref="A44:C44"/>
    <mergeCell ref="D44:S44"/>
  </mergeCells>
  <phoneticPr fontId="9"/>
  <pageMargins left="0.70866141732283472" right="0.70866141732283472" top="0.74803149606299213" bottom="0.55118110236220474" header="0.31496062992125984" footer="0.11811023622047245"/>
  <pageSetup paperSize="9" scale="89"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S47"/>
  <sheetViews>
    <sheetView view="pageBreakPreview" topLeftCell="A16" zoomScaleNormal="100" zoomScaleSheetLayoutView="100" workbookViewId="0">
      <selection activeCell="X34" sqref="X34"/>
    </sheetView>
  </sheetViews>
  <sheetFormatPr defaultColWidth="9" defaultRowHeight="13"/>
  <cols>
    <col min="1" max="1" width="2.36328125" style="249" customWidth="1"/>
    <col min="2" max="2" width="5.453125" style="249" bestFit="1" customWidth="1"/>
    <col min="3" max="3" width="4.08984375" style="249" customWidth="1"/>
    <col min="4" max="4" width="5.36328125" style="249" customWidth="1"/>
    <col min="5" max="6" width="4.453125" style="249" customWidth="1"/>
    <col min="7" max="7" width="1.453125" style="249" customWidth="1"/>
    <col min="8" max="8" width="5.6328125" style="249" customWidth="1"/>
    <col min="9" max="9" width="1.453125" style="249" bestFit="1" customWidth="1"/>
    <col min="10" max="10" width="1.453125" style="249" customWidth="1"/>
    <col min="11" max="11" width="6.81640625" style="249" customWidth="1"/>
    <col min="12" max="12" width="6.36328125" style="249" customWidth="1"/>
    <col min="13" max="13" width="2.6328125" style="249" customWidth="1"/>
    <col min="14" max="14" width="9" style="249" customWidth="1"/>
    <col min="15" max="16" width="3.81640625" style="249" customWidth="1"/>
    <col min="17" max="17" width="10.90625" style="249" customWidth="1"/>
    <col min="18" max="18" width="5.36328125" style="249" customWidth="1"/>
    <col min="19" max="19" width="7.453125" style="249" customWidth="1"/>
    <col min="20" max="16384" width="9" style="249"/>
  </cols>
  <sheetData>
    <row r="1" spans="1:19" ht="14">
      <c r="A1" s="248" t="s">
        <v>1223</v>
      </c>
      <c r="S1" s="435" t="s">
        <v>1391</v>
      </c>
    </row>
    <row r="2" spans="1:19" ht="15.75" customHeight="1">
      <c r="A2" s="1572" t="s">
        <v>438</v>
      </c>
      <c r="B2" s="1573"/>
      <c r="C2" s="1569" t="s">
        <v>439</v>
      </c>
      <c r="D2" s="1570"/>
      <c r="E2" s="1570"/>
      <c r="F2" s="1571"/>
      <c r="G2" s="251"/>
      <c r="H2" s="1578" t="s">
        <v>440</v>
      </c>
      <c r="I2" s="252"/>
      <c r="J2" s="1578" t="s">
        <v>441</v>
      </c>
      <c r="K2" s="1578"/>
      <c r="L2" s="1578"/>
      <c r="M2" s="1578"/>
      <c r="N2" s="1540"/>
      <c r="O2" s="1541"/>
      <c r="P2" s="1541"/>
      <c r="Q2" s="1541"/>
      <c r="R2" s="1541"/>
      <c r="S2" s="1542"/>
    </row>
    <row r="3" spans="1:19" ht="29.25" customHeight="1">
      <c r="A3" s="1574"/>
      <c r="B3" s="1575"/>
      <c r="C3" s="1560" t="s">
        <v>442</v>
      </c>
      <c r="D3" s="1561"/>
      <c r="E3" s="1560" t="s">
        <v>443</v>
      </c>
      <c r="F3" s="1561"/>
      <c r="G3" s="253"/>
      <c r="H3" s="1579"/>
      <c r="I3" s="253"/>
      <c r="J3" s="1560" t="s">
        <v>445</v>
      </c>
      <c r="K3" s="1561"/>
      <c r="L3" s="1560" t="s">
        <v>445</v>
      </c>
      <c r="M3" s="1561"/>
      <c r="N3" s="1543"/>
      <c r="O3" s="1544"/>
      <c r="P3" s="1544"/>
      <c r="Q3" s="1544"/>
      <c r="R3" s="1544"/>
      <c r="S3" s="1545"/>
    </row>
    <row r="4" spans="1:19" ht="14">
      <c r="A4" s="1576"/>
      <c r="B4" s="1577"/>
      <c r="C4" s="1567"/>
      <c r="D4" s="1568"/>
      <c r="E4" s="1567" t="s">
        <v>444</v>
      </c>
      <c r="F4" s="1568"/>
      <c r="G4" s="254"/>
      <c r="H4" s="1580"/>
      <c r="I4" s="254"/>
      <c r="J4" s="1567" t="s">
        <v>444</v>
      </c>
      <c r="K4" s="1568"/>
      <c r="L4" s="1567" t="s">
        <v>446</v>
      </c>
      <c r="M4" s="1568"/>
      <c r="N4" s="1543"/>
      <c r="O4" s="1544"/>
      <c r="P4" s="1544"/>
      <c r="Q4" s="1544"/>
      <c r="R4" s="1544"/>
      <c r="S4" s="1545"/>
    </row>
    <row r="5" spans="1:19" ht="14.25" customHeight="1">
      <c r="A5" s="255"/>
      <c r="B5" s="256"/>
      <c r="C5" s="1553" t="s">
        <v>776</v>
      </c>
      <c r="D5" s="1554"/>
      <c r="E5" s="1553" t="s">
        <v>758</v>
      </c>
      <c r="F5" s="1554"/>
      <c r="G5" s="257"/>
      <c r="H5" s="257" t="s">
        <v>447</v>
      </c>
      <c r="I5" s="257"/>
      <c r="J5" s="1553" t="s">
        <v>758</v>
      </c>
      <c r="K5" s="1554"/>
      <c r="L5" s="1553" t="s">
        <v>758</v>
      </c>
      <c r="M5" s="1554"/>
      <c r="N5" s="1543"/>
      <c r="O5" s="1544"/>
      <c r="P5" s="1544"/>
      <c r="Q5" s="1544"/>
      <c r="R5" s="1544"/>
      <c r="S5" s="1545"/>
    </row>
    <row r="6" spans="1:19" ht="16.5" customHeight="1">
      <c r="A6" s="752" t="s">
        <v>1363</v>
      </c>
      <c r="B6" s="258"/>
      <c r="C6" s="1549" t="s">
        <v>128</v>
      </c>
      <c r="D6" s="1550"/>
      <c r="E6" s="1549" t="s">
        <v>128</v>
      </c>
      <c r="F6" s="1550"/>
      <c r="G6" s="259"/>
      <c r="H6" s="250"/>
      <c r="J6" s="1549" t="s">
        <v>128</v>
      </c>
      <c r="K6" s="1550"/>
      <c r="L6" s="1549" t="s">
        <v>128</v>
      </c>
      <c r="M6" s="1550"/>
      <c r="N6" s="1543"/>
      <c r="O6" s="1544"/>
      <c r="P6" s="1544"/>
      <c r="Q6" s="1544"/>
      <c r="R6" s="1544"/>
      <c r="S6" s="1545"/>
    </row>
    <row r="7" spans="1:19" ht="16.5" customHeight="1">
      <c r="A7" s="260"/>
      <c r="B7" s="261" t="s">
        <v>759</v>
      </c>
      <c r="C7" s="1551"/>
      <c r="D7" s="1552"/>
      <c r="E7" s="1551"/>
      <c r="F7" s="1552"/>
      <c r="G7" s="262" t="s">
        <v>760</v>
      </c>
      <c r="H7" s="319"/>
      <c r="I7" s="263" t="s">
        <v>761</v>
      </c>
      <c r="J7" s="1551"/>
      <c r="K7" s="1552"/>
      <c r="L7" s="1551"/>
      <c r="M7" s="1552"/>
      <c r="N7" s="1543"/>
      <c r="O7" s="1544"/>
      <c r="P7" s="1544"/>
      <c r="Q7" s="1544"/>
      <c r="R7" s="1544"/>
      <c r="S7" s="1545"/>
    </row>
    <row r="8" spans="1:19" ht="16.5" customHeight="1">
      <c r="A8" s="264"/>
      <c r="B8" s="1561" t="s">
        <v>762</v>
      </c>
      <c r="C8" s="1549" t="s">
        <v>128</v>
      </c>
      <c r="D8" s="1550"/>
      <c r="E8" s="1549" t="s">
        <v>128</v>
      </c>
      <c r="F8" s="1550"/>
      <c r="G8" s="259"/>
      <c r="H8" s="250"/>
      <c r="J8" s="1549" t="s">
        <v>128</v>
      </c>
      <c r="K8" s="1550"/>
      <c r="L8" s="1549" t="s">
        <v>128</v>
      </c>
      <c r="M8" s="1550"/>
      <c r="N8" s="1543"/>
      <c r="O8" s="1544"/>
      <c r="P8" s="1544"/>
      <c r="Q8" s="1544"/>
      <c r="R8" s="1544"/>
      <c r="S8" s="1545"/>
    </row>
    <row r="9" spans="1:19" ht="16.5" customHeight="1">
      <c r="A9" s="265"/>
      <c r="B9" s="1568"/>
      <c r="C9" s="1551"/>
      <c r="D9" s="1552"/>
      <c r="E9" s="1551"/>
      <c r="F9" s="1552"/>
      <c r="G9" s="262" t="s">
        <v>760</v>
      </c>
      <c r="H9" s="319"/>
      <c r="I9" s="263" t="s">
        <v>761</v>
      </c>
      <c r="J9" s="1551"/>
      <c r="K9" s="1552"/>
      <c r="L9" s="1551"/>
      <c r="M9" s="1552"/>
      <c r="N9" s="1543"/>
      <c r="O9" s="1544"/>
      <c r="P9" s="1544"/>
      <c r="Q9" s="1544"/>
      <c r="R9" s="1544"/>
      <c r="S9" s="1545"/>
    </row>
    <row r="10" spans="1:19" ht="16.5" customHeight="1">
      <c r="A10" s="264"/>
      <c r="B10" s="1561" t="s">
        <v>763</v>
      </c>
      <c r="C10" s="1549" t="s">
        <v>128</v>
      </c>
      <c r="D10" s="1550"/>
      <c r="E10" s="1549" t="s">
        <v>128</v>
      </c>
      <c r="F10" s="1550"/>
      <c r="G10" s="259"/>
      <c r="H10" s="250"/>
      <c r="J10" s="1549" t="s">
        <v>128</v>
      </c>
      <c r="K10" s="1550"/>
      <c r="L10" s="1549" t="s">
        <v>128</v>
      </c>
      <c r="M10" s="1550"/>
      <c r="N10" s="1543"/>
      <c r="O10" s="1544"/>
      <c r="P10" s="1544"/>
      <c r="Q10" s="1544"/>
      <c r="R10" s="1544"/>
      <c r="S10" s="1545"/>
    </row>
    <row r="11" spans="1:19" ht="16.5" customHeight="1">
      <c r="A11" s="265"/>
      <c r="B11" s="1568"/>
      <c r="C11" s="1551"/>
      <c r="D11" s="1552"/>
      <c r="E11" s="1551"/>
      <c r="F11" s="1552"/>
      <c r="G11" s="262" t="s">
        <v>760</v>
      </c>
      <c r="H11" s="319"/>
      <c r="I11" s="263" t="s">
        <v>761</v>
      </c>
      <c r="J11" s="1551"/>
      <c r="K11" s="1552"/>
      <c r="L11" s="1551"/>
      <c r="M11" s="1552"/>
      <c r="N11" s="1543"/>
      <c r="O11" s="1544"/>
      <c r="P11" s="1544"/>
      <c r="Q11" s="1544"/>
      <c r="R11" s="1544"/>
      <c r="S11" s="1545"/>
    </row>
    <row r="12" spans="1:19" ht="16.5" customHeight="1">
      <c r="A12" s="264"/>
      <c r="B12" s="1561" t="s">
        <v>764</v>
      </c>
      <c r="C12" s="1549" t="s">
        <v>128</v>
      </c>
      <c r="D12" s="1550"/>
      <c r="E12" s="1549" t="s">
        <v>128</v>
      </c>
      <c r="F12" s="1550"/>
      <c r="G12" s="259"/>
      <c r="H12" s="250"/>
      <c r="J12" s="1549" t="s">
        <v>128</v>
      </c>
      <c r="K12" s="1550"/>
      <c r="L12" s="1549" t="s">
        <v>128</v>
      </c>
      <c r="M12" s="1550"/>
      <c r="N12" s="1543"/>
      <c r="O12" s="1544"/>
      <c r="P12" s="1544"/>
      <c r="Q12" s="1544"/>
      <c r="R12" s="1544"/>
      <c r="S12" s="1545"/>
    </row>
    <row r="13" spans="1:19" ht="16.5" customHeight="1">
      <c r="A13" s="265"/>
      <c r="B13" s="1568"/>
      <c r="C13" s="1551"/>
      <c r="D13" s="1552"/>
      <c r="E13" s="1551"/>
      <c r="F13" s="1552"/>
      <c r="G13" s="262" t="s">
        <v>760</v>
      </c>
      <c r="H13" s="319"/>
      <c r="I13" s="263" t="s">
        <v>761</v>
      </c>
      <c r="J13" s="1551"/>
      <c r="K13" s="1552"/>
      <c r="L13" s="1551"/>
      <c r="M13" s="1552"/>
      <c r="N13" s="1543"/>
      <c r="O13" s="1544"/>
      <c r="P13" s="1544"/>
      <c r="Q13" s="1544"/>
      <c r="R13" s="1544"/>
      <c r="S13" s="1545"/>
    </row>
    <row r="14" spans="1:19" ht="16.5" customHeight="1">
      <c r="A14" s="264"/>
      <c r="B14" s="1561" t="s">
        <v>765</v>
      </c>
      <c r="C14" s="1549" t="s">
        <v>128</v>
      </c>
      <c r="D14" s="1550"/>
      <c r="E14" s="1549" t="s">
        <v>128</v>
      </c>
      <c r="F14" s="1550"/>
      <c r="G14" s="259"/>
      <c r="H14" s="250"/>
      <c r="J14" s="1549" t="s">
        <v>128</v>
      </c>
      <c r="K14" s="1550"/>
      <c r="L14" s="1549" t="s">
        <v>128</v>
      </c>
      <c r="M14" s="1550"/>
      <c r="N14" s="1543"/>
      <c r="O14" s="1544"/>
      <c r="P14" s="1544"/>
      <c r="Q14" s="1544"/>
      <c r="R14" s="1544"/>
      <c r="S14" s="1545"/>
    </row>
    <row r="15" spans="1:19" ht="16.5" customHeight="1">
      <c r="A15" s="265"/>
      <c r="B15" s="1568"/>
      <c r="C15" s="1551"/>
      <c r="D15" s="1552"/>
      <c r="E15" s="1551"/>
      <c r="F15" s="1552"/>
      <c r="G15" s="262" t="s">
        <v>760</v>
      </c>
      <c r="H15" s="319"/>
      <c r="I15" s="263" t="s">
        <v>761</v>
      </c>
      <c r="J15" s="1551"/>
      <c r="K15" s="1552"/>
      <c r="L15" s="1551"/>
      <c r="M15" s="1552"/>
      <c r="N15" s="1543"/>
      <c r="O15" s="1544"/>
      <c r="P15" s="1544"/>
      <c r="Q15" s="1544"/>
      <c r="R15" s="1544"/>
      <c r="S15" s="1545"/>
    </row>
    <row r="16" spans="1:19" ht="16.5" customHeight="1">
      <c r="A16" s="264"/>
      <c r="B16" s="1561" t="s">
        <v>766</v>
      </c>
      <c r="C16" s="1549" t="s">
        <v>128</v>
      </c>
      <c r="D16" s="1550"/>
      <c r="E16" s="1549" t="s">
        <v>128</v>
      </c>
      <c r="F16" s="1550"/>
      <c r="G16" s="259"/>
      <c r="H16" s="250"/>
      <c r="J16" s="1549" t="s">
        <v>128</v>
      </c>
      <c r="K16" s="1550"/>
      <c r="L16" s="1549" t="s">
        <v>128</v>
      </c>
      <c r="M16" s="1550"/>
      <c r="N16" s="1543"/>
      <c r="O16" s="1544"/>
      <c r="P16" s="1544"/>
      <c r="Q16" s="1544"/>
      <c r="R16" s="1544"/>
      <c r="S16" s="1545"/>
    </row>
    <row r="17" spans="1:19" ht="16.5" customHeight="1">
      <c r="A17" s="265"/>
      <c r="B17" s="1568"/>
      <c r="C17" s="1551"/>
      <c r="D17" s="1552"/>
      <c r="E17" s="1551"/>
      <c r="F17" s="1552"/>
      <c r="G17" s="262" t="s">
        <v>760</v>
      </c>
      <c r="H17" s="319"/>
      <c r="I17" s="263" t="s">
        <v>761</v>
      </c>
      <c r="J17" s="1551"/>
      <c r="K17" s="1552"/>
      <c r="L17" s="1551"/>
      <c r="M17" s="1552"/>
      <c r="N17" s="1543"/>
      <c r="O17" s="1544"/>
      <c r="P17" s="1544"/>
      <c r="Q17" s="1544"/>
      <c r="R17" s="1544"/>
      <c r="S17" s="1545"/>
    </row>
    <row r="18" spans="1:19" ht="16.5" customHeight="1">
      <c r="A18" s="264"/>
      <c r="B18" s="1561" t="s">
        <v>767</v>
      </c>
      <c r="C18" s="1549" t="s">
        <v>128</v>
      </c>
      <c r="D18" s="1550"/>
      <c r="E18" s="1549" t="s">
        <v>128</v>
      </c>
      <c r="F18" s="1550"/>
      <c r="G18" s="259"/>
      <c r="H18" s="250"/>
      <c r="J18" s="1549" t="s">
        <v>128</v>
      </c>
      <c r="K18" s="1550"/>
      <c r="L18" s="1549" t="s">
        <v>128</v>
      </c>
      <c r="M18" s="1550"/>
      <c r="N18" s="1543"/>
      <c r="O18" s="1544"/>
      <c r="P18" s="1544"/>
      <c r="Q18" s="1544"/>
      <c r="R18" s="1544"/>
      <c r="S18" s="1545"/>
    </row>
    <row r="19" spans="1:19" ht="16.5" customHeight="1">
      <c r="A19" s="265"/>
      <c r="B19" s="1568"/>
      <c r="C19" s="1551"/>
      <c r="D19" s="1552"/>
      <c r="E19" s="1551"/>
      <c r="F19" s="1552"/>
      <c r="G19" s="262" t="s">
        <v>760</v>
      </c>
      <c r="H19" s="319"/>
      <c r="I19" s="263" t="s">
        <v>761</v>
      </c>
      <c r="J19" s="1551"/>
      <c r="K19" s="1552"/>
      <c r="L19" s="1551"/>
      <c r="M19" s="1552"/>
      <c r="N19" s="1543"/>
      <c r="O19" s="1544"/>
      <c r="P19" s="1544"/>
      <c r="Q19" s="1544"/>
      <c r="R19" s="1544"/>
      <c r="S19" s="1545"/>
    </row>
    <row r="20" spans="1:19" ht="16.5" customHeight="1">
      <c r="A20" s="264"/>
      <c r="B20" s="1561" t="s">
        <v>768</v>
      </c>
      <c r="C20" s="1549" t="s">
        <v>128</v>
      </c>
      <c r="D20" s="1550"/>
      <c r="E20" s="1549" t="s">
        <v>128</v>
      </c>
      <c r="F20" s="1550"/>
      <c r="G20" s="259"/>
      <c r="H20" s="250"/>
      <c r="J20" s="1549" t="s">
        <v>128</v>
      </c>
      <c r="K20" s="1550"/>
      <c r="L20" s="1549" t="s">
        <v>128</v>
      </c>
      <c r="M20" s="1550"/>
      <c r="N20" s="1543"/>
      <c r="O20" s="1544"/>
      <c r="P20" s="1544"/>
      <c r="Q20" s="1544"/>
      <c r="R20" s="1544"/>
      <c r="S20" s="1545"/>
    </row>
    <row r="21" spans="1:19" ht="16.5" customHeight="1">
      <c r="A21" s="265"/>
      <c r="B21" s="1568"/>
      <c r="C21" s="1551"/>
      <c r="D21" s="1552"/>
      <c r="E21" s="1551"/>
      <c r="F21" s="1552"/>
      <c r="G21" s="262" t="s">
        <v>760</v>
      </c>
      <c r="H21" s="319"/>
      <c r="I21" s="263" t="s">
        <v>761</v>
      </c>
      <c r="J21" s="1551"/>
      <c r="K21" s="1552"/>
      <c r="L21" s="1551"/>
      <c r="M21" s="1552"/>
      <c r="N21" s="1543"/>
      <c r="O21" s="1544"/>
      <c r="P21" s="1544"/>
      <c r="Q21" s="1544"/>
      <c r="R21" s="1544"/>
      <c r="S21" s="1545"/>
    </row>
    <row r="22" spans="1:19" ht="16.5" customHeight="1">
      <c r="A22" s="264"/>
      <c r="B22" s="1561" t="s">
        <v>769</v>
      </c>
      <c r="C22" s="1549" t="s">
        <v>128</v>
      </c>
      <c r="D22" s="1550"/>
      <c r="E22" s="1549" t="s">
        <v>128</v>
      </c>
      <c r="F22" s="1550"/>
      <c r="G22" s="259"/>
      <c r="H22" s="250"/>
      <c r="J22" s="1549" t="s">
        <v>128</v>
      </c>
      <c r="K22" s="1550"/>
      <c r="L22" s="1549" t="s">
        <v>128</v>
      </c>
      <c r="M22" s="1550"/>
      <c r="N22" s="1543"/>
      <c r="O22" s="1544"/>
      <c r="P22" s="1544"/>
      <c r="Q22" s="1544"/>
      <c r="R22" s="1544"/>
      <c r="S22" s="1545"/>
    </row>
    <row r="23" spans="1:19" ht="16.5" customHeight="1">
      <c r="A23" s="265"/>
      <c r="B23" s="1568"/>
      <c r="C23" s="1551"/>
      <c r="D23" s="1552"/>
      <c r="E23" s="1551"/>
      <c r="F23" s="1552"/>
      <c r="G23" s="262" t="s">
        <v>760</v>
      </c>
      <c r="H23" s="319"/>
      <c r="I23" s="263" t="s">
        <v>761</v>
      </c>
      <c r="J23" s="1551"/>
      <c r="K23" s="1552"/>
      <c r="L23" s="1551"/>
      <c r="M23" s="1552"/>
      <c r="N23" s="1543"/>
      <c r="O23" s="1544"/>
      <c r="P23" s="1544"/>
      <c r="Q23" s="1544"/>
      <c r="R23" s="1544"/>
      <c r="S23" s="1545"/>
    </row>
    <row r="24" spans="1:19" ht="16.5" customHeight="1">
      <c r="A24" s="753" t="s">
        <v>1364</v>
      </c>
      <c r="B24" s="256"/>
      <c r="C24" s="1549" t="s">
        <v>128</v>
      </c>
      <c r="D24" s="1550"/>
      <c r="E24" s="1549" t="s">
        <v>128</v>
      </c>
      <c r="F24" s="1550"/>
      <c r="G24" s="259"/>
      <c r="H24" s="250"/>
      <c r="J24" s="1549" t="s">
        <v>128</v>
      </c>
      <c r="K24" s="1550"/>
      <c r="L24" s="1549" t="s">
        <v>128</v>
      </c>
      <c r="M24" s="1550"/>
      <c r="N24" s="1543"/>
      <c r="O24" s="1544"/>
      <c r="P24" s="1544"/>
      <c r="Q24" s="1544"/>
      <c r="R24" s="1544"/>
      <c r="S24" s="1545"/>
    </row>
    <row r="25" spans="1:19" ht="16.5" customHeight="1">
      <c r="A25" s="265"/>
      <c r="B25" s="266" t="s">
        <v>770</v>
      </c>
      <c r="C25" s="1551"/>
      <c r="D25" s="1552"/>
      <c r="E25" s="1551"/>
      <c r="F25" s="1552"/>
      <c r="G25" s="262" t="s">
        <v>760</v>
      </c>
      <c r="H25" s="319"/>
      <c r="I25" s="263" t="s">
        <v>761</v>
      </c>
      <c r="J25" s="1551"/>
      <c r="K25" s="1552"/>
      <c r="L25" s="1551"/>
      <c r="M25" s="1552"/>
      <c r="N25" s="1543"/>
      <c r="O25" s="1544"/>
      <c r="P25" s="1544"/>
      <c r="Q25" s="1544"/>
      <c r="R25" s="1544"/>
      <c r="S25" s="1545"/>
    </row>
    <row r="26" spans="1:19" ht="16.5" customHeight="1">
      <c r="A26" s="264"/>
      <c r="B26" s="1561" t="s">
        <v>771</v>
      </c>
      <c r="C26" s="1549" t="s">
        <v>128</v>
      </c>
      <c r="D26" s="1550"/>
      <c r="E26" s="1549" t="s">
        <v>128</v>
      </c>
      <c r="F26" s="1550"/>
      <c r="G26" s="259"/>
      <c r="H26" s="250"/>
      <c r="J26" s="1549" t="s">
        <v>128</v>
      </c>
      <c r="K26" s="1550"/>
      <c r="L26" s="1549" t="s">
        <v>128</v>
      </c>
      <c r="M26" s="1550"/>
      <c r="N26" s="1543"/>
      <c r="O26" s="1544"/>
      <c r="P26" s="1544"/>
      <c r="Q26" s="1544"/>
      <c r="R26" s="1544"/>
      <c r="S26" s="1545"/>
    </row>
    <row r="27" spans="1:19" ht="16.5" customHeight="1">
      <c r="A27" s="265"/>
      <c r="B27" s="1568"/>
      <c r="C27" s="1551"/>
      <c r="D27" s="1552"/>
      <c r="E27" s="1551"/>
      <c r="F27" s="1552"/>
      <c r="G27" s="262" t="s">
        <v>760</v>
      </c>
      <c r="H27" s="319"/>
      <c r="I27" s="263" t="s">
        <v>761</v>
      </c>
      <c r="J27" s="1551"/>
      <c r="K27" s="1552"/>
      <c r="L27" s="1551"/>
      <c r="M27" s="1552"/>
      <c r="N27" s="1543"/>
      <c r="O27" s="1544"/>
      <c r="P27" s="1544"/>
      <c r="Q27" s="1544"/>
      <c r="R27" s="1544"/>
      <c r="S27" s="1545"/>
    </row>
    <row r="28" spans="1:19" ht="16.5" customHeight="1">
      <c r="A28" s="264"/>
      <c r="B28" s="1561" t="s">
        <v>772</v>
      </c>
      <c r="C28" s="1549" t="s">
        <v>128</v>
      </c>
      <c r="D28" s="1550"/>
      <c r="E28" s="1549" t="s">
        <v>128</v>
      </c>
      <c r="F28" s="1550"/>
      <c r="G28" s="259"/>
      <c r="H28" s="250"/>
      <c r="J28" s="1549" t="s">
        <v>128</v>
      </c>
      <c r="K28" s="1550"/>
      <c r="L28" s="1549" t="s">
        <v>128</v>
      </c>
      <c r="M28" s="1550"/>
      <c r="N28" s="1543"/>
      <c r="O28" s="1544"/>
      <c r="P28" s="1544"/>
      <c r="Q28" s="1544"/>
      <c r="R28" s="1544"/>
      <c r="S28" s="1545"/>
    </row>
    <row r="29" spans="1:19" ht="16.5" customHeight="1">
      <c r="A29" s="265"/>
      <c r="B29" s="1568"/>
      <c r="C29" s="1551"/>
      <c r="D29" s="1552"/>
      <c r="E29" s="1551"/>
      <c r="F29" s="1552"/>
      <c r="G29" s="262" t="s">
        <v>760</v>
      </c>
      <c r="H29" s="319"/>
      <c r="I29" s="263" t="s">
        <v>761</v>
      </c>
      <c r="J29" s="1551"/>
      <c r="K29" s="1552"/>
      <c r="L29" s="1551"/>
      <c r="M29" s="1552"/>
      <c r="N29" s="1543"/>
      <c r="O29" s="1544"/>
      <c r="P29" s="1544"/>
      <c r="Q29" s="1544"/>
      <c r="R29" s="1544"/>
      <c r="S29" s="1545"/>
    </row>
    <row r="30" spans="1:19" ht="16.5" customHeight="1">
      <c r="A30" s="1560" t="s">
        <v>42</v>
      </c>
      <c r="B30" s="1561"/>
      <c r="C30" s="1549">
        <f>SUM(C6:D29)</f>
        <v>0</v>
      </c>
      <c r="D30" s="1550"/>
      <c r="E30" s="1549">
        <f>SUM(E6:F29)</f>
        <v>0</v>
      </c>
      <c r="F30" s="1550"/>
      <c r="G30" s="259"/>
      <c r="H30" s="250">
        <f>SUM(H6,H8,H10,H12,H14,H16,H18,H20,H22,H24,H26,H28)</f>
        <v>0</v>
      </c>
      <c r="J30" s="1553">
        <f>SUM(J6:K29)</f>
        <v>0</v>
      </c>
      <c r="K30" s="1554"/>
      <c r="L30" s="1553">
        <f>SUM(L6:M29)</f>
        <v>0</v>
      </c>
      <c r="M30" s="1554"/>
      <c r="N30" s="1543"/>
      <c r="O30" s="1544"/>
      <c r="P30" s="1544"/>
      <c r="Q30" s="1544"/>
      <c r="R30" s="1544"/>
      <c r="S30" s="1545"/>
    </row>
    <row r="31" spans="1:19" ht="16.5" customHeight="1">
      <c r="A31" s="1567"/>
      <c r="B31" s="1568"/>
      <c r="C31" s="1551"/>
      <c r="D31" s="1552"/>
      <c r="E31" s="1551"/>
      <c r="F31" s="1552"/>
      <c r="G31" s="262" t="s">
        <v>760</v>
      </c>
      <c r="H31" s="319">
        <f>SUM(H7,H9,H11,H13,H15,H17,H19,H21,H23,H25,H27,H29)</f>
        <v>0</v>
      </c>
      <c r="I31" s="263" t="s">
        <v>761</v>
      </c>
      <c r="J31" s="1551"/>
      <c r="K31" s="1552"/>
      <c r="L31" s="1551"/>
      <c r="M31" s="1552"/>
      <c r="N31" s="1546"/>
      <c r="O31" s="1547"/>
      <c r="P31" s="1547"/>
      <c r="Q31" s="1547"/>
      <c r="R31" s="1547"/>
      <c r="S31" s="1548"/>
    </row>
    <row r="32" spans="1:19" ht="15.75" customHeight="1">
      <c r="A32" s="1553" t="s">
        <v>897</v>
      </c>
      <c r="B32" s="1563"/>
      <c r="C32" s="1554"/>
      <c r="D32" s="1569" t="s">
        <v>448</v>
      </c>
      <c r="E32" s="1570"/>
      <c r="F32" s="1570"/>
      <c r="G32" s="1570"/>
      <c r="H32" s="1570"/>
      <c r="I32" s="1570"/>
      <c r="J32" s="1570"/>
      <c r="K32" s="1570"/>
      <c r="L32" s="1570"/>
      <c r="M32" s="1570"/>
      <c r="N32" s="1570"/>
      <c r="O32" s="1570"/>
      <c r="P32" s="1570"/>
      <c r="Q32" s="1570"/>
      <c r="R32" s="1570"/>
      <c r="S32" s="1571"/>
    </row>
    <row r="33" spans="1:19" ht="15" customHeight="1">
      <c r="A33" s="1564" t="s">
        <v>1263</v>
      </c>
      <c r="B33" s="1565"/>
      <c r="C33" s="1566"/>
      <c r="D33" s="1569" t="s">
        <v>149</v>
      </c>
      <c r="E33" s="1570"/>
      <c r="F33" s="1570"/>
      <c r="G33" s="1570"/>
      <c r="H33" s="1570"/>
      <c r="I33" s="1570"/>
      <c r="J33" s="1570"/>
      <c r="K33" s="1570"/>
      <c r="L33" s="1571"/>
      <c r="M33" s="1569" t="s">
        <v>150</v>
      </c>
      <c r="N33" s="1570"/>
      <c r="O33" s="1570"/>
      <c r="P33" s="1570"/>
      <c r="Q33" s="1570"/>
      <c r="R33" s="1570"/>
      <c r="S33" s="1571"/>
    </row>
    <row r="34" spans="1:19" ht="15" customHeight="1">
      <c r="A34" s="1557" t="s">
        <v>773</v>
      </c>
      <c r="B34" s="1558"/>
      <c r="C34" s="1559"/>
      <c r="D34" s="1560" t="s">
        <v>449</v>
      </c>
      <c r="E34" s="1561"/>
      <c r="F34" s="1538" t="s">
        <v>1366</v>
      </c>
      <c r="G34" s="1562"/>
      <c r="H34" s="1562"/>
      <c r="I34" s="1562"/>
      <c r="J34" s="1539"/>
      <c r="K34" s="1538" t="s">
        <v>1365</v>
      </c>
      <c r="L34" s="1539"/>
      <c r="M34" s="1538" t="s">
        <v>449</v>
      </c>
      <c r="N34" s="1562"/>
      <c r="O34" s="1539"/>
      <c r="P34" s="1538" t="s">
        <v>1366</v>
      </c>
      <c r="Q34" s="1539"/>
      <c r="R34" s="1538" t="s">
        <v>1365</v>
      </c>
      <c r="S34" s="1539"/>
    </row>
    <row r="35" spans="1:19" ht="23.25" customHeight="1">
      <c r="A35" s="1555" t="s">
        <v>50</v>
      </c>
      <c r="B35" s="1556" t="s">
        <v>450</v>
      </c>
      <c r="C35" s="1556"/>
      <c r="D35" s="1532"/>
      <c r="E35" s="1533"/>
      <c r="F35" s="1532"/>
      <c r="G35" s="1537"/>
      <c r="H35" s="1537"/>
      <c r="I35" s="1537"/>
      <c r="J35" s="1533"/>
      <c r="K35" s="1532"/>
      <c r="L35" s="1533"/>
      <c r="M35" s="1532"/>
      <c r="N35" s="1537"/>
      <c r="O35" s="1533"/>
      <c r="P35" s="1532"/>
      <c r="Q35" s="1533"/>
      <c r="R35" s="1532"/>
      <c r="S35" s="1533"/>
    </row>
    <row r="36" spans="1:19" ht="15" customHeight="1">
      <c r="A36" s="1555"/>
      <c r="B36" s="1556"/>
      <c r="C36" s="1556"/>
      <c r="D36" s="1534" t="s">
        <v>777</v>
      </c>
      <c r="E36" s="1536"/>
      <c r="F36" s="1534" t="s">
        <v>778</v>
      </c>
      <c r="G36" s="1535"/>
      <c r="H36" s="1535"/>
      <c r="I36" s="1535"/>
      <c r="J36" s="1536"/>
      <c r="K36" s="1534" t="s">
        <v>778</v>
      </c>
      <c r="L36" s="1536"/>
      <c r="M36" s="1534" t="s">
        <v>451</v>
      </c>
      <c r="N36" s="1535"/>
      <c r="O36" s="1536"/>
      <c r="P36" s="1534" t="s">
        <v>452</v>
      </c>
      <c r="Q36" s="1536"/>
      <c r="R36" s="1534" t="s">
        <v>453</v>
      </c>
      <c r="S36" s="1536"/>
    </row>
    <row r="37" spans="1:19" ht="24.75" customHeight="1">
      <c r="A37" s="1555"/>
      <c r="B37" s="1556" t="s">
        <v>454</v>
      </c>
      <c r="C37" s="1556"/>
      <c r="D37" s="1532"/>
      <c r="E37" s="1533"/>
      <c r="F37" s="1532"/>
      <c r="G37" s="1537"/>
      <c r="H37" s="1537"/>
      <c r="I37" s="1537"/>
      <c r="J37" s="1533"/>
      <c r="K37" s="1532"/>
      <c r="L37" s="1533"/>
      <c r="M37" s="1532"/>
      <c r="N37" s="1537"/>
      <c r="O37" s="1533"/>
      <c r="P37" s="1532"/>
      <c r="Q37" s="1533"/>
      <c r="R37" s="1532"/>
      <c r="S37" s="1533"/>
    </row>
    <row r="38" spans="1:19" ht="15" customHeight="1">
      <c r="A38" s="1555"/>
      <c r="B38" s="1556"/>
      <c r="C38" s="1556"/>
      <c r="D38" s="1534" t="s">
        <v>777</v>
      </c>
      <c r="E38" s="1536"/>
      <c r="F38" s="1534" t="s">
        <v>778</v>
      </c>
      <c r="G38" s="1535"/>
      <c r="H38" s="1535"/>
      <c r="I38" s="1535"/>
      <c r="J38" s="1536"/>
      <c r="K38" s="1534" t="s">
        <v>778</v>
      </c>
      <c r="L38" s="1536"/>
      <c r="M38" s="1534" t="s">
        <v>451</v>
      </c>
      <c r="N38" s="1535"/>
      <c r="O38" s="1536"/>
      <c r="P38" s="1534" t="s">
        <v>452</v>
      </c>
      <c r="Q38" s="1536"/>
      <c r="R38" s="1534" t="s">
        <v>453</v>
      </c>
      <c r="S38" s="1536"/>
    </row>
    <row r="39" spans="1:19" ht="23.25" customHeight="1">
      <c r="A39" s="1555" t="s">
        <v>116</v>
      </c>
      <c r="B39" s="1556" t="s">
        <v>450</v>
      </c>
      <c r="C39" s="1556"/>
      <c r="D39" s="1532"/>
      <c r="E39" s="1533"/>
      <c r="F39" s="1532"/>
      <c r="G39" s="1537"/>
      <c r="H39" s="1537"/>
      <c r="I39" s="1537"/>
      <c r="J39" s="1533"/>
      <c r="K39" s="1532"/>
      <c r="L39" s="1533"/>
      <c r="M39" s="1532"/>
      <c r="N39" s="1537"/>
      <c r="O39" s="1533"/>
      <c r="P39" s="1532"/>
      <c r="Q39" s="1533"/>
      <c r="R39" s="1532"/>
      <c r="S39" s="1533"/>
    </row>
    <row r="40" spans="1:19" ht="15" customHeight="1">
      <c r="A40" s="1555"/>
      <c r="B40" s="1556"/>
      <c r="C40" s="1556"/>
      <c r="D40" s="1534" t="s">
        <v>777</v>
      </c>
      <c r="E40" s="1536"/>
      <c r="F40" s="1534" t="s">
        <v>778</v>
      </c>
      <c r="G40" s="1535"/>
      <c r="H40" s="1535"/>
      <c r="I40" s="1535"/>
      <c r="J40" s="1536"/>
      <c r="K40" s="1534" t="s">
        <v>778</v>
      </c>
      <c r="L40" s="1536"/>
      <c r="M40" s="1534" t="s">
        <v>451</v>
      </c>
      <c r="N40" s="1535"/>
      <c r="O40" s="1536"/>
      <c r="P40" s="1534" t="s">
        <v>452</v>
      </c>
      <c r="Q40" s="1536"/>
      <c r="R40" s="1534" t="s">
        <v>453</v>
      </c>
      <c r="S40" s="1536"/>
    </row>
    <row r="41" spans="1:19" ht="24" customHeight="1">
      <c r="A41" s="1555"/>
      <c r="B41" s="1556" t="s">
        <v>454</v>
      </c>
      <c r="C41" s="1556"/>
      <c r="D41" s="1532"/>
      <c r="E41" s="1533"/>
      <c r="F41" s="1532"/>
      <c r="G41" s="1537"/>
      <c r="H41" s="1537"/>
      <c r="I41" s="1537"/>
      <c r="J41" s="1533"/>
      <c r="K41" s="1532"/>
      <c r="L41" s="1533"/>
      <c r="M41" s="1532"/>
      <c r="N41" s="1537"/>
      <c r="O41" s="1533"/>
      <c r="P41" s="1532"/>
      <c r="Q41" s="1533"/>
      <c r="R41" s="1532"/>
      <c r="S41" s="1533"/>
    </row>
    <row r="42" spans="1:19" ht="15" customHeight="1">
      <c r="A42" s="1555"/>
      <c r="B42" s="1556"/>
      <c r="C42" s="1556"/>
      <c r="D42" s="1534" t="s">
        <v>777</v>
      </c>
      <c r="E42" s="1536"/>
      <c r="F42" s="1534" t="s">
        <v>778</v>
      </c>
      <c r="G42" s="1535"/>
      <c r="H42" s="1535"/>
      <c r="I42" s="1535"/>
      <c r="J42" s="1536"/>
      <c r="K42" s="1534" t="s">
        <v>778</v>
      </c>
      <c r="L42" s="1536"/>
      <c r="M42" s="1534" t="s">
        <v>451</v>
      </c>
      <c r="N42" s="1535"/>
      <c r="O42" s="1536"/>
      <c r="P42" s="1534" t="s">
        <v>452</v>
      </c>
      <c r="Q42" s="1536"/>
      <c r="R42" s="1534" t="s">
        <v>453</v>
      </c>
      <c r="S42" s="1536"/>
    </row>
    <row r="43" spans="1:19">
      <c r="A43" s="267"/>
      <c r="B43" s="267"/>
      <c r="C43" s="267"/>
      <c r="D43" s="267"/>
      <c r="E43" s="267"/>
      <c r="F43" s="267"/>
      <c r="G43" s="267"/>
      <c r="H43" s="267"/>
      <c r="I43" s="267"/>
      <c r="J43" s="267"/>
      <c r="K43" s="267"/>
      <c r="L43" s="267"/>
      <c r="M43" s="267"/>
      <c r="N43" s="267"/>
      <c r="O43" s="267"/>
      <c r="P43" s="267"/>
      <c r="Q43" s="267"/>
      <c r="R43" s="267"/>
      <c r="S43" s="267"/>
    </row>
    <row r="44" spans="1:19">
      <c r="A44" s="268" t="s">
        <v>806</v>
      </c>
    </row>
    <row r="45" spans="1:19">
      <c r="A45" s="268" t="s">
        <v>954</v>
      </c>
    </row>
    <row r="46" spans="1:19">
      <c r="A46" s="268" t="s">
        <v>955</v>
      </c>
    </row>
    <row r="47" spans="1:19">
      <c r="A47" s="268" t="s">
        <v>455</v>
      </c>
    </row>
  </sheetData>
  <mergeCells count="145">
    <mergeCell ref="A2:B4"/>
    <mergeCell ref="C2:F2"/>
    <mergeCell ref="C3:D4"/>
    <mergeCell ref="E3:F3"/>
    <mergeCell ref="J3:K3"/>
    <mergeCell ref="C5:D5"/>
    <mergeCell ref="E5:F5"/>
    <mergeCell ref="J5:K5"/>
    <mergeCell ref="E4:F4"/>
    <mergeCell ref="J4:K4"/>
    <mergeCell ref="H2:H4"/>
    <mergeCell ref="J2:M2"/>
    <mergeCell ref="L3:M3"/>
    <mergeCell ref="L4:M4"/>
    <mergeCell ref="L5:M5"/>
    <mergeCell ref="B10:B11"/>
    <mergeCell ref="C10:D11"/>
    <mergeCell ref="E10:F11"/>
    <mergeCell ref="J10:K11"/>
    <mergeCell ref="B8:B9"/>
    <mergeCell ref="C8:D9"/>
    <mergeCell ref="E8:F9"/>
    <mergeCell ref="J8:K9"/>
    <mergeCell ref="C6:D7"/>
    <mergeCell ref="E6:F7"/>
    <mergeCell ref="J6:K7"/>
    <mergeCell ref="B14:B15"/>
    <mergeCell ref="C14:D15"/>
    <mergeCell ref="E14:F15"/>
    <mergeCell ref="J14:K15"/>
    <mergeCell ref="B12:B13"/>
    <mergeCell ref="C12:D13"/>
    <mergeCell ref="E12:F13"/>
    <mergeCell ref="J12:K13"/>
    <mergeCell ref="L12:M13"/>
    <mergeCell ref="B20:B21"/>
    <mergeCell ref="C20:D21"/>
    <mergeCell ref="E20:F21"/>
    <mergeCell ref="J20:K21"/>
    <mergeCell ref="B18:B19"/>
    <mergeCell ref="C18:D19"/>
    <mergeCell ref="E18:F19"/>
    <mergeCell ref="J18:K19"/>
    <mergeCell ref="B16:B17"/>
    <mergeCell ref="C16:D17"/>
    <mergeCell ref="E16:F17"/>
    <mergeCell ref="J16:K17"/>
    <mergeCell ref="B26:B27"/>
    <mergeCell ref="C26:D27"/>
    <mergeCell ref="E26:F27"/>
    <mergeCell ref="J26:K27"/>
    <mergeCell ref="C24:D25"/>
    <mergeCell ref="E24:F25"/>
    <mergeCell ref="J24:K25"/>
    <mergeCell ref="L24:M25"/>
    <mergeCell ref="B22:B23"/>
    <mergeCell ref="C22:D23"/>
    <mergeCell ref="E22:F23"/>
    <mergeCell ref="J22:K23"/>
    <mergeCell ref="A32:C32"/>
    <mergeCell ref="A33:C33"/>
    <mergeCell ref="A30:B31"/>
    <mergeCell ref="C30:D31"/>
    <mergeCell ref="E30:F31"/>
    <mergeCell ref="J30:K31"/>
    <mergeCell ref="B28:B29"/>
    <mergeCell ref="C28:D29"/>
    <mergeCell ref="E28:F29"/>
    <mergeCell ref="J28:K29"/>
    <mergeCell ref="D32:S32"/>
    <mergeCell ref="D33:L33"/>
    <mergeCell ref="M33:S33"/>
    <mergeCell ref="B37:C38"/>
    <mergeCell ref="D37:E37"/>
    <mergeCell ref="P34:Q34"/>
    <mergeCell ref="A35:A38"/>
    <mergeCell ref="B35:C36"/>
    <mergeCell ref="D35:E35"/>
    <mergeCell ref="P35:Q35"/>
    <mergeCell ref="D36:E36"/>
    <mergeCell ref="A34:C34"/>
    <mergeCell ref="D34:E34"/>
    <mergeCell ref="P37:Q37"/>
    <mergeCell ref="D38:E38"/>
    <mergeCell ref="F35:J35"/>
    <mergeCell ref="K35:L35"/>
    <mergeCell ref="M35:O35"/>
    <mergeCell ref="F34:J34"/>
    <mergeCell ref="K34:L34"/>
    <mergeCell ref="M34:O34"/>
    <mergeCell ref="D40:E40"/>
    <mergeCell ref="P40:Q40"/>
    <mergeCell ref="P41:Q41"/>
    <mergeCell ref="F41:J41"/>
    <mergeCell ref="K41:L41"/>
    <mergeCell ref="M41:O41"/>
    <mergeCell ref="A39:A42"/>
    <mergeCell ref="B39:C40"/>
    <mergeCell ref="D39:E39"/>
    <mergeCell ref="B41:C42"/>
    <mergeCell ref="D41:E41"/>
    <mergeCell ref="D42:E42"/>
    <mergeCell ref="R34:S34"/>
    <mergeCell ref="N2:S31"/>
    <mergeCell ref="L26:M27"/>
    <mergeCell ref="L28:M29"/>
    <mergeCell ref="L20:M21"/>
    <mergeCell ref="L22:M23"/>
    <mergeCell ref="L18:M19"/>
    <mergeCell ref="L14:M15"/>
    <mergeCell ref="L16:M17"/>
    <mergeCell ref="L8:M9"/>
    <mergeCell ref="L10:M11"/>
    <mergeCell ref="L30:M31"/>
    <mergeCell ref="L6:M7"/>
    <mergeCell ref="R35:S35"/>
    <mergeCell ref="F36:J36"/>
    <mergeCell ref="K36:L36"/>
    <mergeCell ref="M36:O36"/>
    <mergeCell ref="R36:S36"/>
    <mergeCell ref="F37:J37"/>
    <mergeCell ref="K37:L37"/>
    <mergeCell ref="M37:O37"/>
    <mergeCell ref="R37:S37"/>
    <mergeCell ref="P36:Q36"/>
    <mergeCell ref="R41:S41"/>
    <mergeCell ref="F42:J42"/>
    <mergeCell ref="K42:L42"/>
    <mergeCell ref="M42:O42"/>
    <mergeCell ref="R42:S42"/>
    <mergeCell ref="R38:S38"/>
    <mergeCell ref="F39:J39"/>
    <mergeCell ref="K39:L39"/>
    <mergeCell ref="M39:O39"/>
    <mergeCell ref="R39:S39"/>
    <mergeCell ref="F40:J40"/>
    <mergeCell ref="K40:L40"/>
    <mergeCell ref="M40:O40"/>
    <mergeCell ref="R40:S40"/>
    <mergeCell ref="P42:Q42"/>
    <mergeCell ref="P39:Q39"/>
    <mergeCell ref="P38:Q38"/>
    <mergeCell ref="F38:J38"/>
    <mergeCell ref="K38:L38"/>
    <mergeCell ref="M38:O38"/>
  </mergeCells>
  <phoneticPr fontId="9"/>
  <pageMargins left="0.70866141732283472" right="0.70866141732283472" top="0.74803149606299213" bottom="0.74803149606299213" header="0.31496062992125984" footer="0.31496062992125984"/>
  <pageSetup paperSize="9" scale="96"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S47"/>
  <sheetViews>
    <sheetView view="pageBreakPreview" topLeftCell="A15" zoomScaleNormal="100" zoomScaleSheetLayoutView="100" workbookViewId="0">
      <selection activeCell="N2" sqref="N2:S31"/>
    </sheetView>
  </sheetViews>
  <sheetFormatPr defaultColWidth="9" defaultRowHeight="13"/>
  <cols>
    <col min="1" max="1" width="2.36328125" style="249" customWidth="1"/>
    <col min="2" max="2" width="5.453125" style="249" bestFit="1" customWidth="1"/>
    <col min="3" max="3" width="4.08984375" style="249" customWidth="1"/>
    <col min="4" max="4" width="5.36328125" style="249" customWidth="1"/>
    <col min="5" max="6" width="4.453125" style="249" customWidth="1"/>
    <col min="7" max="7" width="1.453125" style="249" customWidth="1"/>
    <col min="8" max="8" width="5.6328125" style="250" customWidth="1"/>
    <col min="9" max="9" width="1.453125" style="249" bestFit="1" customWidth="1"/>
    <col min="10" max="10" width="1.453125" style="249" customWidth="1"/>
    <col min="11" max="11" width="6.81640625" style="249" customWidth="1"/>
    <col min="12" max="12" width="6.36328125" style="249" customWidth="1"/>
    <col min="13" max="13" width="2.6328125" style="249" customWidth="1"/>
    <col min="14" max="14" width="9" style="249" customWidth="1"/>
    <col min="15" max="16" width="3.81640625" style="249" customWidth="1"/>
    <col min="17" max="17" width="11.453125" style="249" customWidth="1"/>
    <col min="18" max="18" width="5.36328125" style="249" customWidth="1"/>
    <col min="19" max="19" width="7.453125" style="249" customWidth="1"/>
    <col min="20" max="16384" width="9" style="249"/>
  </cols>
  <sheetData>
    <row r="1" spans="1:19" ht="14">
      <c r="A1" s="248" t="s">
        <v>1224</v>
      </c>
      <c r="S1" s="435" t="s">
        <v>1373</v>
      </c>
    </row>
    <row r="2" spans="1:19" ht="15.75" customHeight="1">
      <c r="A2" s="1572" t="s">
        <v>438</v>
      </c>
      <c r="B2" s="1573"/>
      <c r="C2" s="1569" t="s">
        <v>439</v>
      </c>
      <c r="D2" s="1570"/>
      <c r="E2" s="1570"/>
      <c r="F2" s="1571"/>
      <c r="G2" s="251"/>
      <c r="H2" s="1563" t="s">
        <v>440</v>
      </c>
      <c r="I2" s="252"/>
      <c r="J2" s="1578" t="s">
        <v>441</v>
      </c>
      <c r="K2" s="1578"/>
      <c r="L2" s="1578"/>
      <c r="M2" s="1578"/>
      <c r="N2" s="1540"/>
      <c r="O2" s="1541"/>
      <c r="P2" s="1541"/>
      <c r="Q2" s="1541"/>
      <c r="R2" s="1541"/>
      <c r="S2" s="1542"/>
    </row>
    <row r="3" spans="1:19" ht="29.25" customHeight="1">
      <c r="A3" s="1574"/>
      <c r="B3" s="1575"/>
      <c r="C3" s="1560" t="s">
        <v>442</v>
      </c>
      <c r="D3" s="1561"/>
      <c r="E3" s="1560" t="s">
        <v>443</v>
      </c>
      <c r="F3" s="1561"/>
      <c r="G3" s="253"/>
      <c r="H3" s="1581"/>
      <c r="I3" s="253"/>
      <c r="J3" s="1560" t="s">
        <v>445</v>
      </c>
      <c r="K3" s="1561"/>
      <c r="L3" s="1560" t="s">
        <v>445</v>
      </c>
      <c r="M3" s="1561"/>
      <c r="N3" s="1543"/>
      <c r="O3" s="1544"/>
      <c r="P3" s="1544"/>
      <c r="Q3" s="1544"/>
      <c r="R3" s="1544"/>
      <c r="S3" s="1545"/>
    </row>
    <row r="4" spans="1:19" ht="14">
      <c r="A4" s="1576"/>
      <c r="B4" s="1577"/>
      <c r="C4" s="1567"/>
      <c r="D4" s="1568"/>
      <c r="E4" s="1567" t="s">
        <v>444</v>
      </c>
      <c r="F4" s="1568"/>
      <c r="G4" s="254"/>
      <c r="H4" s="1582"/>
      <c r="I4" s="254"/>
      <c r="J4" s="1567" t="s">
        <v>444</v>
      </c>
      <c r="K4" s="1568"/>
      <c r="L4" s="1567" t="s">
        <v>446</v>
      </c>
      <c r="M4" s="1568"/>
      <c r="N4" s="1543"/>
      <c r="O4" s="1544"/>
      <c r="P4" s="1544"/>
      <c r="Q4" s="1544"/>
      <c r="R4" s="1544"/>
      <c r="S4" s="1545"/>
    </row>
    <row r="5" spans="1:19" ht="14.25" customHeight="1">
      <c r="A5" s="255"/>
      <c r="B5" s="256"/>
      <c r="C5" s="1553" t="s">
        <v>757</v>
      </c>
      <c r="D5" s="1554"/>
      <c r="E5" s="1553" t="s">
        <v>758</v>
      </c>
      <c r="F5" s="1554"/>
      <c r="G5" s="257"/>
      <c r="H5" s="257" t="s">
        <v>447</v>
      </c>
      <c r="I5" s="257"/>
      <c r="J5" s="1553" t="s">
        <v>758</v>
      </c>
      <c r="K5" s="1554"/>
      <c r="L5" s="1553" t="s">
        <v>758</v>
      </c>
      <c r="M5" s="1554"/>
      <c r="N5" s="1543"/>
      <c r="O5" s="1544"/>
      <c r="P5" s="1544"/>
      <c r="Q5" s="1544"/>
      <c r="R5" s="1544"/>
      <c r="S5" s="1545"/>
    </row>
    <row r="6" spans="1:19" ht="16.5" customHeight="1">
      <c r="A6" s="752" t="s">
        <v>1364</v>
      </c>
      <c r="B6" s="258"/>
      <c r="C6" s="1549" t="s">
        <v>128</v>
      </c>
      <c r="D6" s="1550"/>
      <c r="E6" s="1549" t="s">
        <v>128</v>
      </c>
      <c r="F6" s="1550"/>
      <c r="G6" s="259"/>
      <c r="J6" s="1549" t="s">
        <v>128</v>
      </c>
      <c r="K6" s="1550"/>
      <c r="L6" s="1549" t="s">
        <v>128</v>
      </c>
      <c r="M6" s="1550"/>
      <c r="N6" s="1543"/>
      <c r="O6" s="1544"/>
      <c r="P6" s="1544"/>
      <c r="Q6" s="1544"/>
      <c r="R6" s="1544"/>
      <c r="S6" s="1545"/>
    </row>
    <row r="7" spans="1:19" ht="16.5" customHeight="1">
      <c r="A7" s="260"/>
      <c r="B7" s="261" t="s">
        <v>759</v>
      </c>
      <c r="C7" s="1551"/>
      <c r="D7" s="1552"/>
      <c r="E7" s="1551"/>
      <c r="F7" s="1552"/>
      <c r="G7" s="262" t="s">
        <v>760</v>
      </c>
      <c r="H7" s="319"/>
      <c r="I7" s="263" t="s">
        <v>761</v>
      </c>
      <c r="J7" s="1551"/>
      <c r="K7" s="1552"/>
      <c r="L7" s="1551"/>
      <c r="M7" s="1552"/>
      <c r="N7" s="1543"/>
      <c r="O7" s="1544"/>
      <c r="P7" s="1544"/>
      <c r="Q7" s="1544"/>
      <c r="R7" s="1544"/>
      <c r="S7" s="1545"/>
    </row>
    <row r="8" spans="1:19" ht="16.5" customHeight="1">
      <c r="A8" s="264"/>
      <c r="B8" s="1561" t="s">
        <v>762</v>
      </c>
      <c r="C8" s="1549" t="s">
        <v>128</v>
      </c>
      <c r="D8" s="1550"/>
      <c r="E8" s="1549" t="s">
        <v>128</v>
      </c>
      <c r="F8" s="1550"/>
      <c r="G8" s="259"/>
      <c r="J8" s="1549" t="s">
        <v>128</v>
      </c>
      <c r="K8" s="1550"/>
      <c r="L8" s="1549" t="s">
        <v>128</v>
      </c>
      <c r="M8" s="1550"/>
      <c r="N8" s="1543"/>
      <c r="O8" s="1544"/>
      <c r="P8" s="1544"/>
      <c r="Q8" s="1544"/>
      <c r="R8" s="1544"/>
      <c r="S8" s="1545"/>
    </row>
    <row r="9" spans="1:19" ht="16.5" customHeight="1">
      <c r="A9" s="265"/>
      <c r="B9" s="1568"/>
      <c r="C9" s="1551"/>
      <c r="D9" s="1552"/>
      <c r="E9" s="1551"/>
      <c r="F9" s="1552"/>
      <c r="G9" s="262" t="s">
        <v>760</v>
      </c>
      <c r="H9" s="319"/>
      <c r="I9" s="263" t="s">
        <v>761</v>
      </c>
      <c r="J9" s="1551"/>
      <c r="K9" s="1552"/>
      <c r="L9" s="1551"/>
      <c r="M9" s="1552"/>
      <c r="N9" s="1543"/>
      <c r="O9" s="1544"/>
      <c r="P9" s="1544"/>
      <c r="Q9" s="1544"/>
      <c r="R9" s="1544"/>
      <c r="S9" s="1545"/>
    </row>
    <row r="10" spans="1:19" ht="16.5" customHeight="1">
      <c r="A10" s="264"/>
      <c r="B10" s="1561" t="s">
        <v>763</v>
      </c>
      <c r="C10" s="1549" t="s">
        <v>128</v>
      </c>
      <c r="D10" s="1550"/>
      <c r="E10" s="1549" t="s">
        <v>128</v>
      </c>
      <c r="F10" s="1550"/>
      <c r="G10" s="259"/>
      <c r="J10" s="1549" t="s">
        <v>128</v>
      </c>
      <c r="K10" s="1550"/>
      <c r="L10" s="1549" t="s">
        <v>128</v>
      </c>
      <c r="M10" s="1550"/>
      <c r="N10" s="1543"/>
      <c r="O10" s="1544"/>
      <c r="P10" s="1544"/>
      <c r="Q10" s="1544"/>
      <c r="R10" s="1544"/>
      <c r="S10" s="1545"/>
    </row>
    <row r="11" spans="1:19" ht="16.5" customHeight="1">
      <c r="A11" s="265"/>
      <c r="B11" s="1568"/>
      <c r="C11" s="1551"/>
      <c r="D11" s="1552"/>
      <c r="E11" s="1551"/>
      <c r="F11" s="1552"/>
      <c r="G11" s="262" t="s">
        <v>760</v>
      </c>
      <c r="H11" s="319"/>
      <c r="I11" s="263" t="s">
        <v>761</v>
      </c>
      <c r="J11" s="1551"/>
      <c r="K11" s="1552"/>
      <c r="L11" s="1551"/>
      <c r="M11" s="1552"/>
      <c r="N11" s="1543"/>
      <c r="O11" s="1544"/>
      <c r="P11" s="1544"/>
      <c r="Q11" s="1544"/>
      <c r="R11" s="1544"/>
      <c r="S11" s="1545"/>
    </row>
    <row r="12" spans="1:19" ht="16.5" customHeight="1">
      <c r="A12" s="264"/>
      <c r="B12" s="1561" t="s">
        <v>764</v>
      </c>
      <c r="C12" s="1549" t="s">
        <v>128</v>
      </c>
      <c r="D12" s="1550"/>
      <c r="E12" s="1549" t="s">
        <v>128</v>
      </c>
      <c r="F12" s="1550"/>
      <c r="G12" s="259"/>
      <c r="J12" s="1549" t="s">
        <v>128</v>
      </c>
      <c r="K12" s="1550"/>
      <c r="L12" s="1549" t="s">
        <v>128</v>
      </c>
      <c r="M12" s="1550"/>
      <c r="N12" s="1543"/>
      <c r="O12" s="1544"/>
      <c r="P12" s="1544"/>
      <c r="Q12" s="1544"/>
      <c r="R12" s="1544"/>
      <c r="S12" s="1545"/>
    </row>
    <row r="13" spans="1:19" ht="16.5" customHeight="1">
      <c r="A13" s="265"/>
      <c r="B13" s="1568"/>
      <c r="C13" s="1551"/>
      <c r="D13" s="1552"/>
      <c r="E13" s="1551"/>
      <c r="F13" s="1552"/>
      <c r="G13" s="262" t="s">
        <v>760</v>
      </c>
      <c r="H13" s="319"/>
      <c r="I13" s="263" t="s">
        <v>761</v>
      </c>
      <c r="J13" s="1551"/>
      <c r="K13" s="1552"/>
      <c r="L13" s="1551"/>
      <c r="M13" s="1552"/>
      <c r="N13" s="1543"/>
      <c r="O13" s="1544"/>
      <c r="P13" s="1544"/>
      <c r="Q13" s="1544"/>
      <c r="R13" s="1544"/>
      <c r="S13" s="1545"/>
    </row>
    <row r="14" spans="1:19" ht="16.5" customHeight="1">
      <c r="A14" s="264"/>
      <c r="B14" s="1561" t="s">
        <v>765</v>
      </c>
      <c r="C14" s="1549" t="s">
        <v>128</v>
      </c>
      <c r="D14" s="1550"/>
      <c r="E14" s="1549" t="s">
        <v>128</v>
      </c>
      <c r="F14" s="1550"/>
      <c r="G14" s="259"/>
      <c r="J14" s="1549" t="s">
        <v>128</v>
      </c>
      <c r="K14" s="1550"/>
      <c r="L14" s="1549" t="s">
        <v>128</v>
      </c>
      <c r="M14" s="1550"/>
      <c r="N14" s="1543"/>
      <c r="O14" s="1544"/>
      <c r="P14" s="1544"/>
      <c r="Q14" s="1544"/>
      <c r="R14" s="1544"/>
      <c r="S14" s="1545"/>
    </row>
    <row r="15" spans="1:19" ht="16.5" customHeight="1">
      <c r="A15" s="265"/>
      <c r="B15" s="1568"/>
      <c r="C15" s="1551"/>
      <c r="D15" s="1552"/>
      <c r="E15" s="1551"/>
      <c r="F15" s="1552"/>
      <c r="G15" s="262" t="s">
        <v>760</v>
      </c>
      <c r="H15" s="319"/>
      <c r="I15" s="263" t="s">
        <v>761</v>
      </c>
      <c r="J15" s="1551"/>
      <c r="K15" s="1552"/>
      <c r="L15" s="1551"/>
      <c r="M15" s="1552"/>
      <c r="N15" s="1543"/>
      <c r="O15" s="1544"/>
      <c r="P15" s="1544"/>
      <c r="Q15" s="1544"/>
      <c r="R15" s="1544"/>
      <c r="S15" s="1545"/>
    </row>
    <row r="16" spans="1:19" ht="16.5" customHeight="1">
      <c r="A16" s="264"/>
      <c r="B16" s="1561" t="s">
        <v>766</v>
      </c>
      <c r="C16" s="1549" t="s">
        <v>128</v>
      </c>
      <c r="D16" s="1550"/>
      <c r="E16" s="1549" t="s">
        <v>128</v>
      </c>
      <c r="F16" s="1550"/>
      <c r="G16" s="259"/>
      <c r="J16" s="1549" t="s">
        <v>128</v>
      </c>
      <c r="K16" s="1550"/>
      <c r="L16" s="1549" t="s">
        <v>128</v>
      </c>
      <c r="M16" s="1550"/>
      <c r="N16" s="1543"/>
      <c r="O16" s="1544"/>
      <c r="P16" s="1544"/>
      <c r="Q16" s="1544"/>
      <c r="R16" s="1544"/>
      <c r="S16" s="1545"/>
    </row>
    <row r="17" spans="1:19" ht="16.5" customHeight="1">
      <c r="A17" s="265"/>
      <c r="B17" s="1568"/>
      <c r="C17" s="1551"/>
      <c r="D17" s="1552"/>
      <c r="E17" s="1551"/>
      <c r="F17" s="1552"/>
      <c r="G17" s="262" t="s">
        <v>760</v>
      </c>
      <c r="H17" s="319"/>
      <c r="I17" s="263" t="s">
        <v>761</v>
      </c>
      <c r="J17" s="1551"/>
      <c r="K17" s="1552"/>
      <c r="L17" s="1551"/>
      <c r="M17" s="1552"/>
      <c r="N17" s="1543"/>
      <c r="O17" s="1544"/>
      <c r="P17" s="1544"/>
      <c r="Q17" s="1544"/>
      <c r="R17" s="1544"/>
      <c r="S17" s="1545"/>
    </row>
    <row r="18" spans="1:19" ht="16.5" customHeight="1">
      <c r="A18" s="264"/>
      <c r="B18" s="1561" t="s">
        <v>767</v>
      </c>
      <c r="C18" s="1549" t="s">
        <v>128</v>
      </c>
      <c r="D18" s="1550"/>
      <c r="E18" s="1549" t="s">
        <v>128</v>
      </c>
      <c r="F18" s="1550"/>
      <c r="G18" s="259"/>
      <c r="J18" s="1549" t="s">
        <v>128</v>
      </c>
      <c r="K18" s="1550"/>
      <c r="L18" s="1549" t="s">
        <v>128</v>
      </c>
      <c r="M18" s="1550"/>
      <c r="N18" s="1543"/>
      <c r="O18" s="1544"/>
      <c r="P18" s="1544"/>
      <c r="Q18" s="1544"/>
      <c r="R18" s="1544"/>
      <c r="S18" s="1545"/>
    </row>
    <row r="19" spans="1:19" ht="16.5" customHeight="1">
      <c r="A19" s="265"/>
      <c r="B19" s="1568"/>
      <c r="C19" s="1551"/>
      <c r="D19" s="1552"/>
      <c r="E19" s="1551"/>
      <c r="F19" s="1552"/>
      <c r="G19" s="262" t="s">
        <v>760</v>
      </c>
      <c r="H19" s="319"/>
      <c r="I19" s="263" t="s">
        <v>761</v>
      </c>
      <c r="J19" s="1551"/>
      <c r="K19" s="1552"/>
      <c r="L19" s="1551"/>
      <c r="M19" s="1552"/>
      <c r="N19" s="1543"/>
      <c r="O19" s="1544"/>
      <c r="P19" s="1544"/>
      <c r="Q19" s="1544"/>
      <c r="R19" s="1544"/>
      <c r="S19" s="1545"/>
    </row>
    <row r="20" spans="1:19" ht="16.5" customHeight="1">
      <c r="A20" s="264"/>
      <c r="B20" s="1561" t="s">
        <v>768</v>
      </c>
      <c r="C20" s="1549" t="s">
        <v>128</v>
      </c>
      <c r="D20" s="1550"/>
      <c r="E20" s="1549" t="s">
        <v>128</v>
      </c>
      <c r="F20" s="1550"/>
      <c r="G20" s="259"/>
      <c r="J20" s="1549" t="s">
        <v>128</v>
      </c>
      <c r="K20" s="1550"/>
      <c r="L20" s="1549" t="s">
        <v>128</v>
      </c>
      <c r="M20" s="1550"/>
      <c r="N20" s="1543"/>
      <c r="O20" s="1544"/>
      <c r="P20" s="1544"/>
      <c r="Q20" s="1544"/>
      <c r="R20" s="1544"/>
      <c r="S20" s="1545"/>
    </row>
    <row r="21" spans="1:19" ht="16.5" customHeight="1">
      <c r="A21" s="265"/>
      <c r="B21" s="1568"/>
      <c r="C21" s="1551"/>
      <c r="D21" s="1552"/>
      <c r="E21" s="1551"/>
      <c r="F21" s="1552"/>
      <c r="G21" s="262" t="s">
        <v>760</v>
      </c>
      <c r="H21" s="319"/>
      <c r="I21" s="263" t="s">
        <v>761</v>
      </c>
      <c r="J21" s="1551"/>
      <c r="K21" s="1552"/>
      <c r="L21" s="1551"/>
      <c r="M21" s="1552"/>
      <c r="N21" s="1543"/>
      <c r="O21" s="1544"/>
      <c r="P21" s="1544"/>
      <c r="Q21" s="1544"/>
      <c r="R21" s="1544"/>
      <c r="S21" s="1545"/>
    </row>
    <row r="22" spans="1:19" ht="16.5" customHeight="1">
      <c r="A22" s="264"/>
      <c r="B22" s="1561" t="s">
        <v>769</v>
      </c>
      <c r="C22" s="1549" t="s">
        <v>128</v>
      </c>
      <c r="D22" s="1550"/>
      <c r="E22" s="1549" t="s">
        <v>128</v>
      </c>
      <c r="F22" s="1550"/>
      <c r="G22" s="259"/>
      <c r="J22" s="1549" t="s">
        <v>128</v>
      </c>
      <c r="K22" s="1550"/>
      <c r="L22" s="1549" t="s">
        <v>128</v>
      </c>
      <c r="M22" s="1550"/>
      <c r="N22" s="1543"/>
      <c r="O22" s="1544"/>
      <c r="P22" s="1544"/>
      <c r="Q22" s="1544"/>
      <c r="R22" s="1544"/>
      <c r="S22" s="1545"/>
    </row>
    <row r="23" spans="1:19" ht="16.5" customHeight="1">
      <c r="A23" s="265"/>
      <c r="B23" s="1568"/>
      <c r="C23" s="1551"/>
      <c r="D23" s="1552"/>
      <c r="E23" s="1551"/>
      <c r="F23" s="1552"/>
      <c r="G23" s="262" t="s">
        <v>760</v>
      </c>
      <c r="H23" s="319"/>
      <c r="I23" s="263" t="s">
        <v>761</v>
      </c>
      <c r="J23" s="1551"/>
      <c r="K23" s="1552"/>
      <c r="L23" s="1551"/>
      <c r="M23" s="1552"/>
      <c r="N23" s="1543"/>
      <c r="O23" s="1544"/>
      <c r="P23" s="1544"/>
      <c r="Q23" s="1544"/>
      <c r="R23" s="1544"/>
      <c r="S23" s="1545"/>
    </row>
    <row r="24" spans="1:19" ht="16.5" customHeight="1">
      <c r="A24" s="753" t="s">
        <v>1392</v>
      </c>
      <c r="B24" s="256"/>
      <c r="C24" s="1549" t="s">
        <v>128</v>
      </c>
      <c r="D24" s="1550"/>
      <c r="E24" s="1549" t="s">
        <v>128</v>
      </c>
      <c r="F24" s="1550"/>
      <c r="G24" s="259"/>
      <c r="J24" s="1549" t="s">
        <v>128</v>
      </c>
      <c r="K24" s="1550"/>
      <c r="L24" s="1549" t="s">
        <v>128</v>
      </c>
      <c r="M24" s="1550"/>
      <c r="N24" s="1543"/>
      <c r="O24" s="1544"/>
      <c r="P24" s="1544"/>
      <c r="Q24" s="1544"/>
      <c r="R24" s="1544"/>
      <c r="S24" s="1545"/>
    </row>
    <row r="25" spans="1:19" ht="16.5" customHeight="1">
      <c r="A25" s="265"/>
      <c r="B25" s="266" t="s">
        <v>770</v>
      </c>
      <c r="C25" s="1551"/>
      <c r="D25" s="1552"/>
      <c r="E25" s="1551"/>
      <c r="F25" s="1552"/>
      <c r="G25" s="262" t="s">
        <v>760</v>
      </c>
      <c r="H25" s="319"/>
      <c r="I25" s="263" t="s">
        <v>761</v>
      </c>
      <c r="J25" s="1551"/>
      <c r="K25" s="1552"/>
      <c r="L25" s="1551"/>
      <c r="M25" s="1552"/>
      <c r="N25" s="1543"/>
      <c r="O25" s="1544"/>
      <c r="P25" s="1544"/>
      <c r="Q25" s="1544"/>
      <c r="R25" s="1544"/>
      <c r="S25" s="1545"/>
    </row>
    <row r="26" spans="1:19" ht="16.5" customHeight="1">
      <c r="A26" s="264"/>
      <c r="B26" s="1561" t="s">
        <v>771</v>
      </c>
      <c r="C26" s="1549" t="s">
        <v>128</v>
      </c>
      <c r="D26" s="1550"/>
      <c r="E26" s="1549" t="s">
        <v>128</v>
      </c>
      <c r="F26" s="1550"/>
      <c r="G26" s="259"/>
      <c r="J26" s="1549" t="s">
        <v>128</v>
      </c>
      <c r="K26" s="1550"/>
      <c r="L26" s="1549" t="s">
        <v>128</v>
      </c>
      <c r="M26" s="1550"/>
      <c r="N26" s="1543"/>
      <c r="O26" s="1544"/>
      <c r="P26" s="1544"/>
      <c r="Q26" s="1544"/>
      <c r="R26" s="1544"/>
      <c r="S26" s="1545"/>
    </row>
    <row r="27" spans="1:19" ht="16.5" customHeight="1">
      <c r="A27" s="265"/>
      <c r="B27" s="1568"/>
      <c r="C27" s="1551"/>
      <c r="D27" s="1552"/>
      <c r="E27" s="1551"/>
      <c r="F27" s="1552"/>
      <c r="G27" s="262" t="s">
        <v>760</v>
      </c>
      <c r="H27" s="319"/>
      <c r="I27" s="263" t="s">
        <v>761</v>
      </c>
      <c r="J27" s="1551"/>
      <c r="K27" s="1552"/>
      <c r="L27" s="1551"/>
      <c r="M27" s="1552"/>
      <c r="N27" s="1543"/>
      <c r="O27" s="1544"/>
      <c r="P27" s="1544"/>
      <c r="Q27" s="1544"/>
      <c r="R27" s="1544"/>
      <c r="S27" s="1545"/>
    </row>
    <row r="28" spans="1:19" ht="16.5" customHeight="1">
      <c r="A28" s="264"/>
      <c r="B28" s="1561" t="s">
        <v>772</v>
      </c>
      <c r="C28" s="1549" t="s">
        <v>128</v>
      </c>
      <c r="D28" s="1550"/>
      <c r="E28" s="1549" t="s">
        <v>128</v>
      </c>
      <c r="F28" s="1550"/>
      <c r="G28" s="259"/>
      <c r="J28" s="1549" t="s">
        <v>128</v>
      </c>
      <c r="K28" s="1550"/>
      <c r="L28" s="1549" t="s">
        <v>128</v>
      </c>
      <c r="M28" s="1550"/>
      <c r="N28" s="1543"/>
      <c r="O28" s="1544"/>
      <c r="P28" s="1544"/>
      <c r="Q28" s="1544"/>
      <c r="R28" s="1544"/>
      <c r="S28" s="1545"/>
    </row>
    <row r="29" spans="1:19" ht="16.5" customHeight="1">
      <c r="A29" s="265"/>
      <c r="B29" s="1568"/>
      <c r="C29" s="1551"/>
      <c r="D29" s="1552"/>
      <c r="E29" s="1551"/>
      <c r="F29" s="1552"/>
      <c r="G29" s="262" t="s">
        <v>760</v>
      </c>
      <c r="H29" s="319"/>
      <c r="I29" s="263" t="s">
        <v>761</v>
      </c>
      <c r="J29" s="1551"/>
      <c r="K29" s="1552"/>
      <c r="L29" s="1551"/>
      <c r="M29" s="1552"/>
      <c r="N29" s="1543"/>
      <c r="O29" s="1544"/>
      <c r="P29" s="1544"/>
      <c r="Q29" s="1544"/>
      <c r="R29" s="1544"/>
      <c r="S29" s="1545"/>
    </row>
    <row r="30" spans="1:19" ht="16.5" customHeight="1">
      <c r="A30" s="1560" t="s">
        <v>42</v>
      </c>
      <c r="B30" s="1561"/>
      <c r="C30" s="1549">
        <f>SUM(C6:D29)</f>
        <v>0</v>
      </c>
      <c r="D30" s="1550"/>
      <c r="E30" s="1549">
        <f>SUM(E6:F29)</f>
        <v>0</v>
      </c>
      <c r="F30" s="1550"/>
      <c r="G30" s="259"/>
      <c r="H30" s="250">
        <f>SUM(H6,H8,H10,H12,H14,H16,H18,H20,H22,H24,H26,H28)</f>
        <v>0</v>
      </c>
      <c r="J30" s="1553">
        <f>SUM(J6:K29)</f>
        <v>0</v>
      </c>
      <c r="K30" s="1554"/>
      <c r="L30" s="1553">
        <f>SUM(L6:M29)</f>
        <v>0</v>
      </c>
      <c r="M30" s="1554"/>
      <c r="N30" s="1543"/>
      <c r="O30" s="1544"/>
      <c r="P30" s="1544"/>
      <c r="Q30" s="1544"/>
      <c r="R30" s="1544"/>
      <c r="S30" s="1545"/>
    </row>
    <row r="31" spans="1:19" ht="16.5" customHeight="1">
      <c r="A31" s="1567"/>
      <c r="B31" s="1568"/>
      <c r="C31" s="1551"/>
      <c r="D31" s="1552"/>
      <c r="E31" s="1551"/>
      <c r="F31" s="1552"/>
      <c r="G31" s="262" t="s">
        <v>760</v>
      </c>
      <c r="H31" s="319">
        <f>SUM(H7,H9,H11,H13,H15,H17,H19,H21,H23,H25,H27,H29)</f>
        <v>0</v>
      </c>
      <c r="I31" s="263" t="s">
        <v>761</v>
      </c>
      <c r="J31" s="1551"/>
      <c r="K31" s="1552"/>
      <c r="L31" s="1551"/>
      <c r="M31" s="1552"/>
      <c r="N31" s="1546"/>
      <c r="O31" s="1547"/>
      <c r="P31" s="1547"/>
      <c r="Q31" s="1547"/>
      <c r="R31" s="1547"/>
      <c r="S31" s="1548"/>
    </row>
    <row r="32" spans="1:19" ht="15.75" customHeight="1">
      <c r="A32" s="1553" t="s">
        <v>897</v>
      </c>
      <c r="B32" s="1563"/>
      <c r="C32" s="1554"/>
      <c r="D32" s="1569" t="s">
        <v>448</v>
      </c>
      <c r="E32" s="1570"/>
      <c r="F32" s="1570"/>
      <c r="G32" s="1570"/>
      <c r="H32" s="1570"/>
      <c r="I32" s="1570"/>
      <c r="J32" s="1570"/>
      <c r="K32" s="1570"/>
      <c r="L32" s="1570"/>
      <c r="M32" s="1570"/>
      <c r="N32" s="1570"/>
      <c r="O32" s="1570"/>
      <c r="P32" s="1570"/>
      <c r="Q32" s="1570"/>
      <c r="R32" s="1570"/>
      <c r="S32" s="1571"/>
    </row>
    <row r="33" spans="1:19" ht="15" customHeight="1">
      <c r="A33" s="1564" t="s">
        <v>1225</v>
      </c>
      <c r="B33" s="1565"/>
      <c r="C33" s="1566"/>
      <c r="D33" s="1569" t="s">
        <v>149</v>
      </c>
      <c r="E33" s="1570"/>
      <c r="F33" s="1570"/>
      <c r="G33" s="1570"/>
      <c r="H33" s="1570"/>
      <c r="I33" s="1570"/>
      <c r="J33" s="1570"/>
      <c r="K33" s="1570"/>
      <c r="L33" s="1571"/>
      <c r="M33" s="1569" t="s">
        <v>150</v>
      </c>
      <c r="N33" s="1570"/>
      <c r="O33" s="1570"/>
      <c r="P33" s="1570"/>
      <c r="Q33" s="1570"/>
      <c r="R33" s="1570"/>
      <c r="S33" s="1571"/>
    </row>
    <row r="34" spans="1:19" ht="15" customHeight="1">
      <c r="A34" s="1557" t="s">
        <v>773</v>
      </c>
      <c r="B34" s="1558"/>
      <c r="C34" s="1559"/>
      <c r="D34" s="1560" t="s">
        <v>449</v>
      </c>
      <c r="E34" s="1561"/>
      <c r="F34" s="1538" t="s">
        <v>1366</v>
      </c>
      <c r="G34" s="1562"/>
      <c r="H34" s="1562"/>
      <c r="I34" s="1562"/>
      <c r="J34" s="1539"/>
      <c r="K34" s="1538" t="s">
        <v>1365</v>
      </c>
      <c r="L34" s="1539"/>
      <c r="M34" s="1538" t="s">
        <v>449</v>
      </c>
      <c r="N34" s="1562"/>
      <c r="O34" s="1539"/>
      <c r="P34" s="1538" t="s">
        <v>1366</v>
      </c>
      <c r="Q34" s="1539"/>
      <c r="R34" s="1538" t="s">
        <v>1365</v>
      </c>
      <c r="S34" s="1539"/>
    </row>
    <row r="35" spans="1:19" ht="23.25" customHeight="1">
      <c r="A35" s="1555" t="s">
        <v>50</v>
      </c>
      <c r="B35" s="1556" t="s">
        <v>450</v>
      </c>
      <c r="C35" s="1556"/>
      <c r="D35" s="1532"/>
      <c r="E35" s="1533"/>
      <c r="F35" s="1532"/>
      <c r="G35" s="1537"/>
      <c r="H35" s="1537"/>
      <c r="I35" s="1537"/>
      <c r="J35" s="1533"/>
      <c r="K35" s="1532"/>
      <c r="L35" s="1533"/>
      <c r="M35" s="1532"/>
      <c r="N35" s="1537"/>
      <c r="O35" s="1533"/>
      <c r="P35" s="1532"/>
      <c r="Q35" s="1533"/>
      <c r="R35" s="1532"/>
      <c r="S35" s="1533"/>
    </row>
    <row r="36" spans="1:19" ht="15" customHeight="1">
      <c r="A36" s="1555"/>
      <c r="B36" s="1556"/>
      <c r="C36" s="1556"/>
      <c r="D36" s="1534" t="s">
        <v>774</v>
      </c>
      <c r="E36" s="1536"/>
      <c r="F36" s="1534" t="s">
        <v>775</v>
      </c>
      <c r="G36" s="1535"/>
      <c r="H36" s="1535"/>
      <c r="I36" s="1535"/>
      <c r="J36" s="1536"/>
      <c r="K36" s="1534" t="s">
        <v>775</v>
      </c>
      <c r="L36" s="1536"/>
      <c r="M36" s="1534" t="s">
        <v>451</v>
      </c>
      <c r="N36" s="1535"/>
      <c r="O36" s="1536"/>
      <c r="P36" s="1534" t="s">
        <v>452</v>
      </c>
      <c r="Q36" s="1536"/>
      <c r="R36" s="1534" t="s">
        <v>453</v>
      </c>
      <c r="S36" s="1536"/>
    </row>
    <row r="37" spans="1:19" ht="24.75" customHeight="1">
      <c r="A37" s="1555"/>
      <c r="B37" s="1556" t="s">
        <v>454</v>
      </c>
      <c r="C37" s="1556"/>
      <c r="D37" s="1532"/>
      <c r="E37" s="1533"/>
      <c r="F37" s="1532"/>
      <c r="G37" s="1537"/>
      <c r="H37" s="1537"/>
      <c r="I37" s="1537"/>
      <c r="J37" s="1533"/>
      <c r="K37" s="1532"/>
      <c r="L37" s="1533"/>
      <c r="M37" s="1532"/>
      <c r="N37" s="1537"/>
      <c r="O37" s="1533"/>
      <c r="P37" s="1532"/>
      <c r="Q37" s="1533"/>
      <c r="R37" s="1532"/>
      <c r="S37" s="1533"/>
    </row>
    <row r="38" spans="1:19" ht="15" customHeight="1">
      <c r="A38" s="1555"/>
      <c r="B38" s="1556"/>
      <c r="C38" s="1556"/>
      <c r="D38" s="1534" t="s">
        <v>774</v>
      </c>
      <c r="E38" s="1536"/>
      <c r="F38" s="1534" t="s">
        <v>775</v>
      </c>
      <c r="G38" s="1535"/>
      <c r="H38" s="1535"/>
      <c r="I38" s="1535"/>
      <c r="J38" s="1536"/>
      <c r="K38" s="1534" t="s">
        <v>775</v>
      </c>
      <c r="L38" s="1536"/>
      <c r="M38" s="1534" t="s">
        <v>451</v>
      </c>
      <c r="N38" s="1535"/>
      <c r="O38" s="1536"/>
      <c r="P38" s="1534" t="s">
        <v>452</v>
      </c>
      <c r="Q38" s="1536"/>
      <c r="R38" s="1534" t="s">
        <v>453</v>
      </c>
      <c r="S38" s="1536"/>
    </row>
    <row r="39" spans="1:19" ht="23.25" customHeight="1">
      <c r="A39" s="1555" t="s">
        <v>116</v>
      </c>
      <c r="B39" s="1556" t="s">
        <v>450</v>
      </c>
      <c r="C39" s="1556"/>
      <c r="D39" s="1532"/>
      <c r="E39" s="1533"/>
      <c r="F39" s="1532"/>
      <c r="G39" s="1537"/>
      <c r="H39" s="1537"/>
      <c r="I39" s="1537"/>
      <c r="J39" s="1533"/>
      <c r="K39" s="1532"/>
      <c r="L39" s="1533"/>
      <c r="M39" s="1532"/>
      <c r="N39" s="1537"/>
      <c r="O39" s="1533"/>
      <c r="P39" s="1532"/>
      <c r="Q39" s="1533"/>
      <c r="R39" s="1532"/>
      <c r="S39" s="1533"/>
    </row>
    <row r="40" spans="1:19" ht="15" customHeight="1">
      <c r="A40" s="1555"/>
      <c r="B40" s="1556"/>
      <c r="C40" s="1556"/>
      <c r="D40" s="1534" t="s">
        <v>774</v>
      </c>
      <c r="E40" s="1536"/>
      <c r="F40" s="1534" t="s">
        <v>775</v>
      </c>
      <c r="G40" s="1535"/>
      <c r="H40" s="1535"/>
      <c r="I40" s="1535"/>
      <c r="J40" s="1536"/>
      <c r="K40" s="1534" t="s">
        <v>775</v>
      </c>
      <c r="L40" s="1536"/>
      <c r="M40" s="1534" t="s">
        <v>451</v>
      </c>
      <c r="N40" s="1535"/>
      <c r="O40" s="1536"/>
      <c r="P40" s="1534" t="s">
        <v>452</v>
      </c>
      <c r="Q40" s="1536"/>
      <c r="R40" s="1534" t="s">
        <v>453</v>
      </c>
      <c r="S40" s="1536"/>
    </row>
    <row r="41" spans="1:19" ht="24" customHeight="1">
      <c r="A41" s="1555"/>
      <c r="B41" s="1556" t="s">
        <v>454</v>
      </c>
      <c r="C41" s="1556"/>
      <c r="D41" s="1532"/>
      <c r="E41" s="1533"/>
      <c r="F41" s="1532"/>
      <c r="G41" s="1537"/>
      <c r="H41" s="1537"/>
      <c r="I41" s="1537"/>
      <c r="J41" s="1533"/>
      <c r="K41" s="1532"/>
      <c r="L41" s="1533"/>
      <c r="M41" s="1532"/>
      <c r="N41" s="1537"/>
      <c r="O41" s="1533"/>
      <c r="P41" s="1532"/>
      <c r="Q41" s="1533"/>
      <c r="R41" s="1532"/>
      <c r="S41" s="1533"/>
    </row>
    <row r="42" spans="1:19" ht="15" customHeight="1">
      <c r="A42" s="1555"/>
      <c r="B42" s="1556"/>
      <c r="C42" s="1556"/>
      <c r="D42" s="1534" t="s">
        <v>774</v>
      </c>
      <c r="E42" s="1536"/>
      <c r="F42" s="1534" t="s">
        <v>775</v>
      </c>
      <c r="G42" s="1535"/>
      <c r="H42" s="1535"/>
      <c r="I42" s="1535"/>
      <c r="J42" s="1536"/>
      <c r="K42" s="1534" t="s">
        <v>775</v>
      </c>
      <c r="L42" s="1536"/>
      <c r="M42" s="1534" t="s">
        <v>451</v>
      </c>
      <c r="N42" s="1535"/>
      <c r="O42" s="1536"/>
      <c r="P42" s="1534" t="s">
        <v>452</v>
      </c>
      <c r="Q42" s="1536"/>
      <c r="R42" s="1534" t="s">
        <v>453</v>
      </c>
      <c r="S42" s="1536"/>
    </row>
    <row r="43" spans="1:19">
      <c r="A43" s="267"/>
      <c r="B43" s="267"/>
      <c r="C43" s="267"/>
      <c r="D43" s="267"/>
      <c r="E43" s="267"/>
      <c r="F43" s="267"/>
      <c r="G43" s="267"/>
      <c r="H43" s="320"/>
      <c r="I43" s="267"/>
      <c r="J43" s="267"/>
      <c r="K43" s="267"/>
      <c r="L43" s="267"/>
      <c r="M43" s="267"/>
      <c r="N43" s="267"/>
      <c r="O43" s="267"/>
      <c r="P43" s="267"/>
      <c r="Q43" s="267"/>
      <c r="R43" s="267"/>
      <c r="S43" s="267"/>
    </row>
    <row r="44" spans="1:19">
      <c r="A44" s="268" t="s">
        <v>812</v>
      </c>
    </row>
    <row r="45" spans="1:19">
      <c r="A45" s="268" t="s">
        <v>963</v>
      </c>
    </row>
    <row r="46" spans="1:19">
      <c r="A46" s="268" t="s">
        <v>964</v>
      </c>
    </row>
    <row r="47" spans="1:19">
      <c r="A47" s="268" t="s">
        <v>455</v>
      </c>
    </row>
  </sheetData>
  <mergeCells count="145">
    <mergeCell ref="J5:K5"/>
    <mergeCell ref="H2:H4"/>
    <mergeCell ref="J2:M2"/>
    <mergeCell ref="L3:M3"/>
    <mergeCell ref="L4:M4"/>
    <mergeCell ref="L5:M5"/>
    <mergeCell ref="A2:B4"/>
    <mergeCell ref="C2:F2"/>
    <mergeCell ref="C3:D4"/>
    <mergeCell ref="E3:F3"/>
    <mergeCell ref="E4:F4"/>
    <mergeCell ref="J3:K3"/>
    <mergeCell ref="C5:D5"/>
    <mergeCell ref="E5:F5"/>
    <mergeCell ref="J4:K4"/>
    <mergeCell ref="E12:F13"/>
    <mergeCell ref="C14:D15"/>
    <mergeCell ref="E14:F15"/>
    <mergeCell ref="J14:K15"/>
    <mergeCell ref="L12:M13"/>
    <mergeCell ref="J10:K11"/>
    <mergeCell ref="C10:D11"/>
    <mergeCell ref="E10:F11"/>
    <mergeCell ref="C6:D7"/>
    <mergeCell ref="E6:F7"/>
    <mergeCell ref="J6:K7"/>
    <mergeCell ref="C8:D9"/>
    <mergeCell ref="E8:F9"/>
    <mergeCell ref="J8:K9"/>
    <mergeCell ref="L6:M7"/>
    <mergeCell ref="A32:C32"/>
    <mergeCell ref="C28:D29"/>
    <mergeCell ref="E28:F29"/>
    <mergeCell ref="J28:K29"/>
    <mergeCell ref="B28:B29"/>
    <mergeCell ref="J26:K27"/>
    <mergeCell ref="C26:D27"/>
    <mergeCell ref="E26:F27"/>
    <mergeCell ref="B26:B27"/>
    <mergeCell ref="A30:B31"/>
    <mergeCell ref="B8:B9"/>
    <mergeCell ref="B10:B11"/>
    <mergeCell ref="B12:B13"/>
    <mergeCell ref="B14:B15"/>
    <mergeCell ref="B16:B17"/>
    <mergeCell ref="B18:B19"/>
    <mergeCell ref="C30:D31"/>
    <mergeCell ref="E30:F31"/>
    <mergeCell ref="J30:K31"/>
    <mergeCell ref="C24:D25"/>
    <mergeCell ref="E24:F25"/>
    <mergeCell ref="C20:D21"/>
    <mergeCell ref="E20:F21"/>
    <mergeCell ref="J20:K21"/>
    <mergeCell ref="J18:K19"/>
    <mergeCell ref="C18:D19"/>
    <mergeCell ref="E18:F19"/>
    <mergeCell ref="C22:D23"/>
    <mergeCell ref="E22:F23"/>
    <mergeCell ref="J22:K23"/>
    <mergeCell ref="B20:B21"/>
    <mergeCell ref="B22:B23"/>
    <mergeCell ref="J24:K25"/>
    <mergeCell ref="J16:K17"/>
    <mergeCell ref="B39:C40"/>
    <mergeCell ref="D39:E39"/>
    <mergeCell ref="D40:E40"/>
    <mergeCell ref="B41:C42"/>
    <mergeCell ref="D41:E41"/>
    <mergeCell ref="D42:E42"/>
    <mergeCell ref="F41:J41"/>
    <mergeCell ref="K41:L41"/>
    <mergeCell ref="M41:O41"/>
    <mergeCell ref="A33:C33"/>
    <mergeCell ref="A34:C34"/>
    <mergeCell ref="D34:E34"/>
    <mergeCell ref="A35:A38"/>
    <mergeCell ref="A39:A42"/>
    <mergeCell ref="P41:Q41"/>
    <mergeCell ref="P42:Q42"/>
    <mergeCell ref="P37:Q37"/>
    <mergeCell ref="P38:Q38"/>
    <mergeCell ref="P35:Q35"/>
    <mergeCell ref="P36:Q36"/>
    <mergeCell ref="B37:C38"/>
    <mergeCell ref="D37:E37"/>
    <mergeCell ref="D38:E38"/>
    <mergeCell ref="B35:C36"/>
    <mergeCell ref="D35:E35"/>
    <mergeCell ref="D36:E36"/>
    <mergeCell ref="F35:J35"/>
    <mergeCell ref="K35:L35"/>
    <mergeCell ref="M35:O35"/>
    <mergeCell ref="F38:J38"/>
    <mergeCell ref="K38:L38"/>
    <mergeCell ref="M38:O38"/>
    <mergeCell ref="P39:Q39"/>
    <mergeCell ref="L30:M31"/>
    <mergeCell ref="D32:S32"/>
    <mergeCell ref="D33:L33"/>
    <mergeCell ref="M33:S33"/>
    <mergeCell ref="F34:J34"/>
    <mergeCell ref="K34:L34"/>
    <mergeCell ref="M34:O34"/>
    <mergeCell ref="R34:S34"/>
    <mergeCell ref="P34:Q34"/>
    <mergeCell ref="N2:S31"/>
    <mergeCell ref="L26:M27"/>
    <mergeCell ref="L28:M29"/>
    <mergeCell ref="L20:M21"/>
    <mergeCell ref="L22:M23"/>
    <mergeCell ref="L14:M15"/>
    <mergeCell ref="L16:M17"/>
    <mergeCell ref="L8:M9"/>
    <mergeCell ref="L10:M11"/>
    <mergeCell ref="L18:M19"/>
    <mergeCell ref="L24:M25"/>
    <mergeCell ref="C16:D17"/>
    <mergeCell ref="E16:F17"/>
    <mergeCell ref="J12:K13"/>
    <mergeCell ref="C12:D13"/>
    <mergeCell ref="R35:S35"/>
    <mergeCell ref="F36:J36"/>
    <mergeCell ref="K36:L36"/>
    <mergeCell ref="M36:O36"/>
    <mergeCell ref="R36:S36"/>
    <mergeCell ref="F37:J37"/>
    <mergeCell ref="K37:L37"/>
    <mergeCell ref="M37:O37"/>
    <mergeCell ref="R37:S37"/>
    <mergeCell ref="R41:S41"/>
    <mergeCell ref="F42:J42"/>
    <mergeCell ref="K42:L42"/>
    <mergeCell ref="M42:O42"/>
    <mergeCell ref="R42:S42"/>
    <mergeCell ref="R38:S38"/>
    <mergeCell ref="F39:J39"/>
    <mergeCell ref="K39:L39"/>
    <mergeCell ref="M39:O39"/>
    <mergeCell ref="R39:S39"/>
    <mergeCell ref="F40:J40"/>
    <mergeCell ref="K40:L40"/>
    <mergeCell ref="M40:O40"/>
    <mergeCell ref="R40:S40"/>
    <mergeCell ref="P40:Q40"/>
  </mergeCells>
  <phoneticPr fontId="9"/>
  <pageMargins left="0.70866141732283472" right="0.70866141732283472" top="0.74803149606299213" bottom="0.74803149606299213" header="0.31496062992125984" footer="0.31496062992125984"/>
  <pageSetup paperSize="9" scale="95"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J18"/>
  <sheetViews>
    <sheetView view="pageBreakPreview" zoomScaleNormal="100" zoomScaleSheetLayoutView="100" workbookViewId="0">
      <selection activeCell="H9" sqref="H9:J9"/>
    </sheetView>
  </sheetViews>
  <sheetFormatPr defaultColWidth="9" defaultRowHeight="13"/>
  <cols>
    <col min="1" max="1" width="4.453125" style="61" customWidth="1"/>
    <col min="2" max="2" width="17.08984375" style="61" customWidth="1"/>
    <col min="3" max="3" width="4.1796875" style="61" customWidth="1"/>
    <col min="4" max="5" width="10.90625" style="61" customWidth="1"/>
    <col min="6" max="6" width="8.81640625" style="61" customWidth="1"/>
    <col min="7" max="7" width="11.36328125" style="61" customWidth="1"/>
    <col min="8" max="8" width="12.08984375" style="61" customWidth="1"/>
    <col min="9" max="9" width="5.6328125" style="61" customWidth="1"/>
    <col min="10" max="10" width="2.6328125" style="61" customWidth="1"/>
    <col min="11" max="16384" width="9" style="61"/>
  </cols>
  <sheetData>
    <row r="1" spans="1:10" ht="21" customHeight="1">
      <c r="A1" s="60" t="s">
        <v>1226</v>
      </c>
      <c r="B1" s="57"/>
      <c r="C1" s="57"/>
      <c r="D1" s="57"/>
      <c r="E1" s="57"/>
      <c r="F1" s="57"/>
      <c r="G1" s="57"/>
    </row>
    <row r="2" spans="1:10" ht="14">
      <c r="A2" s="324" t="s">
        <v>785</v>
      </c>
      <c r="B2" s="57"/>
      <c r="C2" s="57"/>
      <c r="D2" s="57"/>
      <c r="E2" s="338" t="s">
        <v>819</v>
      </c>
      <c r="F2" s="57"/>
      <c r="G2" s="57"/>
      <c r="J2" s="436" t="s">
        <v>1377</v>
      </c>
    </row>
    <row r="3" spans="1:10" ht="27.75" customHeight="1">
      <c r="B3" s="62" t="s">
        <v>456</v>
      </c>
      <c r="C3" s="1583" t="s">
        <v>508</v>
      </c>
      <c r="D3" s="1584"/>
      <c r="E3" s="67" t="s">
        <v>509</v>
      </c>
      <c r="F3" s="1585" t="s">
        <v>457</v>
      </c>
      <c r="G3" s="1585"/>
      <c r="H3" s="66"/>
      <c r="I3" s="1588" t="s">
        <v>507</v>
      </c>
      <c r="J3" s="1589"/>
    </row>
    <row r="4" spans="1:10" ht="27.75" customHeight="1">
      <c r="B4" s="1585" t="s">
        <v>458</v>
      </c>
      <c r="C4" s="1585" t="s">
        <v>459</v>
      </c>
      <c r="D4" s="1585"/>
      <c r="E4" s="1585"/>
      <c r="F4" s="1585" t="s">
        <v>460</v>
      </c>
      <c r="G4" s="1585"/>
      <c r="H4" s="66"/>
      <c r="I4" s="1590" t="s">
        <v>167</v>
      </c>
      <c r="J4" s="1591"/>
    </row>
    <row r="5" spans="1:10" ht="27.75" customHeight="1">
      <c r="B5" s="1585"/>
      <c r="C5" s="1585"/>
      <c r="D5" s="1585"/>
      <c r="E5" s="1585"/>
      <c r="F5" s="1592" t="s">
        <v>510</v>
      </c>
      <c r="G5" s="71" t="s">
        <v>234</v>
      </c>
      <c r="H5" s="66"/>
      <c r="I5" s="1590" t="s">
        <v>167</v>
      </c>
      <c r="J5" s="1591"/>
    </row>
    <row r="6" spans="1:10" ht="27.75" customHeight="1">
      <c r="B6" s="1585"/>
      <c r="C6" s="1585"/>
      <c r="D6" s="1585"/>
      <c r="E6" s="1585"/>
      <c r="F6" s="1592"/>
      <c r="G6" s="71" t="s">
        <v>236</v>
      </c>
      <c r="H6" s="1593"/>
      <c r="I6" s="1594"/>
      <c r="J6" s="1595"/>
    </row>
    <row r="7" spans="1:10" ht="14">
      <c r="A7" s="60"/>
      <c r="B7" s="57"/>
      <c r="C7" s="57"/>
      <c r="D7" s="57"/>
      <c r="E7" s="57"/>
      <c r="F7" s="57"/>
      <c r="G7" s="57"/>
    </row>
    <row r="8" spans="1:10" ht="14">
      <c r="A8" s="324" t="s">
        <v>786</v>
      </c>
      <c r="B8" s="57"/>
      <c r="C8" s="57"/>
      <c r="D8" s="57"/>
      <c r="E8" s="57"/>
      <c r="F8" s="57"/>
      <c r="G8" s="57"/>
      <c r="J8" s="436" t="s">
        <v>1377</v>
      </c>
    </row>
    <row r="9" spans="1:10" ht="40.5" customHeight="1">
      <c r="B9" s="56" t="s">
        <v>461</v>
      </c>
      <c r="C9" s="1585" t="s">
        <v>511</v>
      </c>
      <c r="D9" s="1585"/>
      <c r="E9" s="56" t="s">
        <v>462</v>
      </c>
      <c r="F9" s="63" t="s">
        <v>512</v>
      </c>
      <c r="G9" s="68" t="s">
        <v>463</v>
      </c>
      <c r="H9" s="1585" t="s">
        <v>464</v>
      </c>
      <c r="I9" s="1585"/>
      <c r="J9" s="1585"/>
    </row>
    <row r="10" spans="1:10" ht="23.25" customHeight="1">
      <c r="B10" s="1585"/>
      <c r="C10" s="1585"/>
      <c r="D10" s="1585"/>
      <c r="E10" s="1585"/>
      <c r="F10" s="1585" t="s">
        <v>118</v>
      </c>
      <c r="G10" s="69" t="s">
        <v>513</v>
      </c>
      <c r="H10" s="1585"/>
      <c r="I10" s="1585"/>
      <c r="J10" s="1585"/>
    </row>
    <row r="11" spans="1:10" ht="23.25" customHeight="1">
      <c r="B11" s="1585"/>
      <c r="C11" s="1585"/>
      <c r="D11" s="1585"/>
      <c r="E11" s="1585"/>
      <c r="F11" s="1585"/>
      <c r="G11" s="70" t="s">
        <v>202</v>
      </c>
      <c r="H11" s="1585"/>
      <c r="I11" s="1585"/>
      <c r="J11" s="1585"/>
    </row>
    <row r="12" spans="1:10" ht="23.25" customHeight="1">
      <c r="B12" s="1585"/>
      <c r="C12" s="1585"/>
      <c r="D12" s="1585"/>
      <c r="E12" s="1585"/>
      <c r="F12" s="1586" t="s">
        <v>118</v>
      </c>
      <c r="G12" s="69" t="s">
        <v>513</v>
      </c>
      <c r="H12" s="1585"/>
      <c r="I12" s="1585"/>
      <c r="J12" s="1585"/>
    </row>
    <row r="13" spans="1:10" ht="23.25" customHeight="1">
      <c r="B13" s="1585"/>
      <c r="C13" s="1585"/>
      <c r="D13" s="1585"/>
      <c r="E13" s="1585"/>
      <c r="F13" s="1587"/>
      <c r="G13" s="70" t="s">
        <v>202</v>
      </c>
      <c r="H13" s="1585"/>
      <c r="I13" s="1585"/>
      <c r="J13" s="1585"/>
    </row>
    <row r="14" spans="1:10" ht="23.25" customHeight="1">
      <c r="B14" s="1585"/>
      <c r="C14" s="1585"/>
      <c r="D14" s="1585"/>
      <c r="E14" s="1585"/>
      <c r="F14" s="1585" t="s">
        <v>118</v>
      </c>
      <c r="G14" s="69" t="s">
        <v>513</v>
      </c>
      <c r="H14" s="1585"/>
      <c r="I14" s="1585"/>
      <c r="J14" s="1585"/>
    </row>
    <row r="15" spans="1:10" ht="23.25" customHeight="1">
      <c r="B15" s="1585"/>
      <c r="C15" s="1585"/>
      <c r="D15" s="1585"/>
      <c r="E15" s="1585"/>
      <c r="F15" s="1585"/>
      <c r="G15" s="70" t="s">
        <v>202</v>
      </c>
      <c r="H15" s="1585"/>
      <c r="I15" s="1585"/>
      <c r="J15" s="1585"/>
    </row>
    <row r="16" spans="1:10">
      <c r="B16" s="681" t="s">
        <v>1261</v>
      </c>
      <c r="C16" s="65"/>
      <c r="D16" s="65"/>
      <c r="E16" s="65"/>
      <c r="F16" s="65"/>
      <c r="G16" s="65"/>
      <c r="H16" s="65"/>
    </row>
    <row r="17" spans="2:8">
      <c r="B17" s="64" t="s">
        <v>693</v>
      </c>
      <c r="C17" s="65"/>
      <c r="D17" s="65"/>
      <c r="E17" s="65"/>
      <c r="F17" s="65"/>
      <c r="G17" s="65"/>
      <c r="H17" s="65"/>
    </row>
    <row r="18" spans="2:8">
      <c r="B18" s="64" t="s">
        <v>694</v>
      </c>
    </row>
  </sheetData>
  <mergeCells count="27">
    <mergeCell ref="I3:J3"/>
    <mergeCell ref="I4:J4"/>
    <mergeCell ref="F5:F6"/>
    <mergeCell ref="I5:J5"/>
    <mergeCell ref="H14:J15"/>
    <mergeCell ref="H6:J6"/>
    <mergeCell ref="H10:J11"/>
    <mergeCell ref="H12:J13"/>
    <mergeCell ref="F14:F15"/>
    <mergeCell ref="B14:B15"/>
    <mergeCell ref="C14:D15"/>
    <mergeCell ref="E14:E15"/>
    <mergeCell ref="B12:B13"/>
    <mergeCell ref="H9:J9"/>
    <mergeCell ref="C12:D13"/>
    <mergeCell ref="E12:E13"/>
    <mergeCell ref="F12:F13"/>
    <mergeCell ref="C9:D9"/>
    <mergeCell ref="B10:B11"/>
    <mergeCell ref="C10:D11"/>
    <mergeCell ref="E10:E11"/>
    <mergeCell ref="F10:F11"/>
    <mergeCell ref="C3:D3"/>
    <mergeCell ref="F3:G3"/>
    <mergeCell ref="F4:G4"/>
    <mergeCell ref="B4:B6"/>
    <mergeCell ref="C4:E6"/>
  </mergeCells>
  <phoneticPr fontId="9"/>
  <pageMargins left="0.70866141732283472" right="0.70866141732283472" top="0.74803149606299213" bottom="0.74803149606299213" header="0.31496062992125984" footer="0.31496062992125984"/>
  <pageSetup paperSize="9" orientation="portrait" r:id="rId1"/>
  <headerFooter>
    <oddFooter>&amp;A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O52"/>
  <sheetViews>
    <sheetView view="pageBreakPreview" topLeftCell="A13" zoomScale="60" zoomScaleNormal="100" workbookViewId="0">
      <selection activeCell="T41" sqref="T41"/>
    </sheetView>
  </sheetViews>
  <sheetFormatPr defaultRowHeight="13"/>
  <cols>
    <col min="1" max="1" width="6" customWidth="1"/>
    <col min="2" max="4" width="2.36328125" customWidth="1"/>
    <col min="5" max="5" width="4" customWidth="1"/>
    <col min="7" max="7" width="8.90625" customWidth="1"/>
    <col min="12" max="12" width="9" customWidth="1"/>
  </cols>
  <sheetData>
    <row r="1" spans="1:15" ht="14">
      <c r="A1" s="325" t="s">
        <v>1227</v>
      </c>
      <c r="B1" s="72"/>
      <c r="C1" s="72"/>
      <c r="D1" s="72"/>
      <c r="E1" s="27"/>
      <c r="F1" s="17"/>
      <c r="G1" s="17"/>
      <c r="H1" s="17"/>
      <c r="I1" s="17"/>
      <c r="J1" s="17"/>
      <c r="K1" s="17"/>
      <c r="L1" s="17"/>
      <c r="M1" s="17"/>
      <c r="N1" s="17"/>
      <c r="O1" s="17"/>
    </row>
    <row r="2" spans="1:15" ht="8.25" customHeight="1">
      <c r="A2" s="17"/>
      <c r="B2" s="17"/>
      <c r="C2" s="17"/>
      <c r="D2" s="17"/>
      <c r="E2" s="19"/>
      <c r="F2" s="17"/>
      <c r="G2" s="17"/>
      <c r="H2" s="17"/>
      <c r="I2" s="17"/>
      <c r="J2" s="17"/>
      <c r="K2" s="17"/>
      <c r="L2" s="17"/>
      <c r="M2" s="17"/>
      <c r="N2" s="17"/>
      <c r="O2" s="17"/>
    </row>
    <row r="3" spans="1:15">
      <c r="A3" s="27" t="s">
        <v>1393</v>
      </c>
      <c r="B3" s="17"/>
      <c r="C3" s="17"/>
      <c r="D3" s="17"/>
      <c r="E3" s="27"/>
      <c r="F3" s="17"/>
      <c r="G3" s="17"/>
      <c r="H3" s="17"/>
      <c r="I3" s="17"/>
      <c r="J3" s="17"/>
      <c r="K3" s="17"/>
      <c r="L3" s="17"/>
      <c r="M3" s="17"/>
      <c r="N3" s="17"/>
      <c r="O3" s="17"/>
    </row>
    <row r="4" spans="1:15" ht="8.25" customHeight="1">
      <c r="A4" s="17"/>
      <c r="B4" s="17"/>
      <c r="C4" s="17"/>
      <c r="D4" s="17"/>
      <c r="E4" s="27"/>
      <c r="F4" s="17"/>
      <c r="G4" s="17"/>
      <c r="H4" s="17"/>
      <c r="I4" s="17"/>
      <c r="J4" s="17"/>
      <c r="K4" s="17"/>
      <c r="L4" s="17"/>
      <c r="M4" s="17"/>
      <c r="N4" s="17"/>
      <c r="O4" s="17"/>
    </row>
    <row r="5" spans="1:15" ht="14.25" customHeight="1">
      <c r="A5" s="17"/>
      <c r="B5" s="17"/>
      <c r="C5" s="18"/>
      <c r="D5" s="17"/>
      <c r="E5" s="19" t="s">
        <v>519</v>
      </c>
      <c r="F5" s="17"/>
      <c r="G5" s="17"/>
      <c r="H5" s="17"/>
      <c r="I5" s="17"/>
      <c r="J5" s="17"/>
      <c r="K5" s="17"/>
      <c r="L5" s="17"/>
      <c r="M5" s="17"/>
      <c r="N5" s="17"/>
      <c r="O5" s="17"/>
    </row>
    <row r="6" spans="1:15" ht="14.25" customHeight="1">
      <c r="A6" s="17"/>
      <c r="B6" s="17"/>
      <c r="C6" s="73"/>
      <c r="D6" s="17"/>
      <c r="E6" s="19"/>
      <c r="F6" s="17"/>
      <c r="G6" s="17"/>
      <c r="H6" s="17"/>
      <c r="I6" s="17"/>
      <c r="J6" s="17"/>
      <c r="K6" s="17"/>
      <c r="L6" s="17"/>
      <c r="M6" s="17"/>
      <c r="N6" s="17"/>
      <c r="O6" s="17"/>
    </row>
    <row r="7" spans="1:15" ht="14.25" customHeight="1">
      <c r="A7" s="17"/>
      <c r="B7" s="17"/>
      <c r="C7" s="17"/>
      <c r="D7" s="19" t="s">
        <v>870</v>
      </c>
      <c r="E7" s="17"/>
      <c r="F7" s="17"/>
      <c r="G7" s="17"/>
      <c r="H7" s="17"/>
      <c r="I7" s="17"/>
      <c r="J7" s="17"/>
      <c r="K7" s="17"/>
      <c r="L7" s="17"/>
      <c r="M7" s="17"/>
      <c r="N7" s="17"/>
      <c r="O7" s="17"/>
    </row>
    <row r="8" spans="1:15" ht="14.25" customHeight="1">
      <c r="A8" s="17"/>
      <c r="B8" s="17"/>
      <c r="C8" s="17"/>
      <c r="D8" s="17"/>
      <c r="E8" s="19" t="s">
        <v>520</v>
      </c>
      <c r="F8" s="17"/>
      <c r="G8" s="17"/>
      <c r="H8" s="17"/>
      <c r="I8" s="17"/>
      <c r="J8" s="17"/>
      <c r="K8" s="17"/>
      <c r="L8" s="17"/>
      <c r="M8" s="17"/>
      <c r="N8" s="17"/>
      <c r="O8" s="17"/>
    </row>
    <row r="9" spans="1:15" ht="14.25" customHeight="1">
      <c r="A9" s="17"/>
      <c r="B9" s="17"/>
      <c r="C9" s="18"/>
      <c r="D9" s="17"/>
      <c r="E9" s="27"/>
      <c r="F9" s="19" t="s">
        <v>899</v>
      </c>
      <c r="G9" s="17"/>
      <c r="H9" s="17"/>
      <c r="I9" s="17"/>
      <c r="J9" s="17"/>
      <c r="K9" s="17"/>
      <c r="L9" s="17"/>
      <c r="M9" s="17"/>
      <c r="N9" s="17"/>
      <c r="O9" s="17"/>
    </row>
    <row r="10" spans="1:15" ht="14.25" customHeight="1">
      <c r="A10" s="17"/>
      <c r="B10" s="17"/>
      <c r="C10" s="18"/>
      <c r="D10" s="17"/>
      <c r="E10" s="19"/>
      <c r="F10" s="17" t="s">
        <v>521</v>
      </c>
      <c r="G10" s="17"/>
      <c r="H10" s="17"/>
      <c r="I10" s="17"/>
      <c r="J10" s="17"/>
      <c r="K10" s="17"/>
      <c r="L10" s="17"/>
      <c r="M10" s="17"/>
      <c r="N10" s="17"/>
      <c r="O10" s="17"/>
    </row>
    <row r="11" spans="1:15" ht="14.25" customHeight="1">
      <c r="A11" s="17"/>
      <c r="B11" s="17"/>
      <c r="C11" s="18"/>
      <c r="D11" s="17"/>
      <c r="E11" s="19"/>
      <c r="F11" s="17" t="s">
        <v>522</v>
      </c>
      <c r="G11" s="17"/>
      <c r="H11" s="17"/>
      <c r="I11" s="17"/>
      <c r="J11" s="17"/>
      <c r="K11" s="17"/>
      <c r="L11" s="17"/>
      <c r="M11" s="17"/>
      <c r="N11" s="17"/>
      <c r="O11" s="17"/>
    </row>
    <row r="12" spans="1:15" ht="14.25" customHeight="1">
      <c r="A12" s="17"/>
      <c r="B12" s="17"/>
      <c r="C12" s="18"/>
      <c r="D12" s="17"/>
      <c r="E12" s="19"/>
      <c r="F12" s="19" t="s">
        <v>543</v>
      </c>
      <c r="G12" s="17"/>
      <c r="H12" s="17"/>
      <c r="I12" s="17"/>
      <c r="J12" s="17"/>
      <c r="K12" s="17"/>
      <c r="L12" s="17"/>
      <c r="M12" s="17"/>
      <c r="N12" s="17"/>
      <c r="O12" s="17"/>
    </row>
    <row r="13" spans="1:15" ht="14.25" customHeight="1">
      <c r="A13" s="17"/>
      <c r="B13" s="17"/>
      <c r="C13" s="17"/>
      <c r="D13" s="17"/>
      <c r="E13" s="19" t="s">
        <v>523</v>
      </c>
      <c r="F13" s="17"/>
      <c r="G13" s="17"/>
      <c r="H13" s="17"/>
      <c r="I13" s="17"/>
      <c r="J13" s="17"/>
      <c r="K13" s="17"/>
      <c r="L13" s="17"/>
      <c r="M13" s="17"/>
      <c r="N13" s="17"/>
      <c r="O13" s="17"/>
    </row>
    <row r="14" spans="1:15" ht="14.25" customHeight="1">
      <c r="A14" s="17"/>
      <c r="B14" s="17"/>
      <c r="C14" s="18"/>
      <c r="D14" s="17"/>
      <c r="E14" s="19"/>
      <c r="F14" s="17" t="s">
        <v>900</v>
      </c>
      <c r="G14" s="17"/>
      <c r="H14" s="17"/>
      <c r="I14" s="17"/>
      <c r="J14" s="17"/>
      <c r="K14" s="17"/>
      <c r="L14" s="17"/>
      <c r="M14" s="17"/>
      <c r="N14" s="17"/>
      <c r="O14" s="17"/>
    </row>
    <row r="15" spans="1:15" ht="14.25" customHeight="1">
      <c r="A15" s="17"/>
      <c r="B15" s="17"/>
      <c r="C15" s="18"/>
      <c r="D15" s="17"/>
      <c r="E15" s="19"/>
      <c r="F15" s="17" t="s">
        <v>937</v>
      </c>
      <c r="G15" s="17"/>
      <c r="H15" s="17"/>
      <c r="I15" s="17"/>
      <c r="J15" s="17"/>
      <c r="K15" s="17"/>
      <c r="L15" s="17"/>
      <c r="M15" s="17"/>
      <c r="N15" s="17"/>
      <c r="O15" s="17"/>
    </row>
    <row r="16" spans="1:15" ht="14.25" customHeight="1">
      <c r="A16" s="17"/>
      <c r="B16" s="17"/>
      <c r="C16" s="18"/>
      <c r="D16" s="17"/>
      <c r="E16" s="19"/>
      <c r="F16" s="17" t="s">
        <v>938</v>
      </c>
      <c r="G16" s="17"/>
      <c r="H16" s="17"/>
      <c r="I16" s="17"/>
      <c r="J16" s="17"/>
      <c r="K16" s="17"/>
      <c r="L16" s="17"/>
      <c r="M16" s="17"/>
      <c r="N16" s="17"/>
      <c r="O16" s="17"/>
    </row>
    <row r="17" spans="1:15" ht="14.25" customHeight="1">
      <c r="A17" s="17"/>
      <c r="B17" s="17"/>
      <c r="C17" s="18"/>
      <c r="D17" s="17"/>
      <c r="E17" s="27"/>
      <c r="F17" s="19" t="s">
        <v>516</v>
      </c>
      <c r="G17" s="17"/>
      <c r="H17" s="17"/>
      <c r="I17" s="17"/>
      <c r="J17" s="17"/>
      <c r="K17" s="17"/>
      <c r="L17" s="17"/>
      <c r="M17" s="17"/>
      <c r="N17" s="17"/>
      <c r="O17" s="17"/>
    </row>
    <row r="18" spans="1:15" ht="14.25" customHeight="1">
      <c r="A18" s="17"/>
      <c r="B18" s="17"/>
      <c r="C18" s="17"/>
      <c r="D18" s="17"/>
      <c r="E18" s="19" t="s">
        <v>524</v>
      </c>
      <c r="F18" s="17"/>
      <c r="G18" s="17"/>
      <c r="H18" s="17"/>
      <c r="I18" s="17"/>
      <c r="J18" s="17"/>
      <c r="K18" s="17"/>
      <c r="L18" s="17"/>
      <c r="M18" s="17"/>
      <c r="N18" s="17"/>
      <c r="O18" s="17"/>
    </row>
    <row r="19" spans="1:15" ht="14.25" customHeight="1">
      <c r="A19" s="17"/>
      <c r="B19" s="17"/>
      <c r="C19" s="18"/>
      <c r="D19" s="17"/>
      <c r="E19" s="27"/>
      <c r="F19" s="19" t="s">
        <v>901</v>
      </c>
      <c r="G19" s="17"/>
      <c r="H19" s="17"/>
      <c r="I19" s="17"/>
      <c r="J19" s="17"/>
      <c r="K19" s="17"/>
      <c r="L19" s="17"/>
      <c r="M19" s="17"/>
      <c r="N19" s="17"/>
      <c r="O19" s="17"/>
    </row>
    <row r="20" spans="1:15" ht="14.25" customHeight="1">
      <c r="A20" s="17"/>
      <c r="B20" s="17"/>
      <c r="C20" s="18"/>
      <c r="D20" s="17"/>
      <c r="E20" s="19"/>
      <c r="F20" s="17" t="s">
        <v>939</v>
      </c>
      <c r="G20" s="17"/>
      <c r="H20" s="17"/>
      <c r="I20" s="17"/>
      <c r="J20" s="17"/>
      <c r="K20" s="17"/>
      <c r="L20" s="17"/>
      <c r="M20" s="17"/>
      <c r="N20" s="17"/>
      <c r="O20" s="17"/>
    </row>
    <row r="21" spans="1:15" ht="14.25" customHeight="1">
      <c r="A21" s="17"/>
      <c r="B21" s="17"/>
      <c r="C21" s="18"/>
      <c r="D21" s="17"/>
      <c r="E21" s="19"/>
      <c r="F21" s="19" t="s">
        <v>940</v>
      </c>
      <c r="G21" s="17"/>
      <c r="H21" s="17"/>
      <c r="I21" s="17"/>
      <c r="J21" s="17"/>
      <c r="K21" s="17"/>
      <c r="L21" s="17"/>
      <c r="M21" s="17"/>
      <c r="N21" s="17"/>
      <c r="O21" s="17"/>
    </row>
    <row r="22" spans="1:15" ht="14.25" customHeight="1">
      <c r="A22" s="17"/>
      <c r="B22" s="17"/>
      <c r="C22" s="18"/>
      <c r="D22" s="17"/>
      <c r="E22" s="19"/>
      <c r="F22" s="19" t="s">
        <v>517</v>
      </c>
      <c r="G22" s="17"/>
      <c r="H22" s="17"/>
      <c r="I22" s="17"/>
      <c r="J22" s="17"/>
      <c r="K22" s="17"/>
      <c r="L22" s="17"/>
      <c r="M22" s="17"/>
      <c r="N22" s="17"/>
      <c r="O22" s="17"/>
    </row>
    <row r="23" spans="1:15" ht="14.25" customHeight="1">
      <c r="A23" s="17"/>
      <c r="B23" s="17"/>
      <c r="C23" s="73"/>
      <c r="D23" s="17"/>
      <c r="E23" s="19" t="s">
        <v>902</v>
      </c>
      <c r="F23" s="17"/>
      <c r="G23" s="17"/>
      <c r="H23" s="17"/>
      <c r="I23" s="17"/>
      <c r="J23" s="17"/>
      <c r="K23" s="17"/>
      <c r="L23" s="17"/>
      <c r="M23" s="17"/>
      <c r="N23" s="17"/>
      <c r="O23" s="17"/>
    </row>
    <row r="24" spans="1:15" ht="14.25" customHeight="1">
      <c r="A24" s="17"/>
      <c r="B24" s="17"/>
      <c r="C24" s="18"/>
      <c r="D24" s="17"/>
      <c r="E24" s="19"/>
      <c r="F24" s="19" t="s">
        <v>903</v>
      </c>
      <c r="G24" s="17"/>
      <c r="H24" s="17"/>
      <c r="I24" s="17"/>
      <c r="J24" s="17"/>
      <c r="K24" s="17"/>
      <c r="L24" s="17"/>
      <c r="M24" s="17"/>
      <c r="N24" s="17"/>
      <c r="O24" s="17"/>
    </row>
    <row r="25" spans="1:15" ht="14.25" customHeight="1">
      <c r="A25" s="17"/>
      <c r="B25" s="17"/>
      <c r="C25" s="18"/>
      <c r="D25" s="17"/>
      <c r="E25" s="19"/>
      <c r="F25" s="19" t="s">
        <v>904</v>
      </c>
      <c r="G25" s="17"/>
      <c r="H25" s="17"/>
      <c r="I25" s="17"/>
      <c r="J25" s="17"/>
      <c r="K25" s="17"/>
      <c r="L25" s="17"/>
      <c r="M25" s="17"/>
      <c r="N25" s="17"/>
      <c r="O25" s="17"/>
    </row>
    <row r="26" spans="1:15" ht="14.25" customHeight="1">
      <c r="A26" s="17"/>
      <c r="B26" s="17"/>
      <c r="C26" s="73"/>
      <c r="D26" s="17"/>
      <c r="E26" s="19"/>
      <c r="F26" s="19"/>
      <c r="G26" s="17"/>
      <c r="H26" s="17"/>
      <c r="I26" s="17"/>
      <c r="J26" s="17"/>
      <c r="K26" s="17"/>
      <c r="L26" s="17"/>
      <c r="M26" s="17"/>
      <c r="N26" s="17"/>
      <c r="O26" s="17"/>
    </row>
    <row r="27" spans="1:15" ht="14.25" customHeight="1">
      <c r="A27" s="17"/>
      <c r="B27" s="17"/>
      <c r="C27" s="17"/>
      <c r="D27" s="19" t="s">
        <v>525</v>
      </c>
      <c r="E27" s="17"/>
      <c r="F27" s="17"/>
      <c r="G27" s="17"/>
      <c r="H27" s="17"/>
      <c r="I27" s="17"/>
      <c r="J27" s="17"/>
      <c r="K27" s="17"/>
      <c r="L27" s="17"/>
      <c r="M27" s="17"/>
      <c r="N27" s="17"/>
      <c r="O27" s="17"/>
    </row>
    <row r="28" spans="1:15" ht="14.25" customHeight="1">
      <c r="A28" s="17"/>
      <c r="B28" s="17"/>
      <c r="C28" s="17"/>
      <c r="D28" s="17"/>
      <c r="E28" s="19" t="s">
        <v>526</v>
      </c>
      <c r="F28" s="17"/>
      <c r="G28" s="17"/>
      <c r="H28" s="17"/>
      <c r="I28" s="17"/>
      <c r="J28" s="17"/>
      <c r="K28" s="17"/>
      <c r="L28" s="17"/>
      <c r="M28" s="17"/>
      <c r="N28" s="17"/>
      <c r="O28" s="17"/>
    </row>
    <row r="29" spans="1:15" ht="14.25" customHeight="1">
      <c r="A29" s="17"/>
      <c r="B29" s="17"/>
      <c r="C29" s="18"/>
      <c r="D29" s="17"/>
      <c r="E29" s="27"/>
      <c r="F29" s="19" t="s">
        <v>527</v>
      </c>
      <c r="G29" s="17"/>
      <c r="H29" s="17"/>
      <c r="I29" s="17"/>
      <c r="J29" s="17"/>
      <c r="K29" s="17"/>
      <c r="L29" s="17"/>
      <c r="M29" s="17"/>
      <c r="N29" s="17"/>
      <c r="O29" s="17"/>
    </row>
    <row r="30" spans="1:15" ht="14.25" customHeight="1">
      <c r="A30" s="17"/>
      <c r="B30" s="17"/>
      <c r="C30" s="18"/>
      <c r="D30" s="17"/>
      <c r="E30" s="19"/>
      <c r="F30" s="19" t="s">
        <v>528</v>
      </c>
      <c r="G30" s="17"/>
      <c r="H30" s="17"/>
      <c r="I30" s="17"/>
      <c r="J30" s="17"/>
      <c r="K30" s="17"/>
      <c r="L30" s="17"/>
      <c r="M30" s="17"/>
      <c r="N30" s="17"/>
      <c r="O30" s="17"/>
    </row>
    <row r="31" spans="1:15" ht="14.25" customHeight="1">
      <c r="A31" s="17"/>
      <c r="B31" s="17"/>
      <c r="C31" s="18"/>
      <c r="D31" s="17"/>
      <c r="E31" s="19"/>
      <c r="F31" s="19" t="s">
        <v>529</v>
      </c>
      <c r="G31" s="17"/>
      <c r="H31" s="17"/>
      <c r="I31" s="17"/>
      <c r="J31" s="17"/>
      <c r="K31" s="17"/>
      <c r="L31" s="17"/>
      <c r="M31" s="17"/>
      <c r="N31" s="17"/>
      <c r="O31" s="17"/>
    </row>
    <row r="32" spans="1:15" ht="14.25" customHeight="1">
      <c r="A32" s="17"/>
      <c r="B32" s="17"/>
      <c r="C32" s="18"/>
      <c r="D32" s="17"/>
      <c r="E32" s="19"/>
      <c r="F32" s="19" t="s">
        <v>514</v>
      </c>
      <c r="G32" s="17"/>
      <c r="H32" s="17"/>
      <c r="I32" s="17"/>
      <c r="J32" s="17"/>
      <c r="K32" s="17"/>
      <c r="L32" s="17"/>
      <c r="M32" s="17"/>
      <c r="N32" s="17"/>
      <c r="O32" s="17"/>
    </row>
    <row r="33" spans="1:15" ht="14.25" customHeight="1">
      <c r="A33" s="17"/>
      <c r="B33" s="17"/>
      <c r="C33" s="18"/>
      <c r="D33" s="17"/>
      <c r="E33" s="27"/>
      <c r="F33" s="19" t="s">
        <v>931</v>
      </c>
      <c r="G33" s="17"/>
      <c r="H33" s="17"/>
      <c r="I33" s="17"/>
      <c r="J33" s="17"/>
      <c r="K33" s="17"/>
      <c r="L33" s="17"/>
      <c r="M33" s="17"/>
      <c r="N33" s="17"/>
      <c r="O33" s="17"/>
    </row>
    <row r="34" spans="1:15" ht="14.25" customHeight="1">
      <c r="A34" s="17"/>
      <c r="B34" s="17"/>
      <c r="C34" s="18"/>
      <c r="D34" s="17"/>
      <c r="E34" s="27"/>
      <c r="F34" s="19" t="s">
        <v>530</v>
      </c>
      <c r="G34" s="17"/>
      <c r="H34" s="17"/>
      <c r="I34" s="17"/>
      <c r="J34" s="17"/>
      <c r="K34" s="17"/>
      <c r="L34" s="17"/>
      <c r="M34" s="17"/>
      <c r="N34" s="17"/>
      <c r="O34" s="17"/>
    </row>
    <row r="35" spans="1:15" ht="14.25" customHeight="1">
      <c r="A35" s="17"/>
      <c r="B35" s="17"/>
      <c r="C35" s="18"/>
      <c r="D35" s="17"/>
      <c r="E35" s="27"/>
      <c r="F35" s="19" t="s">
        <v>515</v>
      </c>
      <c r="G35" s="17"/>
      <c r="H35" s="17"/>
      <c r="I35" s="17"/>
      <c r="J35" s="17"/>
      <c r="K35" s="17"/>
      <c r="L35" s="17"/>
      <c r="M35" s="17"/>
      <c r="N35" s="17"/>
      <c r="O35" s="17"/>
    </row>
    <row r="36" spans="1:15" ht="14.25" customHeight="1">
      <c r="A36" s="17"/>
      <c r="B36" s="17"/>
      <c r="C36" s="17"/>
      <c r="D36" s="17"/>
      <c r="E36" s="27"/>
      <c r="F36" s="17"/>
      <c r="G36" s="17"/>
      <c r="H36" s="17"/>
      <c r="I36" s="17"/>
      <c r="J36" s="17"/>
      <c r="K36" s="17"/>
      <c r="L36" s="17"/>
      <c r="M36" s="17"/>
      <c r="N36" s="17"/>
      <c r="O36" s="17"/>
    </row>
    <row r="37" spans="1:15" ht="14.25" customHeight="1">
      <c r="A37" s="17"/>
      <c r="B37" s="17"/>
      <c r="C37" s="17"/>
      <c r="D37" s="17"/>
      <c r="E37" s="19" t="s">
        <v>531</v>
      </c>
      <c r="F37" s="17"/>
      <c r="G37" s="17"/>
      <c r="H37" s="17"/>
      <c r="I37" s="17"/>
      <c r="J37" s="17"/>
      <c r="K37" s="17"/>
      <c r="L37" s="17"/>
      <c r="M37" s="17"/>
      <c r="N37" s="17"/>
      <c r="O37" s="17"/>
    </row>
    <row r="38" spans="1:15" ht="14.25" customHeight="1">
      <c r="A38" s="17"/>
      <c r="B38" s="17"/>
      <c r="C38" s="18"/>
      <c r="D38" s="17"/>
      <c r="E38" s="27"/>
      <c r="F38" s="19" t="s">
        <v>905</v>
      </c>
      <c r="G38" s="17"/>
      <c r="H38" s="17"/>
      <c r="I38" s="17"/>
      <c r="J38" s="17"/>
      <c r="K38" s="17"/>
      <c r="L38" s="17"/>
      <c r="M38" s="17"/>
      <c r="N38" s="17"/>
      <c r="O38" s="17"/>
    </row>
    <row r="39" spans="1:15" ht="14.25" customHeight="1">
      <c r="A39" s="17"/>
      <c r="B39" s="17"/>
      <c r="C39" s="18"/>
      <c r="D39" s="17"/>
      <c r="E39" s="27"/>
      <c r="F39" s="19" t="s">
        <v>906</v>
      </c>
      <c r="G39" s="17"/>
      <c r="H39" s="17"/>
      <c r="I39" s="17"/>
      <c r="J39" s="17"/>
      <c r="K39" s="17"/>
      <c r="L39" s="17"/>
      <c r="M39" s="17"/>
      <c r="N39" s="17"/>
      <c r="O39" s="17"/>
    </row>
    <row r="40" spans="1:15" ht="14.25" customHeight="1">
      <c r="A40" s="17"/>
      <c r="B40" s="17"/>
      <c r="C40" s="18"/>
      <c r="D40" s="17"/>
      <c r="E40" s="27"/>
      <c r="F40" s="19" t="s">
        <v>532</v>
      </c>
      <c r="G40" s="17"/>
      <c r="H40" s="17"/>
      <c r="I40" s="17"/>
      <c r="J40" s="17"/>
      <c r="K40" s="17"/>
      <c r="L40" s="17"/>
      <c r="M40" s="17"/>
      <c r="N40" s="17"/>
      <c r="O40" s="17"/>
    </row>
    <row r="41" spans="1:15" ht="14.25" customHeight="1">
      <c r="A41" s="17"/>
      <c r="B41" s="17"/>
      <c r="C41" s="18"/>
      <c r="D41" s="17"/>
      <c r="E41" s="27"/>
      <c r="F41" s="19" t="s">
        <v>533</v>
      </c>
      <c r="G41" s="17"/>
      <c r="H41" s="17"/>
      <c r="I41" s="17"/>
      <c r="J41" s="17"/>
      <c r="K41" s="17"/>
      <c r="L41" s="17"/>
      <c r="M41" s="17"/>
      <c r="N41" s="17"/>
      <c r="O41" s="17"/>
    </row>
    <row r="42" spans="1:15" ht="14.25" customHeight="1">
      <c r="A42" s="17"/>
      <c r="B42" s="17"/>
      <c r="C42" s="18"/>
      <c r="D42" s="17"/>
      <c r="E42" s="19"/>
      <c r="F42" s="19" t="s">
        <v>534</v>
      </c>
      <c r="G42" s="17"/>
      <c r="H42" s="17"/>
      <c r="I42" s="17"/>
      <c r="J42" s="17"/>
      <c r="K42" s="17"/>
      <c r="L42" s="17"/>
      <c r="M42" s="17"/>
      <c r="N42" s="17"/>
      <c r="O42" s="17"/>
    </row>
    <row r="43" spans="1:15" ht="14.25" customHeight="1">
      <c r="A43" s="17"/>
      <c r="B43" s="17"/>
      <c r="C43" s="18"/>
      <c r="D43" s="17"/>
      <c r="E43" s="27"/>
      <c r="F43" s="19" t="s">
        <v>535</v>
      </c>
      <c r="G43" s="17"/>
      <c r="H43" s="17"/>
      <c r="I43" s="17"/>
      <c r="J43" s="17"/>
      <c r="K43" s="17"/>
      <c r="L43" s="17"/>
      <c r="M43" s="17"/>
      <c r="N43" s="17"/>
      <c r="O43" s="17"/>
    </row>
    <row r="44" spans="1:15" ht="14.25" customHeight="1">
      <c r="A44" s="17"/>
      <c r="B44" s="17"/>
      <c r="C44" s="18"/>
      <c r="D44" s="17"/>
      <c r="E44" s="19"/>
      <c r="F44" s="17" t="s">
        <v>536</v>
      </c>
      <c r="G44" s="17"/>
      <c r="H44" s="17"/>
      <c r="I44" s="17"/>
      <c r="J44" s="17"/>
      <c r="K44" s="17"/>
      <c r="L44" s="17"/>
      <c r="M44" s="17"/>
      <c r="N44" s="17"/>
      <c r="O44" s="17"/>
    </row>
    <row r="45" spans="1:15" ht="14.25" customHeight="1">
      <c r="A45" s="17"/>
      <c r="B45" s="17"/>
      <c r="C45" s="18"/>
      <c r="D45" s="17"/>
      <c r="E45" s="27"/>
      <c r="F45" s="19" t="s">
        <v>518</v>
      </c>
      <c r="G45" s="17"/>
      <c r="H45" s="17"/>
      <c r="I45" s="17"/>
      <c r="J45" s="17"/>
      <c r="K45" s="17"/>
      <c r="L45" s="17"/>
      <c r="M45" s="17"/>
      <c r="N45" s="17"/>
      <c r="O45" s="17"/>
    </row>
    <row r="46" spans="1:15" ht="14.25" customHeight="1">
      <c r="A46" s="17"/>
      <c r="B46" s="17"/>
      <c r="C46" s="17"/>
      <c r="D46" s="17"/>
      <c r="E46" s="19"/>
      <c r="F46" s="17"/>
      <c r="G46" s="17"/>
      <c r="H46" s="17"/>
      <c r="I46" s="17"/>
      <c r="J46" s="17"/>
      <c r="K46" s="17"/>
      <c r="L46" s="17"/>
      <c r="M46" s="17"/>
      <c r="N46" s="17"/>
      <c r="O46" s="17"/>
    </row>
    <row r="47" spans="1:15" ht="14.25" customHeight="1">
      <c r="A47" s="17"/>
      <c r="B47" s="17"/>
      <c r="C47" s="18"/>
      <c r="D47" s="17"/>
      <c r="E47" s="27"/>
      <c r="F47" s="19" t="s">
        <v>537</v>
      </c>
      <c r="G47" s="17"/>
      <c r="H47" s="17"/>
      <c r="I47" s="17"/>
      <c r="J47" s="17"/>
      <c r="K47" s="17"/>
      <c r="L47" s="17"/>
      <c r="M47" s="17"/>
      <c r="N47" s="17"/>
      <c r="O47" s="17"/>
    </row>
    <row r="48" spans="1:15" ht="14.25" customHeight="1">
      <c r="A48" s="17"/>
      <c r="B48" s="17"/>
      <c r="C48" s="18"/>
      <c r="D48" s="17"/>
      <c r="E48" s="27"/>
      <c r="F48" s="19" t="s">
        <v>800</v>
      </c>
      <c r="G48" s="17"/>
      <c r="H48" s="17"/>
      <c r="I48" s="17"/>
      <c r="J48" s="17"/>
      <c r="K48" s="17"/>
      <c r="L48" s="17"/>
      <c r="M48" s="17"/>
      <c r="N48" s="17"/>
      <c r="O48" s="17"/>
    </row>
    <row r="49" spans="1:15" ht="14.25" customHeight="1">
      <c r="A49" s="17"/>
      <c r="B49" s="17"/>
      <c r="C49" s="73"/>
      <c r="D49" s="17"/>
      <c r="E49" s="27"/>
      <c r="F49" s="19" t="s">
        <v>1394</v>
      </c>
      <c r="G49" s="17"/>
      <c r="H49" s="17"/>
      <c r="I49" s="17"/>
      <c r="J49" s="17"/>
      <c r="K49" s="17"/>
      <c r="L49" s="17"/>
      <c r="M49" s="17"/>
      <c r="N49" s="17"/>
      <c r="O49" s="17"/>
    </row>
    <row r="50" spans="1:15">
      <c r="F50" s="19"/>
    </row>
    <row r="51" spans="1:15" ht="24.5" customHeight="1">
      <c r="A51" s="773" t="s">
        <v>1413</v>
      </c>
      <c r="B51" s="774"/>
      <c r="C51" s="774"/>
      <c r="D51" s="774"/>
      <c r="E51" s="774"/>
      <c r="F51" s="774"/>
      <c r="G51" s="774"/>
    </row>
    <row r="52" spans="1:15">
      <c r="A52" s="17"/>
      <c r="B52" s="17"/>
      <c r="C52" s="17"/>
      <c r="D52" s="17"/>
      <c r="E52" s="17"/>
      <c r="F52" s="17"/>
      <c r="G52" s="17"/>
      <c r="H52" s="17"/>
      <c r="I52" s="17"/>
    </row>
  </sheetData>
  <phoneticPr fontId="9"/>
  <pageMargins left="0.70866141732283472" right="0.31496062992125984" top="0.94488188976377963" bottom="0.55118110236220474" header="0.31496062992125984" footer="0.31496062992125984"/>
  <pageSetup paperSize="9" scale="108" orientation="portrait" r:id="rId1"/>
  <headerFooter>
    <oddFooter>&amp;A</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70"/>
  <sheetViews>
    <sheetView view="pageBreakPreview" zoomScale="85" zoomScaleNormal="100" zoomScaleSheetLayoutView="85" workbookViewId="0">
      <selection activeCell="C1" sqref="C1"/>
    </sheetView>
  </sheetViews>
  <sheetFormatPr defaultColWidth="9" defaultRowHeight="13"/>
  <cols>
    <col min="1" max="1" width="11" style="349" customWidth="1"/>
    <col min="2" max="2" width="14.81640625" style="349" customWidth="1"/>
    <col min="3" max="3" width="13" style="349" customWidth="1"/>
    <col min="4" max="4" width="5.36328125" style="349" customWidth="1"/>
    <col min="5" max="6" width="10.1796875" style="349" customWidth="1"/>
    <col min="7" max="7" width="12.81640625" style="349" bestFit="1" customWidth="1"/>
    <col min="8" max="8" width="10.90625" style="349" customWidth="1"/>
    <col min="9" max="16384" width="9" style="349"/>
  </cols>
  <sheetData>
    <row r="1" spans="1:9" ht="15.75" customHeight="1">
      <c r="A1" s="363" t="s">
        <v>1156</v>
      </c>
      <c r="C1" s="558">
        <v>5</v>
      </c>
      <c r="D1" s="124" t="s">
        <v>965</v>
      </c>
      <c r="E1" s="124"/>
      <c r="F1" s="124"/>
    </row>
    <row r="2" spans="1:9" ht="19.5" customHeight="1">
      <c r="A2" s="349" t="s">
        <v>583</v>
      </c>
    </row>
    <row r="3" spans="1:9" ht="13.5" customHeight="1">
      <c r="A3" s="878" t="s">
        <v>613</v>
      </c>
      <c r="B3" s="879"/>
      <c r="C3" s="880" t="s">
        <v>374</v>
      </c>
      <c r="D3" s="880"/>
      <c r="E3" s="878" t="s">
        <v>614</v>
      </c>
      <c r="F3" s="879"/>
      <c r="G3" s="881" t="s">
        <v>615</v>
      </c>
      <c r="H3" s="882"/>
      <c r="I3" s="559"/>
    </row>
    <row r="4" spans="1:9" ht="13.5" customHeight="1">
      <c r="A4" s="883" t="s">
        <v>44</v>
      </c>
      <c r="B4" s="884"/>
      <c r="C4" s="885" t="s">
        <v>45</v>
      </c>
      <c r="D4" s="885"/>
      <c r="E4" s="883" t="s">
        <v>46</v>
      </c>
      <c r="F4" s="884"/>
      <c r="G4" s="881"/>
      <c r="H4" s="882"/>
      <c r="I4" s="559"/>
    </row>
    <row r="5" spans="1:9" ht="13.5" customHeight="1">
      <c r="A5" s="886" t="s">
        <v>48</v>
      </c>
      <c r="B5" s="897">
        <v>3.3</v>
      </c>
      <c r="C5" s="572">
        <f>IF(AND($C$1&gt;=4,$C$1&lt;=9),HLOOKUP(C1,'p8'!2:24,4,0)+HLOOKUP(C1,'p8'!2:24,7,0),HLOOKUP(C1,'p8'!26:48,4,0)+HLOOKUP(C1,'p8'!26:48,7,0))</f>
        <v>0</v>
      </c>
      <c r="D5" s="560" t="s">
        <v>49</v>
      </c>
      <c r="E5" s="889">
        <f>B5*C5</f>
        <v>0</v>
      </c>
      <c r="F5" s="890"/>
      <c r="G5" s="899"/>
      <c r="H5" s="877" t="str">
        <f>IF(G5&gt;=E5,"○","×")</f>
        <v>○</v>
      </c>
      <c r="I5" s="896"/>
    </row>
    <row r="6" spans="1:9" ht="13.5" customHeight="1">
      <c r="A6" s="887"/>
      <c r="B6" s="898"/>
      <c r="C6" s="573">
        <f>IF(AND($C$1&gt;=4,$C$1&lt;=9),HLOOKUP(C1,'p8'!2:24,3,0)+HLOOKUP(C1,'p8'!2:24,6,0),HLOOKUP(C1,'p8'!26:48,3,0)+HLOOKUP(C1,'p8'!26:48,6,0))</f>
        <v>0</v>
      </c>
      <c r="D6" s="561" t="s">
        <v>49</v>
      </c>
      <c r="E6" s="891"/>
      <c r="F6" s="892"/>
      <c r="G6" s="900"/>
      <c r="H6" s="877"/>
      <c r="I6" s="896"/>
    </row>
    <row r="7" spans="1:9" ht="9" customHeight="1">
      <c r="A7" s="628"/>
      <c r="B7" s="562"/>
      <c r="C7" s="355"/>
      <c r="D7" s="563"/>
      <c r="E7" s="564"/>
      <c r="F7" s="564"/>
      <c r="G7" s="565"/>
      <c r="H7" s="355"/>
      <c r="I7" s="559"/>
    </row>
    <row r="8" spans="1:9" ht="17.25" customHeight="1">
      <c r="A8" s="349" t="s">
        <v>584</v>
      </c>
      <c r="H8" s="355"/>
    </row>
    <row r="9" spans="1:9" ht="13.5" customHeight="1">
      <c r="A9" s="878" t="s">
        <v>585</v>
      </c>
      <c r="B9" s="879"/>
      <c r="C9" s="880" t="s">
        <v>374</v>
      </c>
      <c r="D9" s="880"/>
      <c r="E9" s="878" t="s">
        <v>586</v>
      </c>
      <c r="F9" s="879"/>
      <c r="G9" s="881" t="s">
        <v>587</v>
      </c>
      <c r="H9" s="355"/>
      <c r="I9" s="559"/>
    </row>
    <row r="10" spans="1:9" ht="13.5" customHeight="1">
      <c r="A10" s="883" t="s">
        <v>44</v>
      </c>
      <c r="B10" s="884"/>
      <c r="C10" s="885" t="s">
        <v>45</v>
      </c>
      <c r="D10" s="885"/>
      <c r="E10" s="883" t="s">
        <v>46</v>
      </c>
      <c r="F10" s="884"/>
      <c r="G10" s="881"/>
      <c r="H10" s="355"/>
      <c r="I10" s="559"/>
    </row>
    <row r="11" spans="1:9" ht="13.5" customHeight="1">
      <c r="A11" s="886" t="s">
        <v>47</v>
      </c>
      <c r="B11" s="888">
        <v>1.98</v>
      </c>
      <c r="C11" s="572">
        <f>IF(AND($C$1&gt;=4,$C$1&lt;=9),HLOOKUP(C1,'p7'!3:17,14,0)+HLOOKUP(C1,'p8'!2:24,22,0)-C5,HLOOKUP(C1,'p7'!19:33,14,0)+HLOOKUP(C1,'p8'!26:48,22,0)-C5)</f>
        <v>0</v>
      </c>
      <c r="D11" s="560" t="s">
        <v>49</v>
      </c>
      <c r="E11" s="889">
        <f>B11*C11</f>
        <v>0</v>
      </c>
      <c r="F11" s="890"/>
      <c r="G11" s="893"/>
      <c r="H11" s="877" t="str">
        <f>IF(G11&gt;=E11,"○","×")</f>
        <v>○</v>
      </c>
      <c r="I11" s="559"/>
    </row>
    <row r="12" spans="1:9" ht="13.5" customHeight="1">
      <c r="A12" s="887"/>
      <c r="B12" s="888"/>
      <c r="C12" s="573">
        <f>IF(AND($C$1&gt;=4,$C$1&lt;=9),HLOOKUP(C1,'p8'!2:24,21,0)-C6,HLOOKUP(C1,'p8'!26:48,21,0)-C6)</f>
        <v>0</v>
      </c>
      <c r="D12" s="561" t="s">
        <v>49</v>
      </c>
      <c r="E12" s="891"/>
      <c r="F12" s="892"/>
      <c r="G12" s="893"/>
      <c r="H12" s="877"/>
      <c r="I12" s="559"/>
    </row>
    <row r="13" spans="1:9" ht="8.25" customHeight="1">
      <c r="E13" s="368"/>
    </row>
    <row r="14" spans="1:9" ht="13.5" customHeight="1">
      <c r="A14" s="349" t="s">
        <v>588</v>
      </c>
    </row>
    <row r="15" spans="1:9" ht="13.5" customHeight="1">
      <c r="A15" s="878" t="s">
        <v>589</v>
      </c>
      <c r="B15" s="894"/>
      <c r="C15" s="894"/>
      <c r="D15" s="879"/>
      <c r="E15" s="901" t="s">
        <v>590</v>
      </c>
      <c r="F15" s="902"/>
      <c r="G15" s="882"/>
      <c r="H15" s="559"/>
    </row>
    <row r="16" spans="1:9" ht="13.5" customHeight="1">
      <c r="A16" s="883"/>
      <c r="B16" s="895"/>
      <c r="C16" s="895"/>
      <c r="D16" s="884"/>
      <c r="E16" s="903"/>
      <c r="F16" s="904"/>
      <c r="G16" s="882"/>
      <c r="H16" s="559"/>
    </row>
    <row r="17" spans="1:8" ht="13.5" customHeight="1">
      <c r="A17" s="905">
        <f>B69</f>
        <v>0</v>
      </c>
      <c r="B17" s="906"/>
      <c r="C17" s="906"/>
      <c r="D17" s="907"/>
      <c r="E17" s="889">
        <f>IF(A17="","",IF(A17=1,180,320+100*(A17-2)))</f>
        <v>120</v>
      </c>
      <c r="F17" s="890"/>
      <c r="G17" s="911" t="s">
        <v>591</v>
      </c>
      <c r="H17" s="559"/>
    </row>
    <row r="18" spans="1:8" ht="13.5" customHeight="1">
      <c r="A18" s="908"/>
      <c r="B18" s="909"/>
      <c r="C18" s="909"/>
      <c r="D18" s="910"/>
      <c r="E18" s="891"/>
      <c r="F18" s="892"/>
      <c r="G18" s="911"/>
      <c r="H18" s="559"/>
    </row>
    <row r="19" spans="1:8">
      <c r="G19" s="376"/>
    </row>
    <row r="20" spans="1:8" ht="13.5" customHeight="1">
      <c r="A20" s="878" t="s">
        <v>585</v>
      </c>
      <c r="B20" s="879"/>
      <c r="C20" s="880" t="s">
        <v>374</v>
      </c>
      <c r="D20" s="880"/>
      <c r="E20" s="878" t="s">
        <v>586</v>
      </c>
      <c r="F20" s="879"/>
      <c r="G20" s="912"/>
      <c r="H20" s="559"/>
    </row>
    <row r="21" spans="1:8" ht="13.5" customHeight="1">
      <c r="A21" s="883" t="s">
        <v>44</v>
      </c>
      <c r="B21" s="884"/>
      <c r="C21" s="885" t="s">
        <v>45</v>
      </c>
      <c r="D21" s="885"/>
      <c r="E21" s="883" t="s">
        <v>46</v>
      </c>
      <c r="F21" s="884"/>
      <c r="G21" s="912"/>
      <c r="H21" s="559"/>
    </row>
    <row r="22" spans="1:8" ht="14">
      <c r="A22" s="886" t="s">
        <v>48</v>
      </c>
      <c r="B22" s="897">
        <v>3.3</v>
      </c>
      <c r="C22" s="572">
        <f>C5</f>
        <v>0</v>
      </c>
      <c r="D22" s="560" t="s">
        <v>49</v>
      </c>
      <c r="E22" s="889">
        <f>B22*C22</f>
        <v>0</v>
      </c>
      <c r="F22" s="890"/>
      <c r="G22" s="911" t="s">
        <v>592</v>
      </c>
      <c r="H22" s="896"/>
    </row>
    <row r="23" spans="1:8" ht="14">
      <c r="A23" s="887"/>
      <c r="B23" s="898"/>
      <c r="C23" s="573">
        <f>C6</f>
        <v>0</v>
      </c>
      <c r="D23" s="561" t="s">
        <v>49</v>
      </c>
      <c r="E23" s="914"/>
      <c r="F23" s="915"/>
      <c r="G23" s="911"/>
      <c r="H23" s="896"/>
    </row>
    <row r="24" spans="1:8" ht="14">
      <c r="A24" s="913" t="s">
        <v>593</v>
      </c>
      <c r="B24" s="888">
        <v>1.98</v>
      </c>
      <c r="C24" s="572">
        <f>IF(AND($C$1&gt;=4,$C$1&lt;=9),HLOOKUP(C1,'p8'!2:24,10,0),HLOOKUP(C1,'p8'!26:48,10,0))</f>
        <v>0</v>
      </c>
      <c r="D24" s="560" t="s">
        <v>49</v>
      </c>
      <c r="E24" s="889">
        <f>B24*C24</f>
        <v>0</v>
      </c>
      <c r="F24" s="890"/>
      <c r="G24" s="911" t="s">
        <v>594</v>
      </c>
      <c r="H24" s="559"/>
    </row>
    <row r="25" spans="1:8" ht="14">
      <c r="A25" s="913"/>
      <c r="B25" s="888"/>
      <c r="C25" s="573">
        <f>IF(AND($C$1&gt;=4,$C$1&lt;=9),HLOOKUP(C1,'p8'!2:24,9,0),HLOOKUP(C1,'p8'!26:48,9,0))</f>
        <v>0</v>
      </c>
      <c r="D25" s="561" t="s">
        <v>49</v>
      </c>
      <c r="E25" s="891"/>
      <c r="F25" s="892"/>
      <c r="G25" s="911"/>
      <c r="H25" s="559"/>
    </row>
    <row r="26" spans="1:8" ht="14">
      <c r="A26" s="628"/>
      <c r="B26" s="562"/>
      <c r="C26" s="566"/>
      <c r="D26" s="563"/>
      <c r="E26" s="562"/>
      <c r="F26" s="564"/>
      <c r="G26" s="627"/>
      <c r="H26" s="559"/>
    </row>
    <row r="27" spans="1:8">
      <c r="E27" s="878" t="s">
        <v>586</v>
      </c>
      <c r="F27" s="879"/>
      <c r="G27" s="881" t="s">
        <v>587</v>
      </c>
    </row>
    <row r="28" spans="1:8">
      <c r="E28" s="883" t="s">
        <v>595</v>
      </c>
      <c r="F28" s="884"/>
      <c r="G28" s="881"/>
    </row>
    <row r="29" spans="1:8" ht="13.5" customHeight="1">
      <c r="E29" s="889">
        <f>E17+E22+E24</f>
        <v>120</v>
      </c>
      <c r="F29" s="890"/>
      <c r="G29" s="899"/>
      <c r="H29" s="877" t="str">
        <f>IF(G29&gt;=E29,"○","×")</f>
        <v>×</v>
      </c>
    </row>
    <row r="30" spans="1:8" ht="13.5" customHeight="1">
      <c r="E30" s="914"/>
      <c r="F30" s="915"/>
      <c r="G30" s="900"/>
      <c r="H30" s="877"/>
    </row>
    <row r="31" spans="1:8" ht="7.5" customHeight="1">
      <c r="E31" s="567"/>
      <c r="F31" s="567"/>
    </row>
    <row r="32" spans="1:8">
      <c r="A32" s="349" t="s">
        <v>596</v>
      </c>
      <c r="E32" s="368"/>
      <c r="F32" s="368"/>
    </row>
    <row r="33" spans="1:8" ht="13.5" customHeight="1">
      <c r="A33" s="878" t="s">
        <v>589</v>
      </c>
      <c r="B33" s="894"/>
      <c r="C33" s="894"/>
      <c r="D33" s="879"/>
      <c r="E33" s="901" t="s">
        <v>590</v>
      </c>
      <c r="F33" s="902"/>
      <c r="G33" s="882"/>
      <c r="H33" s="559"/>
    </row>
    <row r="34" spans="1:8" ht="13.5" customHeight="1">
      <c r="A34" s="883"/>
      <c r="B34" s="895"/>
      <c r="C34" s="895"/>
      <c r="D34" s="884"/>
      <c r="E34" s="903"/>
      <c r="F34" s="904"/>
      <c r="G34" s="882"/>
      <c r="H34" s="559"/>
    </row>
    <row r="35" spans="1:8" ht="13.5" customHeight="1">
      <c r="A35" s="905">
        <f>A17</f>
        <v>0</v>
      </c>
      <c r="B35" s="906"/>
      <c r="C35" s="906"/>
      <c r="D35" s="907"/>
      <c r="E35" s="889">
        <f>IF(A35="","",IF(A35&lt;=2,330+30*(A35-1),400+80*(A35-3)))</f>
        <v>300</v>
      </c>
      <c r="F35" s="890"/>
      <c r="G35" s="911" t="s">
        <v>591</v>
      </c>
      <c r="H35" s="559"/>
    </row>
    <row r="36" spans="1:8" ht="13.5" customHeight="1">
      <c r="A36" s="908"/>
      <c r="B36" s="909"/>
      <c r="C36" s="909"/>
      <c r="D36" s="910"/>
      <c r="E36" s="891"/>
      <c r="F36" s="892"/>
      <c r="G36" s="911"/>
      <c r="H36" s="559"/>
    </row>
    <row r="38" spans="1:8" ht="13.5" customHeight="1">
      <c r="A38" s="878" t="s">
        <v>585</v>
      </c>
      <c r="B38" s="879"/>
      <c r="C38" s="880" t="s">
        <v>374</v>
      </c>
      <c r="D38" s="880"/>
      <c r="E38" s="878" t="s">
        <v>586</v>
      </c>
      <c r="F38" s="879"/>
      <c r="G38" s="882"/>
      <c r="H38" s="559"/>
    </row>
    <row r="39" spans="1:8" ht="13.5" customHeight="1">
      <c r="A39" s="883" t="s">
        <v>44</v>
      </c>
      <c r="B39" s="884"/>
      <c r="C39" s="885" t="s">
        <v>45</v>
      </c>
      <c r="D39" s="885"/>
      <c r="E39" s="883" t="s">
        <v>46</v>
      </c>
      <c r="F39" s="884"/>
      <c r="G39" s="882"/>
      <c r="H39" s="559"/>
    </row>
    <row r="40" spans="1:8" ht="14">
      <c r="A40" s="886" t="s">
        <v>597</v>
      </c>
      <c r="B40" s="897">
        <v>3.3</v>
      </c>
      <c r="C40" s="572">
        <f>C11-C24</f>
        <v>0</v>
      </c>
      <c r="D40" s="560" t="s">
        <v>49</v>
      </c>
      <c r="E40" s="889">
        <f>B40*C40</f>
        <v>0</v>
      </c>
      <c r="F40" s="890"/>
      <c r="G40" s="911" t="s">
        <v>592</v>
      </c>
      <c r="H40" s="896"/>
    </row>
    <row r="41" spans="1:8" ht="14">
      <c r="A41" s="887"/>
      <c r="B41" s="898"/>
      <c r="C41" s="574">
        <f>C12-C25</f>
        <v>0</v>
      </c>
      <c r="D41" s="561" t="s">
        <v>49</v>
      </c>
      <c r="E41" s="914"/>
      <c r="F41" s="915"/>
      <c r="G41" s="911"/>
      <c r="H41" s="896"/>
    </row>
    <row r="42" spans="1:8" ht="14">
      <c r="A42" s="913" t="s">
        <v>598</v>
      </c>
      <c r="B42" s="888">
        <v>3.3</v>
      </c>
      <c r="C42" s="572">
        <f>C24</f>
        <v>0</v>
      </c>
      <c r="D42" s="560" t="s">
        <v>49</v>
      </c>
      <c r="E42" s="889">
        <f>B42*C42</f>
        <v>0</v>
      </c>
      <c r="F42" s="890"/>
      <c r="G42" s="911" t="s">
        <v>594</v>
      </c>
      <c r="H42" s="559"/>
    </row>
    <row r="43" spans="1:8" ht="14">
      <c r="A43" s="913"/>
      <c r="B43" s="888"/>
      <c r="C43" s="573">
        <f>C25</f>
        <v>0</v>
      </c>
      <c r="D43" s="561" t="s">
        <v>49</v>
      </c>
      <c r="E43" s="891"/>
      <c r="F43" s="892"/>
      <c r="G43" s="911"/>
      <c r="H43" s="559"/>
    </row>
    <row r="44" spans="1:8">
      <c r="E44" s="368"/>
      <c r="F44" s="368"/>
    </row>
    <row r="45" spans="1:8">
      <c r="C45" s="916" t="s">
        <v>599</v>
      </c>
      <c r="D45" s="917"/>
      <c r="E45" s="917"/>
      <c r="F45" s="918"/>
      <c r="G45" s="881" t="s">
        <v>587</v>
      </c>
    </row>
    <row r="46" spans="1:8">
      <c r="C46" s="919" t="s">
        <v>600</v>
      </c>
      <c r="D46" s="919"/>
      <c r="E46" s="883" t="s">
        <v>601</v>
      </c>
      <c r="F46" s="884"/>
      <c r="G46" s="881"/>
    </row>
    <row r="47" spans="1:8" ht="13.5" customHeight="1">
      <c r="C47" s="889">
        <f>E35+E42</f>
        <v>300</v>
      </c>
      <c r="D47" s="890"/>
      <c r="E47" s="889">
        <f>E40+E42</f>
        <v>0</v>
      </c>
      <c r="F47" s="890"/>
      <c r="G47" s="899"/>
      <c r="H47" s="877" t="str">
        <f>IF(G47&gt;=E47,"○","×")</f>
        <v>○</v>
      </c>
    </row>
    <row r="48" spans="1:8" ht="13.5" customHeight="1">
      <c r="C48" s="891"/>
      <c r="D48" s="892"/>
      <c r="E48" s="891"/>
      <c r="F48" s="892"/>
      <c r="G48" s="900"/>
      <c r="H48" s="877"/>
    </row>
    <row r="49" spans="1:7">
      <c r="E49" s="368"/>
      <c r="F49" s="368"/>
    </row>
    <row r="50" spans="1:7">
      <c r="A50" s="349" t="s">
        <v>602</v>
      </c>
    </row>
    <row r="51" spans="1:7" s="568" customFormat="1">
      <c r="A51" s="77" t="s">
        <v>603</v>
      </c>
      <c r="B51" s="78" t="s">
        <v>604</v>
      </c>
      <c r="C51" s="113" t="s">
        <v>605</v>
      </c>
    </row>
    <row r="52" spans="1:7" ht="11.25" customHeight="1">
      <c r="A52" s="78">
        <v>1</v>
      </c>
      <c r="B52" s="78">
        <v>180</v>
      </c>
      <c r="C52" s="79">
        <v>330</v>
      </c>
    </row>
    <row r="53" spans="1:7" ht="11.25" customHeight="1">
      <c r="A53" s="78">
        <v>2</v>
      </c>
      <c r="B53" s="78">
        <v>320</v>
      </c>
      <c r="C53" s="79">
        <v>360</v>
      </c>
    </row>
    <row r="54" spans="1:7" ht="11.25" customHeight="1">
      <c r="A54" s="78">
        <v>3</v>
      </c>
      <c r="B54" s="78">
        <v>420</v>
      </c>
      <c r="C54" s="79">
        <v>400</v>
      </c>
    </row>
    <row r="55" spans="1:7" ht="11.25" customHeight="1">
      <c r="A55" s="78">
        <v>4</v>
      </c>
      <c r="B55" s="78">
        <v>520</v>
      </c>
      <c r="C55" s="79">
        <v>480</v>
      </c>
    </row>
    <row r="56" spans="1:7" ht="11.25" customHeight="1">
      <c r="A56" s="78">
        <v>5</v>
      </c>
      <c r="B56" s="78">
        <v>620</v>
      </c>
      <c r="C56" s="79">
        <v>560</v>
      </c>
    </row>
    <row r="57" spans="1:7" ht="11.25" customHeight="1">
      <c r="A57" s="78">
        <v>6</v>
      </c>
      <c r="B57" s="78">
        <v>720</v>
      </c>
      <c r="C57" s="79">
        <v>640</v>
      </c>
    </row>
    <row r="58" spans="1:7" ht="11.25" customHeight="1">
      <c r="A58" s="78">
        <v>7</v>
      </c>
      <c r="B58" s="78">
        <v>820</v>
      </c>
      <c r="C58" s="79">
        <v>720</v>
      </c>
    </row>
    <row r="59" spans="1:7" ht="11.25" customHeight="1">
      <c r="A59" s="78">
        <v>8</v>
      </c>
      <c r="B59" s="78">
        <v>920</v>
      </c>
      <c r="C59" s="79">
        <v>800</v>
      </c>
    </row>
    <row r="60" spans="1:7" ht="11.25" customHeight="1">
      <c r="A60" s="78">
        <v>9</v>
      </c>
      <c r="B60" s="80">
        <v>1020</v>
      </c>
      <c r="C60" s="79">
        <v>880</v>
      </c>
    </row>
    <row r="61" spans="1:7" ht="11.25" customHeight="1">
      <c r="A61" s="78">
        <v>10</v>
      </c>
      <c r="B61" s="80">
        <v>1120</v>
      </c>
      <c r="C61" s="78">
        <v>960</v>
      </c>
      <c r="D61" s="569"/>
      <c r="E61" s="368"/>
      <c r="F61" s="368"/>
      <c r="G61" s="368"/>
    </row>
    <row r="62" spans="1:7" ht="6" customHeight="1"/>
    <row r="63" spans="1:7" ht="14">
      <c r="A63" s="363" t="s">
        <v>606</v>
      </c>
      <c r="D63" s="368"/>
      <c r="E63" s="368"/>
      <c r="F63" s="368"/>
      <c r="G63" s="368"/>
    </row>
    <row r="64" spans="1:7" ht="4.5" customHeight="1">
      <c r="D64" s="368"/>
      <c r="E64" s="368"/>
      <c r="F64" s="368"/>
      <c r="G64" s="368"/>
    </row>
    <row r="65" spans="1:8">
      <c r="A65" s="555" t="s">
        <v>607</v>
      </c>
      <c r="B65" s="555" t="s">
        <v>589</v>
      </c>
      <c r="C65" s="554" t="s">
        <v>608</v>
      </c>
      <c r="D65" s="922" t="s">
        <v>609</v>
      </c>
      <c r="E65" s="922"/>
      <c r="F65" s="922"/>
      <c r="G65" s="922"/>
      <c r="H65" s="922"/>
    </row>
    <row r="66" spans="1:8" ht="27.75" customHeight="1">
      <c r="A66" s="555" t="s">
        <v>610</v>
      </c>
      <c r="B66" s="570"/>
      <c r="C66" s="571"/>
      <c r="D66" s="920"/>
      <c r="E66" s="920"/>
      <c r="F66" s="920"/>
      <c r="G66" s="920"/>
      <c r="H66" s="920"/>
    </row>
    <row r="67" spans="1:8" ht="27.75" customHeight="1">
      <c r="A67" s="555" t="s">
        <v>611</v>
      </c>
      <c r="B67" s="570"/>
      <c r="C67" s="571"/>
      <c r="D67" s="920"/>
      <c r="E67" s="920"/>
      <c r="F67" s="920"/>
      <c r="G67" s="920"/>
      <c r="H67" s="920"/>
    </row>
    <row r="68" spans="1:8" ht="27.75" customHeight="1">
      <c r="A68" s="555" t="s">
        <v>612</v>
      </c>
      <c r="B68" s="570"/>
      <c r="C68" s="571"/>
      <c r="D68" s="920"/>
      <c r="E68" s="920"/>
      <c r="F68" s="920"/>
      <c r="G68" s="920"/>
      <c r="H68" s="920"/>
    </row>
    <row r="69" spans="1:8" ht="20.25" customHeight="1">
      <c r="A69" s="555" t="s">
        <v>60</v>
      </c>
      <c r="B69" s="575">
        <f>SUM(B66:B68)</f>
        <v>0</v>
      </c>
      <c r="C69" s="576">
        <f>SUM(C66:C68)</f>
        <v>0</v>
      </c>
      <c r="D69" s="921"/>
      <c r="E69" s="921"/>
      <c r="F69" s="921"/>
      <c r="G69" s="921"/>
      <c r="H69" s="921"/>
    </row>
    <row r="70" spans="1:8">
      <c r="A70" s="349" t="s">
        <v>653</v>
      </c>
    </row>
  </sheetData>
  <sheetProtection formatCells="0" formatColumns="0" formatRows="0" insertRows="0" autoFilter="0" pivotTables="0"/>
  <mergeCells count="89">
    <mergeCell ref="D67:H67"/>
    <mergeCell ref="D68:H68"/>
    <mergeCell ref="D69:H69"/>
    <mergeCell ref="C47:D48"/>
    <mergeCell ref="E47:F48"/>
    <mergeCell ref="G47:G48"/>
    <mergeCell ref="D65:H65"/>
    <mergeCell ref="D66:H66"/>
    <mergeCell ref="E40:F41"/>
    <mergeCell ref="G40:G41"/>
    <mergeCell ref="H40:H41"/>
    <mergeCell ref="C45:F45"/>
    <mergeCell ref="G45:G46"/>
    <mergeCell ref="C46:D46"/>
    <mergeCell ref="E46:F46"/>
    <mergeCell ref="A42:A43"/>
    <mergeCell ref="B42:B43"/>
    <mergeCell ref="E42:F43"/>
    <mergeCell ref="G42:G43"/>
    <mergeCell ref="A35:D36"/>
    <mergeCell ref="E35:F36"/>
    <mergeCell ref="G35:G36"/>
    <mergeCell ref="A38:B38"/>
    <mergeCell ref="C38:D38"/>
    <mergeCell ref="E38:F38"/>
    <mergeCell ref="G38:G39"/>
    <mergeCell ref="A39:B39"/>
    <mergeCell ref="C39:D39"/>
    <mergeCell ref="E39:F39"/>
    <mergeCell ref="A40:A41"/>
    <mergeCell ref="B40:B41"/>
    <mergeCell ref="A33:D34"/>
    <mergeCell ref="E33:F34"/>
    <mergeCell ref="G33:G34"/>
    <mergeCell ref="A22:A23"/>
    <mergeCell ref="B22:B23"/>
    <mergeCell ref="E22:F23"/>
    <mergeCell ref="G22:G23"/>
    <mergeCell ref="E27:F27"/>
    <mergeCell ref="G27:G28"/>
    <mergeCell ref="E28:F28"/>
    <mergeCell ref="E29:F30"/>
    <mergeCell ref="G29:G30"/>
    <mergeCell ref="H22:H23"/>
    <mergeCell ref="A24:A25"/>
    <mergeCell ref="B24:B25"/>
    <mergeCell ref="E24:F25"/>
    <mergeCell ref="G24:G25"/>
    <mergeCell ref="A20:B20"/>
    <mergeCell ref="C20:D20"/>
    <mergeCell ref="E20:F20"/>
    <mergeCell ref="G20:G21"/>
    <mergeCell ref="A21:B21"/>
    <mergeCell ref="C21:D21"/>
    <mergeCell ref="E21:F21"/>
    <mergeCell ref="E15:F16"/>
    <mergeCell ref="G15:G16"/>
    <mergeCell ref="A17:D18"/>
    <mergeCell ref="E17:F18"/>
    <mergeCell ref="G17:G18"/>
    <mergeCell ref="I5:I6"/>
    <mergeCell ref="A9:B9"/>
    <mergeCell ref="C9:D9"/>
    <mergeCell ref="E9:F9"/>
    <mergeCell ref="G9:G10"/>
    <mergeCell ref="A5:A6"/>
    <mergeCell ref="B5:B6"/>
    <mergeCell ref="E5:F6"/>
    <mergeCell ref="G5:G6"/>
    <mergeCell ref="A10:B10"/>
    <mergeCell ref="C10:D10"/>
    <mergeCell ref="E10:F10"/>
    <mergeCell ref="H5:H6"/>
    <mergeCell ref="H11:H12"/>
    <mergeCell ref="H29:H30"/>
    <mergeCell ref="H47:H48"/>
    <mergeCell ref="A3:B3"/>
    <mergeCell ref="C3:D3"/>
    <mergeCell ref="E3:F3"/>
    <mergeCell ref="G3:G4"/>
    <mergeCell ref="H3:H4"/>
    <mergeCell ref="A4:B4"/>
    <mergeCell ref="C4:D4"/>
    <mergeCell ref="E4:F4"/>
    <mergeCell ref="A11:A12"/>
    <mergeCell ref="B11:B12"/>
    <mergeCell ref="E11:F12"/>
    <mergeCell ref="G11:G12"/>
    <mergeCell ref="A15:D16"/>
  </mergeCells>
  <phoneticPr fontId="9"/>
  <dataValidations count="1">
    <dataValidation type="list" allowBlank="1" showInputMessage="1" showErrorMessage="1" sqref="C1" xr:uid="{00000000-0002-0000-0200-000000000000}">
      <formula1>"4,5,6,7,8,9,10,11,12,1,2,3"</formula1>
    </dataValidation>
  </dataValidations>
  <printOptions horizontalCentered="1" verticalCentered="1"/>
  <pageMargins left="0.70866141732283472" right="0.51181102362204722" top="0.35433070866141736" bottom="0.35433070866141736" header="0.31496062992125984" footer="0.11811023622047245"/>
  <pageSetup paperSize="9" scale="88" orientation="portrait" r:id="rId1"/>
  <headerFooter>
    <oddFooter>&amp;A</oddFooter>
  </headerFooter>
  <drawing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2F1A94-7FCE-4DD4-B5AB-B8C15CF14DDB}">
  <dimension ref="A1:C60"/>
  <sheetViews>
    <sheetView view="pageBreakPreview" topLeftCell="A25" zoomScale="88" zoomScaleNormal="100" workbookViewId="0">
      <selection activeCell="E32" sqref="E32"/>
    </sheetView>
  </sheetViews>
  <sheetFormatPr defaultColWidth="9" defaultRowHeight="13"/>
  <cols>
    <col min="1" max="3" width="29" style="20" customWidth="1"/>
    <col min="4" max="4" width="27.90625" style="20" customWidth="1"/>
    <col min="5" max="16384" width="9" style="20"/>
  </cols>
  <sheetData>
    <row r="1" spans="1:3" ht="14">
      <c r="A1" s="52" t="s">
        <v>1228</v>
      </c>
    </row>
    <row r="2" spans="1:3" ht="6.75" customHeight="1">
      <c r="A2" s="58"/>
    </row>
    <row r="3" spans="1:3" ht="24">
      <c r="A3" s="326" t="s">
        <v>465</v>
      </c>
      <c r="B3" s="326" t="s">
        <v>466</v>
      </c>
      <c r="C3" s="326" t="s">
        <v>1326</v>
      </c>
    </row>
    <row r="4" spans="1:3" ht="15" customHeight="1">
      <c r="A4" s="327" t="s">
        <v>689</v>
      </c>
      <c r="B4" s="684" t="s">
        <v>467</v>
      </c>
      <c r="C4" s="328" t="s">
        <v>468</v>
      </c>
    </row>
    <row r="5" spans="1:3" ht="15" customHeight="1">
      <c r="A5" s="59" t="s">
        <v>690</v>
      </c>
      <c r="B5" s="340" t="s">
        <v>469</v>
      </c>
      <c r="C5" s="328" t="s">
        <v>826</v>
      </c>
    </row>
    <row r="6" spans="1:3" ht="15" customHeight="1">
      <c r="A6" s="59" t="s">
        <v>471</v>
      </c>
      <c r="B6" s="684" t="s">
        <v>1275</v>
      </c>
      <c r="C6" s="754" t="s">
        <v>915</v>
      </c>
    </row>
    <row r="7" spans="1:3" ht="15" customHeight="1">
      <c r="A7" s="340" t="s">
        <v>472</v>
      </c>
      <c r="B7" s="340" t="s">
        <v>827</v>
      </c>
      <c r="C7" s="340" t="s">
        <v>828</v>
      </c>
    </row>
    <row r="8" spans="1:3" ht="15" customHeight="1">
      <c r="A8" s="340" t="s">
        <v>907</v>
      </c>
      <c r="B8" s="340" t="s">
        <v>476</v>
      </c>
      <c r="C8" s="340" t="s">
        <v>916</v>
      </c>
    </row>
    <row r="9" spans="1:3" ht="15" customHeight="1">
      <c r="A9" s="340" t="s">
        <v>470</v>
      </c>
      <c r="B9" s="340" t="s">
        <v>477</v>
      </c>
      <c r="C9" s="340" t="s">
        <v>917</v>
      </c>
    </row>
    <row r="10" spans="1:3" ht="16.5" customHeight="1">
      <c r="A10" s="340" t="s">
        <v>474</v>
      </c>
      <c r="B10" s="340" t="s">
        <v>1276</v>
      </c>
      <c r="C10" s="340" t="s">
        <v>918</v>
      </c>
    </row>
    <row r="11" spans="1:3" ht="15" customHeight="1">
      <c r="A11" s="340" t="s">
        <v>908</v>
      </c>
      <c r="B11" s="342" t="s">
        <v>935</v>
      </c>
      <c r="C11" s="340" t="s">
        <v>919</v>
      </c>
    </row>
    <row r="12" spans="1:3" ht="15" customHeight="1">
      <c r="A12" s="340" t="s">
        <v>475</v>
      </c>
      <c r="B12" s="340" t="s">
        <v>1277</v>
      </c>
      <c r="C12" s="340" t="s">
        <v>920</v>
      </c>
    </row>
    <row r="13" spans="1:3" ht="15" customHeight="1">
      <c r="A13" s="340" t="s">
        <v>473</v>
      </c>
      <c r="B13" s="340" t="s">
        <v>1278</v>
      </c>
      <c r="C13" s="340" t="s">
        <v>921</v>
      </c>
    </row>
    <row r="14" spans="1:3" ht="15" customHeight="1">
      <c r="A14" s="340" t="s">
        <v>489</v>
      </c>
      <c r="B14" s="340" t="s">
        <v>829</v>
      </c>
      <c r="C14" s="340" t="s">
        <v>922</v>
      </c>
    </row>
    <row r="15" spans="1:3" ht="15" customHeight="1">
      <c r="A15" s="340" t="s">
        <v>504</v>
      </c>
      <c r="B15" s="340" t="s">
        <v>1279</v>
      </c>
      <c r="C15" s="340" t="s">
        <v>832</v>
      </c>
    </row>
    <row r="16" spans="1:3" ht="14.25" customHeight="1">
      <c r="A16" s="340" t="s">
        <v>478</v>
      </c>
      <c r="B16" s="340" t="s">
        <v>830</v>
      </c>
      <c r="C16" s="340" t="s">
        <v>501</v>
      </c>
    </row>
    <row r="17" spans="1:3" ht="15" customHeight="1">
      <c r="A17" s="340" t="s">
        <v>479</v>
      </c>
      <c r="B17" s="340" t="s">
        <v>831</v>
      </c>
      <c r="C17" s="340" t="s">
        <v>835</v>
      </c>
    </row>
    <row r="18" spans="1:3" ht="15" customHeight="1">
      <c r="A18" s="340" t="s">
        <v>909</v>
      </c>
      <c r="B18" s="340" t="s">
        <v>833</v>
      </c>
      <c r="C18" s="340" t="s">
        <v>498</v>
      </c>
    </row>
    <row r="19" spans="1:3" ht="15" customHeight="1">
      <c r="A19" s="340" t="s">
        <v>838</v>
      </c>
      <c r="B19" s="340" t="s">
        <v>834</v>
      </c>
      <c r="C19" s="340" t="s">
        <v>837</v>
      </c>
    </row>
    <row r="20" spans="1:3" ht="15" customHeight="1">
      <c r="A20" s="340"/>
      <c r="B20" s="340" t="s">
        <v>836</v>
      </c>
      <c r="C20" s="342" t="s">
        <v>1367</v>
      </c>
    </row>
    <row r="21" spans="1:3" ht="15.75" customHeight="1">
      <c r="A21" s="340" t="s">
        <v>1319</v>
      </c>
      <c r="B21" s="340" t="s">
        <v>1316</v>
      </c>
      <c r="C21" s="340" t="s">
        <v>840</v>
      </c>
    </row>
    <row r="22" spans="1:3" ht="15.65" customHeight="1">
      <c r="A22" s="340" t="s">
        <v>481</v>
      </c>
      <c r="B22" s="342" t="s">
        <v>1317</v>
      </c>
      <c r="C22" s="340"/>
    </row>
    <row r="23" spans="1:3" ht="15" customHeight="1">
      <c r="A23" s="340" t="s">
        <v>910</v>
      </c>
      <c r="B23" s="340" t="s">
        <v>839</v>
      </c>
      <c r="C23" s="340" t="s">
        <v>482</v>
      </c>
    </row>
    <row r="24" spans="1:3" ht="15" customHeight="1">
      <c r="A24" s="340" t="s">
        <v>484</v>
      </c>
      <c r="B24" s="1598" t="s">
        <v>880</v>
      </c>
      <c r="C24" s="340" t="s">
        <v>480</v>
      </c>
    </row>
    <row r="25" spans="1:3" ht="15" customHeight="1">
      <c r="A25" s="340" t="s">
        <v>496</v>
      </c>
      <c r="B25" s="1600"/>
      <c r="C25" s="340" t="s">
        <v>923</v>
      </c>
    </row>
    <row r="26" spans="1:3" ht="15" customHeight="1">
      <c r="A26" s="340" t="s">
        <v>485</v>
      </c>
      <c r="B26" s="340" t="s">
        <v>841</v>
      </c>
      <c r="C26" s="340" t="s">
        <v>842</v>
      </c>
    </row>
    <row r="27" spans="1:3" ht="15" customHeight="1">
      <c r="A27" s="340" t="s">
        <v>491</v>
      </c>
      <c r="B27" s="340" t="s">
        <v>930</v>
      </c>
      <c r="C27" s="340" t="s">
        <v>493</v>
      </c>
    </row>
    <row r="28" spans="1:3" ht="15" customHeight="1">
      <c r="A28" s="340" t="s">
        <v>486</v>
      </c>
      <c r="B28" s="340" t="s">
        <v>752</v>
      </c>
      <c r="C28" s="340" t="s">
        <v>843</v>
      </c>
    </row>
    <row r="29" spans="1:3" ht="15" customHeight="1">
      <c r="A29" s="340" t="s">
        <v>487</v>
      </c>
      <c r="B29" s="340" t="s">
        <v>753</v>
      </c>
      <c r="C29" s="340" t="s">
        <v>924</v>
      </c>
    </row>
    <row r="30" spans="1:3" ht="15" customHeight="1">
      <c r="A30" s="1598" t="s">
        <v>911</v>
      </c>
      <c r="B30" s="340" t="s">
        <v>754</v>
      </c>
      <c r="C30" s="340" t="s">
        <v>925</v>
      </c>
    </row>
    <row r="31" spans="1:3" ht="15" customHeight="1">
      <c r="A31" s="1600"/>
      <c r="B31" s="340" t="s">
        <v>878</v>
      </c>
      <c r="C31" s="342" t="s">
        <v>926</v>
      </c>
    </row>
    <row r="32" spans="1:3" ht="15" customHeight="1">
      <c r="A32" s="340" t="s">
        <v>488</v>
      </c>
      <c r="B32" s="340" t="s">
        <v>879</v>
      </c>
      <c r="C32" s="340" t="s">
        <v>927</v>
      </c>
    </row>
    <row r="33" spans="1:3" ht="22.5" customHeight="1">
      <c r="A33" s="760" t="s">
        <v>1368</v>
      </c>
      <c r="B33" s="755" t="s">
        <v>1369</v>
      </c>
      <c r="C33" s="340"/>
    </row>
    <row r="34" spans="1:3" ht="15" customHeight="1">
      <c r="A34" s="760" t="s">
        <v>1370</v>
      </c>
      <c r="B34" s="683" t="s">
        <v>1284</v>
      </c>
      <c r="C34" s="340"/>
    </row>
    <row r="35" spans="1:3" ht="15" customHeight="1">
      <c r="A35" s="340" t="s">
        <v>500</v>
      </c>
      <c r="B35" s="683" t="s">
        <v>1302</v>
      </c>
      <c r="C35" s="340" t="s">
        <v>928</v>
      </c>
    </row>
    <row r="36" spans="1:3" ht="15" customHeight="1">
      <c r="A36" s="340" t="s">
        <v>502</v>
      </c>
      <c r="B36" s="341" t="s">
        <v>844</v>
      </c>
      <c r="C36" s="1596" t="s">
        <v>950</v>
      </c>
    </row>
    <row r="37" spans="1:3" ht="15" customHeight="1">
      <c r="A37" s="340" t="s">
        <v>503</v>
      </c>
      <c r="B37" s="745" t="s">
        <v>845</v>
      </c>
      <c r="C37" s="1601"/>
    </row>
    <row r="38" spans="1:3" ht="15" customHeight="1">
      <c r="A38" s="340" t="s">
        <v>867</v>
      </c>
      <c r="B38" s="342" t="s">
        <v>846</v>
      </c>
      <c r="C38" s="1602"/>
    </row>
    <row r="39" spans="1:3" ht="15" customHeight="1">
      <c r="A39" s="1596" t="s">
        <v>912</v>
      </c>
      <c r="B39" s="340" t="s">
        <v>936</v>
      </c>
      <c r="C39" s="340"/>
    </row>
    <row r="40" spans="1:3" ht="15" customHeight="1">
      <c r="A40" s="1599"/>
      <c r="B40" s="340" t="s">
        <v>483</v>
      </c>
      <c r="C40" s="340"/>
    </row>
    <row r="41" spans="1:3" ht="15" customHeight="1">
      <c r="A41" s="342" t="s">
        <v>1270</v>
      </c>
      <c r="B41" s="340" t="s">
        <v>932</v>
      </c>
      <c r="C41" s="340"/>
    </row>
    <row r="42" spans="1:3" ht="15" customHeight="1">
      <c r="A42" s="340" t="s">
        <v>505</v>
      </c>
      <c r="B42" s="340" t="s">
        <v>933</v>
      </c>
      <c r="C42" s="340"/>
    </row>
    <row r="43" spans="1:3" ht="15" customHeight="1">
      <c r="A43" s="340" t="s">
        <v>1283</v>
      </c>
      <c r="B43" s="340" t="s">
        <v>490</v>
      </c>
      <c r="C43" s="340"/>
    </row>
    <row r="44" spans="1:3" ht="15" customHeight="1">
      <c r="A44" s="340" t="s">
        <v>1269</v>
      </c>
      <c r="B44" s="340" t="s">
        <v>492</v>
      </c>
      <c r="C44" s="340"/>
    </row>
    <row r="45" spans="1:3" ht="15" customHeight="1">
      <c r="A45" s="340" t="s">
        <v>1266</v>
      </c>
      <c r="B45" s="340" t="s">
        <v>494</v>
      </c>
      <c r="C45" s="340"/>
    </row>
    <row r="46" spans="1:3" ht="23.4" customHeight="1">
      <c r="A46" s="340" t="s">
        <v>506</v>
      </c>
      <c r="B46" s="340" t="s">
        <v>1325</v>
      </c>
      <c r="C46" s="340"/>
    </row>
    <row r="47" spans="1:3" ht="15" customHeight="1">
      <c r="A47" s="340" t="s">
        <v>913</v>
      </c>
      <c r="B47" s="340" t="s">
        <v>495</v>
      </c>
      <c r="C47" s="340"/>
    </row>
    <row r="48" spans="1:3" ht="13.5" customHeight="1">
      <c r="A48" s="744" t="s">
        <v>1318</v>
      </c>
      <c r="B48" s="340" t="s">
        <v>497</v>
      </c>
      <c r="C48" s="340"/>
    </row>
    <row r="49" spans="1:3" ht="15" customHeight="1">
      <c r="A49" s="1596" t="s">
        <v>914</v>
      </c>
      <c r="B49" s="340" t="s">
        <v>499</v>
      </c>
      <c r="C49" s="340"/>
    </row>
    <row r="50" spans="1:3" ht="12.65" customHeight="1">
      <c r="A50" s="1597"/>
      <c r="B50" s="340" t="s">
        <v>847</v>
      </c>
      <c r="C50" s="340"/>
    </row>
    <row r="51" spans="1:3" ht="15.75" customHeight="1">
      <c r="A51" s="1596" t="s">
        <v>1371</v>
      </c>
      <c r="B51" s="340" t="s">
        <v>848</v>
      </c>
      <c r="C51" s="340"/>
    </row>
    <row r="52" spans="1:3" ht="12.9" customHeight="1">
      <c r="A52" s="1597"/>
      <c r="B52" s="340" t="s">
        <v>849</v>
      </c>
      <c r="C52" s="340"/>
    </row>
    <row r="53" spans="1:3">
      <c r="A53" s="1596" t="s">
        <v>1265</v>
      </c>
      <c r="B53" s="340" t="s">
        <v>850</v>
      </c>
      <c r="C53" s="340"/>
    </row>
    <row r="54" spans="1:3" ht="15" customHeight="1">
      <c r="A54" s="1597"/>
      <c r="B54" s="340" t="s">
        <v>851</v>
      </c>
      <c r="C54" s="340"/>
    </row>
    <row r="55" spans="1:3" ht="15" customHeight="1">
      <c r="A55" s="1598" t="s">
        <v>1264</v>
      </c>
      <c r="B55" s="340" t="s">
        <v>852</v>
      </c>
      <c r="C55" s="340"/>
    </row>
    <row r="56" spans="1:3" ht="15" customHeight="1">
      <c r="A56" s="1599"/>
      <c r="B56" s="340" t="s">
        <v>934</v>
      </c>
      <c r="C56" s="340"/>
    </row>
    <row r="57" spans="1:3" ht="42.9" customHeight="1">
      <c r="A57" s="777" t="s">
        <v>1426</v>
      </c>
      <c r="B57" s="340" t="s">
        <v>929</v>
      </c>
      <c r="C57" s="340"/>
    </row>
    <row r="58" spans="1:3" ht="16.5" customHeight="1">
      <c r="A58" s="775" t="s">
        <v>1414</v>
      </c>
      <c r="B58" s="776"/>
      <c r="C58" s="776"/>
    </row>
    <row r="59" spans="1:3">
      <c r="A59" s="756" t="s">
        <v>755</v>
      </c>
      <c r="B59" s="757"/>
    </row>
    <row r="60" spans="1:3">
      <c r="A60" s="76" t="s">
        <v>756</v>
      </c>
    </row>
  </sheetData>
  <mergeCells count="8">
    <mergeCell ref="A53:A54"/>
    <mergeCell ref="A55:A56"/>
    <mergeCell ref="B24:B25"/>
    <mergeCell ref="A30:A31"/>
    <mergeCell ref="C36:C38"/>
    <mergeCell ref="A39:A40"/>
    <mergeCell ref="A49:A50"/>
    <mergeCell ref="A51:A52"/>
  </mergeCells>
  <phoneticPr fontId="9"/>
  <printOptions horizontalCentered="1" verticalCentered="1"/>
  <pageMargins left="0.70866141732283472" right="0.70866141732283472" top="0.74803149606299213" bottom="0.74803149606299213" header="0.31496062992125984" footer="0.31496062992125984"/>
  <pageSetup paperSize="9" scale="81" orientation="portrait" r:id="rId1"/>
  <headerFooter>
    <oddFooter>&amp;A</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D23"/>
  <sheetViews>
    <sheetView view="pageBreakPreview" zoomScale="60" zoomScaleNormal="100" workbookViewId="0">
      <selection sqref="A1:D1"/>
    </sheetView>
  </sheetViews>
  <sheetFormatPr defaultColWidth="9" defaultRowHeight="13"/>
  <cols>
    <col min="1" max="1" width="3.453125" style="17" customWidth="1"/>
    <col min="2" max="2" width="46.08984375" style="17" customWidth="1"/>
    <col min="3" max="3" width="9" style="17"/>
    <col min="4" max="4" width="29.90625" style="17" customWidth="1"/>
    <col min="5" max="16384" width="9" style="17"/>
  </cols>
  <sheetData>
    <row r="1" spans="1:4" ht="14">
      <c r="A1" s="1606" t="s">
        <v>703</v>
      </c>
      <c r="B1" s="1606"/>
      <c r="C1" s="1606"/>
      <c r="D1" s="1606"/>
    </row>
    <row r="2" spans="1:4" ht="14">
      <c r="A2" s="1"/>
      <c r="B2" s="19"/>
      <c r="C2" s="19"/>
      <c r="D2" s="19"/>
    </row>
    <row r="3" spans="1:4" ht="57" customHeight="1">
      <c r="A3" s="32"/>
      <c r="B3" s="30" t="s">
        <v>704</v>
      </c>
      <c r="C3" s="30" t="s">
        <v>370</v>
      </c>
      <c r="D3" s="686" t="s">
        <v>1291</v>
      </c>
    </row>
    <row r="4" spans="1:4" ht="39.75" customHeight="1">
      <c r="A4" s="1603" t="s">
        <v>368</v>
      </c>
      <c r="B4" s="33"/>
      <c r="C4" s="33"/>
      <c r="D4" s="33"/>
    </row>
    <row r="5" spans="1:4" ht="39.75" customHeight="1">
      <c r="A5" s="1604"/>
      <c r="B5" s="36"/>
      <c r="C5" s="36"/>
      <c r="D5" s="36"/>
    </row>
    <row r="6" spans="1:4" ht="39.75" customHeight="1">
      <c r="A6" s="1605"/>
      <c r="B6" s="34"/>
      <c r="C6" s="34"/>
      <c r="D6" s="34"/>
    </row>
    <row r="7" spans="1:4" ht="43.5" customHeight="1">
      <c r="A7" s="1603" t="s">
        <v>369</v>
      </c>
      <c r="B7" s="33"/>
      <c r="C7" s="33"/>
      <c r="D7" s="33"/>
    </row>
    <row r="8" spans="1:4" ht="43.5" customHeight="1">
      <c r="A8" s="1604"/>
      <c r="B8" s="36"/>
      <c r="C8" s="36"/>
      <c r="D8" s="36"/>
    </row>
    <row r="9" spans="1:4" ht="43.5" customHeight="1">
      <c r="A9" s="1604"/>
      <c r="B9" s="36"/>
      <c r="C9" s="36"/>
      <c r="D9" s="36"/>
    </row>
    <row r="10" spans="1:4" ht="43.5" customHeight="1">
      <c r="A10" s="1604"/>
      <c r="B10" s="36"/>
      <c r="C10" s="36"/>
      <c r="D10" s="36"/>
    </row>
    <row r="11" spans="1:4" ht="43.5" customHeight="1">
      <c r="A11" s="1604"/>
      <c r="B11" s="36"/>
      <c r="C11" s="36"/>
      <c r="D11" s="36"/>
    </row>
    <row r="12" spans="1:4" ht="43.5" customHeight="1">
      <c r="A12" s="1604"/>
      <c r="B12" s="36"/>
      <c r="C12" s="36"/>
      <c r="D12" s="36"/>
    </row>
    <row r="13" spans="1:4" ht="43.5" customHeight="1">
      <c r="A13" s="1604"/>
      <c r="B13" s="36"/>
      <c r="C13" s="36"/>
      <c r="D13" s="36"/>
    </row>
    <row r="14" spans="1:4" ht="43.5" customHeight="1">
      <c r="A14" s="1604"/>
      <c r="B14" s="36"/>
      <c r="C14" s="36"/>
      <c r="D14" s="36"/>
    </row>
    <row r="15" spans="1:4" ht="43.5" customHeight="1">
      <c r="A15" s="1604"/>
      <c r="B15" s="36"/>
      <c r="C15" s="36"/>
      <c r="D15" s="36"/>
    </row>
    <row r="16" spans="1:4" ht="43.5" customHeight="1">
      <c r="A16" s="1604"/>
      <c r="B16" s="36"/>
      <c r="C16" s="36"/>
      <c r="D16" s="36"/>
    </row>
    <row r="17" spans="1:4" ht="43.5" customHeight="1">
      <c r="A17" s="1604"/>
      <c r="B17" s="36"/>
      <c r="C17" s="36"/>
      <c r="D17" s="36"/>
    </row>
    <row r="18" spans="1:4" ht="43.5" customHeight="1">
      <c r="A18" s="1604"/>
      <c r="B18" s="36"/>
      <c r="C18" s="36"/>
      <c r="D18" s="36"/>
    </row>
    <row r="19" spans="1:4" ht="31.5" customHeight="1">
      <c r="A19" s="1605"/>
      <c r="B19" s="34"/>
      <c r="C19" s="34"/>
      <c r="D19" s="34"/>
    </row>
    <row r="20" spans="1:4" ht="14">
      <c r="A20" s="35"/>
      <c r="B20" s="31"/>
      <c r="C20" s="31"/>
      <c r="D20" s="31"/>
    </row>
    <row r="21" spans="1:4">
      <c r="A21" s="29" t="s">
        <v>691</v>
      </c>
      <c r="B21" s="19"/>
      <c r="C21" s="19"/>
      <c r="D21" s="19"/>
    </row>
    <row r="22" spans="1:4">
      <c r="A22" s="29" t="s">
        <v>692</v>
      </c>
      <c r="B22" s="19"/>
      <c r="C22" s="19"/>
      <c r="D22" s="19"/>
    </row>
    <row r="23" spans="1:4" ht="14">
      <c r="A23" s="1"/>
      <c r="B23" s="19"/>
      <c r="C23" s="19"/>
      <c r="D23" s="19"/>
    </row>
  </sheetData>
  <mergeCells count="3">
    <mergeCell ref="A4:A6"/>
    <mergeCell ref="A1:D1"/>
    <mergeCell ref="A7:A19"/>
  </mergeCells>
  <phoneticPr fontId="9"/>
  <pageMargins left="0.70866141732283472" right="0.70866141732283472" top="0.74803149606299213" bottom="0.74803149606299213" header="0.31496062992125984" footer="0.31496062992125984"/>
  <pageSetup paperSize="9" scale="97" orientation="portrait" r:id="rId1"/>
  <headerFooter>
    <oddFooter>&amp;A</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JT126"/>
  <sheetViews>
    <sheetView view="pageBreakPreview" topLeftCell="C1" zoomScale="60" zoomScaleNormal="100" workbookViewId="0"/>
  </sheetViews>
  <sheetFormatPr defaultColWidth="0" defaultRowHeight="10"/>
  <cols>
    <col min="1" max="1" width="4.6328125" style="284" customWidth="1"/>
    <col min="2" max="2" width="6.36328125" style="284" customWidth="1"/>
    <col min="3" max="3" width="5.90625" style="284" customWidth="1"/>
    <col min="4" max="4" width="10.453125" style="284" customWidth="1"/>
    <col min="5" max="5" width="8.6328125" style="284" customWidth="1"/>
    <col min="6" max="6" width="5.90625" style="284" customWidth="1"/>
    <col min="7" max="7" width="5.1796875" style="284" customWidth="1"/>
    <col min="8" max="8" width="4.1796875" style="284" customWidth="1"/>
    <col min="9" max="9" width="6.08984375" style="284" customWidth="1"/>
    <col min="10" max="10" width="3.90625" style="284" customWidth="1"/>
    <col min="11" max="11" width="2.81640625" style="284" customWidth="1"/>
    <col min="12" max="12" width="2.453125" style="284" customWidth="1"/>
    <col min="13" max="13" width="3" style="284" customWidth="1"/>
    <col min="14" max="14" width="3.6328125" style="284" customWidth="1"/>
    <col min="15" max="15" width="3.08984375" style="284" customWidth="1"/>
    <col min="16" max="16" width="3.81640625" style="284" customWidth="1"/>
    <col min="17" max="18" width="3.08984375" style="284" customWidth="1"/>
    <col min="19" max="19" width="3.90625" style="284" customWidth="1"/>
    <col min="20" max="34" width="2.453125" style="284" customWidth="1"/>
    <col min="35" max="35" width="2.6328125" style="284" customWidth="1"/>
    <col min="36" max="75" width="2.453125" style="284" customWidth="1"/>
    <col min="76" max="76" width="1" style="284" customWidth="1"/>
    <col min="77" max="270" width="0" style="284" hidden="1"/>
    <col min="271" max="271" width="4.6328125" style="284" customWidth="1"/>
    <col min="272" max="272" width="2.6328125" style="284" customWidth="1"/>
    <col min="273" max="274" width="8.6328125" style="284" customWidth="1"/>
    <col min="275" max="279" width="1.90625" style="284" customWidth="1"/>
    <col min="280" max="280" width="3.1796875" style="284" customWidth="1"/>
    <col min="281" max="330" width="1.90625" style="284" customWidth="1"/>
    <col min="331" max="331" width="9.6328125" style="284" customWidth="1"/>
    <col min="332" max="332" width="2.6328125" style="284" customWidth="1"/>
    <col min="333" max="526" width="0" style="284" hidden="1"/>
    <col min="527" max="527" width="4.6328125" style="284" customWidth="1"/>
    <col min="528" max="528" width="2.6328125" style="284" customWidth="1"/>
    <col min="529" max="530" width="8.6328125" style="284" customWidth="1"/>
    <col min="531" max="586" width="1.90625" style="284" customWidth="1"/>
    <col min="587" max="587" width="9.6328125" style="284" customWidth="1"/>
    <col min="588" max="588" width="2.6328125" style="284" customWidth="1"/>
    <col min="589" max="782" width="0" style="284" hidden="1"/>
    <col min="783" max="783" width="4.6328125" style="284" customWidth="1"/>
    <col min="784" max="784" width="2.6328125" style="284" customWidth="1"/>
    <col min="785" max="786" width="8.6328125" style="284" customWidth="1"/>
    <col min="787" max="842" width="1.90625" style="284" customWidth="1"/>
    <col min="843" max="843" width="9.6328125" style="284" customWidth="1"/>
    <col min="844" max="844" width="2.6328125" style="284" customWidth="1"/>
    <col min="845" max="1038" width="0" style="284" hidden="1"/>
    <col min="1039" max="1039" width="4.6328125" style="284" customWidth="1"/>
    <col min="1040" max="1040" width="2.6328125" style="284" customWidth="1"/>
    <col min="1041" max="1042" width="8.6328125" style="284" customWidth="1"/>
    <col min="1043" max="1098" width="1.90625" style="284" customWidth="1"/>
    <col min="1099" max="1099" width="9.6328125" style="284" customWidth="1"/>
    <col min="1100" max="1100" width="2.6328125" style="284" customWidth="1"/>
    <col min="1101" max="1294" width="0" style="284" hidden="1"/>
    <col min="1295" max="1295" width="4.6328125" style="284" customWidth="1"/>
    <col min="1296" max="1296" width="2.6328125" style="284" customWidth="1"/>
    <col min="1297" max="1298" width="8.6328125" style="284" customWidth="1"/>
    <col min="1299" max="1354" width="1.90625" style="284" customWidth="1"/>
    <col min="1355" max="1355" width="9.6328125" style="284" customWidth="1"/>
    <col min="1356" max="1356" width="2.6328125" style="284" customWidth="1"/>
    <col min="1357" max="1550" width="0" style="284" hidden="1"/>
    <col min="1551" max="1551" width="4.6328125" style="284" customWidth="1"/>
    <col min="1552" max="1552" width="2.6328125" style="284" customWidth="1"/>
    <col min="1553" max="1554" width="8.6328125" style="284" customWidth="1"/>
    <col min="1555" max="1610" width="1.90625" style="284" customWidth="1"/>
    <col min="1611" max="1611" width="9.6328125" style="284" customWidth="1"/>
    <col min="1612" max="1612" width="2.6328125" style="284" customWidth="1"/>
    <col min="1613" max="1806" width="0" style="284" hidden="1"/>
    <col min="1807" max="1807" width="4.6328125" style="284" customWidth="1"/>
    <col min="1808" max="1808" width="2.6328125" style="284" customWidth="1"/>
    <col min="1809" max="1810" width="8.6328125" style="284" customWidth="1"/>
    <col min="1811" max="1866" width="1.90625" style="284" customWidth="1"/>
    <col min="1867" max="1867" width="9.6328125" style="284" customWidth="1"/>
    <col min="1868" max="1868" width="2.6328125" style="284" customWidth="1"/>
    <col min="1869" max="2062" width="0" style="284" hidden="1"/>
    <col min="2063" max="2063" width="4.6328125" style="284" customWidth="1"/>
    <col min="2064" max="2064" width="2.6328125" style="284" customWidth="1"/>
    <col min="2065" max="2066" width="8.6328125" style="284" customWidth="1"/>
    <col min="2067" max="2122" width="1.90625" style="284" customWidth="1"/>
    <col min="2123" max="2123" width="9.6328125" style="284" customWidth="1"/>
    <col min="2124" max="2124" width="2.6328125" style="284" customWidth="1"/>
    <col min="2125" max="2318" width="0" style="284" hidden="1"/>
    <col min="2319" max="2319" width="4.6328125" style="284" customWidth="1"/>
    <col min="2320" max="2320" width="2.6328125" style="284" customWidth="1"/>
    <col min="2321" max="2322" width="8.6328125" style="284" customWidth="1"/>
    <col min="2323" max="2378" width="1.90625" style="284" customWidth="1"/>
    <col min="2379" max="2379" width="9.6328125" style="284" customWidth="1"/>
    <col min="2380" max="2380" width="2.6328125" style="284" customWidth="1"/>
    <col min="2381" max="2574" width="0" style="284" hidden="1"/>
    <col min="2575" max="2575" width="4.6328125" style="284" customWidth="1"/>
    <col min="2576" max="2576" width="2.6328125" style="284" customWidth="1"/>
    <col min="2577" max="2578" width="8.6328125" style="284" customWidth="1"/>
    <col min="2579" max="2634" width="1.90625" style="284" customWidth="1"/>
    <col min="2635" max="2635" width="9.6328125" style="284" customWidth="1"/>
    <col min="2636" max="2636" width="2.6328125" style="284" customWidth="1"/>
    <col min="2637" max="2830" width="0" style="284" hidden="1"/>
    <col min="2831" max="2831" width="4.6328125" style="284" customWidth="1"/>
    <col min="2832" max="2832" width="2.6328125" style="284" customWidth="1"/>
    <col min="2833" max="2834" width="8.6328125" style="284" customWidth="1"/>
    <col min="2835" max="2890" width="1.90625" style="284" customWidth="1"/>
    <col min="2891" max="2891" width="9.6328125" style="284" customWidth="1"/>
    <col min="2892" max="2892" width="2.6328125" style="284" customWidth="1"/>
    <col min="2893" max="3086" width="0" style="284" hidden="1"/>
    <col min="3087" max="3087" width="4.6328125" style="284" customWidth="1"/>
    <col min="3088" max="3088" width="2.6328125" style="284" customWidth="1"/>
    <col min="3089" max="3090" width="8.6328125" style="284" customWidth="1"/>
    <col min="3091" max="3146" width="1.90625" style="284" customWidth="1"/>
    <col min="3147" max="3147" width="9.6328125" style="284" customWidth="1"/>
    <col min="3148" max="3148" width="2.6328125" style="284" customWidth="1"/>
    <col min="3149" max="3342" width="0" style="284" hidden="1"/>
    <col min="3343" max="3343" width="4.6328125" style="284" customWidth="1"/>
    <col min="3344" max="3344" width="2.6328125" style="284" customWidth="1"/>
    <col min="3345" max="3346" width="8.6328125" style="284" customWidth="1"/>
    <col min="3347" max="3402" width="1.90625" style="284" customWidth="1"/>
    <col min="3403" max="3403" width="9.6328125" style="284" customWidth="1"/>
    <col min="3404" max="3404" width="2.6328125" style="284" customWidth="1"/>
    <col min="3405" max="3598" width="0" style="284" hidden="1"/>
    <col min="3599" max="3599" width="4.6328125" style="284" customWidth="1"/>
    <col min="3600" max="3600" width="2.6328125" style="284" customWidth="1"/>
    <col min="3601" max="3602" width="8.6328125" style="284" customWidth="1"/>
    <col min="3603" max="3658" width="1.90625" style="284" customWidth="1"/>
    <col min="3659" max="3659" width="9.6328125" style="284" customWidth="1"/>
    <col min="3660" max="3660" width="2.6328125" style="284" customWidth="1"/>
    <col min="3661" max="3854" width="0" style="284" hidden="1"/>
    <col min="3855" max="3855" width="4.6328125" style="284" customWidth="1"/>
    <col min="3856" max="3856" width="2.6328125" style="284" customWidth="1"/>
    <col min="3857" max="3858" width="8.6328125" style="284" customWidth="1"/>
    <col min="3859" max="3914" width="1.90625" style="284" customWidth="1"/>
    <col min="3915" max="3915" width="9.6328125" style="284" customWidth="1"/>
    <col min="3916" max="3916" width="2.6328125" style="284" customWidth="1"/>
    <col min="3917" max="4110" width="0" style="284" hidden="1"/>
    <col min="4111" max="4111" width="4.6328125" style="284" customWidth="1"/>
    <col min="4112" max="4112" width="2.6328125" style="284" customWidth="1"/>
    <col min="4113" max="4114" width="8.6328125" style="284" customWidth="1"/>
    <col min="4115" max="4170" width="1.90625" style="284" customWidth="1"/>
    <col min="4171" max="4171" width="9.6328125" style="284" customWidth="1"/>
    <col min="4172" max="4172" width="2.6328125" style="284" customWidth="1"/>
    <col min="4173" max="4366" width="0" style="284" hidden="1"/>
    <col min="4367" max="4367" width="4.6328125" style="284" customWidth="1"/>
    <col min="4368" max="4368" width="2.6328125" style="284" customWidth="1"/>
    <col min="4369" max="4370" width="8.6328125" style="284" customWidth="1"/>
    <col min="4371" max="4426" width="1.90625" style="284" customWidth="1"/>
    <col min="4427" max="4427" width="9.6328125" style="284" customWidth="1"/>
    <col min="4428" max="4428" width="2.6328125" style="284" customWidth="1"/>
    <col min="4429" max="4622" width="0" style="284" hidden="1"/>
    <col min="4623" max="4623" width="4.6328125" style="284" customWidth="1"/>
    <col min="4624" max="4624" width="2.6328125" style="284" customWidth="1"/>
    <col min="4625" max="4626" width="8.6328125" style="284" customWidth="1"/>
    <col min="4627" max="4682" width="1.90625" style="284" customWidth="1"/>
    <col min="4683" max="4683" width="9.6328125" style="284" customWidth="1"/>
    <col min="4684" max="4684" width="2.6328125" style="284" customWidth="1"/>
    <col min="4685" max="4878" width="0" style="284" hidden="1"/>
    <col min="4879" max="4879" width="4.6328125" style="284" customWidth="1"/>
    <col min="4880" max="4880" width="2.6328125" style="284" customWidth="1"/>
    <col min="4881" max="4882" width="8.6328125" style="284" customWidth="1"/>
    <col min="4883" max="4938" width="1.90625" style="284" customWidth="1"/>
    <col min="4939" max="4939" width="9.6328125" style="284" customWidth="1"/>
    <col min="4940" max="4940" width="2.6328125" style="284" customWidth="1"/>
    <col min="4941" max="5134" width="0" style="284" hidden="1"/>
    <col min="5135" max="5135" width="4.6328125" style="284" customWidth="1"/>
    <col min="5136" max="5136" width="2.6328125" style="284" customWidth="1"/>
    <col min="5137" max="5138" width="8.6328125" style="284" customWidth="1"/>
    <col min="5139" max="5194" width="1.90625" style="284" customWidth="1"/>
    <col min="5195" max="5195" width="9.6328125" style="284" customWidth="1"/>
    <col min="5196" max="5196" width="2.6328125" style="284" customWidth="1"/>
    <col min="5197" max="5390" width="0" style="284" hidden="1"/>
    <col min="5391" max="5391" width="4.6328125" style="284" customWidth="1"/>
    <col min="5392" max="5392" width="2.6328125" style="284" customWidth="1"/>
    <col min="5393" max="5394" width="8.6328125" style="284" customWidth="1"/>
    <col min="5395" max="5450" width="1.90625" style="284" customWidth="1"/>
    <col min="5451" max="5451" width="9.6328125" style="284" customWidth="1"/>
    <col min="5452" max="5452" width="2.6328125" style="284" customWidth="1"/>
    <col min="5453" max="5646" width="0" style="284" hidden="1"/>
    <col min="5647" max="5647" width="4.6328125" style="284" customWidth="1"/>
    <col min="5648" max="5648" width="2.6328125" style="284" customWidth="1"/>
    <col min="5649" max="5650" width="8.6328125" style="284" customWidth="1"/>
    <col min="5651" max="5706" width="1.90625" style="284" customWidth="1"/>
    <col min="5707" max="5707" width="9.6328125" style="284" customWidth="1"/>
    <col min="5708" max="5708" width="2.6328125" style="284" customWidth="1"/>
    <col min="5709" max="5902" width="0" style="284" hidden="1"/>
    <col min="5903" max="5903" width="4.6328125" style="284" customWidth="1"/>
    <col min="5904" max="5904" width="2.6328125" style="284" customWidth="1"/>
    <col min="5905" max="5906" width="8.6328125" style="284" customWidth="1"/>
    <col min="5907" max="5962" width="1.90625" style="284" customWidth="1"/>
    <col min="5963" max="5963" width="9.6328125" style="284" customWidth="1"/>
    <col min="5964" max="5964" width="2.6328125" style="284" customWidth="1"/>
    <col min="5965" max="6158" width="0" style="284" hidden="1"/>
    <col min="6159" max="6159" width="4.6328125" style="284" customWidth="1"/>
    <col min="6160" max="6160" width="2.6328125" style="284" customWidth="1"/>
    <col min="6161" max="6162" width="8.6328125" style="284" customWidth="1"/>
    <col min="6163" max="6218" width="1.90625" style="284" customWidth="1"/>
    <col min="6219" max="6219" width="9.6328125" style="284" customWidth="1"/>
    <col min="6220" max="6220" width="2.6328125" style="284" customWidth="1"/>
    <col min="6221" max="6414" width="0" style="284" hidden="1"/>
    <col min="6415" max="6415" width="4.6328125" style="284" customWidth="1"/>
    <col min="6416" max="6416" width="2.6328125" style="284" customWidth="1"/>
    <col min="6417" max="6418" width="8.6328125" style="284" customWidth="1"/>
    <col min="6419" max="6474" width="1.90625" style="284" customWidth="1"/>
    <col min="6475" max="6475" width="9.6328125" style="284" customWidth="1"/>
    <col min="6476" max="6476" width="2.6328125" style="284" customWidth="1"/>
    <col min="6477" max="6670" width="0" style="284" hidden="1"/>
    <col min="6671" max="6671" width="4.6328125" style="284" customWidth="1"/>
    <col min="6672" max="6672" width="2.6328125" style="284" customWidth="1"/>
    <col min="6673" max="6674" width="8.6328125" style="284" customWidth="1"/>
    <col min="6675" max="6730" width="1.90625" style="284" customWidth="1"/>
    <col min="6731" max="6731" width="9.6328125" style="284" customWidth="1"/>
    <col min="6732" max="6732" width="2.6328125" style="284" customWidth="1"/>
    <col min="6733" max="6926" width="0" style="284" hidden="1"/>
    <col min="6927" max="6927" width="4.6328125" style="284" customWidth="1"/>
    <col min="6928" max="6928" width="2.6328125" style="284" customWidth="1"/>
    <col min="6929" max="6930" width="8.6328125" style="284" customWidth="1"/>
    <col min="6931" max="6986" width="1.90625" style="284" customWidth="1"/>
    <col min="6987" max="6987" width="9.6328125" style="284" customWidth="1"/>
    <col min="6988" max="6988" width="2.6328125" style="284" customWidth="1"/>
    <col min="6989" max="7182" width="0" style="284" hidden="1"/>
    <col min="7183" max="7183" width="4.6328125" style="284" customWidth="1"/>
    <col min="7184" max="7184" width="2.6328125" style="284" customWidth="1"/>
    <col min="7185" max="7186" width="8.6328125" style="284" customWidth="1"/>
    <col min="7187" max="7242" width="1.90625" style="284" customWidth="1"/>
    <col min="7243" max="7243" width="9.6328125" style="284" customWidth="1"/>
    <col min="7244" max="7244" width="2.6328125" style="284" customWidth="1"/>
    <col min="7245" max="7438" width="0" style="284" hidden="1"/>
    <col min="7439" max="7439" width="4.6328125" style="284" customWidth="1"/>
    <col min="7440" max="7440" width="2.6328125" style="284" customWidth="1"/>
    <col min="7441" max="7442" width="8.6328125" style="284" customWidth="1"/>
    <col min="7443" max="7498" width="1.90625" style="284" customWidth="1"/>
    <col min="7499" max="7499" width="9.6328125" style="284" customWidth="1"/>
    <col min="7500" max="7500" width="2.6328125" style="284" customWidth="1"/>
    <col min="7501" max="7694" width="0" style="284" hidden="1"/>
    <col min="7695" max="7695" width="4.6328125" style="284" customWidth="1"/>
    <col min="7696" max="7696" width="2.6328125" style="284" customWidth="1"/>
    <col min="7697" max="7698" width="8.6328125" style="284" customWidth="1"/>
    <col min="7699" max="7754" width="1.90625" style="284" customWidth="1"/>
    <col min="7755" max="7755" width="9.6328125" style="284" customWidth="1"/>
    <col min="7756" max="7756" width="2.6328125" style="284" customWidth="1"/>
    <col min="7757" max="7950" width="0" style="284" hidden="1"/>
    <col min="7951" max="7951" width="4.6328125" style="284" customWidth="1"/>
    <col min="7952" max="7952" width="2.6328125" style="284" customWidth="1"/>
    <col min="7953" max="7954" width="8.6328125" style="284" customWidth="1"/>
    <col min="7955" max="8010" width="1.90625" style="284" customWidth="1"/>
    <col min="8011" max="8011" width="9.6328125" style="284" customWidth="1"/>
    <col min="8012" max="8012" width="2.6328125" style="284" customWidth="1"/>
    <col min="8013" max="8206" width="0" style="284" hidden="1"/>
    <col min="8207" max="8207" width="4.6328125" style="284" customWidth="1"/>
    <col min="8208" max="8208" width="2.6328125" style="284" customWidth="1"/>
    <col min="8209" max="8210" width="8.6328125" style="284" customWidth="1"/>
    <col min="8211" max="8266" width="1.90625" style="284" customWidth="1"/>
    <col min="8267" max="8267" width="9.6328125" style="284" customWidth="1"/>
    <col min="8268" max="8268" width="2.6328125" style="284" customWidth="1"/>
    <col min="8269" max="8462" width="0" style="284" hidden="1"/>
    <col min="8463" max="8463" width="4.6328125" style="284" customWidth="1"/>
    <col min="8464" max="8464" width="2.6328125" style="284" customWidth="1"/>
    <col min="8465" max="8466" width="8.6328125" style="284" customWidth="1"/>
    <col min="8467" max="8522" width="1.90625" style="284" customWidth="1"/>
    <col min="8523" max="8523" width="9.6328125" style="284" customWidth="1"/>
    <col min="8524" max="8524" width="2.6328125" style="284" customWidth="1"/>
    <col min="8525" max="8718" width="0" style="284" hidden="1"/>
    <col min="8719" max="8719" width="4.6328125" style="284" customWidth="1"/>
    <col min="8720" max="8720" width="2.6328125" style="284" customWidth="1"/>
    <col min="8721" max="8722" width="8.6328125" style="284" customWidth="1"/>
    <col min="8723" max="8778" width="1.90625" style="284" customWidth="1"/>
    <col min="8779" max="8779" width="9.6328125" style="284" customWidth="1"/>
    <col min="8780" max="8780" width="2.6328125" style="284" customWidth="1"/>
    <col min="8781" max="8974" width="0" style="284" hidden="1"/>
    <col min="8975" max="8975" width="4.6328125" style="284" customWidth="1"/>
    <col min="8976" max="8976" width="2.6328125" style="284" customWidth="1"/>
    <col min="8977" max="8978" width="8.6328125" style="284" customWidth="1"/>
    <col min="8979" max="9034" width="1.90625" style="284" customWidth="1"/>
    <col min="9035" max="9035" width="9.6328125" style="284" customWidth="1"/>
    <col min="9036" max="9036" width="2.6328125" style="284" customWidth="1"/>
    <col min="9037" max="9230" width="0" style="284" hidden="1"/>
    <col min="9231" max="9231" width="4.6328125" style="284" customWidth="1"/>
    <col min="9232" max="9232" width="2.6328125" style="284" customWidth="1"/>
    <col min="9233" max="9234" width="8.6328125" style="284" customWidth="1"/>
    <col min="9235" max="9290" width="1.90625" style="284" customWidth="1"/>
    <col min="9291" max="9291" width="9.6328125" style="284" customWidth="1"/>
    <col min="9292" max="9292" width="2.6328125" style="284" customWidth="1"/>
    <col min="9293" max="9486" width="0" style="284" hidden="1"/>
    <col min="9487" max="9487" width="4.6328125" style="284" customWidth="1"/>
    <col min="9488" max="9488" width="2.6328125" style="284" customWidth="1"/>
    <col min="9489" max="9490" width="8.6328125" style="284" customWidth="1"/>
    <col min="9491" max="9546" width="1.90625" style="284" customWidth="1"/>
    <col min="9547" max="9547" width="9.6328125" style="284" customWidth="1"/>
    <col min="9548" max="9548" width="2.6328125" style="284" customWidth="1"/>
    <col min="9549" max="9742" width="0" style="284" hidden="1"/>
    <col min="9743" max="9743" width="4.6328125" style="284" customWidth="1"/>
    <col min="9744" max="9744" width="2.6328125" style="284" customWidth="1"/>
    <col min="9745" max="9746" width="8.6328125" style="284" customWidth="1"/>
    <col min="9747" max="9802" width="1.90625" style="284" customWidth="1"/>
    <col min="9803" max="9803" width="9.6328125" style="284" customWidth="1"/>
    <col min="9804" max="9804" width="2.6328125" style="284" customWidth="1"/>
    <col min="9805" max="9998" width="0" style="284" hidden="1"/>
    <col min="9999" max="9999" width="4.6328125" style="284" customWidth="1"/>
    <col min="10000" max="10000" width="2.6328125" style="284" customWidth="1"/>
    <col min="10001" max="10002" width="8.6328125" style="284" customWidth="1"/>
    <col min="10003" max="10058" width="1.90625" style="284" customWidth="1"/>
    <col min="10059" max="10059" width="9.6328125" style="284" customWidth="1"/>
    <col min="10060" max="10060" width="2.6328125" style="284" customWidth="1"/>
    <col min="10061" max="10254" width="0" style="284" hidden="1"/>
    <col min="10255" max="10255" width="4.6328125" style="284" customWidth="1"/>
    <col min="10256" max="10256" width="2.6328125" style="284" customWidth="1"/>
    <col min="10257" max="10258" width="8.6328125" style="284" customWidth="1"/>
    <col min="10259" max="10314" width="1.90625" style="284" customWidth="1"/>
    <col min="10315" max="10315" width="9.6328125" style="284" customWidth="1"/>
    <col min="10316" max="10316" width="2.6328125" style="284" customWidth="1"/>
    <col min="10317" max="10510" width="0" style="284" hidden="1"/>
    <col min="10511" max="10511" width="4.6328125" style="284" customWidth="1"/>
    <col min="10512" max="10512" width="2.6328125" style="284" customWidth="1"/>
    <col min="10513" max="10514" width="8.6328125" style="284" customWidth="1"/>
    <col min="10515" max="10570" width="1.90625" style="284" customWidth="1"/>
    <col min="10571" max="10571" width="9.6328125" style="284" customWidth="1"/>
    <col min="10572" max="10572" width="2.6328125" style="284" customWidth="1"/>
    <col min="10573" max="10766" width="0" style="284" hidden="1"/>
    <col min="10767" max="10767" width="4.6328125" style="284" customWidth="1"/>
    <col min="10768" max="10768" width="2.6328125" style="284" customWidth="1"/>
    <col min="10769" max="10770" width="8.6328125" style="284" customWidth="1"/>
    <col min="10771" max="10826" width="1.90625" style="284" customWidth="1"/>
    <col min="10827" max="10827" width="9.6328125" style="284" customWidth="1"/>
    <col min="10828" max="10828" width="2.6328125" style="284" customWidth="1"/>
    <col min="10829" max="11022" width="0" style="284" hidden="1"/>
    <col min="11023" max="11023" width="4.6328125" style="284" customWidth="1"/>
    <col min="11024" max="11024" width="2.6328125" style="284" customWidth="1"/>
    <col min="11025" max="11026" width="8.6328125" style="284" customWidth="1"/>
    <col min="11027" max="11082" width="1.90625" style="284" customWidth="1"/>
    <col min="11083" max="11083" width="9.6328125" style="284" customWidth="1"/>
    <col min="11084" max="11084" width="2.6328125" style="284" customWidth="1"/>
    <col min="11085" max="11278" width="0" style="284" hidden="1"/>
    <col min="11279" max="11279" width="4.6328125" style="284" customWidth="1"/>
    <col min="11280" max="11280" width="2.6328125" style="284" customWidth="1"/>
    <col min="11281" max="11282" width="8.6328125" style="284" customWidth="1"/>
    <col min="11283" max="11338" width="1.90625" style="284" customWidth="1"/>
    <col min="11339" max="11339" width="9.6328125" style="284" customWidth="1"/>
    <col min="11340" max="11340" width="2.6328125" style="284" customWidth="1"/>
    <col min="11341" max="11534" width="0" style="284" hidden="1"/>
    <col min="11535" max="11535" width="4.6328125" style="284" customWidth="1"/>
    <col min="11536" max="11536" width="2.6328125" style="284" customWidth="1"/>
    <col min="11537" max="11538" width="8.6328125" style="284" customWidth="1"/>
    <col min="11539" max="11594" width="1.90625" style="284" customWidth="1"/>
    <col min="11595" max="11595" width="9.6328125" style="284" customWidth="1"/>
    <col min="11596" max="11596" width="2.6328125" style="284" customWidth="1"/>
    <col min="11597" max="11790" width="0" style="284" hidden="1"/>
    <col min="11791" max="11791" width="4.6328125" style="284" customWidth="1"/>
    <col min="11792" max="11792" width="2.6328125" style="284" customWidth="1"/>
    <col min="11793" max="11794" width="8.6328125" style="284" customWidth="1"/>
    <col min="11795" max="11850" width="1.90625" style="284" customWidth="1"/>
    <col min="11851" max="11851" width="9.6328125" style="284" customWidth="1"/>
    <col min="11852" max="11852" width="2.6328125" style="284" customWidth="1"/>
    <col min="11853" max="12046" width="0" style="284" hidden="1"/>
    <col min="12047" max="12047" width="4.6328125" style="284" customWidth="1"/>
    <col min="12048" max="12048" width="2.6328125" style="284" customWidth="1"/>
    <col min="12049" max="12050" width="8.6328125" style="284" customWidth="1"/>
    <col min="12051" max="12106" width="1.90625" style="284" customWidth="1"/>
    <col min="12107" max="12107" width="9.6328125" style="284" customWidth="1"/>
    <col min="12108" max="12108" width="2.6328125" style="284" customWidth="1"/>
    <col min="12109" max="12302" width="0" style="284" hidden="1"/>
    <col min="12303" max="12303" width="4.6328125" style="284" customWidth="1"/>
    <col min="12304" max="12304" width="2.6328125" style="284" customWidth="1"/>
    <col min="12305" max="12306" width="8.6328125" style="284" customWidth="1"/>
    <col min="12307" max="12362" width="1.90625" style="284" customWidth="1"/>
    <col min="12363" max="12363" width="9.6328125" style="284" customWidth="1"/>
    <col min="12364" max="12364" width="2.6328125" style="284" customWidth="1"/>
    <col min="12365" max="12558" width="0" style="284" hidden="1"/>
    <col min="12559" max="12559" width="4.6328125" style="284" customWidth="1"/>
    <col min="12560" max="12560" width="2.6328125" style="284" customWidth="1"/>
    <col min="12561" max="12562" width="8.6328125" style="284" customWidth="1"/>
    <col min="12563" max="12618" width="1.90625" style="284" customWidth="1"/>
    <col min="12619" max="12619" width="9.6328125" style="284" customWidth="1"/>
    <col min="12620" max="12620" width="2.6328125" style="284" customWidth="1"/>
    <col min="12621" max="12814" width="0" style="284" hidden="1"/>
    <col min="12815" max="12815" width="4.6328125" style="284" customWidth="1"/>
    <col min="12816" max="12816" width="2.6328125" style="284" customWidth="1"/>
    <col min="12817" max="12818" width="8.6328125" style="284" customWidth="1"/>
    <col min="12819" max="12874" width="1.90625" style="284" customWidth="1"/>
    <col min="12875" max="12875" width="9.6328125" style="284" customWidth="1"/>
    <col min="12876" max="12876" width="2.6328125" style="284" customWidth="1"/>
    <col min="12877" max="13070" width="0" style="284" hidden="1"/>
    <col min="13071" max="13071" width="4.6328125" style="284" customWidth="1"/>
    <col min="13072" max="13072" width="2.6328125" style="284" customWidth="1"/>
    <col min="13073" max="13074" width="8.6328125" style="284" customWidth="1"/>
    <col min="13075" max="13130" width="1.90625" style="284" customWidth="1"/>
    <col min="13131" max="13131" width="9.6328125" style="284" customWidth="1"/>
    <col min="13132" max="13132" width="2.6328125" style="284" customWidth="1"/>
    <col min="13133" max="13326" width="0" style="284" hidden="1"/>
    <col min="13327" max="13327" width="4.6328125" style="284" customWidth="1"/>
    <col min="13328" max="13328" width="2.6328125" style="284" customWidth="1"/>
    <col min="13329" max="13330" width="8.6328125" style="284" customWidth="1"/>
    <col min="13331" max="13386" width="1.90625" style="284" customWidth="1"/>
    <col min="13387" max="13387" width="9.6328125" style="284" customWidth="1"/>
    <col min="13388" max="13388" width="2.6328125" style="284" customWidth="1"/>
    <col min="13389" max="13582" width="0" style="284" hidden="1"/>
    <col min="13583" max="13583" width="4.6328125" style="284" customWidth="1"/>
    <col min="13584" max="13584" width="2.6328125" style="284" customWidth="1"/>
    <col min="13585" max="13586" width="8.6328125" style="284" customWidth="1"/>
    <col min="13587" max="13642" width="1.90625" style="284" customWidth="1"/>
    <col min="13643" max="13643" width="9.6328125" style="284" customWidth="1"/>
    <col min="13644" max="13644" width="2.6328125" style="284" customWidth="1"/>
    <col min="13645" max="13838" width="0" style="284" hidden="1"/>
    <col min="13839" max="13839" width="4.6328125" style="284" customWidth="1"/>
    <col min="13840" max="13840" width="2.6328125" style="284" customWidth="1"/>
    <col min="13841" max="13842" width="8.6328125" style="284" customWidth="1"/>
    <col min="13843" max="13898" width="1.90625" style="284" customWidth="1"/>
    <col min="13899" max="13899" width="9.6328125" style="284" customWidth="1"/>
    <col min="13900" max="13900" width="2.6328125" style="284" customWidth="1"/>
    <col min="13901" max="14094" width="0" style="284" hidden="1"/>
    <col min="14095" max="14095" width="4.6328125" style="284" customWidth="1"/>
    <col min="14096" max="14096" width="2.6328125" style="284" customWidth="1"/>
    <col min="14097" max="14098" width="8.6328125" style="284" customWidth="1"/>
    <col min="14099" max="14154" width="1.90625" style="284" customWidth="1"/>
    <col min="14155" max="14155" width="9.6328125" style="284" customWidth="1"/>
    <col min="14156" max="14156" width="2.6328125" style="284" customWidth="1"/>
    <col min="14157" max="14350" width="0" style="284" hidden="1"/>
    <col min="14351" max="14351" width="4.6328125" style="284" customWidth="1"/>
    <col min="14352" max="14352" width="2.6328125" style="284" customWidth="1"/>
    <col min="14353" max="14354" width="8.6328125" style="284" customWidth="1"/>
    <col min="14355" max="14410" width="1.90625" style="284" customWidth="1"/>
    <col min="14411" max="14411" width="9.6328125" style="284" customWidth="1"/>
    <col min="14412" max="14412" width="2.6328125" style="284" customWidth="1"/>
    <col min="14413" max="14606" width="0" style="284" hidden="1"/>
    <col min="14607" max="14607" width="4.6328125" style="284" customWidth="1"/>
    <col min="14608" max="14608" width="2.6328125" style="284" customWidth="1"/>
    <col min="14609" max="14610" width="8.6328125" style="284" customWidth="1"/>
    <col min="14611" max="14666" width="1.90625" style="284" customWidth="1"/>
    <col min="14667" max="14667" width="9.6328125" style="284" customWidth="1"/>
    <col min="14668" max="14668" width="2.6328125" style="284" customWidth="1"/>
    <col min="14669" max="14862" width="0" style="284" hidden="1"/>
    <col min="14863" max="14863" width="4.6328125" style="284" customWidth="1"/>
    <col min="14864" max="14864" width="2.6328125" style="284" customWidth="1"/>
    <col min="14865" max="14866" width="8.6328125" style="284" customWidth="1"/>
    <col min="14867" max="14922" width="1.90625" style="284" customWidth="1"/>
    <col min="14923" max="14923" width="9.6328125" style="284" customWidth="1"/>
    <col min="14924" max="14924" width="2.6328125" style="284" customWidth="1"/>
    <col min="14925" max="15118" width="0" style="284" hidden="1"/>
    <col min="15119" max="15119" width="4.6328125" style="284" customWidth="1"/>
    <col min="15120" max="15120" width="2.6328125" style="284" customWidth="1"/>
    <col min="15121" max="15122" width="8.6328125" style="284" customWidth="1"/>
    <col min="15123" max="15178" width="1.90625" style="284" customWidth="1"/>
    <col min="15179" max="15179" width="9.6328125" style="284" customWidth="1"/>
    <col min="15180" max="15180" width="2.6328125" style="284" customWidth="1"/>
    <col min="15181" max="15374" width="0" style="284" hidden="1"/>
    <col min="15375" max="15375" width="4.6328125" style="284" customWidth="1"/>
    <col min="15376" max="15376" width="2.6328125" style="284" customWidth="1"/>
    <col min="15377" max="15378" width="8.6328125" style="284" customWidth="1"/>
    <col min="15379" max="15434" width="1.90625" style="284" customWidth="1"/>
    <col min="15435" max="15435" width="9.6328125" style="284" customWidth="1"/>
    <col min="15436" max="15436" width="2.6328125" style="284" customWidth="1"/>
    <col min="15437" max="15630" width="0" style="284" hidden="1"/>
    <col min="15631" max="15631" width="4.6328125" style="284" customWidth="1"/>
    <col min="15632" max="15632" width="2.6328125" style="284" customWidth="1"/>
    <col min="15633" max="15634" width="8.6328125" style="284" customWidth="1"/>
    <col min="15635" max="15690" width="1.90625" style="284" customWidth="1"/>
    <col min="15691" max="15691" width="9.6328125" style="284" customWidth="1"/>
    <col min="15692" max="15692" width="2.6328125" style="284" customWidth="1"/>
    <col min="15693" max="15886" width="0" style="284" hidden="1"/>
    <col min="15887" max="15887" width="4.6328125" style="284" customWidth="1"/>
    <col min="15888" max="15888" width="2.6328125" style="284" customWidth="1"/>
    <col min="15889" max="15890" width="8.6328125" style="284" customWidth="1"/>
    <col min="15891" max="15946" width="1.90625" style="284" customWidth="1"/>
    <col min="15947" max="15947" width="9.6328125" style="284" customWidth="1"/>
    <col min="15948" max="15948" width="2.6328125" style="284" customWidth="1"/>
    <col min="15949" max="16142" width="0" style="284" hidden="1"/>
    <col min="16143" max="16143" width="4.6328125" style="284" customWidth="1"/>
    <col min="16144" max="16144" width="2.6328125" style="284" customWidth="1"/>
    <col min="16145" max="16146" width="8.6328125" style="284" customWidth="1"/>
    <col min="16147" max="16202" width="1.90625" style="284" customWidth="1"/>
    <col min="16203" max="16203" width="9.6328125" style="284" customWidth="1"/>
    <col min="16204" max="16204" width="2.6328125" style="284" customWidth="1"/>
    <col min="16205" max="16384" width="0" style="284" hidden="1"/>
  </cols>
  <sheetData>
    <row r="1" spans="1:280" ht="13.5" customHeight="1">
      <c r="A1" s="283" t="s">
        <v>966</v>
      </c>
    </row>
    <row r="2" spans="1:280" ht="17.25" customHeight="1" thickBot="1"/>
    <row r="3" spans="1:280" ht="88.5" customHeight="1" thickBot="1">
      <c r="B3" s="1607" t="s">
        <v>1125</v>
      </c>
      <c r="C3" s="1607"/>
      <c r="D3" s="1607"/>
    </row>
    <row r="4" spans="1:280" ht="17.25" customHeight="1" thickBot="1">
      <c r="A4" s="1608" t="s">
        <v>1079</v>
      </c>
      <c r="B4" s="1609"/>
      <c r="C4" s="1609"/>
      <c r="D4" s="1609"/>
      <c r="E4" s="1609"/>
      <c r="F4" s="1609"/>
      <c r="G4" s="1609"/>
      <c r="H4" s="1609"/>
      <c r="I4" s="1609"/>
      <c r="J4" s="1609"/>
      <c r="K4" s="1609"/>
      <c r="L4" s="1609"/>
      <c r="M4" s="1609"/>
      <c r="N4" s="1609"/>
      <c r="O4" s="1609"/>
      <c r="P4" s="1609"/>
      <c r="Q4" s="1609"/>
      <c r="R4" s="1609"/>
      <c r="S4" s="1610"/>
      <c r="T4" s="1611">
        <v>0.29166666666666669</v>
      </c>
      <c r="U4" s="1612"/>
      <c r="V4" s="1613">
        <v>0.3125</v>
      </c>
      <c r="W4" s="1614"/>
      <c r="X4" s="1615">
        <v>0.33333333333333298</v>
      </c>
      <c r="Y4" s="1616"/>
      <c r="Z4" s="1617">
        <v>0.35416666666666702</v>
      </c>
      <c r="AA4" s="1614"/>
      <c r="AB4" s="1615">
        <v>0.375</v>
      </c>
      <c r="AC4" s="1612"/>
      <c r="AD4" s="1613">
        <v>0.39583333333333398</v>
      </c>
      <c r="AE4" s="1614"/>
      <c r="AF4" s="1615">
        <v>0.41666666666666702</v>
      </c>
      <c r="AG4" s="1616"/>
      <c r="AH4" s="1617">
        <v>0.4375</v>
      </c>
      <c r="AI4" s="1614"/>
      <c r="AJ4" s="1615">
        <v>0.45833333333333398</v>
      </c>
      <c r="AK4" s="1612"/>
      <c r="AL4" s="1613">
        <v>0.47916666666666702</v>
      </c>
      <c r="AM4" s="1614"/>
      <c r="AN4" s="1615">
        <v>0.5</v>
      </c>
      <c r="AO4" s="1616"/>
      <c r="AP4" s="1617">
        <v>0.52083333333333304</v>
      </c>
      <c r="AQ4" s="1614"/>
      <c r="AR4" s="1615">
        <v>0.54166666666666696</v>
      </c>
      <c r="AS4" s="1612"/>
      <c r="AT4" s="1613">
        <v>0.5625</v>
      </c>
      <c r="AU4" s="1614"/>
      <c r="AV4" s="1615">
        <v>0.58333333333333304</v>
      </c>
      <c r="AW4" s="1616"/>
      <c r="AX4" s="1617">
        <v>0.60416666666666696</v>
      </c>
      <c r="AY4" s="1614"/>
      <c r="AZ4" s="1615">
        <v>0.625</v>
      </c>
      <c r="BA4" s="1612"/>
      <c r="BB4" s="1613">
        <v>0.64583333333333304</v>
      </c>
      <c r="BC4" s="1614"/>
      <c r="BD4" s="1615">
        <v>0.66666666666666696</v>
      </c>
      <c r="BE4" s="1616"/>
      <c r="BF4" s="1617">
        <v>0.6875</v>
      </c>
      <c r="BG4" s="1614"/>
      <c r="BH4" s="1615">
        <v>0.70833333333333304</v>
      </c>
      <c r="BI4" s="1612"/>
      <c r="BJ4" s="1613">
        <v>0.72916666666666696</v>
      </c>
      <c r="BK4" s="1614"/>
      <c r="BL4" s="1615">
        <v>0.75</v>
      </c>
      <c r="BM4" s="1616"/>
      <c r="BN4" s="1617">
        <v>0.77083333333333304</v>
      </c>
      <c r="BO4" s="1614"/>
      <c r="BP4" s="1615">
        <v>0.79166666666666696</v>
      </c>
      <c r="BQ4" s="1612"/>
      <c r="BR4" s="1613">
        <v>0.8125</v>
      </c>
      <c r="BS4" s="1614"/>
      <c r="BT4" s="1615">
        <v>0.83333333333333304</v>
      </c>
      <c r="BU4" s="1616"/>
      <c r="BV4" s="1617">
        <v>0.85416666666666696</v>
      </c>
      <c r="BW4" s="1643"/>
    </row>
    <row r="5" spans="1:280" ht="15" customHeight="1">
      <c r="A5" s="1618" t="s">
        <v>968</v>
      </c>
      <c r="B5" s="1619"/>
      <c r="C5" s="1619"/>
      <c r="D5" s="1619"/>
      <c r="E5" s="1619"/>
      <c r="F5" s="1619"/>
      <c r="G5" s="1619"/>
      <c r="H5" s="1619"/>
      <c r="I5" s="1620"/>
      <c r="J5" s="1627" t="s">
        <v>787</v>
      </c>
      <c r="K5" s="1628"/>
      <c r="L5" s="1628"/>
      <c r="M5" s="1628"/>
      <c r="N5" s="1629"/>
      <c r="O5" s="1636" t="s">
        <v>788</v>
      </c>
      <c r="P5" s="1636"/>
      <c r="Q5" s="1636"/>
      <c r="R5" s="1636"/>
      <c r="S5" s="1637"/>
      <c r="T5" s="1638"/>
      <c r="U5" s="1639"/>
      <c r="V5" s="1640"/>
      <c r="W5" s="1641"/>
      <c r="X5" s="1641"/>
      <c r="Y5" s="1642"/>
      <c r="Z5" s="1638"/>
      <c r="AA5" s="1641"/>
      <c r="AB5" s="1641"/>
      <c r="AC5" s="1639"/>
      <c r="AD5" s="1640"/>
      <c r="AE5" s="1641"/>
      <c r="AF5" s="1641"/>
      <c r="AG5" s="1642"/>
      <c r="AH5" s="1638"/>
      <c r="AI5" s="1641"/>
      <c r="AJ5" s="1641"/>
      <c r="AK5" s="1639"/>
      <c r="AL5" s="1640"/>
      <c r="AM5" s="1641"/>
      <c r="AN5" s="1641"/>
      <c r="AO5" s="1642"/>
      <c r="AP5" s="1638"/>
      <c r="AQ5" s="1641"/>
      <c r="AR5" s="1641"/>
      <c r="AS5" s="1639"/>
      <c r="AT5" s="1640"/>
      <c r="AU5" s="1641"/>
      <c r="AV5" s="1641"/>
      <c r="AW5" s="1642"/>
      <c r="AX5" s="1638"/>
      <c r="AY5" s="1641"/>
      <c r="AZ5" s="1641"/>
      <c r="BA5" s="1639"/>
      <c r="BB5" s="1640"/>
      <c r="BC5" s="1641"/>
      <c r="BD5" s="1641"/>
      <c r="BE5" s="1642"/>
      <c r="BF5" s="1638"/>
      <c r="BG5" s="1641"/>
      <c r="BH5" s="1641"/>
      <c r="BI5" s="1639"/>
      <c r="BJ5" s="1640"/>
      <c r="BK5" s="1641"/>
      <c r="BL5" s="1641"/>
      <c r="BM5" s="1642"/>
      <c r="BN5" s="1638"/>
      <c r="BO5" s="1641"/>
      <c r="BP5" s="1641"/>
      <c r="BQ5" s="1639"/>
      <c r="BR5" s="1640"/>
      <c r="BS5" s="1641"/>
      <c r="BT5" s="1641"/>
      <c r="BU5" s="1642"/>
      <c r="BV5" s="1638"/>
      <c r="BW5" s="1649"/>
      <c r="BX5" s="441"/>
    </row>
    <row r="6" spans="1:280" ht="15" customHeight="1">
      <c r="A6" s="1621"/>
      <c r="B6" s="1622"/>
      <c r="C6" s="1622"/>
      <c r="D6" s="1622"/>
      <c r="E6" s="1622"/>
      <c r="F6" s="1622"/>
      <c r="G6" s="1622"/>
      <c r="H6" s="1622"/>
      <c r="I6" s="1623"/>
      <c r="J6" s="1630"/>
      <c r="K6" s="1631"/>
      <c r="L6" s="1631"/>
      <c r="M6" s="1631"/>
      <c r="N6" s="1632"/>
      <c r="O6" s="1650" t="s">
        <v>789</v>
      </c>
      <c r="P6" s="1650"/>
      <c r="Q6" s="1650"/>
      <c r="R6" s="1650"/>
      <c r="S6" s="1651"/>
      <c r="T6" s="1644"/>
      <c r="U6" s="1646"/>
      <c r="V6" s="1647"/>
      <c r="W6" s="1645"/>
      <c r="X6" s="1645"/>
      <c r="Y6" s="1648"/>
      <c r="Z6" s="1644"/>
      <c r="AA6" s="1645"/>
      <c r="AB6" s="1645"/>
      <c r="AC6" s="1646"/>
      <c r="AD6" s="1647"/>
      <c r="AE6" s="1645"/>
      <c r="AF6" s="1645"/>
      <c r="AG6" s="1648"/>
      <c r="AH6" s="1644"/>
      <c r="AI6" s="1645"/>
      <c r="AJ6" s="1645"/>
      <c r="AK6" s="1646"/>
      <c r="AL6" s="1647"/>
      <c r="AM6" s="1645"/>
      <c r="AN6" s="1645"/>
      <c r="AO6" s="1648"/>
      <c r="AP6" s="1644"/>
      <c r="AQ6" s="1645"/>
      <c r="AR6" s="1645"/>
      <c r="AS6" s="1646"/>
      <c r="AT6" s="1647"/>
      <c r="AU6" s="1645"/>
      <c r="AV6" s="1645"/>
      <c r="AW6" s="1648"/>
      <c r="AX6" s="1644"/>
      <c r="AY6" s="1645"/>
      <c r="AZ6" s="1645"/>
      <c r="BA6" s="1646"/>
      <c r="BB6" s="1647"/>
      <c r="BC6" s="1645"/>
      <c r="BD6" s="1645"/>
      <c r="BE6" s="1648"/>
      <c r="BF6" s="1644"/>
      <c r="BG6" s="1645"/>
      <c r="BH6" s="1645"/>
      <c r="BI6" s="1646"/>
      <c r="BJ6" s="1647"/>
      <c r="BK6" s="1645"/>
      <c r="BL6" s="1645"/>
      <c r="BM6" s="1648"/>
      <c r="BN6" s="1644"/>
      <c r="BO6" s="1645"/>
      <c r="BP6" s="1645"/>
      <c r="BQ6" s="1646"/>
      <c r="BR6" s="1647"/>
      <c r="BS6" s="1645"/>
      <c r="BT6" s="1645"/>
      <c r="BU6" s="1648"/>
      <c r="BV6" s="1644"/>
      <c r="BW6" s="1652"/>
      <c r="BX6" s="441"/>
    </row>
    <row r="7" spans="1:280" ht="15" customHeight="1">
      <c r="A7" s="1621"/>
      <c r="B7" s="1622"/>
      <c r="C7" s="1622"/>
      <c r="D7" s="1622"/>
      <c r="E7" s="1622"/>
      <c r="F7" s="1622"/>
      <c r="G7" s="1622"/>
      <c r="H7" s="1622"/>
      <c r="I7" s="1623"/>
      <c r="J7" s="1630"/>
      <c r="K7" s="1631"/>
      <c r="L7" s="1631"/>
      <c r="M7" s="1631"/>
      <c r="N7" s="1632"/>
      <c r="O7" s="1650" t="s">
        <v>790</v>
      </c>
      <c r="P7" s="1650"/>
      <c r="Q7" s="1650"/>
      <c r="R7" s="1650"/>
      <c r="S7" s="1651"/>
      <c r="T7" s="1644"/>
      <c r="U7" s="1646"/>
      <c r="V7" s="1647"/>
      <c r="W7" s="1645"/>
      <c r="X7" s="1645"/>
      <c r="Y7" s="1648"/>
      <c r="Z7" s="1644"/>
      <c r="AA7" s="1645"/>
      <c r="AB7" s="1645"/>
      <c r="AC7" s="1646"/>
      <c r="AD7" s="1647"/>
      <c r="AE7" s="1645"/>
      <c r="AF7" s="1645"/>
      <c r="AG7" s="1648"/>
      <c r="AH7" s="1644"/>
      <c r="AI7" s="1645"/>
      <c r="AJ7" s="1645"/>
      <c r="AK7" s="1646"/>
      <c r="AL7" s="1647"/>
      <c r="AM7" s="1645"/>
      <c r="AN7" s="1645"/>
      <c r="AO7" s="1648"/>
      <c r="AP7" s="1644"/>
      <c r="AQ7" s="1645"/>
      <c r="AR7" s="1645"/>
      <c r="AS7" s="1646"/>
      <c r="AT7" s="1647"/>
      <c r="AU7" s="1645"/>
      <c r="AV7" s="1645"/>
      <c r="AW7" s="1648"/>
      <c r="AX7" s="1644"/>
      <c r="AY7" s="1645"/>
      <c r="AZ7" s="1645"/>
      <c r="BA7" s="1646"/>
      <c r="BB7" s="1647"/>
      <c r="BC7" s="1645"/>
      <c r="BD7" s="1645"/>
      <c r="BE7" s="1648"/>
      <c r="BF7" s="1644"/>
      <c r="BG7" s="1645"/>
      <c r="BH7" s="1645"/>
      <c r="BI7" s="1646"/>
      <c r="BJ7" s="1647"/>
      <c r="BK7" s="1645"/>
      <c r="BL7" s="1645"/>
      <c r="BM7" s="1648"/>
      <c r="BN7" s="1644"/>
      <c r="BO7" s="1645"/>
      <c r="BP7" s="1645"/>
      <c r="BQ7" s="1646"/>
      <c r="BR7" s="1647"/>
      <c r="BS7" s="1645"/>
      <c r="BT7" s="1645"/>
      <c r="BU7" s="1648"/>
      <c r="BV7" s="1644"/>
      <c r="BW7" s="1652"/>
      <c r="BX7" s="441"/>
    </row>
    <row r="8" spans="1:280" ht="15" customHeight="1">
      <c r="A8" s="1621"/>
      <c r="B8" s="1622"/>
      <c r="C8" s="1622"/>
      <c r="D8" s="1622"/>
      <c r="E8" s="1622"/>
      <c r="F8" s="1622"/>
      <c r="G8" s="1622"/>
      <c r="H8" s="1622"/>
      <c r="I8" s="1623"/>
      <c r="J8" s="1630"/>
      <c r="K8" s="1631"/>
      <c r="L8" s="1631"/>
      <c r="M8" s="1631"/>
      <c r="N8" s="1632"/>
      <c r="O8" s="1650" t="s">
        <v>791</v>
      </c>
      <c r="P8" s="1650"/>
      <c r="Q8" s="1650"/>
      <c r="R8" s="1650"/>
      <c r="S8" s="1651"/>
      <c r="T8" s="1644"/>
      <c r="U8" s="1646"/>
      <c r="V8" s="1647"/>
      <c r="W8" s="1645"/>
      <c r="X8" s="1645"/>
      <c r="Y8" s="1648"/>
      <c r="Z8" s="1644"/>
      <c r="AA8" s="1645"/>
      <c r="AB8" s="1645"/>
      <c r="AC8" s="1646"/>
      <c r="AD8" s="1647"/>
      <c r="AE8" s="1645"/>
      <c r="AF8" s="1645"/>
      <c r="AG8" s="1648"/>
      <c r="AH8" s="1644"/>
      <c r="AI8" s="1645"/>
      <c r="AJ8" s="1645"/>
      <c r="AK8" s="1646"/>
      <c r="AL8" s="1647"/>
      <c r="AM8" s="1645"/>
      <c r="AN8" s="1645"/>
      <c r="AO8" s="1648"/>
      <c r="AP8" s="1644"/>
      <c r="AQ8" s="1645"/>
      <c r="AR8" s="1645"/>
      <c r="AS8" s="1646"/>
      <c r="AT8" s="1647"/>
      <c r="AU8" s="1645"/>
      <c r="AV8" s="1645"/>
      <c r="AW8" s="1648"/>
      <c r="AX8" s="1644"/>
      <c r="AY8" s="1645"/>
      <c r="AZ8" s="1645"/>
      <c r="BA8" s="1646"/>
      <c r="BB8" s="1647"/>
      <c r="BC8" s="1645"/>
      <c r="BD8" s="1645"/>
      <c r="BE8" s="1648"/>
      <c r="BF8" s="1644"/>
      <c r="BG8" s="1645"/>
      <c r="BH8" s="1645"/>
      <c r="BI8" s="1646"/>
      <c r="BJ8" s="1647"/>
      <c r="BK8" s="1645"/>
      <c r="BL8" s="1645"/>
      <c r="BM8" s="1648"/>
      <c r="BN8" s="1644"/>
      <c r="BO8" s="1645"/>
      <c r="BP8" s="1645"/>
      <c r="BQ8" s="1646"/>
      <c r="BR8" s="1647"/>
      <c r="BS8" s="1645"/>
      <c r="BT8" s="1645"/>
      <c r="BU8" s="1648"/>
      <c r="BV8" s="1644"/>
      <c r="BW8" s="1652"/>
      <c r="BX8" s="441"/>
    </row>
    <row r="9" spans="1:280" ht="15" customHeight="1">
      <c r="A9" s="1621"/>
      <c r="B9" s="1622"/>
      <c r="C9" s="1622"/>
      <c r="D9" s="1622"/>
      <c r="E9" s="1622"/>
      <c r="F9" s="1622"/>
      <c r="G9" s="1622"/>
      <c r="H9" s="1622"/>
      <c r="I9" s="1623"/>
      <c r="J9" s="1630"/>
      <c r="K9" s="1631"/>
      <c r="L9" s="1631"/>
      <c r="M9" s="1631"/>
      <c r="N9" s="1632"/>
      <c r="O9" s="1650" t="s">
        <v>792</v>
      </c>
      <c r="P9" s="1650"/>
      <c r="Q9" s="1650"/>
      <c r="R9" s="1650"/>
      <c r="S9" s="1651"/>
      <c r="T9" s="1644"/>
      <c r="U9" s="1646"/>
      <c r="V9" s="1647"/>
      <c r="W9" s="1645"/>
      <c r="X9" s="1645"/>
      <c r="Y9" s="1648"/>
      <c r="Z9" s="1644"/>
      <c r="AA9" s="1645"/>
      <c r="AB9" s="1645"/>
      <c r="AC9" s="1646"/>
      <c r="AD9" s="1647"/>
      <c r="AE9" s="1645"/>
      <c r="AF9" s="1645"/>
      <c r="AG9" s="1648"/>
      <c r="AH9" s="1644"/>
      <c r="AI9" s="1645"/>
      <c r="AJ9" s="1645"/>
      <c r="AK9" s="1646"/>
      <c r="AL9" s="1647"/>
      <c r="AM9" s="1645"/>
      <c r="AN9" s="1645"/>
      <c r="AO9" s="1648"/>
      <c r="AP9" s="1644"/>
      <c r="AQ9" s="1645"/>
      <c r="AR9" s="1645"/>
      <c r="AS9" s="1646"/>
      <c r="AT9" s="1647"/>
      <c r="AU9" s="1645"/>
      <c r="AV9" s="1645"/>
      <c r="AW9" s="1648"/>
      <c r="AX9" s="1644"/>
      <c r="AY9" s="1645"/>
      <c r="AZ9" s="1645"/>
      <c r="BA9" s="1646"/>
      <c r="BB9" s="1647"/>
      <c r="BC9" s="1645"/>
      <c r="BD9" s="1645"/>
      <c r="BE9" s="1648"/>
      <c r="BF9" s="1644"/>
      <c r="BG9" s="1645"/>
      <c r="BH9" s="1645"/>
      <c r="BI9" s="1646"/>
      <c r="BJ9" s="1647"/>
      <c r="BK9" s="1645"/>
      <c r="BL9" s="1645"/>
      <c r="BM9" s="1648"/>
      <c r="BN9" s="1644"/>
      <c r="BO9" s="1645"/>
      <c r="BP9" s="1645"/>
      <c r="BQ9" s="1646"/>
      <c r="BR9" s="1647"/>
      <c r="BS9" s="1645"/>
      <c r="BT9" s="1645"/>
      <c r="BU9" s="1648"/>
      <c r="BV9" s="1644"/>
      <c r="BW9" s="1652"/>
      <c r="BX9" s="441"/>
    </row>
    <row r="10" spans="1:280" ht="15" customHeight="1">
      <c r="A10" s="1621"/>
      <c r="B10" s="1622"/>
      <c r="C10" s="1622"/>
      <c r="D10" s="1622"/>
      <c r="E10" s="1622"/>
      <c r="F10" s="1622"/>
      <c r="G10" s="1622"/>
      <c r="H10" s="1622"/>
      <c r="I10" s="1623"/>
      <c r="J10" s="1630"/>
      <c r="K10" s="1631"/>
      <c r="L10" s="1631"/>
      <c r="M10" s="1631"/>
      <c r="N10" s="1632"/>
      <c r="O10" s="393"/>
      <c r="P10" s="393"/>
      <c r="Q10" s="393"/>
      <c r="R10" s="393"/>
      <c r="S10" s="394"/>
      <c r="T10" s="1657"/>
      <c r="U10" s="1654"/>
      <c r="V10" s="1655"/>
      <c r="W10" s="1653"/>
      <c r="X10" s="1653"/>
      <c r="Y10" s="1656"/>
      <c r="Z10" s="1657"/>
      <c r="AA10" s="1653"/>
      <c r="AB10" s="1653"/>
      <c r="AC10" s="1654"/>
      <c r="AD10" s="1655"/>
      <c r="AE10" s="1653"/>
      <c r="AF10" s="1653"/>
      <c r="AG10" s="1656"/>
      <c r="AH10" s="1657"/>
      <c r="AI10" s="1653"/>
      <c r="AJ10" s="1653"/>
      <c r="AK10" s="1654"/>
      <c r="AL10" s="1655"/>
      <c r="AM10" s="1653"/>
      <c r="AN10" s="1653"/>
      <c r="AO10" s="1656"/>
      <c r="AP10" s="1657"/>
      <c r="AQ10" s="1653"/>
      <c r="AR10" s="1653"/>
      <c r="AS10" s="1654"/>
      <c r="AT10" s="1655"/>
      <c r="AU10" s="1653"/>
      <c r="AV10" s="1653"/>
      <c r="AW10" s="1656"/>
      <c r="AX10" s="1657"/>
      <c r="AY10" s="1653"/>
      <c r="AZ10" s="1653"/>
      <c r="BA10" s="1654"/>
      <c r="BB10" s="1655"/>
      <c r="BC10" s="1653"/>
      <c r="BD10" s="1653"/>
      <c r="BE10" s="1656"/>
      <c r="BF10" s="1657"/>
      <c r="BG10" s="1653"/>
      <c r="BH10" s="1653"/>
      <c r="BI10" s="1654"/>
      <c r="BJ10" s="1655"/>
      <c r="BK10" s="1653"/>
      <c r="BL10" s="1653"/>
      <c r="BM10" s="1656"/>
      <c r="BN10" s="1657"/>
      <c r="BO10" s="1653"/>
      <c r="BP10" s="1653"/>
      <c r="BQ10" s="1654"/>
      <c r="BR10" s="1655"/>
      <c r="BS10" s="1653"/>
      <c r="BT10" s="1653"/>
      <c r="BU10" s="1656"/>
      <c r="BV10" s="1657"/>
      <c r="BW10" s="1663"/>
      <c r="BX10" s="441"/>
    </row>
    <row r="11" spans="1:280" ht="15" customHeight="1" thickBot="1">
      <c r="A11" s="1624"/>
      <c r="B11" s="1625"/>
      <c r="C11" s="1625"/>
      <c r="D11" s="1625"/>
      <c r="E11" s="1625"/>
      <c r="F11" s="1625"/>
      <c r="G11" s="1625"/>
      <c r="H11" s="1625"/>
      <c r="I11" s="1626"/>
      <c r="J11" s="1633"/>
      <c r="K11" s="1634"/>
      <c r="L11" s="1634"/>
      <c r="M11" s="1634"/>
      <c r="N11" s="1635"/>
      <c r="O11" s="1664" t="s">
        <v>60</v>
      </c>
      <c r="P11" s="1665"/>
      <c r="Q11" s="1665"/>
      <c r="R11" s="1665"/>
      <c r="S11" s="1666"/>
      <c r="T11" s="1658">
        <f>SUM(T5:T10)*1</f>
        <v>0</v>
      </c>
      <c r="U11" s="1660"/>
      <c r="V11" s="1661">
        <f>SUM(V5:V10)</f>
        <v>0</v>
      </c>
      <c r="W11" s="1659"/>
      <c r="X11" s="1659">
        <f>SUM(X5:X10)</f>
        <v>0</v>
      </c>
      <c r="Y11" s="1662"/>
      <c r="Z11" s="1658">
        <f>SUM(Z5:Z10)</f>
        <v>0</v>
      </c>
      <c r="AA11" s="1659"/>
      <c r="AB11" s="1659">
        <f>SUM(AB5:AB10)</f>
        <v>0</v>
      </c>
      <c r="AC11" s="1660"/>
      <c r="AD11" s="1661">
        <f>SUM(AD5:AD10)</f>
        <v>0</v>
      </c>
      <c r="AE11" s="1659"/>
      <c r="AF11" s="1659">
        <f>SUM(AF5:AF10)</f>
        <v>0</v>
      </c>
      <c r="AG11" s="1662"/>
      <c r="AH11" s="1658">
        <f>SUM(AH5:AH10)</f>
        <v>0</v>
      </c>
      <c r="AI11" s="1659"/>
      <c r="AJ11" s="1659">
        <f>SUM(AJ5:AJ10)</f>
        <v>0</v>
      </c>
      <c r="AK11" s="1660"/>
      <c r="AL11" s="1661">
        <f>SUM(AL5:AL10)</f>
        <v>0</v>
      </c>
      <c r="AM11" s="1659"/>
      <c r="AN11" s="1659">
        <f>SUM(AN5:AN10)</f>
        <v>0</v>
      </c>
      <c r="AO11" s="1662"/>
      <c r="AP11" s="1658">
        <f>SUM(AP5:AP10)</f>
        <v>0</v>
      </c>
      <c r="AQ11" s="1659"/>
      <c r="AR11" s="1659">
        <f>SUM(AR5:AR10)</f>
        <v>0</v>
      </c>
      <c r="AS11" s="1660"/>
      <c r="AT11" s="1661">
        <f>SUM(AT5:AT10)</f>
        <v>0</v>
      </c>
      <c r="AU11" s="1659"/>
      <c r="AV11" s="1659">
        <f>SUM(AV5:AV10)</f>
        <v>0</v>
      </c>
      <c r="AW11" s="1662"/>
      <c r="AX11" s="1658">
        <f>SUM(AX5:AX10)</f>
        <v>0</v>
      </c>
      <c r="AY11" s="1659"/>
      <c r="AZ11" s="1659">
        <f>SUM(AZ5:AZ10)</f>
        <v>0</v>
      </c>
      <c r="BA11" s="1660"/>
      <c r="BB11" s="1661">
        <f>SUM(BB5:BB10)</f>
        <v>0</v>
      </c>
      <c r="BC11" s="1659"/>
      <c r="BD11" s="1659">
        <f>SUM(BD5:BD10)</f>
        <v>0</v>
      </c>
      <c r="BE11" s="1662"/>
      <c r="BF11" s="1658">
        <f>SUM(BF5:BF10)</f>
        <v>0</v>
      </c>
      <c r="BG11" s="1659"/>
      <c r="BH11" s="1659">
        <f>SUM(BH5:BH10)</f>
        <v>0</v>
      </c>
      <c r="BI11" s="1660"/>
      <c r="BJ11" s="1661">
        <f>SUM(BJ5:BJ10)</f>
        <v>0</v>
      </c>
      <c r="BK11" s="1659"/>
      <c r="BL11" s="1659">
        <f>SUM(BL5:BL10)</f>
        <v>0</v>
      </c>
      <c r="BM11" s="1662"/>
      <c r="BN11" s="1658">
        <f>SUM(BN5:BN10)</f>
        <v>0</v>
      </c>
      <c r="BO11" s="1659"/>
      <c r="BP11" s="1659">
        <f>SUM(BP5:BP10)</f>
        <v>0</v>
      </c>
      <c r="BQ11" s="1660"/>
      <c r="BR11" s="1661">
        <f>SUM(BR5:BR10)</f>
        <v>0</v>
      </c>
      <c r="BS11" s="1659"/>
      <c r="BT11" s="1659">
        <f>SUM(BT5:BT10)</f>
        <v>0</v>
      </c>
      <c r="BU11" s="1662"/>
      <c r="BV11" s="1658">
        <f>SUM(BV5:BV10)</f>
        <v>0</v>
      </c>
      <c r="BW11" s="1667"/>
      <c r="BX11" s="441"/>
      <c r="JT11" s="284">
        <v>7</v>
      </c>
    </row>
    <row r="12" spans="1:280" ht="15.9" customHeight="1">
      <c r="A12" s="1668" t="s">
        <v>1126</v>
      </c>
      <c r="B12" s="1669"/>
      <c r="C12" s="1669"/>
      <c r="D12" s="1669"/>
      <c r="E12" s="1669"/>
      <c r="F12" s="1669"/>
      <c r="G12" s="1670"/>
      <c r="H12" s="1677" t="s">
        <v>1127</v>
      </c>
      <c r="I12" s="1677"/>
      <c r="J12" s="1677"/>
      <c r="K12" s="1677"/>
      <c r="L12" s="1677"/>
      <c r="M12" s="1677"/>
      <c r="N12" s="1677"/>
      <c r="O12" s="1677"/>
      <c r="P12" s="1677"/>
      <c r="Q12" s="1677"/>
      <c r="R12" s="1677"/>
      <c r="S12" s="1678"/>
      <c r="T12" s="1679">
        <f>ROUND((TRUNC(T5/3,1)+TRUNC((T6+T7)/6,1)+TRUNC(T8/'p9'!H49,1)+TRUNC((T9)/'p9'!H50,1)),0)</f>
        <v>0</v>
      </c>
      <c r="U12" s="1680"/>
      <c r="V12" s="1681">
        <f>ROUND((TRUNC(V5/3,1)+TRUNC((V6+V7)/6,1)+TRUNC(V8/'p9'!H49,1)+TRUNC((V9)/'p9'!H50,1)),0)</f>
        <v>0</v>
      </c>
      <c r="W12" s="1682"/>
      <c r="X12" s="1682">
        <f>ROUND((TRUNC(X5/3,1)+TRUNC((X6+X7)/6,1)+TRUNC(X8/'p9'!H49,1)+TRUNC((X9)/'p9'!H50,1)),0)</f>
        <v>0</v>
      </c>
      <c r="Y12" s="1683"/>
      <c r="Z12" s="1679">
        <f>ROUND((TRUNC(Z5/3,1)+TRUNC((Z6+Z7)/6,1)+TRUNC(Z8/'p9'!H49,1)+TRUNC((Z9)/'p9'!H50,1)),0)</f>
        <v>0</v>
      </c>
      <c r="AA12" s="1682"/>
      <c r="AB12" s="1682">
        <f>ROUND((TRUNC(AB5/3,1)+TRUNC((AB6+AB7)/6,1)+TRUNC(AB8/'p9'!H49,1)+TRUNC((AB9)/'p9'!H50,1)),0)</f>
        <v>0</v>
      </c>
      <c r="AC12" s="1680"/>
      <c r="AD12" s="1681">
        <f>ROUND((TRUNC(AD5/3,1)+TRUNC((AD6+AD7)/6,1)+TRUNC(AD8/'p9'!H49,1)+TRUNC((AD9)/'p9'!H50,1)),0)</f>
        <v>0</v>
      </c>
      <c r="AE12" s="1682"/>
      <c r="AF12" s="1682">
        <f>ROUND((TRUNC(AF5/3,1)+TRUNC((AF6+AF7)/6,1)+TRUNC(AF8/'p9'!H49,1)+TRUNC((AF9)/'p9'!H50,1)),0)</f>
        <v>0</v>
      </c>
      <c r="AG12" s="1683"/>
      <c r="AH12" s="1679">
        <f>ROUND((TRUNC(AH5/3,1)+TRUNC((AH6+AH7)/6,1)+TRUNC(AH8/'p9'!H49,1)+TRUNC((AH9)/'p9'!H50,1)),0)</f>
        <v>0</v>
      </c>
      <c r="AI12" s="1682"/>
      <c r="AJ12" s="1682">
        <f>ROUND((TRUNC(AJ5/3,1)+TRUNC((AJ6+AJ7)/6,1)+TRUNC(AJ8/'p9'!H49,1)+TRUNC((AJ9)/'p9'!H50,1)),0)</f>
        <v>0</v>
      </c>
      <c r="AK12" s="1680"/>
      <c r="AL12" s="1681">
        <f>ROUND((TRUNC(AL5/3,1)+TRUNC((AL6+AL7)/6,1)+TRUNC(AL8/'p9'!H49,1)+TRUNC((AL9)/'p9'!H50,1)),0)</f>
        <v>0</v>
      </c>
      <c r="AM12" s="1682"/>
      <c r="AN12" s="1682">
        <f>ROUND((TRUNC(AN5/3,1)+TRUNC((AN6+AN7)/6,1)+TRUNC(AN8/'p9'!H49,1)+TRUNC((AN9)/'p9'!H50,1)),0)</f>
        <v>0</v>
      </c>
      <c r="AO12" s="1683"/>
      <c r="AP12" s="1679">
        <f>ROUND((TRUNC(AP5/3,1)+TRUNC((AP6+AP7)/6,1)+TRUNC(AP8/'p9'!H49,1)+TRUNC((AP9)/'p9'!H50,1)),0)</f>
        <v>0</v>
      </c>
      <c r="AQ12" s="1682"/>
      <c r="AR12" s="1682">
        <f>ROUND((TRUNC(AR5/3,1)+TRUNC((AR6+AR7)/6,1)+TRUNC(AR8/'p9'!H49,1)+TRUNC((AR9)/'p9'!H50,1)),0)</f>
        <v>0</v>
      </c>
      <c r="AS12" s="1680"/>
      <c r="AT12" s="1681">
        <f>ROUND((TRUNC(AT5/3,1)+TRUNC((AT6+AT7)/6,1)+TRUNC(AT8/'p9'!H49,1)+TRUNC((AT9)/'p9'!H50,1)),0)</f>
        <v>0</v>
      </c>
      <c r="AU12" s="1682"/>
      <c r="AV12" s="1682">
        <f>ROUND((TRUNC(AV5/3,1)+TRUNC((AV6+AV7)/6,1)+TRUNC(AV8/'p9'!H49,1)+TRUNC((AV9)/'p9'!H50,1)),0)</f>
        <v>0</v>
      </c>
      <c r="AW12" s="1683"/>
      <c r="AX12" s="1679">
        <f>ROUND((TRUNC(AX5/3,1)+TRUNC((AX6+AX7)/6,1)+TRUNC(AX8/'p9'!H49,1)+TRUNC((AX9)/'p9'!H50,1)),0)</f>
        <v>0</v>
      </c>
      <c r="AY12" s="1682"/>
      <c r="AZ12" s="1682">
        <f>ROUND((TRUNC(AZ5/3,1)+TRUNC((AZ6+AZ7)/6,1)+TRUNC(AZ8/'p9'!H49,1)+TRUNC((AZ9)/'p9'!H50,1)),0)</f>
        <v>0</v>
      </c>
      <c r="BA12" s="1680"/>
      <c r="BB12" s="1681">
        <f>ROUND((TRUNC(BB5/3,1)+TRUNC((BB6+BB7)/6,1)+TRUNC(BB8/'p9'!H49,1)+TRUNC((BB9)/'p9'!H50,1)),0)</f>
        <v>0</v>
      </c>
      <c r="BC12" s="1682"/>
      <c r="BD12" s="1682">
        <f>ROUND((TRUNC(BD5/3,1)+TRUNC((BD6+BD7)/6,1)+TRUNC(BD8/'p9'!H49,1)+TRUNC((BD9)/'p9'!H50,1)),0)</f>
        <v>0</v>
      </c>
      <c r="BE12" s="1683"/>
      <c r="BF12" s="1679">
        <f>ROUND((TRUNC(BF5/3,1)+TRUNC((BF6+BF7)/6,1)+TRUNC(BF8/'p9'!H49,1)+TRUNC((BF9)/'p9'!H50,1)),0)</f>
        <v>0</v>
      </c>
      <c r="BG12" s="1682"/>
      <c r="BH12" s="1682">
        <f>ROUND((TRUNC(BH5/3,1)+TRUNC((BH6+BH7)/6,1)+TRUNC(BH8/'p9'!H49,1)+TRUNC((BH9)/'p9'!H50,1)),0)</f>
        <v>0</v>
      </c>
      <c r="BI12" s="1680"/>
      <c r="BJ12" s="1681">
        <f>ROUND((TRUNC(BJ5/3,1)+TRUNC((BJ6+BJ7)/6,1)+TRUNC(BJ8/'p9'!H49,1)+TRUNC((BJ9)/'p9'!H50,1)),0)</f>
        <v>0</v>
      </c>
      <c r="BK12" s="1682"/>
      <c r="BL12" s="1682">
        <f>ROUND((TRUNC(BL5/3,1)+TRUNC((BL6+BL7)/6,1)+TRUNC(BL8/'p9'!H49,1)+TRUNC((BL9)/'p9'!H50,1)),0)</f>
        <v>0</v>
      </c>
      <c r="BM12" s="1683"/>
      <c r="BN12" s="1679">
        <f>ROUND((TRUNC(BN5/3,1)+TRUNC((BN6+BN7)/6,1)+TRUNC(BN8/'p9'!H49,1)+TRUNC((BN9)/'p9'!H50,1)),0)</f>
        <v>0</v>
      </c>
      <c r="BO12" s="1682"/>
      <c r="BP12" s="1682">
        <f>ROUND((TRUNC(BP5/3,1)+TRUNC((BP6+BP7)/6,1)+TRUNC(BP8/'p9'!H49,1)+TRUNC((BP9)/'p9'!H50,1)),0)</f>
        <v>0</v>
      </c>
      <c r="BQ12" s="1680"/>
      <c r="BR12" s="1681">
        <f>ROUND((TRUNC(BR5/3,1)+TRUNC((BR6+BR7)/6,1)+TRUNC(BR8/'p9'!H49,1)+TRUNC((BR9)/'p9'!H50,1)),0)</f>
        <v>0</v>
      </c>
      <c r="BS12" s="1682"/>
      <c r="BT12" s="1682">
        <f>ROUND((TRUNC(BT5/3,1)+TRUNC((BT6+BT7)/6,1)+TRUNC(BT8/'p9'!H49,1)+TRUNC((BT9)/'p9'!H50,1)),0)</f>
        <v>0</v>
      </c>
      <c r="BU12" s="1683"/>
      <c r="BV12" s="1679">
        <f>ROUND((TRUNC(BV5/3,1)+TRUNC((BV6+BV7)/6,1)+TRUNC(BV8/'p9'!H49,1)+TRUNC((BV9)/'p9'!H50,1)),0)</f>
        <v>0</v>
      </c>
      <c r="BW12" s="1684"/>
      <c r="BX12" s="441"/>
      <c r="JT12" s="284">
        <v>8</v>
      </c>
    </row>
    <row r="13" spans="1:280" ht="15.9" customHeight="1">
      <c r="A13" s="1671"/>
      <c r="B13" s="1672"/>
      <c r="C13" s="1672"/>
      <c r="D13" s="1672"/>
      <c r="E13" s="1672"/>
      <c r="F13" s="1672"/>
      <c r="G13" s="1673"/>
      <c r="H13" s="1685" t="s">
        <v>1128</v>
      </c>
      <c r="I13" s="1685"/>
      <c r="J13" s="1685"/>
      <c r="K13" s="1685"/>
      <c r="L13" s="1685"/>
      <c r="M13" s="1685"/>
      <c r="N13" s="1685"/>
      <c r="O13" s="1685"/>
      <c r="P13" s="1685"/>
      <c r="Q13" s="1685"/>
      <c r="R13" s="1685"/>
      <c r="S13" s="1686"/>
      <c r="T13" s="1687">
        <f>IF(AND(T12=0,T11&gt;0),2,IF(T12=1,2,T12))</f>
        <v>0</v>
      </c>
      <c r="U13" s="1688"/>
      <c r="V13" s="1689">
        <f t="shared" ref="V13" si="0">IF(AND(V12=0,V11&gt;0),2,IF(V12=1,2,V12))</f>
        <v>0</v>
      </c>
      <c r="W13" s="1690"/>
      <c r="X13" s="1690">
        <f t="shared" ref="X13" si="1">IF(AND(X12=0,X11&gt;0),2,IF(X12=1,2,X12))</f>
        <v>0</v>
      </c>
      <c r="Y13" s="1691"/>
      <c r="Z13" s="1687">
        <f t="shared" ref="Z13" si="2">IF(AND(Z12=0,Z11&gt;0),2,IF(Z12=1,2,Z12))</f>
        <v>0</v>
      </c>
      <c r="AA13" s="1690"/>
      <c r="AB13" s="1690">
        <f t="shared" ref="AB13" si="3">IF(AND(AB12=0,AB11&gt;0),2,IF(AB12=1,2,AB12))</f>
        <v>0</v>
      </c>
      <c r="AC13" s="1688"/>
      <c r="AD13" s="1689">
        <f t="shared" ref="AD13" si="4">IF(AND(AD12=0,AD11&gt;0),2,IF(AD12=1,2,AD12))</f>
        <v>0</v>
      </c>
      <c r="AE13" s="1690"/>
      <c r="AF13" s="1690">
        <f t="shared" ref="AF13" si="5">IF(AND(AF12=0,AF11&gt;0),2,IF(AF12=1,2,AF12))</f>
        <v>0</v>
      </c>
      <c r="AG13" s="1691"/>
      <c r="AH13" s="1687">
        <f t="shared" ref="AH13" si="6">IF(AND(AH12=0,AH11&gt;0),2,IF(AH12=1,2,AH12))</f>
        <v>0</v>
      </c>
      <c r="AI13" s="1690"/>
      <c r="AJ13" s="1690">
        <f t="shared" ref="AJ13" si="7">IF(AND(AJ12=0,AJ11&gt;0),2,IF(AJ12=1,2,AJ12))</f>
        <v>0</v>
      </c>
      <c r="AK13" s="1688"/>
      <c r="AL13" s="1689">
        <f t="shared" ref="AL13" si="8">IF(AND(AL12=0,AL11&gt;0),2,IF(AL12=1,2,AL12))</f>
        <v>0</v>
      </c>
      <c r="AM13" s="1690"/>
      <c r="AN13" s="1690">
        <f t="shared" ref="AN13" si="9">IF(AND(AN12=0,AN11&gt;0),2,IF(AN12=1,2,AN12))</f>
        <v>0</v>
      </c>
      <c r="AO13" s="1691"/>
      <c r="AP13" s="1687">
        <f t="shared" ref="AP13" si="10">IF(AND(AP12=0,AP11&gt;0),2,IF(AP12=1,2,AP12))</f>
        <v>0</v>
      </c>
      <c r="AQ13" s="1690"/>
      <c r="AR13" s="1690">
        <f t="shared" ref="AR13" si="11">IF(AND(AR12=0,AR11&gt;0),2,IF(AR12=1,2,AR12))</f>
        <v>0</v>
      </c>
      <c r="AS13" s="1688"/>
      <c r="AT13" s="1689">
        <f t="shared" ref="AT13" si="12">IF(AND(AT12=0,AT11&gt;0),2,IF(AT12=1,2,AT12))</f>
        <v>0</v>
      </c>
      <c r="AU13" s="1690"/>
      <c r="AV13" s="1690">
        <f t="shared" ref="AV13" si="13">IF(AND(AV12=0,AV11&gt;0),2,IF(AV12=1,2,AV12))</f>
        <v>0</v>
      </c>
      <c r="AW13" s="1691"/>
      <c r="AX13" s="1687">
        <f t="shared" ref="AX13" si="14">IF(AND(AX12=0,AX11&gt;0),2,IF(AX12=1,2,AX12))</f>
        <v>0</v>
      </c>
      <c r="AY13" s="1690"/>
      <c r="AZ13" s="1690">
        <f t="shared" ref="AZ13" si="15">IF(AND(AZ12=0,AZ11&gt;0),2,IF(AZ12=1,2,AZ12))</f>
        <v>0</v>
      </c>
      <c r="BA13" s="1688"/>
      <c r="BB13" s="1689">
        <f t="shared" ref="BB13" si="16">IF(AND(BB12=0,BB11&gt;0),2,IF(BB12=1,2,BB12))</f>
        <v>0</v>
      </c>
      <c r="BC13" s="1690"/>
      <c r="BD13" s="1690">
        <f t="shared" ref="BD13" si="17">IF(AND(BD12=0,BD11&gt;0),2,IF(BD12=1,2,BD12))</f>
        <v>0</v>
      </c>
      <c r="BE13" s="1691"/>
      <c r="BF13" s="1687">
        <f t="shared" ref="BF13" si="18">IF(AND(BF12=0,BF11&gt;0),2,IF(BF12=1,2,BF12))</f>
        <v>0</v>
      </c>
      <c r="BG13" s="1690"/>
      <c r="BH13" s="1690">
        <f t="shared" ref="BH13" si="19">IF(AND(BH12=0,BH11&gt;0),2,IF(BH12=1,2,BH12))</f>
        <v>0</v>
      </c>
      <c r="BI13" s="1688"/>
      <c r="BJ13" s="1689">
        <f t="shared" ref="BJ13" si="20">IF(AND(BJ12=0,BJ11&gt;0),2,IF(BJ12=1,2,BJ12))</f>
        <v>0</v>
      </c>
      <c r="BK13" s="1690"/>
      <c r="BL13" s="1690">
        <f t="shared" ref="BL13" si="21">IF(AND(BL12=0,BL11&gt;0),2,IF(BL12=1,2,BL12))</f>
        <v>0</v>
      </c>
      <c r="BM13" s="1691"/>
      <c r="BN13" s="1687">
        <f t="shared" ref="BN13" si="22">IF(AND(BN12=0,BN11&gt;0),2,IF(BN12=1,2,BN12))</f>
        <v>0</v>
      </c>
      <c r="BO13" s="1690"/>
      <c r="BP13" s="1690">
        <f t="shared" ref="BP13" si="23">IF(AND(BP12=0,BP11&gt;0),2,IF(BP12=1,2,BP12))</f>
        <v>0</v>
      </c>
      <c r="BQ13" s="1688"/>
      <c r="BR13" s="1689">
        <f t="shared" ref="BR13" si="24">IF(AND(BR12=0,BR11&gt;0),2,IF(BR12=1,2,BR12))</f>
        <v>0</v>
      </c>
      <c r="BS13" s="1690"/>
      <c r="BT13" s="1690">
        <f t="shared" ref="BT13" si="25">IF(AND(BT12=0,BT11&gt;0),2,IF(BT12=1,2,BT12))</f>
        <v>0</v>
      </c>
      <c r="BU13" s="1691"/>
      <c r="BV13" s="1687">
        <f t="shared" ref="BV13" si="26">IF(AND(BV12=0,BV11&gt;0),2,IF(BV12=1,2,BV12))</f>
        <v>0</v>
      </c>
      <c r="BW13" s="1700"/>
      <c r="BX13" s="441"/>
      <c r="JT13" s="284">
        <v>8</v>
      </c>
    </row>
    <row r="14" spans="1:280" ht="15.9" customHeight="1">
      <c r="A14" s="1671"/>
      <c r="B14" s="1672"/>
      <c r="C14" s="1672"/>
      <c r="D14" s="1672"/>
      <c r="E14" s="1672"/>
      <c r="F14" s="1672"/>
      <c r="G14" s="1673"/>
      <c r="H14" s="1685" t="s">
        <v>1129</v>
      </c>
      <c r="I14" s="1685"/>
      <c r="J14" s="1685"/>
      <c r="K14" s="1685"/>
      <c r="L14" s="1685"/>
      <c r="M14" s="1685"/>
      <c r="N14" s="1685"/>
      <c r="O14" s="1685"/>
      <c r="P14" s="1685"/>
      <c r="Q14" s="1685"/>
      <c r="R14" s="1685"/>
      <c r="S14" s="1686"/>
      <c r="T14" s="442">
        <f t="shared" ref="T14:AY14" si="27">SUMIF($F19:$F108,"有",T19:T108)</f>
        <v>0</v>
      </c>
      <c r="U14" s="443">
        <f t="shared" si="27"/>
        <v>0</v>
      </c>
      <c r="V14" s="443">
        <f t="shared" si="27"/>
        <v>0</v>
      </c>
      <c r="W14" s="444">
        <f t="shared" si="27"/>
        <v>0</v>
      </c>
      <c r="X14" s="499">
        <f t="shared" si="27"/>
        <v>0</v>
      </c>
      <c r="Y14" s="443">
        <f t="shared" si="27"/>
        <v>0</v>
      </c>
      <c r="Z14" s="443">
        <f t="shared" si="27"/>
        <v>0</v>
      </c>
      <c r="AA14" s="498">
        <f t="shared" si="27"/>
        <v>0</v>
      </c>
      <c r="AB14" s="445">
        <f t="shared" si="27"/>
        <v>0</v>
      </c>
      <c r="AC14" s="443">
        <f t="shared" si="27"/>
        <v>0</v>
      </c>
      <c r="AD14" s="443">
        <f t="shared" si="27"/>
        <v>0</v>
      </c>
      <c r="AE14" s="444">
        <f t="shared" si="27"/>
        <v>0</v>
      </c>
      <c r="AF14" s="499">
        <f t="shared" si="27"/>
        <v>0</v>
      </c>
      <c r="AG14" s="443">
        <f t="shared" si="27"/>
        <v>0</v>
      </c>
      <c r="AH14" s="443">
        <f t="shared" si="27"/>
        <v>0</v>
      </c>
      <c r="AI14" s="498">
        <f t="shared" si="27"/>
        <v>0</v>
      </c>
      <c r="AJ14" s="445">
        <f t="shared" si="27"/>
        <v>0</v>
      </c>
      <c r="AK14" s="443">
        <f t="shared" si="27"/>
        <v>0</v>
      </c>
      <c r="AL14" s="443">
        <f t="shared" si="27"/>
        <v>0</v>
      </c>
      <c r="AM14" s="444">
        <f t="shared" si="27"/>
        <v>0</v>
      </c>
      <c r="AN14" s="499">
        <f t="shared" si="27"/>
        <v>0</v>
      </c>
      <c r="AO14" s="443">
        <f t="shared" si="27"/>
        <v>0</v>
      </c>
      <c r="AP14" s="443">
        <f t="shared" si="27"/>
        <v>0</v>
      </c>
      <c r="AQ14" s="498">
        <f t="shared" si="27"/>
        <v>0</v>
      </c>
      <c r="AR14" s="445">
        <f t="shared" si="27"/>
        <v>0</v>
      </c>
      <c r="AS14" s="443">
        <f t="shared" si="27"/>
        <v>0</v>
      </c>
      <c r="AT14" s="443">
        <f t="shared" si="27"/>
        <v>0</v>
      </c>
      <c r="AU14" s="444">
        <f t="shared" si="27"/>
        <v>0</v>
      </c>
      <c r="AV14" s="499">
        <f t="shared" si="27"/>
        <v>0</v>
      </c>
      <c r="AW14" s="443">
        <f t="shared" si="27"/>
        <v>0</v>
      </c>
      <c r="AX14" s="443">
        <f t="shared" si="27"/>
        <v>0</v>
      </c>
      <c r="AY14" s="498">
        <f t="shared" si="27"/>
        <v>0</v>
      </c>
      <c r="AZ14" s="445">
        <f t="shared" ref="AZ14:BW14" si="28">SUMIF($F19:$F108,"有",AZ19:AZ108)</f>
        <v>0</v>
      </c>
      <c r="BA14" s="443">
        <f t="shared" si="28"/>
        <v>0</v>
      </c>
      <c r="BB14" s="443">
        <f t="shared" si="28"/>
        <v>0</v>
      </c>
      <c r="BC14" s="444">
        <f t="shared" si="28"/>
        <v>0</v>
      </c>
      <c r="BD14" s="499">
        <f t="shared" si="28"/>
        <v>0</v>
      </c>
      <c r="BE14" s="443">
        <f t="shared" si="28"/>
        <v>0</v>
      </c>
      <c r="BF14" s="443">
        <f t="shared" si="28"/>
        <v>0</v>
      </c>
      <c r="BG14" s="498">
        <f t="shared" si="28"/>
        <v>0</v>
      </c>
      <c r="BH14" s="445">
        <f t="shared" si="28"/>
        <v>0</v>
      </c>
      <c r="BI14" s="443">
        <f t="shared" si="28"/>
        <v>0</v>
      </c>
      <c r="BJ14" s="443">
        <f t="shared" si="28"/>
        <v>0</v>
      </c>
      <c r="BK14" s="444">
        <f t="shared" si="28"/>
        <v>0</v>
      </c>
      <c r="BL14" s="499">
        <f t="shared" si="28"/>
        <v>0</v>
      </c>
      <c r="BM14" s="443">
        <f t="shared" si="28"/>
        <v>0</v>
      </c>
      <c r="BN14" s="443">
        <f t="shared" si="28"/>
        <v>0</v>
      </c>
      <c r="BO14" s="498">
        <f t="shared" si="28"/>
        <v>0</v>
      </c>
      <c r="BP14" s="499">
        <f t="shared" si="28"/>
        <v>0</v>
      </c>
      <c r="BQ14" s="443">
        <f t="shared" si="28"/>
        <v>0</v>
      </c>
      <c r="BR14" s="443">
        <f t="shared" si="28"/>
        <v>0</v>
      </c>
      <c r="BS14" s="498">
        <f t="shared" si="28"/>
        <v>0</v>
      </c>
      <c r="BT14" s="445">
        <f t="shared" si="28"/>
        <v>0</v>
      </c>
      <c r="BU14" s="443">
        <f t="shared" si="28"/>
        <v>0</v>
      </c>
      <c r="BV14" s="443">
        <f t="shared" si="28"/>
        <v>0</v>
      </c>
      <c r="BW14" s="446">
        <f t="shared" si="28"/>
        <v>0</v>
      </c>
      <c r="BX14" s="441"/>
    </row>
    <row r="15" spans="1:280" ht="25.5" customHeight="1">
      <c r="A15" s="1671"/>
      <c r="B15" s="1672"/>
      <c r="C15" s="1672"/>
      <c r="D15" s="1672"/>
      <c r="E15" s="1672"/>
      <c r="F15" s="1672"/>
      <c r="G15" s="1673"/>
      <c r="H15" s="1701" t="s">
        <v>1130</v>
      </c>
      <c r="I15" s="1685"/>
      <c r="J15" s="1685"/>
      <c r="K15" s="1685"/>
      <c r="L15" s="1685"/>
      <c r="M15" s="1685"/>
      <c r="N15" s="1685"/>
      <c r="O15" s="1685"/>
      <c r="P15" s="1685"/>
      <c r="Q15" s="1685"/>
      <c r="R15" s="1685"/>
      <c r="S15" s="1686"/>
      <c r="T15" s="442">
        <f>IF(AND(T11&gt;=0,T12&lt;=1),IF(SUMIF($H19:$H108,"○",T19:T108)&gt;0,T14+1,T14),T14)+SUMIF($G$19:$G$108,"○",T19:T108)</f>
        <v>0</v>
      </c>
      <c r="U15" s="443">
        <f>IF(AND(T11&gt;=0,T12&lt;=1),IF(SUMIF($H19:$H108,"○",U19:U108)&gt;0,U14+1,U14),U14)+SUMIF($G$19:$G$108,"○",U19:U108)</f>
        <v>0</v>
      </c>
      <c r="V15" s="443">
        <f>IF(AND(V11&gt;=0,V12&lt;=1),IF(SUMIF($H19:$H108,"○",V19:V108)&gt;0,V14+1,V14),V14)+SUMIF($G$19:$G$108,"○",V19:V108)</f>
        <v>0</v>
      </c>
      <c r="W15" s="444">
        <f>IF(AND(V11&gt;=0,V12&lt;=1),IF(SUMIF($H19:$H108,"○",W19:W108)&gt;0,W14+1,W14),W14)+SUMIF($G$19:$G$108,"○",W19:W108)</f>
        <v>0</v>
      </c>
      <c r="X15" s="556">
        <f>IF(AND(X11&gt;=0,X12&lt;=1),IF(SUMIF($H19:$H108,"○",X19:X108)&gt;0,X14+1,X14),X14)+SUMIF($G$19:$G$108,"○",X19:X108)</f>
        <v>0</v>
      </c>
      <c r="Y15" s="443">
        <f>IF(AND(X11&gt;=0,X12&lt;=1),IF(SUMIF($H19:$H108,"○",Y19:Y108)&gt;0,Y14+1,Y14),Y14)+SUMIF($G$19:$G$108,"○",Y19:Y108)</f>
        <v>0</v>
      </c>
      <c r="Z15" s="443">
        <f>IF(AND(Z11&gt;=0,Z12&lt;=1),IF(SUMIF($H19:$H108,"○",Z19:Z108)&gt;0,Z14+1,Z14),Z14)+SUMIF($G$19:$G$108,"○",Z19:Z108)</f>
        <v>0</v>
      </c>
      <c r="AA15" s="444">
        <f>IF(AND(Z11&gt;=0,Z12&lt;=1),IF(SUMIF($H19:$H108,"○",AA19:AA108)&gt;0,AA14+1,AA14),AA14)+SUMIF($G$19:$G$108,"○",AA19:AA108)</f>
        <v>0</v>
      </c>
      <c r="AB15" s="556">
        <f>IF(AND(AB11&gt;=0,AB12&lt;=1),IF(SUMIF($H19:$H108,"○",AB19:AB108)&gt;0,AB14+1,AB14),AB14)+SUMIF($G$19:$G$108,"○",AB19:AB108)</f>
        <v>0</v>
      </c>
      <c r="AC15" s="443">
        <f>IF(AND(AB11&gt;=0,AB12&lt;=1),IF(SUMIF($H19:$H108,"○",AC19:AC108)&gt;0,AC14+1,AC14),AC14)+SUMIF($G$19:$G$108,"○",AC19:AC108)</f>
        <v>0</v>
      </c>
      <c r="AD15" s="443">
        <f>IF(AND(AD11&gt;=0,AD12&lt;=1),IF(SUMIF($H19:$H108,"○",AD19:AD108)&gt;0,AD14+1,AD14),AD14)+SUMIF($G$19:$G$108,"○",AD19:AD108)</f>
        <v>0</v>
      </c>
      <c r="AE15" s="444">
        <f>IF(AND(AD11&gt;=0,AD12&lt;=1),IF(SUMIF($H19:$H108,"○",AE19:AE108)&gt;0,AE14+1,AE14),AE14)+SUMIF($G$19:$G$108,"○",AE19:AE108)</f>
        <v>0</v>
      </c>
      <c r="AF15" s="556">
        <f>IF(AND(AF11&gt;=0,AF12&lt;=1),IF(SUMIF($H19:$H108,"○",AF19:AF108)&gt;0,AF14+1,AF14),AF14)+SUMIF($G$19:$G$108,"○",AF19:AF108)</f>
        <v>0</v>
      </c>
      <c r="AG15" s="443">
        <f>IF(AND(AF11&gt;=0,AF12&lt;=1),IF(SUMIF($H19:$H108,"○",AG19:AG108)&gt;0,AG14+1,AG14),AG14)+SUMIF($G$19:$G$108,"○",AG19:AG108)</f>
        <v>0</v>
      </c>
      <c r="AH15" s="443">
        <f>IF(AND(AH11&gt;=0,AH12&lt;=1),IF(SUMIF($H19:$H108,"○",AH19:AH108)&gt;0,AH14+1,AH14),AH14)+SUMIF($G$19:$G$108,"○",AH19:AH108)</f>
        <v>0</v>
      </c>
      <c r="AI15" s="444">
        <f>IF(AND(AH11&gt;=0,AH12&lt;=1),IF(SUMIF($H19:$H108,"○",AI19:AI108)&gt;0,AI14+1,AI14),AI14)+SUMIF($G$19:$G$108,"○",AI19:AI108)</f>
        <v>0</v>
      </c>
      <c r="AJ15" s="556">
        <f>IF(AND(AJ11&gt;=0,AJ12&lt;=1),IF(SUMIF($H19:$H108,"○",AJ19:AJ108)&gt;0,AJ14+1,AJ14),AJ14)+SUMIF($G$19:$G$108,"○",AJ19:AJ108)</f>
        <v>0</v>
      </c>
      <c r="AK15" s="443">
        <f>IF(AND(AJ11&gt;=0,AJ12&lt;=1),IF(SUMIF($H19:$H108,"○",AK19:AK108)&gt;0,AK14+1,AK14),AK14)+SUMIF($G$19:$G$108,"○",AK19:AK108)</f>
        <v>0</v>
      </c>
      <c r="AL15" s="443">
        <f>IF(AND(AL11&gt;=0,AL12&lt;=1),IF(SUMIF($H19:$H108,"○",AL19:AL108)&gt;0,AL14+1,AL14),AL14)+SUMIF($G$19:$G$108,"○",AL19:AL108)</f>
        <v>0</v>
      </c>
      <c r="AM15" s="557">
        <f>IF(AND(AL11&gt;=0,AL12&lt;=1),IF(SUMIF($H19:$H108,"○",AM19:AM108)&gt;0,AM14+1,AM14),AM14)+SUMIF($G$19:$G$108,"○",AM19:AM108)</f>
        <v>0</v>
      </c>
      <c r="AN15" s="442">
        <f>IF(AND(AN11&gt;=0,AN12&lt;=1),IF(SUMIF($H19:$H108,"○",AN19:AN108)&gt;0,AN14+1,AN14),AN14)+SUMIF($G$19:$G$108,"○",AN19:AN108)</f>
        <v>0</v>
      </c>
      <c r="AO15" s="443">
        <f>IF(AND(AN11&gt;=0,AN12&lt;=1),IF(SUMIF($H19:$H108,"○",AO19:AO108)&gt;0,AO14+1,AO14),AO14)+SUMIF($G$19:$G$108,"○",AO19:AO108)</f>
        <v>0</v>
      </c>
      <c r="AP15" s="443">
        <f>IF(AND(AP11&gt;=0,AP12&lt;=1),IF(SUMIF($H19:$H108,"○",AP19:AP108)&gt;0,AP14+1,AP14),AP14)+SUMIF($G$19:$G$108,"○",AP19:AP108)</f>
        <v>0</v>
      </c>
      <c r="AQ15" s="444">
        <f>IF(AND(AP11&gt;=0,AP12&lt;=1),IF(SUMIF($H19:$H108,"○",AQ19:AQ108)&gt;0,AQ14+1,AQ14),AQ14)+SUMIF($G$19:$G$108,"○",AQ19:AQ108)</f>
        <v>0</v>
      </c>
      <c r="AR15" s="556">
        <f>IF(AND(AR11&gt;=0,AR12&lt;=1),IF(SUMIF($H19:$H108,"○",AR19:AR108)&gt;0,AR14+1,AR14),AR14)+SUMIF($G$19:$G$108,"○",AR19:AR108)</f>
        <v>0</v>
      </c>
      <c r="AS15" s="443">
        <f>IF(AND(AR11&gt;=0,AR12&lt;=1),IF(SUMIF($H19:$H108,"○",AS19:AS108)&gt;0,AS14+1,AS14),AS14)+SUMIF($G$19:$G$108,"○",AS19:AS108)</f>
        <v>0</v>
      </c>
      <c r="AT15" s="443">
        <f>IF(AND(AT11&gt;=0,AT12&lt;=1),IF(SUMIF($H19:$H108,"○",AT19:AT108)&gt;0,AT14+1,AT14),AT14)+SUMIF($G$19:$G$108,"○",AT19:AT108)</f>
        <v>0</v>
      </c>
      <c r="AU15" s="444">
        <f>IF(AND(AT11&gt;=0,AT12&lt;=1),IF(SUMIF($H19:$H108,"○",AU19:AU108)&gt;0,AU14+1,AU14),AU14)+SUMIF($G$19:$G$108,"○",AU19:AU108)</f>
        <v>0</v>
      </c>
      <c r="AV15" s="556">
        <f>IF(AND(AV11&gt;=0,AV12&lt;=1),IF(SUMIF($H19:$H108,"○",AV19:AV108)&gt;0,AV14+1,AV14),AV14)+SUMIF($G$19:$G$108,"○",AV19:AV108)</f>
        <v>0</v>
      </c>
      <c r="AW15" s="443">
        <f>IF(AND(AV11&gt;=0,AV12&lt;=1),IF(SUMIF($H19:$H108,"○",AW19:AW108)&gt;0,AW14+1,AW14),AW14)+SUMIF($G$19:$G$108,"○",AW19:AW108)</f>
        <v>0</v>
      </c>
      <c r="AX15" s="443">
        <f>IF(AND(AX11&gt;=0,AX12&lt;=1),IF(SUMIF($H19:$H108,"○",AX19:AX108)&gt;0,AX14+1,AX14),AX14)+SUMIF($G$19:$G$108,"○",AX19:AX108)</f>
        <v>0</v>
      </c>
      <c r="AY15" s="444">
        <f>IF(AND(AX11&gt;=0,AX12&lt;=1),IF(SUMIF($H19:$H108,"○",AY19:AY108)&gt;0,AY14+1,AY14),AY14)+SUMIF($G$19:$G$108,"○",AY19:AY108)</f>
        <v>0</v>
      </c>
      <c r="AZ15" s="556">
        <f>IF(AND(AZ11&gt;=0,AZ12&lt;=1),IF(SUMIF($H19:$H108,"○",AZ19:AZ108)&gt;0,AZ14+1,AZ14),AZ14)+SUMIF($G$19:$G$108,"○",AZ19:AZ108)</f>
        <v>0</v>
      </c>
      <c r="BA15" s="443">
        <f>IF(AND(AZ11&gt;=0,AZ12&lt;=1),IF(SUMIF($H19:$H108,"○",BA19:BA108)&gt;0,BA14+1,BA14),BA14)+SUMIF($G$19:$G$108,"○",BA19:BA108)</f>
        <v>0</v>
      </c>
      <c r="BB15" s="443">
        <f>IF(AND(BB11&gt;=0,BB12&lt;=1),IF(SUMIF($H19:$H108,"○",BB19:BB108)&gt;0,BB14+1,BB14),BB14)+SUMIF($G$19:$G$108,"○",BB19:BB108)</f>
        <v>0</v>
      </c>
      <c r="BC15" s="444">
        <f>IF(AND(BB11&gt;=0,BB12&lt;=1),IF(SUMIF($H19:$H108,"○",BC19:BC108)&gt;0,BC14+1,BC14),BC14)+SUMIF($G$19:$G$108,"○",BC19:BC108)</f>
        <v>0</v>
      </c>
      <c r="BD15" s="556">
        <f>IF(AND(BD11&gt;=0,BD12&lt;=1),IF(SUMIF($H19:$H108,"○",BD19:BD108)&gt;0,BD14+1,BD14),BD14)+SUMIF($G$19:$G$108,"○",BD19:BD108)</f>
        <v>0</v>
      </c>
      <c r="BE15" s="443">
        <f>IF(AND(BD11&gt;=0,BD12&lt;=1),IF(SUMIF($H19:$H108,"○",BE19:BE108)&gt;0,BE14+1,BE14),BE14)+SUMIF($G$19:$G$108,"○",BE19:BE108)</f>
        <v>0</v>
      </c>
      <c r="BF15" s="443">
        <f>IF(AND(BF11&gt;=0,BF12&lt;=1),IF(SUMIF($H19:$H108,"○",BF19:BF108)&gt;0,BF14+1,BF14),BF14)+SUMIF($G$19:$G$108,"○",BF19:BF108)</f>
        <v>0</v>
      </c>
      <c r="BG15" s="444">
        <f>IF(AND(BF11&gt;=0,BF12&lt;=1),IF(SUMIF($H19:$H108,"○",BG19:BG108)&gt;0,BG14+1,BG14),BG14)+SUMIF($G$19:$G$108,"○",BG19:BG108)</f>
        <v>0</v>
      </c>
      <c r="BH15" s="556">
        <f>IF(AND(BH11&gt;=0,BH12&lt;=1),IF(SUMIF($H19:$H108,"○",BH19:BH108)&gt;0,BH14+1,BH14),BH14)+SUMIF($G$19:$G$108,"○",BH19:BH108)</f>
        <v>0</v>
      </c>
      <c r="BI15" s="443">
        <f>IF(AND(BH11&gt;=0,BH12&lt;=1),IF(SUMIF($H19:$H108,"○",BI19:BI108)&gt;0,BI14+1,BI14),BI14)+SUMIF($G$19:$G$108,"○",BI19:BI108)</f>
        <v>0</v>
      </c>
      <c r="BJ15" s="443">
        <f>IF(AND(BJ11&gt;=0,BJ12&lt;=1),IF(SUMIF($H19:$H108,"○",BJ19:BJ108)&gt;0,BJ14+1,BJ14),BJ14)+SUMIF($G$19:$G$108,"○",BJ19:BJ108)</f>
        <v>0</v>
      </c>
      <c r="BK15" s="444">
        <f>IF(AND(BJ11&gt;=0,BJ12&lt;=1),IF(SUMIF($H19:$H108,"○",BK19:BK108)&gt;0,BK14+1,BK14),BK14)+SUMIF($G$19:$G$108,"○",BK19:BK108)</f>
        <v>0</v>
      </c>
      <c r="BL15" s="556">
        <f>IF(AND(BL11&gt;=0,BL12&lt;=1),IF(SUMIF($H19:$H108,"○",BL19:BL108)&gt;0,BL14+1,BL14),BL14)+SUMIF($G$19:$G$108,"○",BL19:BL108)</f>
        <v>0</v>
      </c>
      <c r="BM15" s="443">
        <f>IF(AND(BL11&gt;=0,BL12&lt;=1),IF(SUMIF($H19:$H108,"○",BM19:BM108)&gt;0,BM14+1,BM14),BM14)+SUMIF($G$19:$G$108,"○",BM19:BM108)</f>
        <v>0</v>
      </c>
      <c r="BN15" s="443">
        <f>IF(AND(BN11&gt;=0,BN12&lt;=1),IF(SUMIF($H19:$H108,"○",BN19:BN108)&gt;0,BN14+1,BN14),BN14)+SUMIF($G$19:$G$108,"○",BN19:BN108)</f>
        <v>0</v>
      </c>
      <c r="BO15" s="444">
        <f>IF(AND(BN11&gt;=0,BN12&lt;=1),IF(SUMIF($H19:$H108,"○",BO19:BO108)&gt;0,BO14+1,BO14),BO14)+SUMIF($G$19:$G$108,"○",BO19:BO108)</f>
        <v>0</v>
      </c>
      <c r="BP15" s="556">
        <f>IF(AND(BP11&gt;=0,BP12&lt;=1),IF(SUMIF($H19:$H108,"○",BP19:BP108)&gt;0,BP14+1,BP14),BP14)+SUMIF($G$19:$G$108,"○",BP19:BP108)</f>
        <v>0</v>
      </c>
      <c r="BQ15" s="443">
        <f>IF(AND(BP11&gt;=0,BP12&lt;=1),IF(SUMIF($H19:$H108,"○",BQ19:BQ108)&gt;0,BQ14+1,BQ14),BQ14)+SUMIF($G$19:$G$108,"○",BQ19:BQ108)</f>
        <v>0</v>
      </c>
      <c r="BR15" s="443">
        <f>IF(AND(BR11&gt;=0,BR12&lt;=1),IF(SUMIF($H19:$H108,"○",BR19:BR108)&gt;0,BR14+1,BR14),BR14)+SUMIF($G$19:$G$108,"○",BR19:BR108)</f>
        <v>0</v>
      </c>
      <c r="BS15" s="444">
        <f>IF(AND(BR11&gt;=0,BR12&lt;=1),IF(SUMIF($H19:$H108,"○",BS19:BS108)&gt;0,BS14+1,BS14),BS14)+SUMIF($G$19:$G$108,"○",BS19:BS108)</f>
        <v>0</v>
      </c>
      <c r="BT15" s="556">
        <f>IF(AND(BT11&gt;=0,BT12&lt;=1),IF(SUMIF($H19:$H108,"○",BT19:BT108)&gt;0,BT14+1,BT14),BT14)+SUMIF($G$19:$G$108,"○",BT19:BT108)</f>
        <v>0</v>
      </c>
      <c r="BU15" s="443">
        <f>IF(AND(BT11&gt;=0,BT12&lt;=1),IF(SUMIF($H19:$H108,"○",BU19:BU108)&gt;0,BU14+1,BU14),BU14)+SUMIF($G$19:$G$108,"○",BU19:BU108)</f>
        <v>0</v>
      </c>
      <c r="BV15" s="443">
        <f>IF(AND(BV11&gt;=0,BV12&lt;=1),IF(SUMIF($H19:$H108,"○",BV19:BV108)&gt;0,BV14+1,BV14),BV14)+SUMIF($G$19:$G$108,"○",BV19:BV108)</f>
        <v>0</v>
      </c>
      <c r="BW15" s="514">
        <f>IF(AND(BV11&gt;=0,BV12&lt;=1),IF(SUMIF($H19:$H108,"○",BW19:BW108)&gt;0,BW14+1,BW14),BW14)+SUMIF($G$19:$G$108,"○",BW19:BW108)</f>
        <v>0</v>
      </c>
      <c r="BX15" s="515"/>
    </row>
    <row r="16" spans="1:280" ht="15.9" customHeight="1" thickBot="1">
      <c r="A16" s="1674"/>
      <c r="B16" s="1675"/>
      <c r="C16" s="1675"/>
      <c r="D16" s="1675"/>
      <c r="E16" s="1675"/>
      <c r="F16" s="1675"/>
      <c r="G16" s="1676"/>
      <c r="H16" s="1702" t="s">
        <v>1131</v>
      </c>
      <c r="I16" s="1703"/>
      <c r="J16" s="1703"/>
      <c r="K16" s="1703"/>
      <c r="L16" s="1703"/>
      <c r="M16" s="1703"/>
      <c r="N16" s="1703"/>
      <c r="O16" s="1703"/>
      <c r="P16" s="1703"/>
      <c r="Q16" s="1703"/>
      <c r="R16" s="1703"/>
      <c r="S16" s="1704"/>
      <c r="T16" s="447" t="str">
        <f>IF(T15&gt;=T13,"○","×")</f>
        <v>○</v>
      </c>
      <c r="U16" s="448" t="str">
        <f>IF(U15&gt;=T13,"○","×")</f>
        <v>○</v>
      </c>
      <c r="V16" s="448" t="str">
        <f t="shared" ref="V16" si="29">IF(V15&gt;=V13,"○","×")</f>
        <v>○</v>
      </c>
      <c r="W16" s="449" t="str">
        <f t="shared" ref="W16" si="30">IF(W15&gt;=V13,"○","×")</f>
        <v>○</v>
      </c>
      <c r="X16" s="501" t="str">
        <f t="shared" ref="X16" si="31">IF(X15&gt;=X13,"○","×")</f>
        <v>○</v>
      </c>
      <c r="Y16" s="448" t="str">
        <f>IF(Y15&gt;=X13,"○","×")</f>
        <v>○</v>
      </c>
      <c r="Z16" s="448" t="str">
        <f t="shared" ref="Z16" si="32">IF(Z15&gt;=Z13,"○","×")</f>
        <v>○</v>
      </c>
      <c r="AA16" s="500" t="str">
        <f t="shared" ref="AA16" si="33">IF(AA15&gt;=Z13,"○","×")</f>
        <v>○</v>
      </c>
      <c r="AB16" s="450" t="str">
        <f t="shared" ref="AB16" si="34">IF(AB15&gt;=AB13,"○","×")</f>
        <v>○</v>
      </c>
      <c r="AC16" s="448" t="str">
        <f t="shared" ref="AC16" si="35">IF(AC15&gt;=AB13,"○","×")</f>
        <v>○</v>
      </c>
      <c r="AD16" s="448" t="str">
        <f t="shared" ref="AD16" si="36">IF(AD15&gt;=AD13,"○","×")</f>
        <v>○</v>
      </c>
      <c r="AE16" s="449" t="str">
        <f t="shared" ref="AE16" si="37">IF(AE15&gt;=AD13,"○","×")</f>
        <v>○</v>
      </c>
      <c r="AF16" s="501" t="str">
        <f t="shared" ref="AF16" si="38">IF(AF15&gt;=AF13,"○","×")</f>
        <v>○</v>
      </c>
      <c r="AG16" s="448" t="str">
        <f t="shared" ref="AG16" si="39">IF(AG15&gt;=AF13,"○","×")</f>
        <v>○</v>
      </c>
      <c r="AH16" s="448" t="str">
        <f t="shared" ref="AH16" si="40">IF(AH15&gt;=AH13,"○","×")</f>
        <v>○</v>
      </c>
      <c r="AI16" s="500" t="str">
        <f t="shared" ref="AI16" si="41">IF(AI15&gt;=AH13,"○","×")</f>
        <v>○</v>
      </c>
      <c r="AJ16" s="450" t="str">
        <f t="shared" ref="AJ16" si="42">IF(AJ15&gt;=AJ13,"○","×")</f>
        <v>○</v>
      </c>
      <c r="AK16" s="448" t="str">
        <f t="shared" ref="AK16" si="43">IF(AK15&gt;=AJ13,"○","×")</f>
        <v>○</v>
      </c>
      <c r="AL16" s="448" t="str">
        <f t="shared" ref="AL16" si="44">IF(AL15&gt;=AL13,"○","×")</f>
        <v>○</v>
      </c>
      <c r="AM16" s="449" t="str">
        <f t="shared" ref="AM16" si="45">IF(AM15&gt;=AL13,"○","×")</f>
        <v>○</v>
      </c>
      <c r="AN16" s="501" t="str">
        <f t="shared" ref="AN16" si="46">IF(AN15&gt;=AN13,"○","×")</f>
        <v>○</v>
      </c>
      <c r="AO16" s="448" t="str">
        <f t="shared" ref="AO16" si="47">IF(AO15&gt;=AN13,"○","×")</f>
        <v>○</v>
      </c>
      <c r="AP16" s="448" t="str">
        <f t="shared" ref="AP16" si="48">IF(AP15&gt;=AP13,"○","×")</f>
        <v>○</v>
      </c>
      <c r="AQ16" s="500" t="str">
        <f t="shared" ref="AQ16" si="49">IF(AQ15&gt;=AP13,"○","×")</f>
        <v>○</v>
      </c>
      <c r="AR16" s="450" t="str">
        <f t="shared" ref="AR16" si="50">IF(AR15&gt;=AR13,"○","×")</f>
        <v>○</v>
      </c>
      <c r="AS16" s="448" t="str">
        <f t="shared" ref="AS16" si="51">IF(AS15&gt;=AR13,"○","×")</f>
        <v>○</v>
      </c>
      <c r="AT16" s="448" t="str">
        <f t="shared" ref="AT16" si="52">IF(AT15&gt;=AT13,"○","×")</f>
        <v>○</v>
      </c>
      <c r="AU16" s="449" t="str">
        <f t="shared" ref="AU16" si="53">IF(AU15&gt;=AT13,"○","×")</f>
        <v>○</v>
      </c>
      <c r="AV16" s="501" t="str">
        <f t="shared" ref="AV16" si="54">IF(AV15&gt;=AV13,"○","×")</f>
        <v>○</v>
      </c>
      <c r="AW16" s="448" t="str">
        <f t="shared" ref="AW16" si="55">IF(AW15&gt;=AV13,"○","×")</f>
        <v>○</v>
      </c>
      <c r="AX16" s="448" t="str">
        <f t="shared" ref="AX16" si="56">IF(AX15&gt;=AX13,"○","×")</f>
        <v>○</v>
      </c>
      <c r="AY16" s="500" t="str">
        <f t="shared" ref="AY16" si="57">IF(AY15&gt;=AX13,"○","×")</f>
        <v>○</v>
      </c>
      <c r="AZ16" s="450" t="str">
        <f t="shared" ref="AZ16" si="58">IF(AZ15&gt;=AZ13,"○","×")</f>
        <v>○</v>
      </c>
      <c r="BA16" s="448" t="str">
        <f t="shared" ref="BA16" si="59">IF(BA15&gt;=AZ13,"○","×")</f>
        <v>○</v>
      </c>
      <c r="BB16" s="448" t="str">
        <f t="shared" ref="BB16" si="60">IF(BB15&gt;=BB13,"○","×")</f>
        <v>○</v>
      </c>
      <c r="BC16" s="449" t="str">
        <f t="shared" ref="BC16" si="61">IF(BC15&gt;=BB13,"○","×")</f>
        <v>○</v>
      </c>
      <c r="BD16" s="501" t="str">
        <f t="shared" ref="BD16" si="62">IF(BD15&gt;=BD13,"○","×")</f>
        <v>○</v>
      </c>
      <c r="BE16" s="448" t="str">
        <f t="shared" ref="BE16" si="63">IF(BE15&gt;=BD13,"○","×")</f>
        <v>○</v>
      </c>
      <c r="BF16" s="448" t="str">
        <f t="shared" ref="BF16" si="64">IF(BF15&gt;=BF13,"○","×")</f>
        <v>○</v>
      </c>
      <c r="BG16" s="500" t="str">
        <f t="shared" ref="BG16" si="65">IF(BG15&gt;=BF13,"○","×")</f>
        <v>○</v>
      </c>
      <c r="BH16" s="450" t="str">
        <f t="shared" ref="BH16" si="66">IF(BH15&gt;=BH13,"○","×")</f>
        <v>○</v>
      </c>
      <c r="BI16" s="448" t="str">
        <f t="shared" ref="BI16" si="67">IF(BI15&gt;=BH13,"○","×")</f>
        <v>○</v>
      </c>
      <c r="BJ16" s="448" t="str">
        <f t="shared" ref="BJ16" si="68">IF(BJ15&gt;=BJ13,"○","×")</f>
        <v>○</v>
      </c>
      <c r="BK16" s="449" t="str">
        <f t="shared" ref="BK16" si="69">IF(BK15&gt;=BJ13,"○","×")</f>
        <v>○</v>
      </c>
      <c r="BL16" s="501" t="str">
        <f t="shared" ref="BL16" si="70">IF(BL15&gt;=BL13,"○","×")</f>
        <v>○</v>
      </c>
      <c r="BM16" s="448" t="str">
        <f t="shared" ref="BM16" si="71">IF(BM15&gt;=BL13,"○","×")</f>
        <v>○</v>
      </c>
      <c r="BN16" s="448" t="str">
        <f t="shared" ref="BN16" si="72">IF(BN15&gt;=BN13,"○","×")</f>
        <v>○</v>
      </c>
      <c r="BO16" s="500" t="str">
        <f t="shared" ref="BO16" si="73">IF(BO15&gt;=BN13,"○","×")</f>
        <v>○</v>
      </c>
      <c r="BP16" s="501" t="str">
        <f t="shared" ref="BP16" si="74">IF(BP15&gt;=BP13,"○","×")</f>
        <v>○</v>
      </c>
      <c r="BQ16" s="448" t="str">
        <f t="shared" ref="BQ16" si="75">IF(BQ15&gt;=BP13,"○","×")</f>
        <v>○</v>
      </c>
      <c r="BR16" s="448" t="str">
        <f t="shared" ref="BR16" si="76">IF(BR15&gt;=BR13,"○","×")</f>
        <v>○</v>
      </c>
      <c r="BS16" s="500" t="str">
        <f t="shared" ref="BS16" si="77">IF(BS15&gt;=BR13,"○","×")</f>
        <v>○</v>
      </c>
      <c r="BT16" s="450" t="str">
        <f t="shared" ref="BT16" si="78">IF(BT15&gt;=BT13,"○","×")</f>
        <v>○</v>
      </c>
      <c r="BU16" s="448" t="str">
        <f t="shared" ref="BU16" si="79">IF(BU15&gt;=BT13,"○","×")</f>
        <v>○</v>
      </c>
      <c r="BV16" s="448" t="str">
        <f t="shared" ref="BV16" si="80">IF(BV15&gt;=BV13,"○","×")</f>
        <v>○</v>
      </c>
      <c r="BW16" s="516" t="str">
        <f t="shared" ref="BW16" si="81">IF(BW15&gt;=BV13,"○","×")</f>
        <v>○</v>
      </c>
      <c r="BX16" s="515"/>
    </row>
    <row r="17" spans="1:280" ht="42.75" customHeight="1">
      <c r="A17" s="1711" t="s">
        <v>1080</v>
      </c>
      <c r="B17" s="497" t="s">
        <v>108</v>
      </c>
      <c r="C17" s="497" t="s">
        <v>1081</v>
      </c>
      <c r="D17" s="497" t="s">
        <v>1082</v>
      </c>
      <c r="E17" s="497" t="s">
        <v>1083</v>
      </c>
      <c r="F17" s="497" t="s">
        <v>1132</v>
      </c>
      <c r="G17" s="497" t="s">
        <v>1016</v>
      </c>
      <c r="H17" s="497" t="s">
        <v>1017</v>
      </c>
      <c r="I17" s="517" t="s">
        <v>1018</v>
      </c>
      <c r="J17" s="1706" t="s">
        <v>969</v>
      </c>
      <c r="K17" s="1707"/>
      <c r="L17" s="451"/>
      <c r="M17" s="1708" t="s">
        <v>970</v>
      </c>
      <c r="N17" s="1709"/>
      <c r="O17" s="1708" t="s">
        <v>1133</v>
      </c>
      <c r="P17" s="1707"/>
      <c r="Q17" s="451"/>
      <c r="R17" s="1708" t="s">
        <v>1134</v>
      </c>
      <c r="S17" s="1710"/>
      <c r="T17" s="1698">
        <v>0.29166666666666669</v>
      </c>
      <c r="U17" s="1699"/>
      <c r="V17" s="1692">
        <v>0.3125</v>
      </c>
      <c r="W17" s="1693"/>
      <c r="X17" s="1694">
        <v>0.33333333333333298</v>
      </c>
      <c r="Y17" s="1695"/>
      <c r="Z17" s="1696">
        <v>0.35416666666666702</v>
      </c>
      <c r="AA17" s="1697"/>
      <c r="AB17" s="1698">
        <v>0.375</v>
      </c>
      <c r="AC17" s="1699"/>
      <c r="AD17" s="1692">
        <v>0.39583333333333398</v>
      </c>
      <c r="AE17" s="1693"/>
      <c r="AF17" s="1694">
        <v>0.41666666666666702</v>
      </c>
      <c r="AG17" s="1695"/>
      <c r="AH17" s="1696">
        <v>0.4375</v>
      </c>
      <c r="AI17" s="1697"/>
      <c r="AJ17" s="1698">
        <v>0.45833333333333398</v>
      </c>
      <c r="AK17" s="1699"/>
      <c r="AL17" s="1692">
        <v>0.47916666666666702</v>
      </c>
      <c r="AM17" s="1693"/>
      <c r="AN17" s="1694">
        <v>0.5</v>
      </c>
      <c r="AO17" s="1695"/>
      <c r="AP17" s="1696">
        <v>0.52083333333333304</v>
      </c>
      <c r="AQ17" s="1697"/>
      <c r="AR17" s="1698">
        <v>0.54166666666666696</v>
      </c>
      <c r="AS17" s="1699"/>
      <c r="AT17" s="1692">
        <v>0.5625</v>
      </c>
      <c r="AU17" s="1693"/>
      <c r="AV17" s="1694">
        <v>0.58333333333333304</v>
      </c>
      <c r="AW17" s="1695"/>
      <c r="AX17" s="1696">
        <v>0.60416666666666696</v>
      </c>
      <c r="AY17" s="1697"/>
      <c r="AZ17" s="1698">
        <v>0.625</v>
      </c>
      <c r="BA17" s="1699"/>
      <c r="BB17" s="1692">
        <v>0.64583333333333304</v>
      </c>
      <c r="BC17" s="1693"/>
      <c r="BD17" s="1694">
        <v>0.66666666666666696</v>
      </c>
      <c r="BE17" s="1695"/>
      <c r="BF17" s="1696">
        <v>0.6875</v>
      </c>
      <c r="BG17" s="1697"/>
      <c r="BH17" s="1698">
        <v>0.70833333333333304</v>
      </c>
      <c r="BI17" s="1699"/>
      <c r="BJ17" s="1692">
        <v>0.72916666666666696</v>
      </c>
      <c r="BK17" s="1693"/>
      <c r="BL17" s="1694">
        <v>0.75</v>
      </c>
      <c r="BM17" s="1695"/>
      <c r="BN17" s="1696">
        <v>0.77083333333333304</v>
      </c>
      <c r="BO17" s="1697"/>
      <c r="BP17" s="1694">
        <v>0.79166666666666696</v>
      </c>
      <c r="BQ17" s="1699"/>
      <c r="BR17" s="1692">
        <v>0.8125</v>
      </c>
      <c r="BS17" s="1697"/>
      <c r="BT17" s="1698">
        <v>0.83333333333333304</v>
      </c>
      <c r="BU17" s="1695"/>
      <c r="BV17" s="1696">
        <v>0.85416666666666696</v>
      </c>
      <c r="BW17" s="1705"/>
      <c r="BX17" s="441"/>
      <c r="JT17" s="284">
        <v>9</v>
      </c>
    </row>
    <row r="18" spans="1:280" ht="31.5" customHeight="1">
      <c r="A18" s="1712"/>
      <c r="B18" s="395"/>
      <c r="C18" s="395"/>
      <c r="D18" s="395"/>
      <c r="E18" s="395"/>
      <c r="F18" s="395"/>
      <c r="G18" s="395"/>
      <c r="H18" s="395"/>
      <c r="I18" s="395"/>
      <c r="J18" s="396"/>
      <c r="K18" s="397"/>
      <c r="L18" s="391"/>
      <c r="M18" s="398"/>
      <c r="N18" s="518"/>
      <c r="O18" s="398"/>
      <c r="P18" s="397"/>
      <c r="Q18" s="391"/>
      <c r="R18" s="398"/>
      <c r="S18" s="399"/>
      <c r="T18" s="400">
        <v>0.29236111111111113</v>
      </c>
      <c r="U18" s="401">
        <v>0.30277777777777776</v>
      </c>
      <c r="V18" s="402">
        <v>0.313194444444444</v>
      </c>
      <c r="W18" s="401">
        <v>0.32361111111111102</v>
      </c>
      <c r="X18" s="403">
        <v>0.33402777777777798</v>
      </c>
      <c r="Y18" s="404">
        <v>0.344444444444444</v>
      </c>
      <c r="Z18" s="400">
        <v>0.35486111111111102</v>
      </c>
      <c r="AA18" s="403">
        <v>0.36527777777777798</v>
      </c>
      <c r="AB18" s="400">
        <v>0.375694444444444</v>
      </c>
      <c r="AC18" s="401">
        <v>0.38611111111111102</v>
      </c>
      <c r="AD18" s="402">
        <v>0.39652777777777698</v>
      </c>
      <c r="AE18" s="401">
        <v>0.406944444444444</v>
      </c>
      <c r="AF18" s="403">
        <v>0.41736111111111102</v>
      </c>
      <c r="AG18" s="404">
        <v>0.42777777777777698</v>
      </c>
      <c r="AH18" s="400">
        <v>0.438194444444444</v>
      </c>
      <c r="AI18" s="403">
        <v>0.44861111111111002</v>
      </c>
      <c r="AJ18" s="400">
        <v>0.45902777777777698</v>
      </c>
      <c r="AK18" s="401">
        <v>0.469444444444444</v>
      </c>
      <c r="AL18" s="402">
        <v>0.47986111111111002</v>
      </c>
      <c r="AM18" s="401">
        <v>0.49027777777777698</v>
      </c>
      <c r="AN18" s="403">
        <v>0.500694444444444</v>
      </c>
      <c r="AO18" s="404">
        <v>0.51111111111110996</v>
      </c>
      <c r="AP18" s="400">
        <v>0.52152777777777704</v>
      </c>
      <c r="AQ18" s="403">
        <v>0.531944444444443</v>
      </c>
      <c r="AR18" s="400">
        <v>0.54236111111110996</v>
      </c>
      <c r="AS18" s="401">
        <v>0.55277777777777704</v>
      </c>
      <c r="AT18" s="402">
        <v>0.563194444444443</v>
      </c>
      <c r="AU18" s="401">
        <v>0.57361111111110996</v>
      </c>
      <c r="AV18" s="403">
        <v>0.58402777777777704</v>
      </c>
      <c r="AW18" s="404">
        <v>0.594444444444443</v>
      </c>
      <c r="AX18" s="400">
        <v>0.60486111111110996</v>
      </c>
      <c r="AY18" s="403">
        <v>0.61527777777777704</v>
      </c>
      <c r="AZ18" s="400">
        <v>0.625694444444443</v>
      </c>
      <c r="BA18" s="401">
        <v>0.63611111111110996</v>
      </c>
      <c r="BB18" s="402">
        <v>0.64652777777777604</v>
      </c>
      <c r="BC18" s="401">
        <v>0.656944444444443</v>
      </c>
      <c r="BD18" s="403">
        <v>0.66736111111110996</v>
      </c>
      <c r="BE18" s="404">
        <v>0.67777777777777604</v>
      </c>
      <c r="BF18" s="400">
        <v>0.688194444444443</v>
      </c>
      <c r="BG18" s="403">
        <v>0.69861111111110996</v>
      </c>
      <c r="BH18" s="400">
        <v>0.70902777777777604</v>
      </c>
      <c r="BI18" s="401">
        <v>0.719444444444443</v>
      </c>
      <c r="BJ18" s="402">
        <v>0.72986111111110896</v>
      </c>
      <c r="BK18" s="401">
        <v>0.74027777777777604</v>
      </c>
      <c r="BL18" s="403">
        <v>0.750694444444443</v>
      </c>
      <c r="BM18" s="404">
        <v>0.76111111111110896</v>
      </c>
      <c r="BN18" s="400">
        <v>0.77152777777777604</v>
      </c>
      <c r="BO18" s="403">
        <v>0.781944444444443</v>
      </c>
      <c r="BP18" s="403">
        <v>0.79236111111110896</v>
      </c>
      <c r="BQ18" s="401">
        <v>0.80277777777777604</v>
      </c>
      <c r="BR18" s="402">
        <v>0.813194444444442</v>
      </c>
      <c r="BS18" s="403">
        <v>0.82361111111110896</v>
      </c>
      <c r="BT18" s="400">
        <v>0.83402777777777604</v>
      </c>
      <c r="BU18" s="404">
        <v>0.844444444444442</v>
      </c>
      <c r="BV18" s="400">
        <v>0.85486111111110896</v>
      </c>
      <c r="BW18" s="405">
        <v>0.86527777777777604</v>
      </c>
      <c r="BX18" s="406">
        <v>0.874999999999998</v>
      </c>
    </row>
    <row r="19" spans="1:280" ht="15.9" customHeight="1">
      <c r="A19" s="1712"/>
      <c r="B19" s="395" t="s">
        <v>1020</v>
      </c>
      <c r="C19" s="395" t="str">
        <f>VLOOKUP(B19,'P13'!B:AA,25,0)&amp;""</f>
        <v>×</v>
      </c>
      <c r="D19" s="395" t="str">
        <f>VLOOKUP(B19,'P13'!B:Z,2,0)&amp;""</f>
        <v/>
      </c>
      <c r="E19" s="395" t="str">
        <f>VLOOKUP(B19,'P13'!B:Z,4,0)&amp;""</f>
        <v/>
      </c>
      <c r="F19" s="395" t="str">
        <f>VLOOKUP(B19,'P13'!B:Z,8,0)&amp;""</f>
        <v/>
      </c>
      <c r="G19" s="395" t="str">
        <f>VLOOKUP(B19,'P13'!B:X,23,0)&amp;""</f>
        <v/>
      </c>
      <c r="H19" s="395" t="str">
        <f>VLOOKUP(B19,'P13'!B:Y,24,0)&amp;""</f>
        <v/>
      </c>
      <c r="I19" s="407"/>
      <c r="J19" s="519"/>
      <c r="K19" s="520"/>
      <c r="L19" s="454" t="s">
        <v>971</v>
      </c>
      <c r="M19" s="521"/>
      <c r="N19" s="522"/>
      <c r="O19" s="523"/>
      <c r="P19" s="520"/>
      <c r="Q19" s="454" t="s">
        <v>971</v>
      </c>
      <c r="R19" s="521"/>
      <c r="S19" s="524"/>
      <c r="T19" s="390" t="str">
        <f>IF($O19="",IF(OR($J19="",$M19=""),"",IF(AND(T$18&gt;=1*($J19&amp;":"&amp;$K19),T$18&lt;=1*($M19&amp;":"&amp;$N19)),1,"")),IF(OR($J19="",$M19=""),"",IF(AND(T$18&gt;=1*($J19&amp;":"&amp;$K19),T$18&lt;=1*($M19&amp;":"&amp;$N19)),IF(AND(T$18&gt;=1*($O19&amp;":"&amp;$P19),T$18&lt;=1*($R19&amp;":"&amp;$S19)), "休",1),"")))</f>
        <v/>
      </c>
      <c r="U19" s="410" t="str">
        <f t="shared" ref="U19:AJ34" si="82">IF($O19="",IF(OR($J19="",$M19=""),"",IF(AND(U$18&gt;=1*($J19&amp;":"&amp;$K19),U$18&lt;=1*($M19&amp;":"&amp;$N19)),1,"")),IF(OR($J19="",$M19=""),"",IF(AND(U$18&gt;=1*($J19&amp;":"&amp;$K19),U$18&lt;=1*($M19&amp;":"&amp;$N19)),IF(AND(U$18&gt;=1*($O19&amp;":"&amp;$P19),U$18&lt;=1*($R19&amp;":"&amp;$S19)), "休",1),"")))</f>
        <v/>
      </c>
      <c r="V19" s="410" t="str">
        <f t="shared" si="82"/>
        <v/>
      </c>
      <c r="W19" s="411" t="str">
        <f t="shared" si="82"/>
        <v/>
      </c>
      <c r="X19" s="438" t="str">
        <f t="shared" si="82"/>
        <v/>
      </c>
      <c r="Y19" s="410" t="str">
        <f t="shared" si="82"/>
        <v/>
      </c>
      <c r="Z19" s="410" t="str">
        <f t="shared" si="82"/>
        <v/>
      </c>
      <c r="AA19" s="437" t="str">
        <f t="shared" si="82"/>
        <v/>
      </c>
      <c r="AB19" s="412" t="str">
        <f t="shared" si="82"/>
        <v/>
      </c>
      <c r="AC19" s="410" t="str">
        <f t="shared" si="82"/>
        <v/>
      </c>
      <c r="AD19" s="410" t="str">
        <f t="shared" si="82"/>
        <v/>
      </c>
      <c r="AE19" s="411" t="str">
        <f t="shared" si="82"/>
        <v/>
      </c>
      <c r="AF19" s="438" t="str">
        <f t="shared" si="82"/>
        <v/>
      </c>
      <c r="AG19" s="410" t="str">
        <f t="shared" si="82"/>
        <v/>
      </c>
      <c r="AH19" s="410" t="str">
        <f t="shared" si="82"/>
        <v/>
      </c>
      <c r="AI19" s="437" t="str">
        <f t="shared" si="82"/>
        <v/>
      </c>
      <c r="AJ19" s="412" t="str">
        <f t="shared" si="82"/>
        <v/>
      </c>
      <c r="AK19" s="410" t="str">
        <f t="shared" ref="AK19:AZ34" si="83">IF($O19="",IF(OR($J19="",$M19=""),"",IF(AND(AK$18&gt;=1*($J19&amp;":"&amp;$K19),AK$18&lt;=1*($M19&amp;":"&amp;$N19)),1,"")),IF(OR($J19="",$M19=""),"",IF(AND(AK$18&gt;=1*($J19&amp;":"&amp;$K19),AK$18&lt;=1*($M19&amp;":"&amp;$N19)),IF(AND(AK$18&gt;=1*($O19&amp;":"&amp;$P19),AK$18&lt;=1*($R19&amp;":"&amp;$S19)), "休",1),"")))</f>
        <v/>
      </c>
      <c r="AL19" s="410" t="str">
        <f t="shared" si="83"/>
        <v/>
      </c>
      <c r="AM19" s="411" t="str">
        <f t="shared" si="83"/>
        <v/>
      </c>
      <c r="AN19" s="438" t="str">
        <f t="shared" si="83"/>
        <v/>
      </c>
      <c r="AO19" s="410" t="str">
        <f t="shared" si="83"/>
        <v/>
      </c>
      <c r="AP19" s="410" t="str">
        <f t="shared" si="83"/>
        <v/>
      </c>
      <c r="AQ19" s="437" t="str">
        <f t="shared" si="83"/>
        <v/>
      </c>
      <c r="AR19" s="412" t="str">
        <f t="shared" si="83"/>
        <v/>
      </c>
      <c r="AS19" s="410" t="str">
        <f t="shared" si="83"/>
        <v/>
      </c>
      <c r="AT19" s="410" t="str">
        <f t="shared" si="83"/>
        <v/>
      </c>
      <c r="AU19" s="411" t="str">
        <f t="shared" si="83"/>
        <v/>
      </c>
      <c r="AV19" s="438" t="str">
        <f t="shared" si="83"/>
        <v/>
      </c>
      <c r="AW19" s="410" t="str">
        <f t="shared" si="83"/>
        <v/>
      </c>
      <c r="AX19" s="410" t="str">
        <f t="shared" si="83"/>
        <v/>
      </c>
      <c r="AY19" s="437" t="str">
        <f t="shared" si="83"/>
        <v/>
      </c>
      <c r="AZ19" s="412" t="str">
        <f t="shared" si="83"/>
        <v/>
      </c>
      <c r="BA19" s="410" t="str">
        <f t="shared" ref="BA19:BP34" si="84">IF($O19="",IF(OR($J19="",$M19=""),"",IF(AND(BA$18&gt;=1*($J19&amp;":"&amp;$K19),BA$18&lt;=1*($M19&amp;":"&amp;$N19)),1,"")),IF(OR($J19="",$M19=""),"",IF(AND(BA$18&gt;=1*($J19&amp;":"&amp;$K19),BA$18&lt;=1*($M19&amp;":"&amp;$N19)),IF(AND(BA$18&gt;=1*($O19&amp;":"&amp;$P19),BA$18&lt;=1*($R19&amp;":"&amp;$S19)), "休",1),"")))</f>
        <v/>
      </c>
      <c r="BB19" s="410" t="str">
        <f t="shared" si="84"/>
        <v/>
      </c>
      <c r="BC19" s="411" t="str">
        <f t="shared" si="84"/>
        <v/>
      </c>
      <c r="BD19" s="438" t="str">
        <f t="shared" si="84"/>
        <v/>
      </c>
      <c r="BE19" s="410" t="str">
        <f t="shared" si="84"/>
        <v/>
      </c>
      <c r="BF19" s="410" t="str">
        <f t="shared" si="84"/>
        <v/>
      </c>
      <c r="BG19" s="437" t="str">
        <f t="shared" si="84"/>
        <v/>
      </c>
      <c r="BH19" s="412" t="str">
        <f t="shared" si="84"/>
        <v/>
      </c>
      <c r="BI19" s="410" t="str">
        <f t="shared" si="84"/>
        <v/>
      </c>
      <c r="BJ19" s="410" t="str">
        <f t="shared" si="84"/>
        <v/>
      </c>
      <c r="BK19" s="411" t="str">
        <f t="shared" si="84"/>
        <v/>
      </c>
      <c r="BL19" s="438" t="str">
        <f t="shared" si="84"/>
        <v/>
      </c>
      <c r="BM19" s="410" t="str">
        <f t="shared" si="84"/>
        <v/>
      </c>
      <c r="BN19" s="410" t="str">
        <f t="shared" si="84"/>
        <v/>
      </c>
      <c r="BO19" s="437" t="str">
        <f t="shared" si="84"/>
        <v/>
      </c>
      <c r="BP19" s="438" t="str">
        <f t="shared" si="84"/>
        <v/>
      </c>
      <c r="BQ19" s="410" t="str">
        <f t="shared" ref="BQ19:BW34" si="85">IF($O19="",IF(OR($J19="",$M19=""),"",IF(AND(BQ$18&gt;=1*($J19&amp;":"&amp;$K19),BQ$18&lt;=1*($M19&amp;":"&amp;$N19)),1,"")),IF(OR($J19="",$M19=""),"",IF(AND(BQ$18&gt;=1*($J19&amp;":"&amp;$K19),BQ$18&lt;=1*($M19&amp;":"&amp;$N19)),IF(AND(BQ$18&gt;=1*($O19&amp;":"&amp;$P19),BQ$18&lt;=1*($R19&amp;":"&amp;$S19)), "休",1),"")))</f>
        <v/>
      </c>
      <c r="BR19" s="410" t="str">
        <f t="shared" si="85"/>
        <v/>
      </c>
      <c r="BS19" s="437" t="str">
        <f t="shared" si="85"/>
        <v/>
      </c>
      <c r="BT19" s="412" t="str">
        <f t="shared" si="85"/>
        <v/>
      </c>
      <c r="BU19" s="410" t="str">
        <f t="shared" si="85"/>
        <v/>
      </c>
      <c r="BV19" s="410" t="str">
        <f t="shared" si="85"/>
        <v/>
      </c>
      <c r="BW19" s="413" t="str">
        <f t="shared" si="85"/>
        <v/>
      </c>
      <c r="JT19" s="284">
        <v>11</v>
      </c>
    </row>
    <row r="20" spans="1:280" ht="15.9" customHeight="1">
      <c r="A20" s="1712"/>
      <c r="B20" s="452" t="s">
        <v>1023</v>
      </c>
      <c r="C20" s="453" t="str">
        <f>VLOOKUP(B20,'P13'!B:AA,25,0)&amp;""</f>
        <v>×</v>
      </c>
      <c r="D20" s="453" t="str">
        <f>VLOOKUP(B20,'P13'!B:Z,2,0)&amp;""</f>
        <v/>
      </c>
      <c r="E20" s="453" t="str">
        <f>VLOOKUP(B20,'P13'!B:Z,4,0)&amp;""</f>
        <v/>
      </c>
      <c r="F20" s="453" t="str">
        <f>VLOOKUP(B20,'P13'!B:Z,8,0)&amp;""</f>
        <v/>
      </c>
      <c r="G20" s="395" t="str">
        <f>VLOOKUP(B20,'P13'!B:X,23,0)&amp;""</f>
        <v/>
      </c>
      <c r="H20" s="395" t="str">
        <f>VLOOKUP(B20,'P13'!B:Y,24,0)&amp;""</f>
        <v/>
      </c>
      <c r="I20" s="525"/>
      <c r="J20" s="519"/>
      <c r="K20" s="520"/>
      <c r="L20" s="454" t="s">
        <v>971</v>
      </c>
      <c r="M20" s="521"/>
      <c r="N20" s="522"/>
      <c r="O20" s="523"/>
      <c r="P20" s="520"/>
      <c r="Q20" s="454" t="s">
        <v>971</v>
      </c>
      <c r="R20" s="521"/>
      <c r="S20" s="524"/>
      <c r="T20" s="455" t="str">
        <f t="shared" ref="T20:AI35" si="86">IF($O20="",IF(OR($J20="",$M20=""),"",IF(AND(T$18&gt;=1*($J20&amp;":"&amp;$K20),T$18&lt;=1*($M20&amp;":"&amp;$N20)),1,"")),IF(OR($J20="",$M20=""),"",IF(AND(T$18&gt;=1*($J20&amp;":"&amp;$K20),T$18&lt;=1*($M20&amp;":"&amp;$N20)),IF(AND(T$18&gt;=1*($O20&amp;":"&amp;$P20),T$18&lt;=1*($R20&amp;":"&amp;$S20)), "休",1),"")))</f>
        <v/>
      </c>
      <c r="U20" s="456" t="str">
        <f t="shared" si="82"/>
        <v/>
      </c>
      <c r="V20" s="456" t="str">
        <f t="shared" si="82"/>
        <v/>
      </c>
      <c r="W20" s="457" t="str">
        <f t="shared" si="82"/>
        <v/>
      </c>
      <c r="X20" s="458" t="str">
        <f t="shared" si="82"/>
        <v/>
      </c>
      <c r="Y20" s="456" t="str">
        <f t="shared" si="82"/>
        <v/>
      </c>
      <c r="Z20" s="456" t="str">
        <f t="shared" si="82"/>
        <v/>
      </c>
      <c r="AA20" s="459" t="str">
        <f t="shared" si="82"/>
        <v/>
      </c>
      <c r="AB20" s="460" t="str">
        <f t="shared" si="82"/>
        <v/>
      </c>
      <c r="AC20" s="456" t="str">
        <f t="shared" si="82"/>
        <v/>
      </c>
      <c r="AD20" s="456" t="str">
        <f t="shared" si="82"/>
        <v/>
      </c>
      <c r="AE20" s="457" t="str">
        <f t="shared" si="82"/>
        <v/>
      </c>
      <c r="AF20" s="458" t="str">
        <f t="shared" si="82"/>
        <v/>
      </c>
      <c r="AG20" s="456" t="str">
        <f t="shared" si="82"/>
        <v/>
      </c>
      <c r="AH20" s="456" t="str">
        <f t="shared" si="82"/>
        <v/>
      </c>
      <c r="AI20" s="459" t="str">
        <f t="shared" si="82"/>
        <v/>
      </c>
      <c r="AJ20" s="460" t="str">
        <f t="shared" si="82"/>
        <v/>
      </c>
      <c r="AK20" s="456" t="str">
        <f t="shared" si="83"/>
        <v/>
      </c>
      <c r="AL20" s="456" t="str">
        <f t="shared" si="83"/>
        <v/>
      </c>
      <c r="AM20" s="457" t="str">
        <f t="shared" si="83"/>
        <v/>
      </c>
      <c r="AN20" s="458" t="str">
        <f t="shared" si="83"/>
        <v/>
      </c>
      <c r="AO20" s="456" t="str">
        <f t="shared" si="83"/>
        <v/>
      </c>
      <c r="AP20" s="456" t="str">
        <f t="shared" si="83"/>
        <v/>
      </c>
      <c r="AQ20" s="459" t="str">
        <f t="shared" si="83"/>
        <v/>
      </c>
      <c r="AR20" s="460" t="str">
        <f t="shared" si="83"/>
        <v/>
      </c>
      <c r="AS20" s="456" t="str">
        <f t="shared" si="83"/>
        <v/>
      </c>
      <c r="AT20" s="456" t="str">
        <f t="shared" si="83"/>
        <v/>
      </c>
      <c r="AU20" s="457" t="str">
        <f t="shared" si="83"/>
        <v/>
      </c>
      <c r="AV20" s="458" t="str">
        <f t="shared" si="83"/>
        <v/>
      </c>
      <c r="AW20" s="456" t="str">
        <f t="shared" si="83"/>
        <v/>
      </c>
      <c r="AX20" s="456" t="str">
        <f t="shared" si="83"/>
        <v/>
      </c>
      <c r="AY20" s="459" t="str">
        <f t="shared" si="83"/>
        <v/>
      </c>
      <c r="AZ20" s="460" t="str">
        <f t="shared" si="83"/>
        <v/>
      </c>
      <c r="BA20" s="456" t="str">
        <f t="shared" si="84"/>
        <v/>
      </c>
      <c r="BB20" s="456" t="str">
        <f t="shared" si="84"/>
        <v/>
      </c>
      <c r="BC20" s="457" t="str">
        <f t="shared" si="84"/>
        <v/>
      </c>
      <c r="BD20" s="458" t="str">
        <f t="shared" si="84"/>
        <v/>
      </c>
      <c r="BE20" s="456" t="str">
        <f t="shared" si="84"/>
        <v/>
      </c>
      <c r="BF20" s="456" t="str">
        <f t="shared" si="84"/>
        <v/>
      </c>
      <c r="BG20" s="459" t="str">
        <f t="shared" si="84"/>
        <v/>
      </c>
      <c r="BH20" s="460" t="str">
        <f t="shared" si="84"/>
        <v/>
      </c>
      <c r="BI20" s="456" t="str">
        <f t="shared" si="84"/>
        <v/>
      </c>
      <c r="BJ20" s="456" t="str">
        <f t="shared" si="84"/>
        <v/>
      </c>
      <c r="BK20" s="457" t="str">
        <f t="shared" si="84"/>
        <v/>
      </c>
      <c r="BL20" s="458" t="str">
        <f t="shared" si="84"/>
        <v/>
      </c>
      <c r="BM20" s="456" t="str">
        <f t="shared" si="84"/>
        <v/>
      </c>
      <c r="BN20" s="456" t="str">
        <f t="shared" si="84"/>
        <v/>
      </c>
      <c r="BO20" s="459" t="str">
        <f t="shared" si="84"/>
        <v/>
      </c>
      <c r="BP20" s="458" t="str">
        <f t="shared" si="84"/>
        <v/>
      </c>
      <c r="BQ20" s="456" t="str">
        <f t="shared" si="85"/>
        <v/>
      </c>
      <c r="BR20" s="456" t="str">
        <f t="shared" si="85"/>
        <v/>
      </c>
      <c r="BS20" s="459" t="str">
        <f t="shared" si="85"/>
        <v/>
      </c>
      <c r="BT20" s="460" t="str">
        <f t="shared" si="85"/>
        <v/>
      </c>
      <c r="BU20" s="456" t="str">
        <f t="shared" si="85"/>
        <v/>
      </c>
      <c r="BV20" s="456" t="str">
        <f t="shared" si="85"/>
        <v/>
      </c>
      <c r="BW20" s="461" t="str">
        <f t="shared" si="85"/>
        <v/>
      </c>
      <c r="BX20" s="441"/>
      <c r="JT20" s="284">
        <v>12</v>
      </c>
    </row>
    <row r="21" spans="1:280" ht="15.9" customHeight="1">
      <c r="A21" s="1712"/>
      <c r="B21" s="452" t="s">
        <v>1025</v>
      </c>
      <c r="C21" s="453" t="str">
        <f>VLOOKUP(B21,'P13'!B:AA,25,0)&amp;""</f>
        <v>×</v>
      </c>
      <c r="D21" s="453" t="str">
        <f>VLOOKUP(B21,'P13'!B:Z,2,0)&amp;""</f>
        <v/>
      </c>
      <c r="E21" s="453" t="str">
        <f>VLOOKUP(B21,'P13'!B:Z,4,0)&amp;""</f>
        <v/>
      </c>
      <c r="F21" s="453" t="str">
        <f>VLOOKUP(B21,'P13'!B:Z,8,0)&amp;""</f>
        <v/>
      </c>
      <c r="G21" s="395" t="str">
        <f>VLOOKUP(B21,'P13'!B:X,23,0)&amp;""</f>
        <v/>
      </c>
      <c r="H21" s="395" t="str">
        <f>VLOOKUP(B21,'P13'!B:Y,24,0)&amp;""</f>
        <v/>
      </c>
      <c r="I21" s="525"/>
      <c r="J21" s="519"/>
      <c r="K21" s="520"/>
      <c r="L21" s="454" t="s">
        <v>971</v>
      </c>
      <c r="M21" s="521"/>
      <c r="N21" s="522"/>
      <c r="O21" s="523"/>
      <c r="P21" s="520"/>
      <c r="Q21" s="454" t="s">
        <v>971</v>
      </c>
      <c r="R21" s="521"/>
      <c r="S21" s="524"/>
      <c r="T21" s="455" t="str">
        <f t="shared" si="86"/>
        <v/>
      </c>
      <c r="U21" s="456" t="str">
        <f t="shared" si="82"/>
        <v/>
      </c>
      <c r="V21" s="456" t="str">
        <f t="shared" si="82"/>
        <v/>
      </c>
      <c r="W21" s="457" t="str">
        <f t="shared" si="82"/>
        <v/>
      </c>
      <c r="X21" s="458" t="str">
        <f t="shared" si="82"/>
        <v/>
      </c>
      <c r="Y21" s="456" t="str">
        <f t="shared" si="82"/>
        <v/>
      </c>
      <c r="Z21" s="456" t="str">
        <f t="shared" si="82"/>
        <v/>
      </c>
      <c r="AA21" s="459" t="str">
        <f t="shared" si="82"/>
        <v/>
      </c>
      <c r="AB21" s="460" t="str">
        <f t="shared" si="82"/>
        <v/>
      </c>
      <c r="AC21" s="456" t="str">
        <f t="shared" si="82"/>
        <v/>
      </c>
      <c r="AD21" s="456" t="str">
        <f t="shared" si="82"/>
        <v/>
      </c>
      <c r="AE21" s="457" t="str">
        <f t="shared" si="82"/>
        <v/>
      </c>
      <c r="AF21" s="458" t="str">
        <f t="shared" si="82"/>
        <v/>
      </c>
      <c r="AG21" s="456" t="str">
        <f t="shared" si="82"/>
        <v/>
      </c>
      <c r="AH21" s="456" t="str">
        <f t="shared" si="82"/>
        <v/>
      </c>
      <c r="AI21" s="459" t="str">
        <f t="shared" si="82"/>
        <v/>
      </c>
      <c r="AJ21" s="460" t="str">
        <f t="shared" si="82"/>
        <v/>
      </c>
      <c r="AK21" s="456" t="str">
        <f t="shared" si="83"/>
        <v/>
      </c>
      <c r="AL21" s="456" t="str">
        <f t="shared" si="83"/>
        <v/>
      </c>
      <c r="AM21" s="457" t="str">
        <f t="shared" si="83"/>
        <v/>
      </c>
      <c r="AN21" s="458" t="str">
        <f t="shared" si="83"/>
        <v/>
      </c>
      <c r="AO21" s="456" t="str">
        <f t="shared" si="83"/>
        <v/>
      </c>
      <c r="AP21" s="456" t="str">
        <f t="shared" si="83"/>
        <v/>
      </c>
      <c r="AQ21" s="459" t="str">
        <f t="shared" si="83"/>
        <v/>
      </c>
      <c r="AR21" s="460" t="str">
        <f t="shared" si="83"/>
        <v/>
      </c>
      <c r="AS21" s="456" t="str">
        <f t="shared" si="83"/>
        <v/>
      </c>
      <c r="AT21" s="456" t="str">
        <f t="shared" si="83"/>
        <v/>
      </c>
      <c r="AU21" s="457" t="str">
        <f t="shared" si="83"/>
        <v/>
      </c>
      <c r="AV21" s="458" t="str">
        <f t="shared" si="83"/>
        <v/>
      </c>
      <c r="AW21" s="456" t="str">
        <f t="shared" si="83"/>
        <v/>
      </c>
      <c r="AX21" s="456" t="str">
        <f t="shared" si="83"/>
        <v/>
      </c>
      <c r="AY21" s="459" t="str">
        <f t="shared" si="83"/>
        <v/>
      </c>
      <c r="AZ21" s="460" t="str">
        <f t="shared" si="83"/>
        <v/>
      </c>
      <c r="BA21" s="456" t="str">
        <f t="shared" si="84"/>
        <v/>
      </c>
      <c r="BB21" s="456" t="str">
        <f t="shared" si="84"/>
        <v/>
      </c>
      <c r="BC21" s="457" t="str">
        <f t="shared" si="84"/>
        <v/>
      </c>
      <c r="BD21" s="458" t="str">
        <f t="shared" si="84"/>
        <v/>
      </c>
      <c r="BE21" s="456" t="str">
        <f t="shared" si="84"/>
        <v/>
      </c>
      <c r="BF21" s="456" t="str">
        <f t="shared" si="84"/>
        <v/>
      </c>
      <c r="BG21" s="459" t="str">
        <f t="shared" si="84"/>
        <v/>
      </c>
      <c r="BH21" s="460" t="str">
        <f t="shared" si="84"/>
        <v/>
      </c>
      <c r="BI21" s="456" t="str">
        <f t="shared" si="84"/>
        <v/>
      </c>
      <c r="BJ21" s="456" t="str">
        <f t="shared" si="84"/>
        <v/>
      </c>
      <c r="BK21" s="457" t="str">
        <f t="shared" si="84"/>
        <v/>
      </c>
      <c r="BL21" s="458" t="str">
        <f t="shared" si="84"/>
        <v/>
      </c>
      <c r="BM21" s="456" t="str">
        <f t="shared" si="84"/>
        <v/>
      </c>
      <c r="BN21" s="456" t="str">
        <f t="shared" si="84"/>
        <v/>
      </c>
      <c r="BO21" s="459" t="str">
        <f t="shared" si="84"/>
        <v/>
      </c>
      <c r="BP21" s="458" t="str">
        <f t="shared" si="84"/>
        <v/>
      </c>
      <c r="BQ21" s="456" t="str">
        <f t="shared" si="85"/>
        <v/>
      </c>
      <c r="BR21" s="456" t="str">
        <f t="shared" si="85"/>
        <v/>
      </c>
      <c r="BS21" s="459" t="str">
        <f t="shared" si="85"/>
        <v/>
      </c>
      <c r="BT21" s="460" t="str">
        <f t="shared" si="85"/>
        <v/>
      </c>
      <c r="BU21" s="456" t="str">
        <f t="shared" si="85"/>
        <v/>
      </c>
      <c r="BV21" s="456" t="str">
        <f t="shared" si="85"/>
        <v/>
      </c>
      <c r="BW21" s="461" t="str">
        <f t="shared" si="85"/>
        <v/>
      </c>
      <c r="BX21" s="441"/>
      <c r="JT21" s="284">
        <v>13</v>
      </c>
    </row>
    <row r="22" spans="1:280" ht="15.9" customHeight="1">
      <c r="A22" s="1712"/>
      <c r="B22" s="452" t="s">
        <v>1026</v>
      </c>
      <c r="C22" s="453" t="str">
        <f>VLOOKUP(B22,'P13'!B:AA,25,0)&amp;""</f>
        <v>×</v>
      </c>
      <c r="D22" s="453" t="str">
        <f>VLOOKUP(B22,'P13'!B:Z,2,0)&amp;""</f>
        <v/>
      </c>
      <c r="E22" s="453" t="str">
        <f>VLOOKUP(B22,'P13'!B:Z,4,0)&amp;""</f>
        <v/>
      </c>
      <c r="F22" s="453" t="str">
        <f>VLOOKUP(B22,'P13'!B:Z,8,0)&amp;""</f>
        <v/>
      </c>
      <c r="G22" s="395" t="str">
        <f>VLOOKUP(B22,'P13'!B:X,23,0)&amp;""</f>
        <v/>
      </c>
      <c r="H22" s="395" t="str">
        <f>VLOOKUP(B22,'P13'!B:Y,24,0)&amp;""</f>
        <v/>
      </c>
      <c r="I22" s="525"/>
      <c r="J22" s="519"/>
      <c r="K22" s="520"/>
      <c r="L22" s="454" t="s">
        <v>971</v>
      </c>
      <c r="M22" s="521"/>
      <c r="N22" s="522"/>
      <c r="O22" s="523"/>
      <c r="P22" s="520"/>
      <c r="Q22" s="454" t="s">
        <v>971</v>
      </c>
      <c r="R22" s="521"/>
      <c r="S22" s="524"/>
      <c r="T22" s="455" t="str">
        <f t="shared" si="86"/>
        <v/>
      </c>
      <c r="U22" s="456" t="str">
        <f t="shared" si="82"/>
        <v/>
      </c>
      <c r="V22" s="456" t="str">
        <f t="shared" si="82"/>
        <v/>
      </c>
      <c r="W22" s="457" t="str">
        <f t="shared" si="82"/>
        <v/>
      </c>
      <c r="X22" s="458" t="str">
        <f t="shared" si="82"/>
        <v/>
      </c>
      <c r="Y22" s="456" t="str">
        <f t="shared" si="82"/>
        <v/>
      </c>
      <c r="Z22" s="456" t="str">
        <f t="shared" si="82"/>
        <v/>
      </c>
      <c r="AA22" s="459" t="str">
        <f t="shared" si="82"/>
        <v/>
      </c>
      <c r="AB22" s="460" t="str">
        <f t="shared" si="82"/>
        <v/>
      </c>
      <c r="AC22" s="456" t="str">
        <f t="shared" si="82"/>
        <v/>
      </c>
      <c r="AD22" s="456" t="str">
        <f t="shared" si="82"/>
        <v/>
      </c>
      <c r="AE22" s="457" t="str">
        <f t="shared" si="82"/>
        <v/>
      </c>
      <c r="AF22" s="458" t="str">
        <f t="shared" si="82"/>
        <v/>
      </c>
      <c r="AG22" s="456" t="str">
        <f t="shared" si="82"/>
        <v/>
      </c>
      <c r="AH22" s="456" t="str">
        <f t="shared" si="82"/>
        <v/>
      </c>
      <c r="AI22" s="459" t="str">
        <f t="shared" si="82"/>
        <v/>
      </c>
      <c r="AJ22" s="460" t="str">
        <f t="shared" si="82"/>
        <v/>
      </c>
      <c r="AK22" s="456" t="str">
        <f t="shared" si="83"/>
        <v/>
      </c>
      <c r="AL22" s="456" t="str">
        <f t="shared" si="83"/>
        <v/>
      </c>
      <c r="AM22" s="457" t="str">
        <f t="shared" si="83"/>
        <v/>
      </c>
      <c r="AN22" s="458" t="str">
        <f t="shared" si="83"/>
        <v/>
      </c>
      <c r="AO22" s="456" t="str">
        <f t="shared" si="83"/>
        <v/>
      </c>
      <c r="AP22" s="456" t="str">
        <f t="shared" si="83"/>
        <v/>
      </c>
      <c r="AQ22" s="459" t="str">
        <f t="shared" si="83"/>
        <v/>
      </c>
      <c r="AR22" s="460" t="str">
        <f t="shared" si="83"/>
        <v/>
      </c>
      <c r="AS22" s="456" t="str">
        <f t="shared" si="83"/>
        <v/>
      </c>
      <c r="AT22" s="456" t="str">
        <f t="shared" si="83"/>
        <v/>
      </c>
      <c r="AU22" s="457" t="str">
        <f t="shared" si="83"/>
        <v/>
      </c>
      <c r="AV22" s="458" t="str">
        <f t="shared" si="83"/>
        <v/>
      </c>
      <c r="AW22" s="456" t="str">
        <f t="shared" si="83"/>
        <v/>
      </c>
      <c r="AX22" s="456" t="str">
        <f t="shared" si="83"/>
        <v/>
      </c>
      <c r="AY22" s="459" t="str">
        <f t="shared" si="83"/>
        <v/>
      </c>
      <c r="AZ22" s="460" t="str">
        <f t="shared" si="83"/>
        <v/>
      </c>
      <c r="BA22" s="456" t="str">
        <f t="shared" si="84"/>
        <v/>
      </c>
      <c r="BB22" s="456" t="str">
        <f t="shared" si="84"/>
        <v/>
      </c>
      <c r="BC22" s="457" t="str">
        <f t="shared" si="84"/>
        <v/>
      </c>
      <c r="BD22" s="458" t="str">
        <f t="shared" si="84"/>
        <v/>
      </c>
      <c r="BE22" s="456" t="str">
        <f t="shared" si="84"/>
        <v/>
      </c>
      <c r="BF22" s="456" t="str">
        <f t="shared" si="84"/>
        <v/>
      </c>
      <c r="BG22" s="459" t="str">
        <f t="shared" si="84"/>
        <v/>
      </c>
      <c r="BH22" s="460" t="str">
        <f t="shared" si="84"/>
        <v/>
      </c>
      <c r="BI22" s="456" t="str">
        <f t="shared" si="84"/>
        <v/>
      </c>
      <c r="BJ22" s="456" t="str">
        <f t="shared" si="84"/>
        <v/>
      </c>
      <c r="BK22" s="457" t="str">
        <f t="shared" si="84"/>
        <v/>
      </c>
      <c r="BL22" s="458" t="str">
        <f t="shared" si="84"/>
        <v/>
      </c>
      <c r="BM22" s="456" t="str">
        <f t="shared" si="84"/>
        <v/>
      </c>
      <c r="BN22" s="456" t="str">
        <f t="shared" si="84"/>
        <v/>
      </c>
      <c r="BO22" s="459" t="str">
        <f t="shared" si="84"/>
        <v/>
      </c>
      <c r="BP22" s="458" t="str">
        <f t="shared" si="84"/>
        <v/>
      </c>
      <c r="BQ22" s="456" t="str">
        <f t="shared" si="85"/>
        <v/>
      </c>
      <c r="BR22" s="456" t="str">
        <f t="shared" si="85"/>
        <v/>
      </c>
      <c r="BS22" s="459" t="str">
        <f t="shared" si="85"/>
        <v/>
      </c>
      <c r="BT22" s="460" t="str">
        <f t="shared" si="85"/>
        <v/>
      </c>
      <c r="BU22" s="456" t="str">
        <f t="shared" si="85"/>
        <v/>
      </c>
      <c r="BV22" s="456" t="str">
        <f t="shared" si="85"/>
        <v/>
      </c>
      <c r="BW22" s="461" t="str">
        <f t="shared" si="85"/>
        <v/>
      </c>
      <c r="BX22" s="441"/>
      <c r="JT22" s="284">
        <v>14</v>
      </c>
    </row>
    <row r="23" spans="1:280" ht="15.9" customHeight="1">
      <c r="A23" s="1712"/>
      <c r="B23" s="452" t="s">
        <v>1027</v>
      </c>
      <c r="C23" s="453" t="str">
        <f>VLOOKUP(B23,'P13'!B:AA,25,0)&amp;""</f>
        <v>×</v>
      </c>
      <c r="D23" s="453" t="str">
        <f>VLOOKUP(B23,'P13'!B:Z,2,0)&amp;""</f>
        <v/>
      </c>
      <c r="E23" s="453" t="str">
        <f>VLOOKUP(B23,'P13'!B:Z,4,0)&amp;""</f>
        <v/>
      </c>
      <c r="F23" s="453" t="str">
        <f>VLOOKUP(B23,'P13'!B:Z,8,0)&amp;""</f>
        <v/>
      </c>
      <c r="G23" s="395" t="str">
        <f>VLOOKUP(B23,'P13'!B:X,23,0)&amp;""</f>
        <v/>
      </c>
      <c r="H23" s="395" t="str">
        <f>VLOOKUP(B23,'P13'!B:Y,24,0)&amp;""</f>
        <v/>
      </c>
      <c r="I23" s="525"/>
      <c r="J23" s="519"/>
      <c r="K23" s="520"/>
      <c r="L23" s="454" t="s">
        <v>971</v>
      </c>
      <c r="M23" s="521"/>
      <c r="N23" s="522"/>
      <c r="O23" s="523"/>
      <c r="P23" s="520"/>
      <c r="Q23" s="454" t="s">
        <v>971</v>
      </c>
      <c r="R23" s="521"/>
      <c r="S23" s="524"/>
      <c r="T23" s="455" t="str">
        <f t="shared" si="86"/>
        <v/>
      </c>
      <c r="U23" s="456" t="str">
        <f t="shared" si="82"/>
        <v/>
      </c>
      <c r="V23" s="456" t="str">
        <f t="shared" si="82"/>
        <v/>
      </c>
      <c r="W23" s="457" t="str">
        <f t="shared" si="82"/>
        <v/>
      </c>
      <c r="X23" s="458" t="str">
        <f t="shared" si="82"/>
        <v/>
      </c>
      <c r="Y23" s="456" t="str">
        <f t="shared" si="82"/>
        <v/>
      </c>
      <c r="Z23" s="456" t="str">
        <f t="shared" si="82"/>
        <v/>
      </c>
      <c r="AA23" s="459" t="str">
        <f t="shared" si="82"/>
        <v/>
      </c>
      <c r="AB23" s="460" t="str">
        <f t="shared" si="82"/>
        <v/>
      </c>
      <c r="AC23" s="456" t="str">
        <f t="shared" si="82"/>
        <v/>
      </c>
      <c r="AD23" s="456" t="str">
        <f t="shared" si="82"/>
        <v/>
      </c>
      <c r="AE23" s="457" t="str">
        <f t="shared" si="82"/>
        <v/>
      </c>
      <c r="AF23" s="458" t="str">
        <f t="shared" si="82"/>
        <v/>
      </c>
      <c r="AG23" s="456" t="str">
        <f t="shared" si="82"/>
        <v/>
      </c>
      <c r="AH23" s="456" t="str">
        <f t="shared" si="82"/>
        <v/>
      </c>
      <c r="AI23" s="459" t="str">
        <f t="shared" si="82"/>
        <v/>
      </c>
      <c r="AJ23" s="460" t="str">
        <f t="shared" si="82"/>
        <v/>
      </c>
      <c r="AK23" s="456" t="str">
        <f t="shared" si="83"/>
        <v/>
      </c>
      <c r="AL23" s="456" t="str">
        <f t="shared" si="83"/>
        <v/>
      </c>
      <c r="AM23" s="457" t="str">
        <f t="shared" si="83"/>
        <v/>
      </c>
      <c r="AN23" s="458" t="str">
        <f t="shared" si="83"/>
        <v/>
      </c>
      <c r="AO23" s="456" t="str">
        <f t="shared" si="83"/>
        <v/>
      </c>
      <c r="AP23" s="456" t="str">
        <f t="shared" si="83"/>
        <v/>
      </c>
      <c r="AQ23" s="459" t="str">
        <f t="shared" si="83"/>
        <v/>
      </c>
      <c r="AR23" s="460" t="str">
        <f t="shared" si="83"/>
        <v/>
      </c>
      <c r="AS23" s="456" t="str">
        <f t="shared" si="83"/>
        <v/>
      </c>
      <c r="AT23" s="456" t="str">
        <f t="shared" si="83"/>
        <v/>
      </c>
      <c r="AU23" s="457" t="str">
        <f t="shared" si="83"/>
        <v/>
      </c>
      <c r="AV23" s="458" t="str">
        <f t="shared" si="83"/>
        <v/>
      </c>
      <c r="AW23" s="456" t="str">
        <f t="shared" si="83"/>
        <v/>
      </c>
      <c r="AX23" s="456" t="str">
        <f t="shared" si="83"/>
        <v/>
      </c>
      <c r="AY23" s="459" t="str">
        <f t="shared" si="83"/>
        <v/>
      </c>
      <c r="AZ23" s="460" t="str">
        <f t="shared" si="83"/>
        <v/>
      </c>
      <c r="BA23" s="456" t="str">
        <f t="shared" si="84"/>
        <v/>
      </c>
      <c r="BB23" s="456" t="str">
        <f t="shared" si="84"/>
        <v/>
      </c>
      <c r="BC23" s="457" t="str">
        <f t="shared" si="84"/>
        <v/>
      </c>
      <c r="BD23" s="458" t="str">
        <f t="shared" si="84"/>
        <v/>
      </c>
      <c r="BE23" s="456" t="str">
        <f t="shared" si="84"/>
        <v/>
      </c>
      <c r="BF23" s="456" t="str">
        <f t="shared" si="84"/>
        <v/>
      </c>
      <c r="BG23" s="459" t="str">
        <f t="shared" si="84"/>
        <v/>
      </c>
      <c r="BH23" s="460" t="str">
        <f t="shared" si="84"/>
        <v/>
      </c>
      <c r="BI23" s="456" t="str">
        <f t="shared" si="84"/>
        <v/>
      </c>
      <c r="BJ23" s="456" t="str">
        <f t="shared" si="84"/>
        <v/>
      </c>
      <c r="BK23" s="457" t="str">
        <f t="shared" si="84"/>
        <v/>
      </c>
      <c r="BL23" s="458" t="str">
        <f t="shared" si="84"/>
        <v/>
      </c>
      <c r="BM23" s="456" t="str">
        <f t="shared" si="84"/>
        <v/>
      </c>
      <c r="BN23" s="456" t="str">
        <f t="shared" si="84"/>
        <v/>
      </c>
      <c r="BO23" s="459" t="str">
        <f t="shared" si="84"/>
        <v/>
      </c>
      <c r="BP23" s="458" t="str">
        <f t="shared" si="84"/>
        <v/>
      </c>
      <c r="BQ23" s="456" t="str">
        <f t="shared" si="85"/>
        <v/>
      </c>
      <c r="BR23" s="456" t="str">
        <f t="shared" si="85"/>
        <v/>
      </c>
      <c r="BS23" s="459" t="str">
        <f t="shared" si="85"/>
        <v/>
      </c>
      <c r="BT23" s="460" t="str">
        <f t="shared" si="85"/>
        <v/>
      </c>
      <c r="BU23" s="456" t="str">
        <f t="shared" si="85"/>
        <v/>
      </c>
      <c r="BV23" s="456" t="str">
        <f t="shared" si="85"/>
        <v/>
      </c>
      <c r="BW23" s="461" t="str">
        <f t="shared" si="85"/>
        <v/>
      </c>
      <c r="BX23" s="441"/>
      <c r="JT23" s="284">
        <v>15</v>
      </c>
    </row>
    <row r="24" spans="1:280" ht="15.9" customHeight="1">
      <c r="A24" s="1712"/>
      <c r="B24" s="452" t="s">
        <v>1028</v>
      </c>
      <c r="C24" s="453" t="str">
        <f>VLOOKUP(B24,'P13'!B:AA,25,0)&amp;""</f>
        <v>×</v>
      </c>
      <c r="D24" s="453" t="str">
        <f>VLOOKUP(B24,'P13'!B:Z,2,0)&amp;""</f>
        <v/>
      </c>
      <c r="E24" s="453" t="str">
        <f>VLOOKUP(B24,'P13'!B:Z,4,0)&amp;""</f>
        <v/>
      </c>
      <c r="F24" s="453" t="str">
        <f>VLOOKUP(B24,'P13'!B:Z,8,0)&amp;""</f>
        <v/>
      </c>
      <c r="G24" s="395" t="str">
        <f>VLOOKUP(B24,'P13'!B:X,23,0)&amp;""</f>
        <v/>
      </c>
      <c r="H24" s="395" t="str">
        <f>VLOOKUP(B24,'P13'!B:Y,24,0)&amp;""</f>
        <v/>
      </c>
      <c r="I24" s="525"/>
      <c r="J24" s="519"/>
      <c r="K24" s="520"/>
      <c r="L24" s="454" t="s">
        <v>971</v>
      </c>
      <c r="M24" s="521"/>
      <c r="N24" s="522"/>
      <c r="O24" s="523"/>
      <c r="P24" s="520"/>
      <c r="Q24" s="454" t="s">
        <v>971</v>
      </c>
      <c r="R24" s="521"/>
      <c r="S24" s="524"/>
      <c r="T24" s="455" t="str">
        <f t="shared" si="86"/>
        <v/>
      </c>
      <c r="U24" s="456" t="str">
        <f t="shared" si="82"/>
        <v/>
      </c>
      <c r="V24" s="456" t="str">
        <f t="shared" si="82"/>
        <v/>
      </c>
      <c r="W24" s="457" t="str">
        <f t="shared" si="82"/>
        <v/>
      </c>
      <c r="X24" s="458" t="str">
        <f t="shared" si="82"/>
        <v/>
      </c>
      <c r="Y24" s="456" t="str">
        <f t="shared" si="82"/>
        <v/>
      </c>
      <c r="Z24" s="456" t="str">
        <f t="shared" si="82"/>
        <v/>
      </c>
      <c r="AA24" s="459" t="str">
        <f t="shared" si="82"/>
        <v/>
      </c>
      <c r="AB24" s="460" t="str">
        <f t="shared" si="82"/>
        <v/>
      </c>
      <c r="AC24" s="456" t="str">
        <f t="shared" si="82"/>
        <v/>
      </c>
      <c r="AD24" s="456" t="str">
        <f t="shared" si="82"/>
        <v/>
      </c>
      <c r="AE24" s="457" t="str">
        <f t="shared" si="82"/>
        <v/>
      </c>
      <c r="AF24" s="458" t="str">
        <f t="shared" si="82"/>
        <v/>
      </c>
      <c r="AG24" s="456" t="str">
        <f t="shared" si="82"/>
        <v/>
      </c>
      <c r="AH24" s="456" t="str">
        <f t="shared" si="82"/>
        <v/>
      </c>
      <c r="AI24" s="459" t="str">
        <f t="shared" si="82"/>
        <v/>
      </c>
      <c r="AJ24" s="460" t="str">
        <f t="shared" si="82"/>
        <v/>
      </c>
      <c r="AK24" s="456" t="str">
        <f t="shared" si="83"/>
        <v/>
      </c>
      <c r="AL24" s="456" t="str">
        <f t="shared" si="83"/>
        <v/>
      </c>
      <c r="AM24" s="457" t="str">
        <f t="shared" si="83"/>
        <v/>
      </c>
      <c r="AN24" s="458" t="str">
        <f t="shared" si="83"/>
        <v/>
      </c>
      <c r="AO24" s="456" t="str">
        <f t="shared" si="83"/>
        <v/>
      </c>
      <c r="AP24" s="456" t="str">
        <f t="shared" si="83"/>
        <v/>
      </c>
      <c r="AQ24" s="459" t="str">
        <f t="shared" si="83"/>
        <v/>
      </c>
      <c r="AR24" s="460" t="str">
        <f t="shared" si="83"/>
        <v/>
      </c>
      <c r="AS24" s="456" t="str">
        <f t="shared" si="83"/>
        <v/>
      </c>
      <c r="AT24" s="456" t="str">
        <f t="shared" si="83"/>
        <v/>
      </c>
      <c r="AU24" s="457" t="str">
        <f t="shared" si="83"/>
        <v/>
      </c>
      <c r="AV24" s="458" t="str">
        <f t="shared" si="83"/>
        <v/>
      </c>
      <c r="AW24" s="456" t="str">
        <f t="shared" si="83"/>
        <v/>
      </c>
      <c r="AX24" s="456" t="str">
        <f t="shared" si="83"/>
        <v/>
      </c>
      <c r="AY24" s="459" t="str">
        <f t="shared" si="83"/>
        <v/>
      </c>
      <c r="AZ24" s="460" t="str">
        <f t="shared" si="83"/>
        <v/>
      </c>
      <c r="BA24" s="456" t="str">
        <f t="shared" si="84"/>
        <v/>
      </c>
      <c r="BB24" s="456" t="str">
        <f t="shared" si="84"/>
        <v/>
      </c>
      <c r="BC24" s="457" t="str">
        <f t="shared" si="84"/>
        <v/>
      </c>
      <c r="BD24" s="458" t="str">
        <f t="shared" si="84"/>
        <v/>
      </c>
      <c r="BE24" s="456" t="str">
        <f t="shared" si="84"/>
        <v/>
      </c>
      <c r="BF24" s="456" t="str">
        <f t="shared" si="84"/>
        <v/>
      </c>
      <c r="BG24" s="459" t="str">
        <f t="shared" si="84"/>
        <v/>
      </c>
      <c r="BH24" s="460" t="str">
        <f t="shared" si="84"/>
        <v/>
      </c>
      <c r="BI24" s="456" t="str">
        <f t="shared" si="84"/>
        <v/>
      </c>
      <c r="BJ24" s="456" t="str">
        <f t="shared" si="84"/>
        <v/>
      </c>
      <c r="BK24" s="457" t="str">
        <f t="shared" si="84"/>
        <v/>
      </c>
      <c r="BL24" s="458" t="str">
        <f t="shared" si="84"/>
        <v/>
      </c>
      <c r="BM24" s="456" t="str">
        <f t="shared" si="84"/>
        <v/>
      </c>
      <c r="BN24" s="456" t="str">
        <f t="shared" si="84"/>
        <v/>
      </c>
      <c r="BO24" s="459" t="str">
        <f t="shared" si="84"/>
        <v/>
      </c>
      <c r="BP24" s="458" t="str">
        <f t="shared" si="84"/>
        <v/>
      </c>
      <c r="BQ24" s="456" t="str">
        <f t="shared" si="85"/>
        <v/>
      </c>
      <c r="BR24" s="456" t="str">
        <f t="shared" si="85"/>
        <v/>
      </c>
      <c r="BS24" s="459" t="str">
        <f t="shared" si="85"/>
        <v/>
      </c>
      <c r="BT24" s="460" t="str">
        <f t="shared" si="85"/>
        <v/>
      </c>
      <c r="BU24" s="456" t="str">
        <f t="shared" si="85"/>
        <v/>
      </c>
      <c r="BV24" s="456" t="str">
        <f t="shared" si="85"/>
        <v/>
      </c>
      <c r="BW24" s="461" t="str">
        <f t="shared" si="85"/>
        <v/>
      </c>
      <c r="BX24" s="441"/>
      <c r="JT24" s="284">
        <v>16</v>
      </c>
    </row>
    <row r="25" spans="1:280" ht="15.9" customHeight="1">
      <c r="A25" s="1712"/>
      <c r="B25" s="452" t="s">
        <v>1029</v>
      </c>
      <c r="C25" s="453" t="str">
        <f>VLOOKUP(B25,'P13'!B:AA,25,0)&amp;""</f>
        <v>×</v>
      </c>
      <c r="D25" s="453" t="str">
        <f>VLOOKUP(B25,'P13'!B:Z,2,0)&amp;""</f>
        <v/>
      </c>
      <c r="E25" s="453" t="str">
        <f>VLOOKUP(B25,'P13'!B:Z,4,0)&amp;""</f>
        <v/>
      </c>
      <c r="F25" s="453" t="str">
        <f>VLOOKUP(B25,'P13'!B:Z,8,0)&amp;""</f>
        <v/>
      </c>
      <c r="G25" s="395" t="str">
        <f>VLOOKUP(B25,'P13'!B:X,23,0)&amp;""</f>
        <v/>
      </c>
      <c r="H25" s="395" t="str">
        <f>VLOOKUP(B25,'P13'!B:Y,24,0)&amp;""</f>
        <v/>
      </c>
      <c r="I25" s="525"/>
      <c r="J25" s="519"/>
      <c r="K25" s="520"/>
      <c r="L25" s="454" t="s">
        <v>971</v>
      </c>
      <c r="M25" s="521"/>
      <c r="N25" s="522"/>
      <c r="O25" s="523"/>
      <c r="P25" s="520"/>
      <c r="Q25" s="454" t="s">
        <v>971</v>
      </c>
      <c r="R25" s="521"/>
      <c r="S25" s="524"/>
      <c r="T25" s="455" t="str">
        <f t="shared" si="86"/>
        <v/>
      </c>
      <c r="U25" s="456" t="str">
        <f>IF($O25="",IF(OR($J25="",$M25=""),"",IF(AND(U$18&gt;=1*($J25&amp;":"&amp;$K25),U$18&lt;=1*($M25&amp;":"&amp;$N25)),1,"")),IF(OR($J25="",$M25=""),"",IF(AND(U$18&gt;=1*($J25&amp;":"&amp;$K25),U$18&lt;=1*($M25&amp;":"&amp;$N25)),IF(AND(U$18&gt;=1*($O25&amp;":"&amp;$P25),U$18&lt;=1*($R25&amp;":"&amp;$S25)), "休",1),"")))</f>
        <v/>
      </c>
      <c r="V25" s="456" t="str">
        <f t="shared" si="82"/>
        <v/>
      </c>
      <c r="W25" s="457" t="str">
        <f t="shared" si="82"/>
        <v/>
      </c>
      <c r="X25" s="458" t="str">
        <f t="shared" si="82"/>
        <v/>
      </c>
      <c r="Y25" s="456" t="str">
        <f t="shared" si="82"/>
        <v/>
      </c>
      <c r="Z25" s="456" t="str">
        <f t="shared" si="82"/>
        <v/>
      </c>
      <c r="AA25" s="459" t="str">
        <f t="shared" si="82"/>
        <v/>
      </c>
      <c r="AB25" s="460" t="str">
        <f t="shared" si="82"/>
        <v/>
      </c>
      <c r="AC25" s="456" t="str">
        <f t="shared" si="82"/>
        <v/>
      </c>
      <c r="AD25" s="456" t="str">
        <f t="shared" si="82"/>
        <v/>
      </c>
      <c r="AE25" s="457" t="str">
        <f t="shared" si="82"/>
        <v/>
      </c>
      <c r="AF25" s="458" t="str">
        <f t="shared" si="82"/>
        <v/>
      </c>
      <c r="AG25" s="456" t="str">
        <f t="shared" si="82"/>
        <v/>
      </c>
      <c r="AH25" s="456" t="str">
        <f t="shared" si="82"/>
        <v/>
      </c>
      <c r="AI25" s="459" t="str">
        <f t="shared" si="82"/>
        <v/>
      </c>
      <c r="AJ25" s="460" t="str">
        <f t="shared" si="82"/>
        <v/>
      </c>
      <c r="AK25" s="456" t="str">
        <f t="shared" si="83"/>
        <v/>
      </c>
      <c r="AL25" s="456" t="str">
        <f t="shared" si="83"/>
        <v/>
      </c>
      <c r="AM25" s="457" t="str">
        <f t="shared" si="83"/>
        <v/>
      </c>
      <c r="AN25" s="458" t="str">
        <f t="shared" si="83"/>
        <v/>
      </c>
      <c r="AO25" s="456" t="str">
        <f t="shared" si="83"/>
        <v/>
      </c>
      <c r="AP25" s="456" t="str">
        <f t="shared" si="83"/>
        <v/>
      </c>
      <c r="AQ25" s="459" t="str">
        <f t="shared" si="83"/>
        <v/>
      </c>
      <c r="AR25" s="460" t="str">
        <f t="shared" si="83"/>
        <v/>
      </c>
      <c r="AS25" s="456" t="str">
        <f t="shared" si="83"/>
        <v/>
      </c>
      <c r="AT25" s="456" t="str">
        <f t="shared" si="83"/>
        <v/>
      </c>
      <c r="AU25" s="457" t="str">
        <f t="shared" si="83"/>
        <v/>
      </c>
      <c r="AV25" s="458" t="str">
        <f t="shared" si="83"/>
        <v/>
      </c>
      <c r="AW25" s="456" t="str">
        <f t="shared" si="83"/>
        <v/>
      </c>
      <c r="AX25" s="456" t="str">
        <f t="shared" si="83"/>
        <v/>
      </c>
      <c r="AY25" s="459" t="str">
        <f t="shared" si="83"/>
        <v/>
      </c>
      <c r="AZ25" s="460" t="str">
        <f t="shared" si="83"/>
        <v/>
      </c>
      <c r="BA25" s="456" t="str">
        <f t="shared" si="84"/>
        <v/>
      </c>
      <c r="BB25" s="456" t="str">
        <f t="shared" si="84"/>
        <v/>
      </c>
      <c r="BC25" s="457" t="str">
        <f t="shared" si="84"/>
        <v/>
      </c>
      <c r="BD25" s="458" t="str">
        <f t="shared" si="84"/>
        <v/>
      </c>
      <c r="BE25" s="456" t="str">
        <f t="shared" si="84"/>
        <v/>
      </c>
      <c r="BF25" s="456" t="str">
        <f t="shared" si="84"/>
        <v/>
      </c>
      <c r="BG25" s="459" t="str">
        <f t="shared" si="84"/>
        <v/>
      </c>
      <c r="BH25" s="460" t="str">
        <f t="shared" si="84"/>
        <v/>
      </c>
      <c r="BI25" s="456" t="str">
        <f t="shared" si="84"/>
        <v/>
      </c>
      <c r="BJ25" s="456" t="str">
        <f t="shared" si="84"/>
        <v/>
      </c>
      <c r="BK25" s="457" t="str">
        <f t="shared" si="84"/>
        <v/>
      </c>
      <c r="BL25" s="458" t="str">
        <f t="shared" si="84"/>
        <v/>
      </c>
      <c r="BM25" s="456" t="str">
        <f t="shared" si="84"/>
        <v/>
      </c>
      <c r="BN25" s="456" t="str">
        <f t="shared" si="84"/>
        <v/>
      </c>
      <c r="BO25" s="459" t="str">
        <f t="shared" si="84"/>
        <v/>
      </c>
      <c r="BP25" s="458" t="str">
        <f t="shared" si="84"/>
        <v/>
      </c>
      <c r="BQ25" s="456" t="str">
        <f t="shared" si="85"/>
        <v/>
      </c>
      <c r="BR25" s="456" t="str">
        <f t="shared" si="85"/>
        <v/>
      </c>
      <c r="BS25" s="459" t="str">
        <f t="shared" si="85"/>
        <v/>
      </c>
      <c r="BT25" s="460" t="str">
        <f t="shared" si="85"/>
        <v/>
      </c>
      <c r="BU25" s="456" t="str">
        <f t="shared" si="85"/>
        <v/>
      </c>
      <c r="BV25" s="456" t="str">
        <f t="shared" si="85"/>
        <v/>
      </c>
      <c r="BW25" s="461" t="str">
        <f t="shared" si="85"/>
        <v/>
      </c>
      <c r="BX25" s="441"/>
      <c r="JT25" s="284">
        <v>17</v>
      </c>
    </row>
    <row r="26" spans="1:280" ht="15.9" customHeight="1">
      <c r="A26" s="1712"/>
      <c r="B26" s="452" t="s">
        <v>1030</v>
      </c>
      <c r="C26" s="453" t="str">
        <f>VLOOKUP(B26,'P13'!B:AA,25,0)&amp;""</f>
        <v>×</v>
      </c>
      <c r="D26" s="453" t="str">
        <f>VLOOKUP(B26,'P13'!B:Z,2,0)&amp;""</f>
        <v/>
      </c>
      <c r="E26" s="453" t="str">
        <f>VLOOKUP(B26,'P13'!B:Z,4,0)&amp;""</f>
        <v/>
      </c>
      <c r="F26" s="453" t="str">
        <f>VLOOKUP(B26,'P13'!B:Z,8,0)&amp;""</f>
        <v/>
      </c>
      <c r="G26" s="395" t="str">
        <f>VLOOKUP(B26,'P13'!B:X,23,0)&amp;""</f>
        <v/>
      </c>
      <c r="H26" s="395" t="str">
        <f>VLOOKUP(B26,'P13'!B:Y,24,0)&amp;""</f>
        <v/>
      </c>
      <c r="I26" s="525"/>
      <c r="J26" s="519"/>
      <c r="K26" s="520"/>
      <c r="L26" s="454" t="s">
        <v>971</v>
      </c>
      <c r="M26" s="521"/>
      <c r="N26" s="522"/>
      <c r="O26" s="523"/>
      <c r="P26" s="520"/>
      <c r="Q26" s="454" t="s">
        <v>971</v>
      </c>
      <c r="R26" s="521"/>
      <c r="S26" s="524"/>
      <c r="T26" s="455" t="str">
        <f t="shared" si="86"/>
        <v/>
      </c>
      <c r="U26" s="456" t="str">
        <f t="shared" si="82"/>
        <v/>
      </c>
      <c r="V26" s="456" t="str">
        <f t="shared" si="82"/>
        <v/>
      </c>
      <c r="W26" s="457" t="str">
        <f t="shared" si="82"/>
        <v/>
      </c>
      <c r="X26" s="458" t="str">
        <f t="shared" si="82"/>
        <v/>
      </c>
      <c r="Y26" s="456" t="str">
        <f t="shared" si="82"/>
        <v/>
      </c>
      <c r="Z26" s="456" t="str">
        <f t="shared" si="82"/>
        <v/>
      </c>
      <c r="AA26" s="459" t="str">
        <f t="shared" si="82"/>
        <v/>
      </c>
      <c r="AB26" s="460" t="str">
        <f t="shared" si="82"/>
        <v/>
      </c>
      <c r="AC26" s="456" t="str">
        <f t="shared" si="82"/>
        <v/>
      </c>
      <c r="AD26" s="456" t="str">
        <f t="shared" si="82"/>
        <v/>
      </c>
      <c r="AE26" s="457" t="str">
        <f t="shared" si="82"/>
        <v/>
      </c>
      <c r="AF26" s="458" t="str">
        <f t="shared" si="82"/>
        <v/>
      </c>
      <c r="AG26" s="456" t="str">
        <f t="shared" si="82"/>
        <v/>
      </c>
      <c r="AH26" s="456" t="str">
        <f t="shared" si="82"/>
        <v/>
      </c>
      <c r="AI26" s="459" t="str">
        <f t="shared" si="82"/>
        <v/>
      </c>
      <c r="AJ26" s="460" t="str">
        <f t="shared" si="82"/>
        <v/>
      </c>
      <c r="AK26" s="456" t="str">
        <f t="shared" si="83"/>
        <v/>
      </c>
      <c r="AL26" s="456" t="str">
        <f t="shared" si="83"/>
        <v/>
      </c>
      <c r="AM26" s="457" t="str">
        <f t="shared" si="83"/>
        <v/>
      </c>
      <c r="AN26" s="458" t="str">
        <f t="shared" si="83"/>
        <v/>
      </c>
      <c r="AO26" s="456" t="str">
        <f t="shared" si="83"/>
        <v/>
      </c>
      <c r="AP26" s="456" t="str">
        <f t="shared" si="83"/>
        <v/>
      </c>
      <c r="AQ26" s="459" t="str">
        <f t="shared" si="83"/>
        <v/>
      </c>
      <c r="AR26" s="460" t="str">
        <f t="shared" si="83"/>
        <v/>
      </c>
      <c r="AS26" s="456" t="str">
        <f t="shared" si="83"/>
        <v/>
      </c>
      <c r="AT26" s="456" t="str">
        <f t="shared" si="83"/>
        <v/>
      </c>
      <c r="AU26" s="457" t="str">
        <f t="shared" si="83"/>
        <v/>
      </c>
      <c r="AV26" s="458" t="str">
        <f t="shared" si="83"/>
        <v/>
      </c>
      <c r="AW26" s="456" t="str">
        <f t="shared" si="83"/>
        <v/>
      </c>
      <c r="AX26" s="456" t="str">
        <f t="shared" si="83"/>
        <v/>
      </c>
      <c r="AY26" s="459" t="str">
        <f t="shared" si="83"/>
        <v/>
      </c>
      <c r="AZ26" s="460" t="str">
        <f t="shared" si="83"/>
        <v/>
      </c>
      <c r="BA26" s="456" t="str">
        <f t="shared" si="84"/>
        <v/>
      </c>
      <c r="BB26" s="456" t="str">
        <f t="shared" si="84"/>
        <v/>
      </c>
      <c r="BC26" s="457" t="str">
        <f t="shared" si="84"/>
        <v/>
      </c>
      <c r="BD26" s="458" t="str">
        <f t="shared" si="84"/>
        <v/>
      </c>
      <c r="BE26" s="456" t="str">
        <f t="shared" si="84"/>
        <v/>
      </c>
      <c r="BF26" s="456" t="str">
        <f t="shared" si="84"/>
        <v/>
      </c>
      <c r="BG26" s="459" t="str">
        <f t="shared" si="84"/>
        <v/>
      </c>
      <c r="BH26" s="460" t="str">
        <f t="shared" si="84"/>
        <v/>
      </c>
      <c r="BI26" s="456" t="str">
        <f t="shared" si="84"/>
        <v/>
      </c>
      <c r="BJ26" s="456" t="str">
        <f t="shared" si="84"/>
        <v/>
      </c>
      <c r="BK26" s="457" t="str">
        <f t="shared" si="84"/>
        <v/>
      </c>
      <c r="BL26" s="458" t="str">
        <f t="shared" si="84"/>
        <v/>
      </c>
      <c r="BM26" s="456" t="str">
        <f t="shared" si="84"/>
        <v/>
      </c>
      <c r="BN26" s="456" t="str">
        <f t="shared" si="84"/>
        <v/>
      </c>
      <c r="BO26" s="459" t="str">
        <f t="shared" si="84"/>
        <v/>
      </c>
      <c r="BP26" s="458" t="str">
        <f t="shared" si="84"/>
        <v/>
      </c>
      <c r="BQ26" s="456" t="str">
        <f t="shared" si="85"/>
        <v/>
      </c>
      <c r="BR26" s="456" t="str">
        <f t="shared" si="85"/>
        <v/>
      </c>
      <c r="BS26" s="459" t="str">
        <f t="shared" si="85"/>
        <v/>
      </c>
      <c r="BT26" s="460" t="str">
        <f t="shared" si="85"/>
        <v/>
      </c>
      <c r="BU26" s="456" t="str">
        <f t="shared" si="85"/>
        <v/>
      </c>
      <c r="BV26" s="456" t="str">
        <f t="shared" si="85"/>
        <v/>
      </c>
      <c r="BW26" s="461" t="str">
        <f t="shared" si="85"/>
        <v/>
      </c>
      <c r="BX26" s="441"/>
      <c r="JT26" s="284">
        <v>18</v>
      </c>
    </row>
    <row r="27" spans="1:280" ht="15.9" customHeight="1">
      <c r="A27" s="1712"/>
      <c r="B27" s="452" t="s">
        <v>1031</v>
      </c>
      <c r="C27" s="453" t="str">
        <f>VLOOKUP(B27,'P13'!B:AA,25,0)&amp;""</f>
        <v>×</v>
      </c>
      <c r="D27" s="453" t="str">
        <f>VLOOKUP(B27,'P13'!B:Z,2,0)&amp;""</f>
        <v/>
      </c>
      <c r="E27" s="453" t="str">
        <f>VLOOKUP(B27,'P13'!B:Z,4,0)&amp;""</f>
        <v/>
      </c>
      <c r="F27" s="453" t="str">
        <f>VLOOKUP(B27,'P13'!B:Z,8,0)&amp;""</f>
        <v/>
      </c>
      <c r="G27" s="395" t="str">
        <f>VLOOKUP(B27,'P13'!B:X,23,0)&amp;""</f>
        <v/>
      </c>
      <c r="H27" s="395" t="str">
        <f>VLOOKUP(B27,'P13'!B:Y,24,0)&amp;""</f>
        <v/>
      </c>
      <c r="I27" s="525"/>
      <c r="J27" s="519"/>
      <c r="K27" s="520"/>
      <c r="L27" s="454" t="s">
        <v>971</v>
      </c>
      <c r="M27" s="521"/>
      <c r="N27" s="522"/>
      <c r="O27" s="523"/>
      <c r="P27" s="520"/>
      <c r="Q27" s="454" t="s">
        <v>971</v>
      </c>
      <c r="R27" s="521"/>
      <c r="S27" s="524"/>
      <c r="T27" s="455" t="str">
        <f t="shared" si="86"/>
        <v/>
      </c>
      <c r="U27" s="456" t="str">
        <f t="shared" si="82"/>
        <v/>
      </c>
      <c r="V27" s="456" t="str">
        <f t="shared" si="82"/>
        <v/>
      </c>
      <c r="W27" s="457" t="str">
        <f t="shared" si="82"/>
        <v/>
      </c>
      <c r="X27" s="458" t="str">
        <f t="shared" si="82"/>
        <v/>
      </c>
      <c r="Y27" s="456" t="str">
        <f t="shared" si="82"/>
        <v/>
      </c>
      <c r="Z27" s="456" t="str">
        <f t="shared" si="82"/>
        <v/>
      </c>
      <c r="AA27" s="459" t="str">
        <f t="shared" si="82"/>
        <v/>
      </c>
      <c r="AB27" s="460" t="str">
        <f t="shared" si="82"/>
        <v/>
      </c>
      <c r="AC27" s="456" t="str">
        <f t="shared" si="82"/>
        <v/>
      </c>
      <c r="AD27" s="456" t="str">
        <f t="shared" si="82"/>
        <v/>
      </c>
      <c r="AE27" s="457" t="str">
        <f t="shared" si="82"/>
        <v/>
      </c>
      <c r="AF27" s="458" t="str">
        <f t="shared" si="82"/>
        <v/>
      </c>
      <c r="AG27" s="456" t="str">
        <f t="shared" si="82"/>
        <v/>
      </c>
      <c r="AH27" s="456" t="str">
        <f t="shared" si="82"/>
        <v/>
      </c>
      <c r="AI27" s="459" t="str">
        <f t="shared" si="82"/>
        <v/>
      </c>
      <c r="AJ27" s="460" t="str">
        <f t="shared" si="82"/>
        <v/>
      </c>
      <c r="AK27" s="456" t="str">
        <f t="shared" si="83"/>
        <v/>
      </c>
      <c r="AL27" s="456" t="str">
        <f t="shared" si="83"/>
        <v/>
      </c>
      <c r="AM27" s="457" t="str">
        <f t="shared" si="83"/>
        <v/>
      </c>
      <c r="AN27" s="458" t="str">
        <f t="shared" si="83"/>
        <v/>
      </c>
      <c r="AO27" s="456" t="str">
        <f t="shared" si="83"/>
        <v/>
      </c>
      <c r="AP27" s="456" t="str">
        <f t="shared" si="83"/>
        <v/>
      </c>
      <c r="AQ27" s="459" t="str">
        <f t="shared" si="83"/>
        <v/>
      </c>
      <c r="AR27" s="460" t="str">
        <f t="shared" si="83"/>
        <v/>
      </c>
      <c r="AS27" s="456" t="str">
        <f t="shared" si="83"/>
        <v/>
      </c>
      <c r="AT27" s="456" t="str">
        <f t="shared" si="83"/>
        <v/>
      </c>
      <c r="AU27" s="457" t="str">
        <f t="shared" si="83"/>
        <v/>
      </c>
      <c r="AV27" s="458" t="str">
        <f t="shared" si="83"/>
        <v/>
      </c>
      <c r="AW27" s="456" t="str">
        <f t="shared" si="83"/>
        <v/>
      </c>
      <c r="AX27" s="456" t="str">
        <f t="shared" si="83"/>
        <v/>
      </c>
      <c r="AY27" s="459" t="str">
        <f t="shared" si="83"/>
        <v/>
      </c>
      <c r="AZ27" s="460" t="str">
        <f t="shared" si="83"/>
        <v/>
      </c>
      <c r="BA27" s="456" t="str">
        <f t="shared" si="84"/>
        <v/>
      </c>
      <c r="BB27" s="456" t="str">
        <f t="shared" si="84"/>
        <v/>
      </c>
      <c r="BC27" s="457" t="str">
        <f t="shared" si="84"/>
        <v/>
      </c>
      <c r="BD27" s="458" t="str">
        <f t="shared" si="84"/>
        <v/>
      </c>
      <c r="BE27" s="456" t="str">
        <f t="shared" si="84"/>
        <v/>
      </c>
      <c r="BF27" s="456" t="str">
        <f t="shared" si="84"/>
        <v/>
      </c>
      <c r="BG27" s="459" t="str">
        <f t="shared" si="84"/>
        <v/>
      </c>
      <c r="BH27" s="460" t="str">
        <f t="shared" si="84"/>
        <v/>
      </c>
      <c r="BI27" s="456" t="str">
        <f t="shared" si="84"/>
        <v/>
      </c>
      <c r="BJ27" s="456" t="str">
        <f t="shared" si="84"/>
        <v/>
      </c>
      <c r="BK27" s="457" t="str">
        <f t="shared" si="84"/>
        <v/>
      </c>
      <c r="BL27" s="458" t="str">
        <f t="shared" si="84"/>
        <v/>
      </c>
      <c r="BM27" s="456" t="str">
        <f t="shared" si="84"/>
        <v/>
      </c>
      <c r="BN27" s="456" t="str">
        <f t="shared" si="84"/>
        <v/>
      </c>
      <c r="BO27" s="459" t="str">
        <f t="shared" si="84"/>
        <v/>
      </c>
      <c r="BP27" s="458" t="str">
        <f t="shared" si="84"/>
        <v/>
      </c>
      <c r="BQ27" s="456" t="str">
        <f t="shared" si="85"/>
        <v/>
      </c>
      <c r="BR27" s="456" t="str">
        <f t="shared" si="85"/>
        <v/>
      </c>
      <c r="BS27" s="459" t="str">
        <f t="shared" si="85"/>
        <v/>
      </c>
      <c r="BT27" s="460" t="str">
        <f t="shared" si="85"/>
        <v/>
      </c>
      <c r="BU27" s="456" t="str">
        <f t="shared" si="85"/>
        <v/>
      </c>
      <c r="BV27" s="456" t="str">
        <f t="shared" si="85"/>
        <v/>
      </c>
      <c r="BW27" s="461" t="str">
        <f t="shared" si="85"/>
        <v/>
      </c>
      <c r="BX27" s="441"/>
      <c r="JT27" s="284">
        <v>19</v>
      </c>
    </row>
    <row r="28" spans="1:280" ht="15.9" customHeight="1">
      <c r="A28" s="1712"/>
      <c r="B28" s="452" t="s">
        <v>1032</v>
      </c>
      <c r="C28" s="453" t="str">
        <f>VLOOKUP(B28,'P13'!B:AA,25,0)&amp;""</f>
        <v>×</v>
      </c>
      <c r="D28" s="453" t="str">
        <f>VLOOKUP(B28,'P13'!B:Z,2,0)&amp;""</f>
        <v/>
      </c>
      <c r="E28" s="453" t="str">
        <f>VLOOKUP(B28,'P13'!B:Z,4,0)&amp;""</f>
        <v/>
      </c>
      <c r="F28" s="453" t="str">
        <f>VLOOKUP(B28,'P13'!B:Z,8,0)&amp;""</f>
        <v/>
      </c>
      <c r="G28" s="395" t="str">
        <f>VLOOKUP(B28,'P13'!B:X,23,0)&amp;""</f>
        <v/>
      </c>
      <c r="H28" s="395" t="str">
        <f>VLOOKUP(B28,'P13'!B:Y,24,0)&amp;""</f>
        <v/>
      </c>
      <c r="I28" s="525"/>
      <c r="J28" s="519"/>
      <c r="K28" s="520"/>
      <c r="L28" s="454" t="s">
        <v>971</v>
      </c>
      <c r="M28" s="521"/>
      <c r="N28" s="522"/>
      <c r="O28" s="523"/>
      <c r="P28" s="520"/>
      <c r="Q28" s="454" t="s">
        <v>971</v>
      </c>
      <c r="R28" s="521"/>
      <c r="S28" s="524"/>
      <c r="T28" s="455" t="str">
        <f t="shared" si="86"/>
        <v/>
      </c>
      <c r="U28" s="456" t="str">
        <f t="shared" si="82"/>
        <v/>
      </c>
      <c r="V28" s="456" t="str">
        <f t="shared" si="82"/>
        <v/>
      </c>
      <c r="W28" s="457" t="str">
        <f t="shared" si="82"/>
        <v/>
      </c>
      <c r="X28" s="458" t="str">
        <f t="shared" si="82"/>
        <v/>
      </c>
      <c r="Y28" s="456" t="str">
        <f t="shared" si="82"/>
        <v/>
      </c>
      <c r="Z28" s="456" t="str">
        <f t="shared" si="82"/>
        <v/>
      </c>
      <c r="AA28" s="459" t="str">
        <f t="shared" si="82"/>
        <v/>
      </c>
      <c r="AB28" s="460" t="str">
        <f t="shared" si="82"/>
        <v/>
      </c>
      <c r="AC28" s="456" t="str">
        <f t="shared" si="82"/>
        <v/>
      </c>
      <c r="AD28" s="456" t="str">
        <f t="shared" si="82"/>
        <v/>
      </c>
      <c r="AE28" s="457" t="str">
        <f t="shared" si="82"/>
        <v/>
      </c>
      <c r="AF28" s="458" t="str">
        <f t="shared" si="82"/>
        <v/>
      </c>
      <c r="AG28" s="456" t="str">
        <f t="shared" si="82"/>
        <v/>
      </c>
      <c r="AH28" s="456" t="str">
        <f t="shared" si="82"/>
        <v/>
      </c>
      <c r="AI28" s="459" t="str">
        <f t="shared" si="82"/>
        <v/>
      </c>
      <c r="AJ28" s="460" t="str">
        <f t="shared" si="82"/>
        <v/>
      </c>
      <c r="AK28" s="456" t="str">
        <f t="shared" si="83"/>
        <v/>
      </c>
      <c r="AL28" s="456" t="str">
        <f t="shared" si="83"/>
        <v/>
      </c>
      <c r="AM28" s="457" t="str">
        <f t="shared" si="83"/>
        <v/>
      </c>
      <c r="AN28" s="458" t="str">
        <f t="shared" si="83"/>
        <v/>
      </c>
      <c r="AO28" s="456" t="str">
        <f t="shared" si="83"/>
        <v/>
      </c>
      <c r="AP28" s="456" t="str">
        <f t="shared" si="83"/>
        <v/>
      </c>
      <c r="AQ28" s="459" t="str">
        <f t="shared" si="83"/>
        <v/>
      </c>
      <c r="AR28" s="460" t="str">
        <f t="shared" si="83"/>
        <v/>
      </c>
      <c r="AS28" s="456" t="str">
        <f t="shared" si="83"/>
        <v/>
      </c>
      <c r="AT28" s="456" t="str">
        <f t="shared" si="83"/>
        <v/>
      </c>
      <c r="AU28" s="457" t="str">
        <f t="shared" si="83"/>
        <v/>
      </c>
      <c r="AV28" s="458" t="str">
        <f t="shared" si="83"/>
        <v/>
      </c>
      <c r="AW28" s="456" t="str">
        <f t="shared" si="83"/>
        <v/>
      </c>
      <c r="AX28" s="456" t="str">
        <f t="shared" si="83"/>
        <v/>
      </c>
      <c r="AY28" s="459" t="str">
        <f t="shared" si="83"/>
        <v/>
      </c>
      <c r="AZ28" s="460" t="str">
        <f t="shared" si="83"/>
        <v/>
      </c>
      <c r="BA28" s="456" t="str">
        <f t="shared" si="84"/>
        <v/>
      </c>
      <c r="BB28" s="456" t="str">
        <f t="shared" si="84"/>
        <v/>
      </c>
      <c r="BC28" s="457" t="str">
        <f t="shared" si="84"/>
        <v/>
      </c>
      <c r="BD28" s="458" t="str">
        <f t="shared" si="84"/>
        <v/>
      </c>
      <c r="BE28" s="456" t="str">
        <f t="shared" si="84"/>
        <v/>
      </c>
      <c r="BF28" s="456" t="str">
        <f t="shared" si="84"/>
        <v/>
      </c>
      <c r="BG28" s="459" t="str">
        <f t="shared" si="84"/>
        <v/>
      </c>
      <c r="BH28" s="460" t="str">
        <f t="shared" si="84"/>
        <v/>
      </c>
      <c r="BI28" s="456" t="str">
        <f t="shared" si="84"/>
        <v/>
      </c>
      <c r="BJ28" s="456" t="str">
        <f t="shared" si="84"/>
        <v/>
      </c>
      <c r="BK28" s="457" t="str">
        <f t="shared" si="84"/>
        <v/>
      </c>
      <c r="BL28" s="458" t="str">
        <f t="shared" si="84"/>
        <v/>
      </c>
      <c r="BM28" s="456" t="str">
        <f t="shared" si="84"/>
        <v/>
      </c>
      <c r="BN28" s="456" t="str">
        <f t="shared" si="84"/>
        <v/>
      </c>
      <c r="BO28" s="459" t="str">
        <f t="shared" si="84"/>
        <v/>
      </c>
      <c r="BP28" s="458" t="str">
        <f t="shared" si="84"/>
        <v/>
      </c>
      <c r="BQ28" s="456" t="str">
        <f t="shared" si="85"/>
        <v/>
      </c>
      <c r="BR28" s="456" t="str">
        <f t="shared" si="85"/>
        <v/>
      </c>
      <c r="BS28" s="459" t="str">
        <f t="shared" si="85"/>
        <v/>
      </c>
      <c r="BT28" s="460" t="str">
        <f t="shared" si="85"/>
        <v/>
      </c>
      <c r="BU28" s="456" t="str">
        <f t="shared" si="85"/>
        <v/>
      </c>
      <c r="BV28" s="456" t="str">
        <f t="shared" si="85"/>
        <v/>
      </c>
      <c r="BW28" s="461" t="str">
        <f t="shared" si="85"/>
        <v/>
      </c>
      <c r="BX28" s="441"/>
      <c r="JT28" s="284">
        <v>20</v>
      </c>
    </row>
    <row r="29" spans="1:280" ht="15.9" customHeight="1">
      <c r="A29" s="1712"/>
      <c r="B29" s="452" t="s">
        <v>1033</v>
      </c>
      <c r="C29" s="453" t="str">
        <f>VLOOKUP(B29,'P13'!B:AA,25,0)&amp;""</f>
        <v>×</v>
      </c>
      <c r="D29" s="453" t="str">
        <f>VLOOKUP(B29,'P13'!B:Z,2,0)&amp;""</f>
        <v/>
      </c>
      <c r="E29" s="453" t="str">
        <f>VLOOKUP(B29,'P13'!B:Z,4,0)&amp;""</f>
        <v/>
      </c>
      <c r="F29" s="453" t="str">
        <f>VLOOKUP(B29,'P13'!B:Z,8,0)&amp;""</f>
        <v/>
      </c>
      <c r="G29" s="395" t="str">
        <f>VLOOKUP(B29,'P13'!B:X,23,0)&amp;""</f>
        <v/>
      </c>
      <c r="H29" s="395" t="str">
        <f>VLOOKUP(B29,'P13'!B:Y,24,0)&amp;""</f>
        <v/>
      </c>
      <c r="I29" s="525"/>
      <c r="J29" s="519"/>
      <c r="K29" s="520"/>
      <c r="L29" s="454" t="s">
        <v>971</v>
      </c>
      <c r="M29" s="521"/>
      <c r="N29" s="522"/>
      <c r="O29" s="523"/>
      <c r="P29" s="520"/>
      <c r="Q29" s="454" t="s">
        <v>971</v>
      </c>
      <c r="R29" s="521"/>
      <c r="S29" s="524"/>
      <c r="T29" s="455" t="str">
        <f t="shared" si="86"/>
        <v/>
      </c>
      <c r="U29" s="456" t="str">
        <f t="shared" si="82"/>
        <v/>
      </c>
      <c r="V29" s="456" t="str">
        <f t="shared" si="82"/>
        <v/>
      </c>
      <c r="W29" s="457" t="str">
        <f t="shared" si="82"/>
        <v/>
      </c>
      <c r="X29" s="458" t="str">
        <f t="shared" si="82"/>
        <v/>
      </c>
      <c r="Y29" s="456" t="str">
        <f t="shared" si="82"/>
        <v/>
      </c>
      <c r="Z29" s="456" t="str">
        <f t="shared" si="82"/>
        <v/>
      </c>
      <c r="AA29" s="459" t="str">
        <f t="shared" si="82"/>
        <v/>
      </c>
      <c r="AB29" s="460" t="str">
        <f t="shared" si="82"/>
        <v/>
      </c>
      <c r="AC29" s="456" t="str">
        <f t="shared" si="82"/>
        <v/>
      </c>
      <c r="AD29" s="456" t="str">
        <f t="shared" si="82"/>
        <v/>
      </c>
      <c r="AE29" s="457" t="str">
        <f t="shared" si="82"/>
        <v/>
      </c>
      <c r="AF29" s="458" t="str">
        <f t="shared" si="82"/>
        <v/>
      </c>
      <c r="AG29" s="456" t="str">
        <f t="shared" si="82"/>
        <v/>
      </c>
      <c r="AH29" s="456" t="str">
        <f t="shared" si="82"/>
        <v/>
      </c>
      <c r="AI29" s="459" t="str">
        <f t="shared" si="82"/>
        <v/>
      </c>
      <c r="AJ29" s="460" t="str">
        <f t="shared" si="82"/>
        <v/>
      </c>
      <c r="AK29" s="456" t="str">
        <f t="shared" si="83"/>
        <v/>
      </c>
      <c r="AL29" s="456" t="str">
        <f t="shared" si="83"/>
        <v/>
      </c>
      <c r="AM29" s="457" t="str">
        <f t="shared" si="83"/>
        <v/>
      </c>
      <c r="AN29" s="458" t="str">
        <f t="shared" si="83"/>
        <v/>
      </c>
      <c r="AO29" s="456" t="str">
        <f t="shared" si="83"/>
        <v/>
      </c>
      <c r="AP29" s="456" t="str">
        <f t="shared" si="83"/>
        <v/>
      </c>
      <c r="AQ29" s="459" t="str">
        <f t="shared" si="83"/>
        <v/>
      </c>
      <c r="AR29" s="460" t="str">
        <f t="shared" si="83"/>
        <v/>
      </c>
      <c r="AS29" s="456" t="str">
        <f t="shared" si="83"/>
        <v/>
      </c>
      <c r="AT29" s="456" t="str">
        <f t="shared" si="83"/>
        <v/>
      </c>
      <c r="AU29" s="457" t="str">
        <f t="shared" si="83"/>
        <v/>
      </c>
      <c r="AV29" s="458" t="str">
        <f t="shared" si="83"/>
        <v/>
      </c>
      <c r="AW29" s="456" t="str">
        <f t="shared" si="83"/>
        <v/>
      </c>
      <c r="AX29" s="456" t="str">
        <f t="shared" si="83"/>
        <v/>
      </c>
      <c r="AY29" s="459" t="str">
        <f t="shared" si="83"/>
        <v/>
      </c>
      <c r="AZ29" s="460" t="str">
        <f t="shared" si="83"/>
        <v/>
      </c>
      <c r="BA29" s="456" t="str">
        <f t="shared" si="84"/>
        <v/>
      </c>
      <c r="BB29" s="456" t="str">
        <f t="shared" si="84"/>
        <v/>
      </c>
      <c r="BC29" s="457" t="str">
        <f t="shared" si="84"/>
        <v/>
      </c>
      <c r="BD29" s="458" t="str">
        <f t="shared" si="84"/>
        <v/>
      </c>
      <c r="BE29" s="456" t="str">
        <f t="shared" si="84"/>
        <v/>
      </c>
      <c r="BF29" s="456" t="str">
        <f t="shared" si="84"/>
        <v/>
      </c>
      <c r="BG29" s="459" t="str">
        <f t="shared" si="84"/>
        <v/>
      </c>
      <c r="BH29" s="460" t="str">
        <f t="shared" si="84"/>
        <v/>
      </c>
      <c r="BI29" s="456" t="str">
        <f t="shared" si="84"/>
        <v/>
      </c>
      <c r="BJ29" s="456" t="str">
        <f t="shared" si="84"/>
        <v/>
      </c>
      <c r="BK29" s="457" t="str">
        <f t="shared" si="84"/>
        <v/>
      </c>
      <c r="BL29" s="458" t="str">
        <f t="shared" si="84"/>
        <v/>
      </c>
      <c r="BM29" s="456" t="str">
        <f t="shared" si="84"/>
        <v/>
      </c>
      <c r="BN29" s="456" t="str">
        <f t="shared" si="84"/>
        <v/>
      </c>
      <c r="BO29" s="459" t="str">
        <f t="shared" si="84"/>
        <v/>
      </c>
      <c r="BP29" s="458" t="str">
        <f t="shared" si="84"/>
        <v/>
      </c>
      <c r="BQ29" s="456" t="str">
        <f t="shared" si="85"/>
        <v/>
      </c>
      <c r="BR29" s="456" t="str">
        <f t="shared" si="85"/>
        <v/>
      </c>
      <c r="BS29" s="459" t="str">
        <f t="shared" si="85"/>
        <v/>
      </c>
      <c r="BT29" s="460" t="str">
        <f t="shared" si="85"/>
        <v/>
      </c>
      <c r="BU29" s="456" t="str">
        <f t="shared" si="85"/>
        <v/>
      </c>
      <c r="BV29" s="456" t="str">
        <f t="shared" si="85"/>
        <v/>
      </c>
      <c r="BW29" s="461" t="str">
        <f t="shared" si="85"/>
        <v/>
      </c>
      <c r="BX29" s="441"/>
      <c r="JT29" s="284">
        <v>21</v>
      </c>
    </row>
    <row r="30" spans="1:280" ht="15.9" customHeight="1">
      <c r="A30" s="1712"/>
      <c r="B30" s="452" t="s">
        <v>1034</v>
      </c>
      <c r="C30" s="453" t="str">
        <f>VLOOKUP(B30,'P13'!B:AA,25,0)&amp;""</f>
        <v>×</v>
      </c>
      <c r="D30" s="453" t="str">
        <f>VLOOKUP(B30,'P13'!B:Z,2,0)&amp;""</f>
        <v/>
      </c>
      <c r="E30" s="453" t="str">
        <f>VLOOKUP(B30,'P13'!B:Z,4,0)&amp;""</f>
        <v/>
      </c>
      <c r="F30" s="453" t="str">
        <f>VLOOKUP(B30,'P13'!B:Z,8,0)&amp;""</f>
        <v/>
      </c>
      <c r="G30" s="395" t="str">
        <f>VLOOKUP(B30,'P13'!B:X,23,0)&amp;""</f>
        <v/>
      </c>
      <c r="H30" s="395" t="str">
        <f>VLOOKUP(B30,'P13'!B:Y,24,0)&amp;""</f>
        <v/>
      </c>
      <c r="I30" s="525"/>
      <c r="J30" s="519"/>
      <c r="K30" s="520"/>
      <c r="L30" s="454" t="s">
        <v>971</v>
      </c>
      <c r="M30" s="521"/>
      <c r="N30" s="522"/>
      <c r="O30" s="523"/>
      <c r="P30" s="520"/>
      <c r="Q30" s="454" t="s">
        <v>971</v>
      </c>
      <c r="R30" s="521"/>
      <c r="S30" s="524"/>
      <c r="T30" s="455" t="str">
        <f t="shared" si="86"/>
        <v/>
      </c>
      <c r="U30" s="456" t="str">
        <f t="shared" si="82"/>
        <v/>
      </c>
      <c r="V30" s="456" t="str">
        <f t="shared" si="82"/>
        <v/>
      </c>
      <c r="W30" s="457" t="str">
        <f t="shared" si="82"/>
        <v/>
      </c>
      <c r="X30" s="458" t="str">
        <f t="shared" si="82"/>
        <v/>
      </c>
      <c r="Y30" s="456" t="str">
        <f t="shared" si="82"/>
        <v/>
      </c>
      <c r="Z30" s="456" t="str">
        <f t="shared" si="82"/>
        <v/>
      </c>
      <c r="AA30" s="459" t="str">
        <f t="shared" si="82"/>
        <v/>
      </c>
      <c r="AB30" s="460" t="str">
        <f t="shared" si="82"/>
        <v/>
      </c>
      <c r="AC30" s="456" t="str">
        <f t="shared" si="82"/>
        <v/>
      </c>
      <c r="AD30" s="456" t="str">
        <f t="shared" si="82"/>
        <v/>
      </c>
      <c r="AE30" s="457" t="str">
        <f t="shared" si="82"/>
        <v/>
      </c>
      <c r="AF30" s="458" t="str">
        <f t="shared" si="82"/>
        <v/>
      </c>
      <c r="AG30" s="456" t="str">
        <f t="shared" si="82"/>
        <v/>
      </c>
      <c r="AH30" s="456" t="str">
        <f t="shared" si="82"/>
        <v/>
      </c>
      <c r="AI30" s="459" t="str">
        <f t="shared" si="82"/>
        <v/>
      </c>
      <c r="AJ30" s="460" t="str">
        <f t="shared" si="82"/>
        <v/>
      </c>
      <c r="AK30" s="456" t="str">
        <f t="shared" si="83"/>
        <v/>
      </c>
      <c r="AL30" s="456" t="str">
        <f t="shared" si="83"/>
        <v/>
      </c>
      <c r="AM30" s="457" t="str">
        <f t="shared" si="83"/>
        <v/>
      </c>
      <c r="AN30" s="458" t="str">
        <f t="shared" si="83"/>
        <v/>
      </c>
      <c r="AO30" s="456" t="str">
        <f t="shared" si="83"/>
        <v/>
      </c>
      <c r="AP30" s="456" t="str">
        <f t="shared" si="83"/>
        <v/>
      </c>
      <c r="AQ30" s="459" t="str">
        <f t="shared" si="83"/>
        <v/>
      </c>
      <c r="AR30" s="460" t="str">
        <f t="shared" si="83"/>
        <v/>
      </c>
      <c r="AS30" s="456" t="str">
        <f t="shared" si="83"/>
        <v/>
      </c>
      <c r="AT30" s="456" t="str">
        <f t="shared" si="83"/>
        <v/>
      </c>
      <c r="AU30" s="457" t="str">
        <f t="shared" si="83"/>
        <v/>
      </c>
      <c r="AV30" s="458" t="str">
        <f t="shared" si="83"/>
        <v/>
      </c>
      <c r="AW30" s="456" t="str">
        <f t="shared" si="83"/>
        <v/>
      </c>
      <c r="AX30" s="456" t="str">
        <f t="shared" si="83"/>
        <v/>
      </c>
      <c r="AY30" s="459" t="str">
        <f t="shared" si="83"/>
        <v/>
      </c>
      <c r="AZ30" s="460" t="str">
        <f t="shared" si="83"/>
        <v/>
      </c>
      <c r="BA30" s="456" t="str">
        <f t="shared" si="84"/>
        <v/>
      </c>
      <c r="BB30" s="456" t="str">
        <f t="shared" si="84"/>
        <v/>
      </c>
      <c r="BC30" s="457" t="str">
        <f t="shared" si="84"/>
        <v/>
      </c>
      <c r="BD30" s="458" t="str">
        <f t="shared" si="84"/>
        <v/>
      </c>
      <c r="BE30" s="456" t="str">
        <f t="shared" si="84"/>
        <v/>
      </c>
      <c r="BF30" s="456" t="str">
        <f t="shared" si="84"/>
        <v/>
      </c>
      <c r="BG30" s="459" t="str">
        <f t="shared" si="84"/>
        <v/>
      </c>
      <c r="BH30" s="460" t="str">
        <f t="shared" si="84"/>
        <v/>
      </c>
      <c r="BI30" s="456" t="str">
        <f t="shared" si="84"/>
        <v/>
      </c>
      <c r="BJ30" s="456" t="str">
        <f t="shared" si="84"/>
        <v/>
      </c>
      <c r="BK30" s="457" t="str">
        <f t="shared" si="84"/>
        <v/>
      </c>
      <c r="BL30" s="458" t="str">
        <f t="shared" si="84"/>
        <v/>
      </c>
      <c r="BM30" s="456" t="str">
        <f t="shared" si="84"/>
        <v/>
      </c>
      <c r="BN30" s="456" t="str">
        <f t="shared" si="84"/>
        <v/>
      </c>
      <c r="BO30" s="459" t="str">
        <f t="shared" si="84"/>
        <v/>
      </c>
      <c r="BP30" s="458" t="str">
        <f t="shared" si="84"/>
        <v/>
      </c>
      <c r="BQ30" s="456" t="str">
        <f t="shared" si="85"/>
        <v/>
      </c>
      <c r="BR30" s="456" t="str">
        <f t="shared" si="85"/>
        <v/>
      </c>
      <c r="BS30" s="459" t="str">
        <f t="shared" si="85"/>
        <v/>
      </c>
      <c r="BT30" s="460" t="str">
        <f t="shared" si="85"/>
        <v/>
      </c>
      <c r="BU30" s="456" t="str">
        <f t="shared" si="85"/>
        <v/>
      </c>
      <c r="BV30" s="456" t="str">
        <f t="shared" si="85"/>
        <v/>
      </c>
      <c r="BW30" s="461" t="str">
        <f t="shared" si="85"/>
        <v/>
      </c>
      <c r="BX30" s="441"/>
      <c r="JT30" s="284">
        <v>22</v>
      </c>
    </row>
    <row r="31" spans="1:280" ht="15.9" customHeight="1">
      <c r="A31" s="1712"/>
      <c r="B31" s="452" t="s">
        <v>1035</v>
      </c>
      <c r="C31" s="453" t="str">
        <f>VLOOKUP(B31,'P13'!B:AA,25,0)&amp;""</f>
        <v>×</v>
      </c>
      <c r="D31" s="453" t="str">
        <f>VLOOKUP(B31,'P13'!B:Z,2,0)&amp;""</f>
        <v/>
      </c>
      <c r="E31" s="453" t="str">
        <f>VLOOKUP(B31,'P13'!B:Z,4,0)&amp;""</f>
        <v/>
      </c>
      <c r="F31" s="453" t="str">
        <f>VLOOKUP(B31,'P13'!B:Z,8,0)&amp;""</f>
        <v/>
      </c>
      <c r="G31" s="395" t="str">
        <f>VLOOKUP(B31,'P13'!B:X,23,0)&amp;""</f>
        <v/>
      </c>
      <c r="H31" s="395" t="str">
        <f>VLOOKUP(B31,'P13'!B:Y,24,0)&amp;""</f>
        <v/>
      </c>
      <c r="I31" s="525"/>
      <c r="J31" s="519"/>
      <c r="K31" s="520"/>
      <c r="L31" s="454" t="s">
        <v>971</v>
      </c>
      <c r="M31" s="521"/>
      <c r="N31" s="522"/>
      <c r="O31" s="523"/>
      <c r="P31" s="520"/>
      <c r="Q31" s="454" t="s">
        <v>971</v>
      </c>
      <c r="R31" s="521"/>
      <c r="S31" s="524"/>
      <c r="T31" s="455" t="str">
        <f t="shared" si="86"/>
        <v/>
      </c>
      <c r="U31" s="456" t="str">
        <f t="shared" si="82"/>
        <v/>
      </c>
      <c r="V31" s="456" t="str">
        <f t="shared" si="82"/>
        <v/>
      </c>
      <c r="W31" s="457" t="str">
        <f t="shared" si="82"/>
        <v/>
      </c>
      <c r="X31" s="458" t="str">
        <f t="shared" si="82"/>
        <v/>
      </c>
      <c r="Y31" s="456" t="str">
        <f t="shared" si="82"/>
        <v/>
      </c>
      <c r="Z31" s="456" t="str">
        <f t="shared" si="82"/>
        <v/>
      </c>
      <c r="AA31" s="459" t="str">
        <f t="shared" si="82"/>
        <v/>
      </c>
      <c r="AB31" s="460" t="str">
        <f t="shared" si="82"/>
        <v/>
      </c>
      <c r="AC31" s="456" t="str">
        <f t="shared" si="82"/>
        <v/>
      </c>
      <c r="AD31" s="456" t="str">
        <f t="shared" si="82"/>
        <v/>
      </c>
      <c r="AE31" s="457" t="str">
        <f t="shared" si="82"/>
        <v/>
      </c>
      <c r="AF31" s="458" t="str">
        <f t="shared" si="82"/>
        <v/>
      </c>
      <c r="AG31" s="456" t="str">
        <f t="shared" si="82"/>
        <v/>
      </c>
      <c r="AH31" s="456" t="str">
        <f t="shared" si="82"/>
        <v/>
      </c>
      <c r="AI31" s="459" t="str">
        <f t="shared" si="82"/>
        <v/>
      </c>
      <c r="AJ31" s="460" t="str">
        <f t="shared" si="82"/>
        <v/>
      </c>
      <c r="AK31" s="456" t="str">
        <f t="shared" si="83"/>
        <v/>
      </c>
      <c r="AL31" s="456" t="str">
        <f t="shared" si="83"/>
        <v/>
      </c>
      <c r="AM31" s="457" t="str">
        <f t="shared" si="83"/>
        <v/>
      </c>
      <c r="AN31" s="458" t="str">
        <f t="shared" si="83"/>
        <v/>
      </c>
      <c r="AO31" s="456" t="str">
        <f t="shared" si="83"/>
        <v/>
      </c>
      <c r="AP31" s="456" t="str">
        <f t="shared" si="83"/>
        <v/>
      </c>
      <c r="AQ31" s="459" t="str">
        <f t="shared" si="83"/>
        <v/>
      </c>
      <c r="AR31" s="460" t="str">
        <f t="shared" si="83"/>
        <v/>
      </c>
      <c r="AS31" s="456" t="str">
        <f t="shared" si="83"/>
        <v/>
      </c>
      <c r="AT31" s="456" t="str">
        <f t="shared" si="83"/>
        <v/>
      </c>
      <c r="AU31" s="457" t="str">
        <f t="shared" si="83"/>
        <v/>
      </c>
      <c r="AV31" s="458" t="str">
        <f t="shared" si="83"/>
        <v/>
      </c>
      <c r="AW31" s="456" t="str">
        <f t="shared" si="83"/>
        <v/>
      </c>
      <c r="AX31" s="456" t="str">
        <f t="shared" si="83"/>
        <v/>
      </c>
      <c r="AY31" s="459" t="str">
        <f t="shared" si="83"/>
        <v/>
      </c>
      <c r="AZ31" s="460" t="str">
        <f t="shared" si="83"/>
        <v/>
      </c>
      <c r="BA31" s="456" t="str">
        <f t="shared" si="84"/>
        <v/>
      </c>
      <c r="BB31" s="456" t="str">
        <f t="shared" si="84"/>
        <v/>
      </c>
      <c r="BC31" s="457" t="str">
        <f t="shared" si="84"/>
        <v/>
      </c>
      <c r="BD31" s="458" t="str">
        <f t="shared" si="84"/>
        <v/>
      </c>
      <c r="BE31" s="456" t="str">
        <f t="shared" si="84"/>
        <v/>
      </c>
      <c r="BF31" s="456" t="str">
        <f t="shared" si="84"/>
        <v/>
      </c>
      <c r="BG31" s="459" t="str">
        <f t="shared" si="84"/>
        <v/>
      </c>
      <c r="BH31" s="460" t="str">
        <f t="shared" si="84"/>
        <v/>
      </c>
      <c r="BI31" s="456" t="str">
        <f t="shared" si="84"/>
        <v/>
      </c>
      <c r="BJ31" s="456" t="str">
        <f t="shared" si="84"/>
        <v/>
      </c>
      <c r="BK31" s="457" t="str">
        <f t="shared" si="84"/>
        <v/>
      </c>
      <c r="BL31" s="458" t="str">
        <f t="shared" si="84"/>
        <v/>
      </c>
      <c r="BM31" s="456" t="str">
        <f t="shared" si="84"/>
        <v/>
      </c>
      <c r="BN31" s="456" t="str">
        <f t="shared" si="84"/>
        <v/>
      </c>
      <c r="BO31" s="459" t="str">
        <f t="shared" si="84"/>
        <v/>
      </c>
      <c r="BP31" s="458" t="str">
        <f t="shared" si="84"/>
        <v/>
      </c>
      <c r="BQ31" s="456" t="str">
        <f t="shared" si="85"/>
        <v/>
      </c>
      <c r="BR31" s="456" t="str">
        <f t="shared" si="85"/>
        <v/>
      </c>
      <c r="BS31" s="459" t="str">
        <f t="shared" si="85"/>
        <v/>
      </c>
      <c r="BT31" s="460" t="str">
        <f t="shared" si="85"/>
        <v/>
      </c>
      <c r="BU31" s="456" t="str">
        <f t="shared" si="85"/>
        <v/>
      </c>
      <c r="BV31" s="456" t="str">
        <f t="shared" si="85"/>
        <v/>
      </c>
      <c r="BW31" s="461" t="str">
        <f t="shared" si="85"/>
        <v/>
      </c>
      <c r="BX31" s="441"/>
    </row>
    <row r="32" spans="1:280" ht="15.9" customHeight="1">
      <c r="A32" s="1712"/>
      <c r="B32" s="452" t="s">
        <v>1036</v>
      </c>
      <c r="C32" s="453" t="str">
        <f>VLOOKUP(B32,'P13'!B:AA,25,0)&amp;""</f>
        <v>×</v>
      </c>
      <c r="D32" s="453" t="str">
        <f>VLOOKUP(B32,'P13'!B:Z,2,0)&amp;""</f>
        <v/>
      </c>
      <c r="E32" s="453" t="str">
        <f>VLOOKUP(B32,'P13'!B:Z,4,0)&amp;""</f>
        <v/>
      </c>
      <c r="F32" s="453" t="str">
        <f>VLOOKUP(B32,'P13'!B:Z,8,0)&amp;""</f>
        <v/>
      </c>
      <c r="G32" s="395" t="str">
        <f>VLOOKUP(B32,'P13'!B:X,23,0)&amp;""</f>
        <v/>
      </c>
      <c r="H32" s="395" t="str">
        <f>VLOOKUP(B32,'P13'!B:Y,24,0)&amp;""</f>
        <v/>
      </c>
      <c r="I32" s="525"/>
      <c r="J32" s="519"/>
      <c r="K32" s="520"/>
      <c r="L32" s="454" t="s">
        <v>971</v>
      </c>
      <c r="M32" s="521"/>
      <c r="N32" s="522"/>
      <c r="O32" s="523"/>
      <c r="P32" s="520"/>
      <c r="Q32" s="454" t="s">
        <v>971</v>
      </c>
      <c r="R32" s="521"/>
      <c r="S32" s="524"/>
      <c r="T32" s="455" t="str">
        <f t="shared" si="86"/>
        <v/>
      </c>
      <c r="U32" s="456" t="str">
        <f t="shared" si="82"/>
        <v/>
      </c>
      <c r="V32" s="456" t="str">
        <f t="shared" si="82"/>
        <v/>
      </c>
      <c r="W32" s="457" t="str">
        <f t="shared" si="82"/>
        <v/>
      </c>
      <c r="X32" s="458" t="str">
        <f t="shared" si="82"/>
        <v/>
      </c>
      <c r="Y32" s="456" t="str">
        <f t="shared" si="82"/>
        <v/>
      </c>
      <c r="Z32" s="456" t="str">
        <f t="shared" si="82"/>
        <v/>
      </c>
      <c r="AA32" s="459" t="str">
        <f t="shared" si="82"/>
        <v/>
      </c>
      <c r="AB32" s="460" t="str">
        <f t="shared" si="82"/>
        <v/>
      </c>
      <c r="AC32" s="456" t="str">
        <f t="shared" si="82"/>
        <v/>
      </c>
      <c r="AD32" s="456" t="str">
        <f t="shared" si="82"/>
        <v/>
      </c>
      <c r="AE32" s="457" t="str">
        <f t="shared" si="82"/>
        <v/>
      </c>
      <c r="AF32" s="458" t="str">
        <f t="shared" si="82"/>
        <v/>
      </c>
      <c r="AG32" s="456" t="str">
        <f t="shared" si="82"/>
        <v/>
      </c>
      <c r="AH32" s="456" t="str">
        <f t="shared" si="82"/>
        <v/>
      </c>
      <c r="AI32" s="459" t="str">
        <f t="shared" si="82"/>
        <v/>
      </c>
      <c r="AJ32" s="460" t="str">
        <f t="shared" si="82"/>
        <v/>
      </c>
      <c r="AK32" s="456" t="str">
        <f t="shared" si="83"/>
        <v/>
      </c>
      <c r="AL32" s="456" t="str">
        <f t="shared" si="83"/>
        <v/>
      </c>
      <c r="AM32" s="457" t="str">
        <f t="shared" si="83"/>
        <v/>
      </c>
      <c r="AN32" s="458" t="str">
        <f t="shared" si="83"/>
        <v/>
      </c>
      <c r="AO32" s="456" t="str">
        <f t="shared" si="83"/>
        <v/>
      </c>
      <c r="AP32" s="456" t="str">
        <f t="shared" si="83"/>
        <v/>
      </c>
      <c r="AQ32" s="459" t="str">
        <f t="shared" si="83"/>
        <v/>
      </c>
      <c r="AR32" s="460" t="str">
        <f t="shared" si="83"/>
        <v/>
      </c>
      <c r="AS32" s="456" t="str">
        <f t="shared" si="83"/>
        <v/>
      </c>
      <c r="AT32" s="456" t="str">
        <f t="shared" si="83"/>
        <v/>
      </c>
      <c r="AU32" s="457" t="str">
        <f t="shared" si="83"/>
        <v/>
      </c>
      <c r="AV32" s="458" t="str">
        <f t="shared" si="83"/>
        <v/>
      </c>
      <c r="AW32" s="456" t="str">
        <f t="shared" si="83"/>
        <v/>
      </c>
      <c r="AX32" s="456" t="str">
        <f t="shared" si="83"/>
        <v/>
      </c>
      <c r="AY32" s="459" t="str">
        <f t="shared" si="83"/>
        <v/>
      </c>
      <c r="AZ32" s="460" t="str">
        <f t="shared" si="83"/>
        <v/>
      </c>
      <c r="BA32" s="456" t="str">
        <f t="shared" si="84"/>
        <v/>
      </c>
      <c r="BB32" s="456" t="str">
        <f t="shared" si="84"/>
        <v/>
      </c>
      <c r="BC32" s="457" t="str">
        <f t="shared" si="84"/>
        <v/>
      </c>
      <c r="BD32" s="458" t="str">
        <f t="shared" si="84"/>
        <v/>
      </c>
      <c r="BE32" s="456" t="str">
        <f t="shared" si="84"/>
        <v/>
      </c>
      <c r="BF32" s="456" t="str">
        <f t="shared" si="84"/>
        <v/>
      </c>
      <c r="BG32" s="459" t="str">
        <f t="shared" si="84"/>
        <v/>
      </c>
      <c r="BH32" s="460" t="str">
        <f t="shared" si="84"/>
        <v/>
      </c>
      <c r="BI32" s="456" t="str">
        <f t="shared" si="84"/>
        <v/>
      </c>
      <c r="BJ32" s="456" t="str">
        <f t="shared" si="84"/>
        <v/>
      </c>
      <c r="BK32" s="457" t="str">
        <f t="shared" si="84"/>
        <v/>
      </c>
      <c r="BL32" s="458" t="str">
        <f t="shared" si="84"/>
        <v/>
      </c>
      <c r="BM32" s="456" t="str">
        <f t="shared" si="84"/>
        <v/>
      </c>
      <c r="BN32" s="456" t="str">
        <f t="shared" si="84"/>
        <v/>
      </c>
      <c r="BO32" s="459" t="str">
        <f t="shared" si="84"/>
        <v/>
      </c>
      <c r="BP32" s="458" t="str">
        <f t="shared" si="84"/>
        <v/>
      </c>
      <c r="BQ32" s="456" t="str">
        <f t="shared" si="85"/>
        <v/>
      </c>
      <c r="BR32" s="456" t="str">
        <f t="shared" si="85"/>
        <v/>
      </c>
      <c r="BS32" s="459" t="str">
        <f t="shared" si="85"/>
        <v/>
      </c>
      <c r="BT32" s="460" t="str">
        <f t="shared" si="85"/>
        <v/>
      </c>
      <c r="BU32" s="456" t="str">
        <f t="shared" si="85"/>
        <v/>
      </c>
      <c r="BV32" s="456" t="str">
        <f t="shared" si="85"/>
        <v/>
      </c>
      <c r="BW32" s="461" t="str">
        <f t="shared" si="85"/>
        <v/>
      </c>
      <c r="BX32" s="441"/>
    </row>
    <row r="33" spans="1:76" ht="15.9" customHeight="1">
      <c r="A33" s="1712"/>
      <c r="B33" s="452" t="s">
        <v>1037</v>
      </c>
      <c r="C33" s="453" t="str">
        <f>VLOOKUP(B33,'P13'!B:AA,25,0)&amp;""</f>
        <v>×</v>
      </c>
      <c r="D33" s="453" t="str">
        <f>VLOOKUP(B33,'P13'!B:Z,2,0)&amp;""</f>
        <v/>
      </c>
      <c r="E33" s="453" t="str">
        <f>VLOOKUP(B33,'P13'!B:Z,4,0)&amp;""</f>
        <v/>
      </c>
      <c r="F33" s="453" t="str">
        <f>VLOOKUP(B33,'P13'!B:Z,8,0)&amp;""</f>
        <v/>
      </c>
      <c r="G33" s="395" t="str">
        <f>VLOOKUP(B33,'P13'!B:X,23,0)&amp;""</f>
        <v/>
      </c>
      <c r="H33" s="395" t="str">
        <f>VLOOKUP(B33,'P13'!B:Y,24,0)&amp;""</f>
        <v/>
      </c>
      <c r="I33" s="525"/>
      <c r="J33" s="519"/>
      <c r="K33" s="520"/>
      <c r="L33" s="454" t="s">
        <v>971</v>
      </c>
      <c r="M33" s="521"/>
      <c r="N33" s="522"/>
      <c r="O33" s="523"/>
      <c r="P33" s="520"/>
      <c r="Q33" s="454" t="s">
        <v>971</v>
      </c>
      <c r="R33" s="521"/>
      <c r="S33" s="524"/>
      <c r="T33" s="455" t="str">
        <f t="shared" si="86"/>
        <v/>
      </c>
      <c r="U33" s="456" t="str">
        <f t="shared" si="82"/>
        <v/>
      </c>
      <c r="V33" s="456" t="str">
        <f t="shared" si="82"/>
        <v/>
      </c>
      <c r="W33" s="457" t="str">
        <f t="shared" si="82"/>
        <v/>
      </c>
      <c r="X33" s="458" t="str">
        <f t="shared" si="82"/>
        <v/>
      </c>
      <c r="Y33" s="456" t="str">
        <f t="shared" si="82"/>
        <v/>
      </c>
      <c r="Z33" s="456" t="str">
        <f t="shared" si="82"/>
        <v/>
      </c>
      <c r="AA33" s="459" t="str">
        <f t="shared" si="82"/>
        <v/>
      </c>
      <c r="AB33" s="460" t="str">
        <f t="shared" si="82"/>
        <v/>
      </c>
      <c r="AC33" s="456" t="str">
        <f t="shared" si="82"/>
        <v/>
      </c>
      <c r="AD33" s="456" t="str">
        <f t="shared" si="82"/>
        <v/>
      </c>
      <c r="AE33" s="457" t="str">
        <f t="shared" si="82"/>
        <v/>
      </c>
      <c r="AF33" s="458" t="str">
        <f t="shared" si="82"/>
        <v/>
      </c>
      <c r="AG33" s="456" t="str">
        <f t="shared" si="82"/>
        <v/>
      </c>
      <c r="AH33" s="456" t="str">
        <f t="shared" si="82"/>
        <v/>
      </c>
      <c r="AI33" s="459" t="str">
        <f t="shared" si="82"/>
        <v/>
      </c>
      <c r="AJ33" s="460" t="str">
        <f t="shared" si="82"/>
        <v/>
      </c>
      <c r="AK33" s="456" t="str">
        <f t="shared" si="83"/>
        <v/>
      </c>
      <c r="AL33" s="456" t="str">
        <f t="shared" si="83"/>
        <v/>
      </c>
      <c r="AM33" s="457" t="str">
        <f t="shared" si="83"/>
        <v/>
      </c>
      <c r="AN33" s="458" t="str">
        <f t="shared" si="83"/>
        <v/>
      </c>
      <c r="AO33" s="456" t="str">
        <f t="shared" si="83"/>
        <v/>
      </c>
      <c r="AP33" s="456" t="str">
        <f t="shared" si="83"/>
        <v/>
      </c>
      <c r="AQ33" s="459" t="str">
        <f t="shared" si="83"/>
        <v/>
      </c>
      <c r="AR33" s="460" t="str">
        <f t="shared" si="83"/>
        <v/>
      </c>
      <c r="AS33" s="456" t="str">
        <f t="shared" si="83"/>
        <v/>
      </c>
      <c r="AT33" s="456" t="str">
        <f t="shared" si="83"/>
        <v/>
      </c>
      <c r="AU33" s="457" t="str">
        <f t="shared" si="83"/>
        <v/>
      </c>
      <c r="AV33" s="458" t="str">
        <f t="shared" si="83"/>
        <v/>
      </c>
      <c r="AW33" s="456" t="str">
        <f t="shared" si="83"/>
        <v/>
      </c>
      <c r="AX33" s="456" t="str">
        <f t="shared" si="83"/>
        <v/>
      </c>
      <c r="AY33" s="459" t="str">
        <f t="shared" si="83"/>
        <v/>
      </c>
      <c r="AZ33" s="460" t="str">
        <f t="shared" si="83"/>
        <v/>
      </c>
      <c r="BA33" s="456" t="str">
        <f t="shared" si="84"/>
        <v/>
      </c>
      <c r="BB33" s="456" t="str">
        <f t="shared" si="84"/>
        <v/>
      </c>
      <c r="BC33" s="457" t="str">
        <f t="shared" si="84"/>
        <v/>
      </c>
      <c r="BD33" s="458" t="str">
        <f t="shared" si="84"/>
        <v/>
      </c>
      <c r="BE33" s="456" t="str">
        <f t="shared" si="84"/>
        <v/>
      </c>
      <c r="BF33" s="456" t="str">
        <f t="shared" si="84"/>
        <v/>
      </c>
      <c r="BG33" s="459" t="str">
        <f t="shared" si="84"/>
        <v/>
      </c>
      <c r="BH33" s="460" t="str">
        <f t="shared" si="84"/>
        <v/>
      </c>
      <c r="BI33" s="456" t="str">
        <f t="shared" si="84"/>
        <v/>
      </c>
      <c r="BJ33" s="456" t="str">
        <f t="shared" si="84"/>
        <v/>
      </c>
      <c r="BK33" s="457" t="str">
        <f t="shared" si="84"/>
        <v/>
      </c>
      <c r="BL33" s="458" t="str">
        <f t="shared" si="84"/>
        <v/>
      </c>
      <c r="BM33" s="456" t="str">
        <f t="shared" si="84"/>
        <v/>
      </c>
      <c r="BN33" s="456" t="str">
        <f t="shared" si="84"/>
        <v/>
      </c>
      <c r="BO33" s="459" t="str">
        <f t="shared" si="84"/>
        <v/>
      </c>
      <c r="BP33" s="458" t="str">
        <f t="shared" si="84"/>
        <v/>
      </c>
      <c r="BQ33" s="456" t="str">
        <f t="shared" si="85"/>
        <v/>
      </c>
      <c r="BR33" s="456" t="str">
        <f t="shared" si="85"/>
        <v/>
      </c>
      <c r="BS33" s="459" t="str">
        <f t="shared" si="85"/>
        <v/>
      </c>
      <c r="BT33" s="460" t="str">
        <f t="shared" si="85"/>
        <v/>
      </c>
      <c r="BU33" s="456" t="str">
        <f t="shared" si="85"/>
        <v/>
      </c>
      <c r="BV33" s="456" t="str">
        <f t="shared" si="85"/>
        <v/>
      </c>
      <c r="BW33" s="461" t="str">
        <f t="shared" si="85"/>
        <v/>
      </c>
      <c r="BX33" s="441"/>
    </row>
    <row r="34" spans="1:76" ht="15.9" customHeight="1">
      <c r="A34" s="1712"/>
      <c r="B34" s="452" t="s">
        <v>1038</v>
      </c>
      <c r="C34" s="453" t="str">
        <f>VLOOKUP(B34,'P13'!B:AA,25,0)&amp;""</f>
        <v>×</v>
      </c>
      <c r="D34" s="453" t="str">
        <f>VLOOKUP(B34,'P13'!B:Z,2,0)&amp;""</f>
        <v/>
      </c>
      <c r="E34" s="453" t="str">
        <f>VLOOKUP(B34,'P13'!B:Z,4,0)&amp;""</f>
        <v/>
      </c>
      <c r="F34" s="453" t="str">
        <f>VLOOKUP(B34,'P13'!B:Z,8,0)&amp;""</f>
        <v/>
      </c>
      <c r="G34" s="395" t="str">
        <f>VLOOKUP(B34,'P13'!B:X,23,0)&amp;""</f>
        <v/>
      </c>
      <c r="H34" s="395" t="str">
        <f>VLOOKUP(B34,'P13'!B:Y,24,0)&amp;""</f>
        <v/>
      </c>
      <c r="I34" s="525"/>
      <c r="J34" s="519"/>
      <c r="K34" s="520"/>
      <c r="L34" s="454" t="s">
        <v>971</v>
      </c>
      <c r="M34" s="521"/>
      <c r="N34" s="522"/>
      <c r="O34" s="523"/>
      <c r="P34" s="520"/>
      <c r="Q34" s="454" t="s">
        <v>971</v>
      </c>
      <c r="R34" s="521"/>
      <c r="S34" s="524"/>
      <c r="T34" s="455" t="str">
        <f t="shared" si="86"/>
        <v/>
      </c>
      <c r="U34" s="456" t="str">
        <f t="shared" si="82"/>
        <v/>
      </c>
      <c r="V34" s="456" t="str">
        <f t="shared" si="82"/>
        <v/>
      </c>
      <c r="W34" s="457" t="str">
        <f t="shared" si="82"/>
        <v/>
      </c>
      <c r="X34" s="458" t="str">
        <f t="shared" si="82"/>
        <v/>
      </c>
      <c r="Y34" s="456" t="str">
        <f t="shared" si="82"/>
        <v/>
      </c>
      <c r="Z34" s="456" t="str">
        <f t="shared" si="82"/>
        <v/>
      </c>
      <c r="AA34" s="459" t="str">
        <f t="shared" si="82"/>
        <v/>
      </c>
      <c r="AB34" s="460" t="str">
        <f t="shared" si="82"/>
        <v/>
      </c>
      <c r="AC34" s="456" t="str">
        <f t="shared" si="82"/>
        <v/>
      </c>
      <c r="AD34" s="456" t="str">
        <f t="shared" si="82"/>
        <v/>
      </c>
      <c r="AE34" s="457" t="str">
        <f t="shared" si="82"/>
        <v/>
      </c>
      <c r="AF34" s="458" t="str">
        <f t="shared" si="82"/>
        <v/>
      </c>
      <c r="AG34" s="456" t="str">
        <f t="shared" si="82"/>
        <v/>
      </c>
      <c r="AH34" s="456" t="str">
        <f t="shared" si="82"/>
        <v/>
      </c>
      <c r="AI34" s="459" t="str">
        <f t="shared" si="82"/>
        <v/>
      </c>
      <c r="AJ34" s="460" t="str">
        <f t="shared" si="82"/>
        <v/>
      </c>
      <c r="AK34" s="456" t="str">
        <f t="shared" si="83"/>
        <v/>
      </c>
      <c r="AL34" s="456" t="str">
        <f t="shared" si="83"/>
        <v/>
      </c>
      <c r="AM34" s="457" t="str">
        <f t="shared" si="83"/>
        <v/>
      </c>
      <c r="AN34" s="458" t="str">
        <f t="shared" si="83"/>
        <v/>
      </c>
      <c r="AO34" s="456" t="str">
        <f t="shared" si="83"/>
        <v/>
      </c>
      <c r="AP34" s="456" t="str">
        <f t="shared" si="83"/>
        <v/>
      </c>
      <c r="AQ34" s="459" t="str">
        <f t="shared" si="83"/>
        <v/>
      </c>
      <c r="AR34" s="460" t="str">
        <f t="shared" si="83"/>
        <v/>
      </c>
      <c r="AS34" s="456" t="str">
        <f t="shared" si="83"/>
        <v/>
      </c>
      <c r="AT34" s="456" t="str">
        <f t="shared" si="83"/>
        <v/>
      </c>
      <c r="AU34" s="457" t="str">
        <f t="shared" si="83"/>
        <v/>
      </c>
      <c r="AV34" s="458" t="str">
        <f t="shared" si="83"/>
        <v/>
      </c>
      <c r="AW34" s="456" t="str">
        <f t="shared" si="83"/>
        <v/>
      </c>
      <c r="AX34" s="456" t="str">
        <f t="shared" si="83"/>
        <v/>
      </c>
      <c r="AY34" s="459" t="str">
        <f t="shared" si="83"/>
        <v/>
      </c>
      <c r="AZ34" s="460" t="str">
        <f t="shared" ref="AZ34:BO49" si="87">IF($O34="",IF(OR($J34="",$M34=""),"",IF(AND(AZ$18&gt;=1*($J34&amp;":"&amp;$K34),AZ$18&lt;=1*($M34&amp;":"&amp;$N34)),1,"")),IF(OR($J34="",$M34=""),"",IF(AND(AZ$18&gt;=1*($J34&amp;":"&amp;$K34),AZ$18&lt;=1*($M34&amp;":"&amp;$N34)),IF(AND(AZ$18&gt;=1*($O34&amp;":"&amp;$P34),AZ$18&lt;=1*($R34&amp;":"&amp;$S34)), "休",1),"")))</f>
        <v/>
      </c>
      <c r="BA34" s="456" t="str">
        <f t="shared" si="84"/>
        <v/>
      </c>
      <c r="BB34" s="456" t="str">
        <f t="shared" si="84"/>
        <v/>
      </c>
      <c r="BC34" s="457" t="str">
        <f t="shared" si="84"/>
        <v/>
      </c>
      <c r="BD34" s="458" t="str">
        <f t="shared" si="84"/>
        <v/>
      </c>
      <c r="BE34" s="456" t="str">
        <f t="shared" si="84"/>
        <v/>
      </c>
      <c r="BF34" s="456" t="str">
        <f t="shared" si="84"/>
        <v/>
      </c>
      <c r="BG34" s="459" t="str">
        <f t="shared" si="84"/>
        <v/>
      </c>
      <c r="BH34" s="460" t="str">
        <f t="shared" si="84"/>
        <v/>
      </c>
      <c r="BI34" s="456" t="str">
        <f t="shared" si="84"/>
        <v/>
      </c>
      <c r="BJ34" s="456" t="str">
        <f t="shared" si="84"/>
        <v/>
      </c>
      <c r="BK34" s="457" t="str">
        <f t="shared" si="84"/>
        <v/>
      </c>
      <c r="BL34" s="458" t="str">
        <f t="shared" si="84"/>
        <v/>
      </c>
      <c r="BM34" s="456" t="str">
        <f t="shared" si="84"/>
        <v/>
      </c>
      <c r="BN34" s="456" t="str">
        <f t="shared" si="84"/>
        <v/>
      </c>
      <c r="BO34" s="459" t="str">
        <f t="shared" si="84"/>
        <v/>
      </c>
      <c r="BP34" s="458" t="str">
        <f t="shared" ref="BP34:BW49" si="88">IF($O34="",IF(OR($J34="",$M34=""),"",IF(AND(BP$18&gt;=1*($J34&amp;":"&amp;$K34),BP$18&lt;=1*($M34&amp;":"&amp;$N34)),1,"")),IF(OR($J34="",$M34=""),"",IF(AND(BP$18&gt;=1*($J34&amp;":"&amp;$K34),BP$18&lt;=1*($M34&amp;":"&amp;$N34)),IF(AND(BP$18&gt;=1*($O34&amp;":"&amp;$P34),BP$18&lt;=1*($R34&amp;":"&amp;$S34)), "休",1),"")))</f>
        <v/>
      </c>
      <c r="BQ34" s="456" t="str">
        <f t="shared" si="85"/>
        <v/>
      </c>
      <c r="BR34" s="456" t="str">
        <f t="shared" si="85"/>
        <v/>
      </c>
      <c r="BS34" s="459" t="str">
        <f t="shared" si="85"/>
        <v/>
      </c>
      <c r="BT34" s="460" t="str">
        <f t="shared" si="85"/>
        <v/>
      </c>
      <c r="BU34" s="456" t="str">
        <f t="shared" si="85"/>
        <v/>
      </c>
      <c r="BV34" s="456" t="str">
        <f t="shared" si="85"/>
        <v/>
      </c>
      <c r="BW34" s="461" t="str">
        <f t="shared" si="85"/>
        <v/>
      </c>
      <c r="BX34" s="441"/>
    </row>
    <row r="35" spans="1:76" ht="15.9" customHeight="1">
      <c r="A35" s="1712"/>
      <c r="B35" s="452" t="s">
        <v>1039</v>
      </c>
      <c r="C35" s="453" t="str">
        <f>VLOOKUP(B35,'P13'!B:AA,25,0)&amp;""</f>
        <v>×</v>
      </c>
      <c r="D35" s="453" t="str">
        <f>VLOOKUP(B35,'P13'!B:Z,2,0)&amp;""</f>
        <v/>
      </c>
      <c r="E35" s="453" t="str">
        <f>VLOOKUP(B35,'P13'!B:Z,4,0)&amp;""</f>
        <v/>
      </c>
      <c r="F35" s="453" t="str">
        <f>VLOOKUP(B35,'P13'!B:Z,8,0)&amp;""</f>
        <v/>
      </c>
      <c r="G35" s="395" t="str">
        <f>VLOOKUP(B35,'P13'!B:X,23,0)&amp;""</f>
        <v/>
      </c>
      <c r="H35" s="395" t="str">
        <f>VLOOKUP(B35,'P13'!B:Y,24,0)&amp;""</f>
        <v/>
      </c>
      <c r="I35" s="525"/>
      <c r="J35" s="519"/>
      <c r="K35" s="520"/>
      <c r="L35" s="454" t="s">
        <v>971</v>
      </c>
      <c r="M35" s="521"/>
      <c r="N35" s="522"/>
      <c r="O35" s="523"/>
      <c r="P35" s="520"/>
      <c r="Q35" s="454" t="s">
        <v>971</v>
      </c>
      <c r="R35" s="521"/>
      <c r="S35" s="524"/>
      <c r="T35" s="455" t="str">
        <f t="shared" si="86"/>
        <v/>
      </c>
      <c r="U35" s="456" t="str">
        <f t="shared" si="86"/>
        <v/>
      </c>
      <c r="V35" s="456" t="str">
        <f t="shared" si="86"/>
        <v/>
      </c>
      <c r="W35" s="457" t="str">
        <f t="shared" si="86"/>
        <v/>
      </c>
      <c r="X35" s="458" t="str">
        <f t="shared" si="86"/>
        <v/>
      </c>
      <c r="Y35" s="456" t="str">
        <f t="shared" si="86"/>
        <v/>
      </c>
      <c r="Z35" s="456" t="str">
        <f t="shared" si="86"/>
        <v/>
      </c>
      <c r="AA35" s="459" t="str">
        <f t="shared" si="86"/>
        <v/>
      </c>
      <c r="AB35" s="460" t="str">
        <f t="shared" si="86"/>
        <v/>
      </c>
      <c r="AC35" s="456" t="str">
        <f t="shared" si="86"/>
        <v/>
      </c>
      <c r="AD35" s="456" t="str">
        <f t="shared" si="86"/>
        <v/>
      </c>
      <c r="AE35" s="457" t="str">
        <f t="shared" si="86"/>
        <v/>
      </c>
      <c r="AF35" s="458" t="str">
        <f t="shared" si="86"/>
        <v/>
      </c>
      <c r="AG35" s="456" t="str">
        <f t="shared" si="86"/>
        <v/>
      </c>
      <c r="AH35" s="456" t="str">
        <f t="shared" si="86"/>
        <v/>
      </c>
      <c r="AI35" s="459" t="str">
        <f t="shared" si="86"/>
        <v/>
      </c>
      <c r="AJ35" s="460" t="str">
        <f t="shared" ref="AJ35:AY50" si="89">IF($O35="",IF(OR($J35="",$M35=""),"",IF(AND(AJ$18&gt;=1*($J35&amp;":"&amp;$K35),AJ$18&lt;=1*($M35&amp;":"&amp;$N35)),1,"")),IF(OR($J35="",$M35=""),"",IF(AND(AJ$18&gt;=1*($J35&amp;":"&amp;$K35),AJ$18&lt;=1*($M35&amp;":"&amp;$N35)),IF(AND(AJ$18&gt;=1*($O35&amp;":"&amp;$P35),AJ$18&lt;=1*($R35&amp;":"&amp;$S35)), "休",1),"")))</f>
        <v/>
      </c>
      <c r="AK35" s="456" t="str">
        <f t="shared" si="89"/>
        <v/>
      </c>
      <c r="AL35" s="456" t="str">
        <f t="shared" si="89"/>
        <v/>
      </c>
      <c r="AM35" s="457" t="str">
        <f t="shared" si="89"/>
        <v/>
      </c>
      <c r="AN35" s="458" t="str">
        <f t="shared" si="89"/>
        <v/>
      </c>
      <c r="AO35" s="456" t="str">
        <f t="shared" si="89"/>
        <v/>
      </c>
      <c r="AP35" s="456" t="str">
        <f t="shared" si="89"/>
        <v/>
      </c>
      <c r="AQ35" s="459" t="str">
        <f t="shared" si="89"/>
        <v/>
      </c>
      <c r="AR35" s="460" t="str">
        <f t="shared" si="89"/>
        <v/>
      </c>
      <c r="AS35" s="456" t="str">
        <f t="shared" si="89"/>
        <v/>
      </c>
      <c r="AT35" s="456" t="str">
        <f t="shared" si="89"/>
        <v/>
      </c>
      <c r="AU35" s="457" t="str">
        <f t="shared" si="89"/>
        <v/>
      </c>
      <c r="AV35" s="458" t="str">
        <f t="shared" si="89"/>
        <v/>
      </c>
      <c r="AW35" s="456" t="str">
        <f t="shared" si="89"/>
        <v/>
      </c>
      <c r="AX35" s="456" t="str">
        <f t="shared" si="89"/>
        <v/>
      </c>
      <c r="AY35" s="459" t="str">
        <f t="shared" si="89"/>
        <v/>
      </c>
      <c r="AZ35" s="460" t="str">
        <f t="shared" si="87"/>
        <v/>
      </c>
      <c r="BA35" s="456" t="str">
        <f t="shared" si="87"/>
        <v/>
      </c>
      <c r="BB35" s="456" t="str">
        <f t="shared" si="87"/>
        <v/>
      </c>
      <c r="BC35" s="457" t="str">
        <f t="shared" si="87"/>
        <v/>
      </c>
      <c r="BD35" s="458" t="str">
        <f t="shared" si="87"/>
        <v/>
      </c>
      <c r="BE35" s="456" t="str">
        <f t="shared" si="87"/>
        <v/>
      </c>
      <c r="BF35" s="456" t="str">
        <f t="shared" si="87"/>
        <v/>
      </c>
      <c r="BG35" s="459" t="str">
        <f t="shared" si="87"/>
        <v/>
      </c>
      <c r="BH35" s="460" t="str">
        <f t="shared" si="87"/>
        <v/>
      </c>
      <c r="BI35" s="456" t="str">
        <f t="shared" si="87"/>
        <v/>
      </c>
      <c r="BJ35" s="456" t="str">
        <f t="shared" si="87"/>
        <v/>
      </c>
      <c r="BK35" s="457" t="str">
        <f t="shared" si="87"/>
        <v/>
      </c>
      <c r="BL35" s="458" t="str">
        <f t="shared" si="87"/>
        <v/>
      </c>
      <c r="BM35" s="456" t="str">
        <f t="shared" si="87"/>
        <v/>
      </c>
      <c r="BN35" s="456" t="str">
        <f t="shared" si="87"/>
        <v/>
      </c>
      <c r="BO35" s="459" t="str">
        <f t="shared" si="87"/>
        <v/>
      </c>
      <c r="BP35" s="458" t="str">
        <f t="shared" si="88"/>
        <v/>
      </c>
      <c r="BQ35" s="456" t="str">
        <f t="shared" si="88"/>
        <v/>
      </c>
      <c r="BR35" s="456" t="str">
        <f t="shared" si="88"/>
        <v/>
      </c>
      <c r="BS35" s="459" t="str">
        <f t="shared" si="88"/>
        <v/>
      </c>
      <c r="BT35" s="460" t="str">
        <f t="shared" si="88"/>
        <v/>
      </c>
      <c r="BU35" s="456" t="str">
        <f t="shared" si="88"/>
        <v/>
      </c>
      <c r="BV35" s="456" t="str">
        <f t="shared" si="88"/>
        <v/>
      </c>
      <c r="BW35" s="461" t="str">
        <f t="shared" si="88"/>
        <v/>
      </c>
      <c r="BX35" s="441"/>
    </row>
    <row r="36" spans="1:76" ht="15.9" customHeight="1">
      <c r="A36" s="1712"/>
      <c r="B36" s="452" t="s">
        <v>1040</v>
      </c>
      <c r="C36" s="453" t="str">
        <f>VLOOKUP(B36,'P13'!B:AA,25,0)&amp;""</f>
        <v>×</v>
      </c>
      <c r="D36" s="453" t="str">
        <f>VLOOKUP(B36,'P13'!B:Z,2,0)&amp;""</f>
        <v/>
      </c>
      <c r="E36" s="453" t="str">
        <f>VLOOKUP(B36,'P13'!B:Z,4,0)&amp;""</f>
        <v/>
      </c>
      <c r="F36" s="453" t="str">
        <f>VLOOKUP(B36,'P13'!B:Z,8,0)&amp;""</f>
        <v/>
      </c>
      <c r="G36" s="395" t="str">
        <f>VLOOKUP(B36,'P13'!B:X,23,0)&amp;""</f>
        <v/>
      </c>
      <c r="H36" s="395" t="str">
        <f>VLOOKUP(B36,'P13'!B:Y,24,0)&amp;""</f>
        <v/>
      </c>
      <c r="I36" s="525"/>
      <c r="J36" s="519"/>
      <c r="K36" s="520"/>
      <c r="L36" s="454" t="s">
        <v>971</v>
      </c>
      <c r="M36" s="521"/>
      <c r="N36" s="522"/>
      <c r="O36" s="523"/>
      <c r="P36" s="520"/>
      <c r="Q36" s="454" t="s">
        <v>971</v>
      </c>
      <c r="R36" s="521"/>
      <c r="S36" s="524"/>
      <c r="T36" s="455" t="str">
        <f t="shared" ref="T36:AI51" si="90">IF($O36="",IF(OR($J36="",$M36=""),"",IF(AND(T$18&gt;=1*($J36&amp;":"&amp;$K36),T$18&lt;=1*($M36&amp;":"&amp;$N36)),1,"")),IF(OR($J36="",$M36=""),"",IF(AND(T$18&gt;=1*($J36&amp;":"&amp;$K36),T$18&lt;=1*($M36&amp;":"&amp;$N36)),IF(AND(T$18&gt;=1*($O36&amp;":"&amp;$P36),T$18&lt;=1*($R36&amp;":"&amp;$S36)), "休",1),"")))</f>
        <v/>
      </c>
      <c r="U36" s="456" t="str">
        <f t="shared" si="90"/>
        <v/>
      </c>
      <c r="V36" s="456" t="str">
        <f t="shared" si="90"/>
        <v/>
      </c>
      <c r="W36" s="457" t="str">
        <f t="shared" si="90"/>
        <v/>
      </c>
      <c r="X36" s="458" t="str">
        <f t="shared" si="90"/>
        <v/>
      </c>
      <c r="Y36" s="456" t="str">
        <f t="shared" si="90"/>
        <v/>
      </c>
      <c r="Z36" s="456" t="str">
        <f t="shared" si="90"/>
        <v/>
      </c>
      <c r="AA36" s="459" t="str">
        <f t="shared" si="90"/>
        <v/>
      </c>
      <c r="AB36" s="460" t="str">
        <f t="shared" si="90"/>
        <v/>
      </c>
      <c r="AC36" s="456" t="str">
        <f t="shared" si="90"/>
        <v/>
      </c>
      <c r="AD36" s="456" t="str">
        <f t="shared" si="90"/>
        <v/>
      </c>
      <c r="AE36" s="457" t="str">
        <f t="shared" si="90"/>
        <v/>
      </c>
      <c r="AF36" s="458" t="str">
        <f t="shared" si="90"/>
        <v/>
      </c>
      <c r="AG36" s="456" t="str">
        <f t="shared" si="90"/>
        <v/>
      </c>
      <c r="AH36" s="456" t="str">
        <f t="shared" si="90"/>
        <v/>
      </c>
      <c r="AI36" s="459" t="str">
        <f t="shared" si="90"/>
        <v/>
      </c>
      <c r="AJ36" s="460" t="str">
        <f t="shared" si="89"/>
        <v/>
      </c>
      <c r="AK36" s="456" t="str">
        <f t="shared" si="89"/>
        <v/>
      </c>
      <c r="AL36" s="456" t="str">
        <f t="shared" si="89"/>
        <v/>
      </c>
      <c r="AM36" s="457" t="str">
        <f t="shared" si="89"/>
        <v/>
      </c>
      <c r="AN36" s="458" t="str">
        <f t="shared" si="89"/>
        <v/>
      </c>
      <c r="AO36" s="456" t="str">
        <f t="shared" si="89"/>
        <v/>
      </c>
      <c r="AP36" s="456" t="str">
        <f t="shared" si="89"/>
        <v/>
      </c>
      <c r="AQ36" s="459" t="str">
        <f t="shared" si="89"/>
        <v/>
      </c>
      <c r="AR36" s="460" t="str">
        <f t="shared" si="89"/>
        <v/>
      </c>
      <c r="AS36" s="456" t="str">
        <f t="shared" si="89"/>
        <v/>
      </c>
      <c r="AT36" s="456" t="str">
        <f t="shared" si="89"/>
        <v/>
      </c>
      <c r="AU36" s="457" t="str">
        <f t="shared" si="89"/>
        <v/>
      </c>
      <c r="AV36" s="458" t="str">
        <f t="shared" si="89"/>
        <v/>
      </c>
      <c r="AW36" s="456" t="str">
        <f t="shared" si="89"/>
        <v/>
      </c>
      <c r="AX36" s="456" t="str">
        <f t="shared" si="89"/>
        <v/>
      </c>
      <c r="AY36" s="459" t="str">
        <f t="shared" si="89"/>
        <v/>
      </c>
      <c r="AZ36" s="460" t="str">
        <f t="shared" si="87"/>
        <v/>
      </c>
      <c r="BA36" s="456" t="str">
        <f t="shared" si="87"/>
        <v/>
      </c>
      <c r="BB36" s="456" t="str">
        <f t="shared" si="87"/>
        <v/>
      </c>
      <c r="BC36" s="457" t="str">
        <f t="shared" si="87"/>
        <v/>
      </c>
      <c r="BD36" s="458" t="str">
        <f t="shared" si="87"/>
        <v/>
      </c>
      <c r="BE36" s="456" t="str">
        <f t="shared" si="87"/>
        <v/>
      </c>
      <c r="BF36" s="456" t="str">
        <f t="shared" si="87"/>
        <v/>
      </c>
      <c r="BG36" s="459" t="str">
        <f t="shared" si="87"/>
        <v/>
      </c>
      <c r="BH36" s="460" t="str">
        <f t="shared" si="87"/>
        <v/>
      </c>
      <c r="BI36" s="456" t="str">
        <f t="shared" si="87"/>
        <v/>
      </c>
      <c r="BJ36" s="456" t="str">
        <f t="shared" si="87"/>
        <v/>
      </c>
      <c r="BK36" s="457" t="str">
        <f t="shared" si="87"/>
        <v/>
      </c>
      <c r="BL36" s="458" t="str">
        <f t="shared" si="87"/>
        <v/>
      </c>
      <c r="BM36" s="456" t="str">
        <f t="shared" si="87"/>
        <v/>
      </c>
      <c r="BN36" s="456" t="str">
        <f t="shared" si="87"/>
        <v/>
      </c>
      <c r="BO36" s="459" t="str">
        <f t="shared" si="87"/>
        <v/>
      </c>
      <c r="BP36" s="458" t="str">
        <f t="shared" si="88"/>
        <v/>
      </c>
      <c r="BQ36" s="456" t="str">
        <f t="shared" si="88"/>
        <v/>
      </c>
      <c r="BR36" s="456" t="str">
        <f t="shared" si="88"/>
        <v/>
      </c>
      <c r="BS36" s="459" t="str">
        <f t="shared" si="88"/>
        <v/>
      </c>
      <c r="BT36" s="460" t="str">
        <f t="shared" si="88"/>
        <v/>
      </c>
      <c r="BU36" s="456" t="str">
        <f t="shared" si="88"/>
        <v/>
      </c>
      <c r="BV36" s="456" t="str">
        <f t="shared" si="88"/>
        <v/>
      </c>
      <c r="BW36" s="461" t="str">
        <f t="shared" si="88"/>
        <v/>
      </c>
      <c r="BX36" s="441"/>
    </row>
    <row r="37" spans="1:76" ht="15.9" customHeight="1">
      <c r="A37" s="1712"/>
      <c r="B37" s="452" t="s">
        <v>1041</v>
      </c>
      <c r="C37" s="453" t="str">
        <f>VLOOKUP(B37,'P13'!B:AA,25,0)&amp;""</f>
        <v>×</v>
      </c>
      <c r="D37" s="453" t="str">
        <f>VLOOKUP(B37,'P13'!B:Z,2,0)&amp;""</f>
        <v/>
      </c>
      <c r="E37" s="453" t="str">
        <f>VLOOKUP(B37,'P13'!B:Z,4,0)&amp;""</f>
        <v/>
      </c>
      <c r="F37" s="453" t="str">
        <f>VLOOKUP(B37,'P13'!B:Z,8,0)&amp;""</f>
        <v/>
      </c>
      <c r="G37" s="395" t="str">
        <f>VLOOKUP(B37,'P13'!B:X,23,0)&amp;""</f>
        <v/>
      </c>
      <c r="H37" s="395" t="str">
        <f>VLOOKUP(B37,'P13'!B:Y,24,0)&amp;""</f>
        <v/>
      </c>
      <c r="I37" s="525"/>
      <c r="J37" s="519"/>
      <c r="K37" s="520"/>
      <c r="L37" s="454" t="s">
        <v>971</v>
      </c>
      <c r="M37" s="521"/>
      <c r="N37" s="522"/>
      <c r="O37" s="523"/>
      <c r="P37" s="520"/>
      <c r="Q37" s="454" t="s">
        <v>971</v>
      </c>
      <c r="R37" s="521"/>
      <c r="S37" s="524"/>
      <c r="T37" s="455" t="str">
        <f t="shared" si="90"/>
        <v/>
      </c>
      <c r="U37" s="456" t="str">
        <f t="shared" si="90"/>
        <v/>
      </c>
      <c r="V37" s="456" t="str">
        <f t="shared" si="90"/>
        <v/>
      </c>
      <c r="W37" s="457" t="str">
        <f t="shared" si="90"/>
        <v/>
      </c>
      <c r="X37" s="458" t="str">
        <f t="shared" si="90"/>
        <v/>
      </c>
      <c r="Y37" s="456" t="str">
        <f t="shared" si="90"/>
        <v/>
      </c>
      <c r="Z37" s="456" t="str">
        <f t="shared" si="90"/>
        <v/>
      </c>
      <c r="AA37" s="459" t="str">
        <f t="shared" si="90"/>
        <v/>
      </c>
      <c r="AB37" s="460" t="str">
        <f t="shared" si="90"/>
        <v/>
      </c>
      <c r="AC37" s="456" t="str">
        <f t="shared" si="90"/>
        <v/>
      </c>
      <c r="AD37" s="456" t="str">
        <f t="shared" si="90"/>
        <v/>
      </c>
      <c r="AE37" s="457" t="str">
        <f t="shared" si="90"/>
        <v/>
      </c>
      <c r="AF37" s="458" t="str">
        <f t="shared" si="90"/>
        <v/>
      </c>
      <c r="AG37" s="456" t="str">
        <f t="shared" si="90"/>
        <v/>
      </c>
      <c r="AH37" s="456" t="str">
        <f t="shared" si="90"/>
        <v/>
      </c>
      <c r="AI37" s="459" t="str">
        <f t="shared" si="90"/>
        <v/>
      </c>
      <c r="AJ37" s="460" t="str">
        <f t="shared" si="89"/>
        <v/>
      </c>
      <c r="AK37" s="456" t="str">
        <f t="shared" si="89"/>
        <v/>
      </c>
      <c r="AL37" s="456" t="str">
        <f t="shared" si="89"/>
        <v/>
      </c>
      <c r="AM37" s="457" t="str">
        <f t="shared" si="89"/>
        <v/>
      </c>
      <c r="AN37" s="458" t="str">
        <f t="shared" si="89"/>
        <v/>
      </c>
      <c r="AO37" s="456" t="str">
        <f t="shared" si="89"/>
        <v/>
      </c>
      <c r="AP37" s="456" t="str">
        <f t="shared" si="89"/>
        <v/>
      </c>
      <c r="AQ37" s="459" t="str">
        <f t="shared" si="89"/>
        <v/>
      </c>
      <c r="AR37" s="460" t="str">
        <f t="shared" si="89"/>
        <v/>
      </c>
      <c r="AS37" s="456" t="str">
        <f t="shared" si="89"/>
        <v/>
      </c>
      <c r="AT37" s="456" t="str">
        <f t="shared" si="89"/>
        <v/>
      </c>
      <c r="AU37" s="457" t="str">
        <f t="shared" si="89"/>
        <v/>
      </c>
      <c r="AV37" s="458" t="str">
        <f t="shared" si="89"/>
        <v/>
      </c>
      <c r="AW37" s="456" t="str">
        <f t="shared" si="89"/>
        <v/>
      </c>
      <c r="AX37" s="456" t="str">
        <f t="shared" si="89"/>
        <v/>
      </c>
      <c r="AY37" s="459" t="str">
        <f t="shared" si="89"/>
        <v/>
      </c>
      <c r="AZ37" s="460" t="str">
        <f t="shared" si="87"/>
        <v/>
      </c>
      <c r="BA37" s="456" t="str">
        <f t="shared" si="87"/>
        <v/>
      </c>
      <c r="BB37" s="456" t="str">
        <f t="shared" si="87"/>
        <v/>
      </c>
      <c r="BC37" s="457" t="str">
        <f t="shared" si="87"/>
        <v/>
      </c>
      <c r="BD37" s="458" t="str">
        <f t="shared" si="87"/>
        <v/>
      </c>
      <c r="BE37" s="456" t="str">
        <f t="shared" si="87"/>
        <v/>
      </c>
      <c r="BF37" s="456" t="str">
        <f t="shared" si="87"/>
        <v/>
      </c>
      <c r="BG37" s="459" t="str">
        <f t="shared" si="87"/>
        <v/>
      </c>
      <c r="BH37" s="460" t="str">
        <f t="shared" si="87"/>
        <v/>
      </c>
      <c r="BI37" s="456" t="str">
        <f t="shared" si="87"/>
        <v/>
      </c>
      <c r="BJ37" s="456" t="str">
        <f t="shared" si="87"/>
        <v/>
      </c>
      <c r="BK37" s="457" t="str">
        <f t="shared" si="87"/>
        <v/>
      </c>
      <c r="BL37" s="458" t="str">
        <f t="shared" si="87"/>
        <v/>
      </c>
      <c r="BM37" s="456" t="str">
        <f t="shared" si="87"/>
        <v/>
      </c>
      <c r="BN37" s="456" t="str">
        <f t="shared" si="87"/>
        <v/>
      </c>
      <c r="BO37" s="459" t="str">
        <f t="shared" si="87"/>
        <v/>
      </c>
      <c r="BP37" s="458" t="str">
        <f t="shared" si="88"/>
        <v/>
      </c>
      <c r="BQ37" s="456" t="str">
        <f t="shared" si="88"/>
        <v/>
      </c>
      <c r="BR37" s="456" t="str">
        <f t="shared" si="88"/>
        <v/>
      </c>
      <c r="BS37" s="459" t="str">
        <f t="shared" si="88"/>
        <v/>
      </c>
      <c r="BT37" s="460" t="str">
        <f t="shared" si="88"/>
        <v/>
      </c>
      <c r="BU37" s="456" t="str">
        <f t="shared" si="88"/>
        <v/>
      </c>
      <c r="BV37" s="456" t="str">
        <f t="shared" si="88"/>
        <v/>
      </c>
      <c r="BW37" s="461" t="str">
        <f t="shared" si="88"/>
        <v/>
      </c>
      <c r="BX37" s="441"/>
    </row>
    <row r="38" spans="1:76" ht="15.9" customHeight="1">
      <c r="A38" s="1712"/>
      <c r="B38" s="395" t="s">
        <v>1042</v>
      </c>
      <c r="C38" s="395" t="str">
        <f>VLOOKUP(B38,'P13'!B:AA,25,0)&amp;""</f>
        <v>×</v>
      </c>
      <c r="D38" s="395" t="str">
        <f>VLOOKUP(B38,'P13'!B:Z,2,0)&amp;""</f>
        <v/>
      </c>
      <c r="E38" s="395" t="str">
        <f>VLOOKUP(B38,'P13'!B:Z,4,0)&amp;""</f>
        <v/>
      </c>
      <c r="F38" s="395" t="str">
        <f>VLOOKUP(B38,'P13'!B:Z,8,0)&amp;""</f>
        <v/>
      </c>
      <c r="G38" s="395" t="str">
        <f>VLOOKUP(B38,'P13'!B:X,23,0)&amp;""</f>
        <v/>
      </c>
      <c r="H38" s="395" t="str">
        <f>VLOOKUP(B38,'P13'!B:Y,24,0)&amp;""</f>
        <v/>
      </c>
      <c r="I38" s="407"/>
      <c r="J38" s="408"/>
      <c r="K38" s="414"/>
      <c r="L38" s="391" t="s">
        <v>971</v>
      </c>
      <c r="M38" s="415"/>
      <c r="N38" s="526"/>
      <c r="O38" s="527"/>
      <c r="P38" s="414"/>
      <c r="Q38" s="391" t="s">
        <v>971</v>
      </c>
      <c r="R38" s="415"/>
      <c r="S38" s="409"/>
      <c r="T38" s="390" t="str">
        <f t="shared" si="90"/>
        <v/>
      </c>
      <c r="U38" s="410" t="str">
        <f t="shared" si="90"/>
        <v/>
      </c>
      <c r="V38" s="410" t="str">
        <f t="shared" si="90"/>
        <v/>
      </c>
      <c r="W38" s="411" t="str">
        <f t="shared" si="90"/>
        <v/>
      </c>
      <c r="X38" s="438" t="str">
        <f t="shared" si="90"/>
        <v/>
      </c>
      <c r="Y38" s="410" t="str">
        <f t="shared" si="90"/>
        <v/>
      </c>
      <c r="Z38" s="410" t="str">
        <f t="shared" si="90"/>
        <v/>
      </c>
      <c r="AA38" s="437" t="str">
        <f t="shared" si="90"/>
        <v/>
      </c>
      <c r="AB38" s="412" t="str">
        <f t="shared" si="90"/>
        <v/>
      </c>
      <c r="AC38" s="410" t="str">
        <f t="shared" si="90"/>
        <v/>
      </c>
      <c r="AD38" s="410" t="str">
        <f t="shared" si="90"/>
        <v/>
      </c>
      <c r="AE38" s="411" t="str">
        <f t="shared" si="90"/>
        <v/>
      </c>
      <c r="AF38" s="438" t="str">
        <f t="shared" si="90"/>
        <v/>
      </c>
      <c r="AG38" s="410" t="str">
        <f t="shared" si="90"/>
        <v/>
      </c>
      <c r="AH38" s="410" t="str">
        <f t="shared" si="90"/>
        <v/>
      </c>
      <c r="AI38" s="437" t="str">
        <f t="shared" si="90"/>
        <v/>
      </c>
      <c r="AJ38" s="412" t="str">
        <f t="shared" si="89"/>
        <v/>
      </c>
      <c r="AK38" s="410" t="str">
        <f t="shared" si="89"/>
        <v/>
      </c>
      <c r="AL38" s="410" t="str">
        <f t="shared" si="89"/>
        <v/>
      </c>
      <c r="AM38" s="411" t="str">
        <f t="shared" si="89"/>
        <v/>
      </c>
      <c r="AN38" s="438" t="str">
        <f t="shared" si="89"/>
        <v/>
      </c>
      <c r="AO38" s="410" t="str">
        <f t="shared" si="89"/>
        <v/>
      </c>
      <c r="AP38" s="410" t="str">
        <f t="shared" si="89"/>
        <v/>
      </c>
      <c r="AQ38" s="437" t="str">
        <f t="shared" si="89"/>
        <v/>
      </c>
      <c r="AR38" s="412" t="str">
        <f t="shared" si="89"/>
        <v/>
      </c>
      <c r="AS38" s="410" t="str">
        <f t="shared" si="89"/>
        <v/>
      </c>
      <c r="AT38" s="410" t="str">
        <f t="shared" si="89"/>
        <v/>
      </c>
      <c r="AU38" s="411" t="str">
        <f t="shared" si="89"/>
        <v/>
      </c>
      <c r="AV38" s="438" t="str">
        <f t="shared" si="89"/>
        <v/>
      </c>
      <c r="AW38" s="410" t="str">
        <f t="shared" si="89"/>
        <v/>
      </c>
      <c r="AX38" s="410" t="str">
        <f t="shared" si="89"/>
        <v/>
      </c>
      <c r="AY38" s="437" t="str">
        <f t="shared" si="89"/>
        <v/>
      </c>
      <c r="AZ38" s="412" t="str">
        <f t="shared" si="87"/>
        <v/>
      </c>
      <c r="BA38" s="410" t="str">
        <f t="shared" si="87"/>
        <v/>
      </c>
      <c r="BB38" s="410" t="str">
        <f t="shared" si="87"/>
        <v/>
      </c>
      <c r="BC38" s="411" t="str">
        <f t="shared" si="87"/>
        <v/>
      </c>
      <c r="BD38" s="438" t="str">
        <f t="shared" si="87"/>
        <v/>
      </c>
      <c r="BE38" s="410" t="str">
        <f t="shared" si="87"/>
        <v/>
      </c>
      <c r="BF38" s="410" t="str">
        <f t="shared" si="87"/>
        <v/>
      </c>
      <c r="BG38" s="437" t="str">
        <f t="shared" si="87"/>
        <v/>
      </c>
      <c r="BH38" s="412" t="str">
        <f t="shared" si="87"/>
        <v/>
      </c>
      <c r="BI38" s="410" t="str">
        <f t="shared" si="87"/>
        <v/>
      </c>
      <c r="BJ38" s="410" t="str">
        <f t="shared" si="87"/>
        <v/>
      </c>
      <c r="BK38" s="411" t="str">
        <f t="shared" si="87"/>
        <v/>
      </c>
      <c r="BL38" s="438" t="str">
        <f t="shared" si="87"/>
        <v/>
      </c>
      <c r="BM38" s="410" t="str">
        <f t="shared" si="87"/>
        <v/>
      </c>
      <c r="BN38" s="410" t="str">
        <f t="shared" si="87"/>
        <v/>
      </c>
      <c r="BO38" s="437" t="str">
        <f t="shared" si="87"/>
        <v/>
      </c>
      <c r="BP38" s="438" t="str">
        <f t="shared" si="88"/>
        <v/>
      </c>
      <c r="BQ38" s="410" t="str">
        <f t="shared" si="88"/>
        <v/>
      </c>
      <c r="BR38" s="410" t="str">
        <f t="shared" si="88"/>
        <v/>
      </c>
      <c r="BS38" s="437" t="str">
        <f t="shared" si="88"/>
        <v/>
      </c>
      <c r="BT38" s="412" t="str">
        <f t="shared" si="88"/>
        <v/>
      </c>
      <c r="BU38" s="410" t="str">
        <f t="shared" si="88"/>
        <v/>
      </c>
      <c r="BV38" s="410" t="str">
        <f t="shared" si="88"/>
        <v/>
      </c>
      <c r="BW38" s="413" t="str">
        <f t="shared" si="88"/>
        <v/>
      </c>
    </row>
    <row r="39" spans="1:76" ht="15.9" customHeight="1">
      <c r="A39" s="1712"/>
      <c r="B39" s="395" t="s">
        <v>1043</v>
      </c>
      <c r="C39" s="395" t="str">
        <f>VLOOKUP(B39,'P13'!B:AA,25,0)&amp;""</f>
        <v>×</v>
      </c>
      <c r="D39" s="395" t="str">
        <f>VLOOKUP(B39,'P13'!B:Z,2,0)&amp;""</f>
        <v/>
      </c>
      <c r="E39" s="395" t="str">
        <f>VLOOKUP(B39,'P13'!B:Z,4,0)&amp;""</f>
        <v/>
      </c>
      <c r="F39" s="395" t="str">
        <f>VLOOKUP(B39,'P13'!B:Z,8,0)&amp;""</f>
        <v/>
      </c>
      <c r="G39" s="395" t="str">
        <f>VLOOKUP(B39,'P13'!B:X,23,0)&amp;""</f>
        <v/>
      </c>
      <c r="H39" s="395" t="str">
        <f>VLOOKUP(B39,'P13'!B:Y,24,0)&amp;""</f>
        <v/>
      </c>
      <c r="I39" s="407"/>
      <c r="J39" s="408"/>
      <c r="K39" s="414"/>
      <c r="L39" s="391" t="s">
        <v>971</v>
      </c>
      <c r="M39" s="415"/>
      <c r="N39" s="526"/>
      <c r="O39" s="527"/>
      <c r="P39" s="414"/>
      <c r="Q39" s="391" t="s">
        <v>971</v>
      </c>
      <c r="R39" s="415"/>
      <c r="S39" s="409"/>
      <c r="T39" s="390" t="str">
        <f t="shared" si="90"/>
        <v/>
      </c>
      <c r="U39" s="410" t="str">
        <f t="shared" si="90"/>
        <v/>
      </c>
      <c r="V39" s="410" t="str">
        <f t="shared" si="90"/>
        <v/>
      </c>
      <c r="W39" s="411" t="str">
        <f t="shared" si="90"/>
        <v/>
      </c>
      <c r="X39" s="438" t="str">
        <f t="shared" si="90"/>
        <v/>
      </c>
      <c r="Y39" s="410" t="str">
        <f t="shared" si="90"/>
        <v/>
      </c>
      <c r="Z39" s="410" t="str">
        <f t="shared" si="90"/>
        <v/>
      </c>
      <c r="AA39" s="437" t="str">
        <f t="shared" si="90"/>
        <v/>
      </c>
      <c r="AB39" s="412" t="str">
        <f t="shared" si="90"/>
        <v/>
      </c>
      <c r="AC39" s="410" t="str">
        <f t="shared" si="90"/>
        <v/>
      </c>
      <c r="AD39" s="410" t="str">
        <f t="shared" si="90"/>
        <v/>
      </c>
      <c r="AE39" s="411" t="str">
        <f t="shared" si="90"/>
        <v/>
      </c>
      <c r="AF39" s="438" t="str">
        <f t="shared" si="90"/>
        <v/>
      </c>
      <c r="AG39" s="410" t="str">
        <f t="shared" si="90"/>
        <v/>
      </c>
      <c r="AH39" s="410" t="str">
        <f t="shared" si="90"/>
        <v/>
      </c>
      <c r="AI39" s="437" t="str">
        <f t="shared" si="90"/>
        <v/>
      </c>
      <c r="AJ39" s="412" t="str">
        <f t="shared" si="89"/>
        <v/>
      </c>
      <c r="AK39" s="410" t="str">
        <f t="shared" si="89"/>
        <v/>
      </c>
      <c r="AL39" s="410" t="str">
        <f t="shared" si="89"/>
        <v/>
      </c>
      <c r="AM39" s="411" t="str">
        <f t="shared" si="89"/>
        <v/>
      </c>
      <c r="AN39" s="438" t="str">
        <f t="shared" si="89"/>
        <v/>
      </c>
      <c r="AO39" s="410" t="str">
        <f t="shared" si="89"/>
        <v/>
      </c>
      <c r="AP39" s="410" t="str">
        <f t="shared" si="89"/>
        <v/>
      </c>
      <c r="AQ39" s="437" t="str">
        <f t="shared" si="89"/>
        <v/>
      </c>
      <c r="AR39" s="412" t="str">
        <f t="shared" si="89"/>
        <v/>
      </c>
      <c r="AS39" s="410" t="str">
        <f t="shared" si="89"/>
        <v/>
      </c>
      <c r="AT39" s="410" t="str">
        <f t="shared" si="89"/>
        <v/>
      </c>
      <c r="AU39" s="411" t="str">
        <f t="shared" si="89"/>
        <v/>
      </c>
      <c r="AV39" s="438" t="str">
        <f t="shared" si="89"/>
        <v/>
      </c>
      <c r="AW39" s="410" t="str">
        <f t="shared" si="89"/>
        <v/>
      </c>
      <c r="AX39" s="410" t="str">
        <f t="shared" si="89"/>
        <v/>
      </c>
      <c r="AY39" s="437" t="str">
        <f t="shared" si="89"/>
        <v/>
      </c>
      <c r="AZ39" s="412" t="str">
        <f t="shared" si="87"/>
        <v/>
      </c>
      <c r="BA39" s="410" t="str">
        <f t="shared" si="87"/>
        <v/>
      </c>
      <c r="BB39" s="410" t="str">
        <f t="shared" si="87"/>
        <v/>
      </c>
      <c r="BC39" s="411" t="str">
        <f t="shared" si="87"/>
        <v/>
      </c>
      <c r="BD39" s="438" t="str">
        <f t="shared" si="87"/>
        <v/>
      </c>
      <c r="BE39" s="410" t="str">
        <f t="shared" si="87"/>
        <v/>
      </c>
      <c r="BF39" s="410" t="str">
        <f t="shared" si="87"/>
        <v/>
      </c>
      <c r="BG39" s="437" t="str">
        <f t="shared" si="87"/>
        <v/>
      </c>
      <c r="BH39" s="412" t="str">
        <f t="shared" si="87"/>
        <v/>
      </c>
      <c r="BI39" s="410" t="str">
        <f t="shared" si="87"/>
        <v/>
      </c>
      <c r="BJ39" s="410" t="str">
        <f t="shared" si="87"/>
        <v/>
      </c>
      <c r="BK39" s="411" t="str">
        <f t="shared" si="87"/>
        <v/>
      </c>
      <c r="BL39" s="438" t="str">
        <f t="shared" si="87"/>
        <v/>
      </c>
      <c r="BM39" s="410" t="str">
        <f t="shared" si="87"/>
        <v/>
      </c>
      <c r="BN39" s="410" t="str">
        <f t="shared" si="87"/>
        <v/>
      </c>
      <c r="BO39" s="437" t="str">
        <f t="shared" si="87"/>
        <v/>
      </c>
      <c r="BP39" s="438" t="str">
        <f t="shared" si="88"/>
        <v/>
      </c>
      <c r="BQ39" s="410" t="str">
        <f t="shared" si="88"/>
        <v/>
      </c>
      <c r="BR39" s="410" t="str">
        <f t="shared" si="88"/>
        <v/>
      </c>
      <c r="BS39" s="437" t="str">
        <f t="shared" si="88"/>
        <v/>
      </c>
      <c r="BT39" s="412" t="str">
        <f t="shared" si="88"/>
        <v/>
      </c>
      <c r="BU39" s="410" t="str">
        <f t="shared" si="88"/>
        <v/>
      </c>
      <c r="BV39" s="410" t="str">
        <f t="shared" si="88"/>
        <v/>
      </c>
      <c r="BW39" s="413" t="str">
        <f t="shared" si="88"/>
        <v/>
      </c>
    </row>
    <row r="40" spans="1:76" ht="15.9" customHeight="1">
      <c r="A40" s="1712"/>
      <c r="B40" s="395" t="s">
        <v>1044</v>
      </c>
      <c r="C40" s="395" t="str">
        <f>VLOOKUP(B40,'P13'!B:AA,25,0)&amp;""</f>
        <v>×</v>
      </c>
      <c r="D40" s="395" t="str">
        <f>VLOOKUP(B40,'P13'!B:Z,2,0)&amp;""</f>
        <v/>
      </c>
      <c r="E40" s="395" t="str">
        <f>VLOOKUP(B40,'P13'!B:Z,4,0)&amp;""</f>
        <v/>
      </c>
      <c r="F40" s="395" t="str">
        <f>VLOOKUP(B40,'P13'!B:Z,8,0)&amp;""</f>
        <v/>
      </c>
      <c r="G40" s="395" t="str">
        <f>VLOOKUP(B40,'P13'!B:X,23,0)&amp;""</f>
        <v/>
      </c>
      <c r="H40" s="395" t="str">
        <f>VLOOKUP(B40,'P13'!B:Y,24,0)&amp;""</f>
        <v/>
      </c>
      <c r="I40" s="407"/>
      <c r="J40" s="408"/>
      <c r="K40" s="414"/>
      <c r="L40" s="391" t="s">
        <v>971</v>
      </c>
      <c r="M40" s="415"/>
      <c r="N40" s="526"/>
      <c r="O40" s="527"/>
      <c r="P40" s="414"/>
      <c r="Q40" s="391" t="s">
        <v>971</v>
      </c>
      <c r="R40" s="415"/>
      <c r="S40" s="409"/>
      <c r="T40" s="390" t="str">
        <f t="shared" si="90"/>
        <v/>
      </c>
      <c r="U40" s="410" t="str">
        <f t="shared" si="90"/>
        <v/>
      </c>
      <c r="V40" s="410" t="str">
        <f t="shared" si="90"/>
        <v/>
      </c>
      <c r="W40" s="411" t="str">
        <f t="shared" si="90"/>
        <v/>
      </c>
      <c r="X40" s="438" t="str">
        <f t="shared" si="90"/>
        <v/>
      </c>
      <c r="Y40" s="410" t="str">
        <f t="shared" si="90"/>
        <v/>
      </c>
      <c r="Z40" s="410" t="str">
        <f t="shared" si="90"/>
        <v/>
      </c>
      <c r="AA40" s="437" t="str">
        <f t="shared" si="90"/>
        <v/>
      </c>
      <c r="AB40" s="412" t="str">
        <f t="shared" si="90"/>
        <v/>
      </c>
      <c r="AC40" s="410" t="str">
        <f t="shared" si="90"/>
        <v/>
      </c>
      <c r="AD40" s="410" t="str">
        <f t="shared" si="90"/>
        <v/>
      </c>
      <c r="AE40" s="411" t="str">
        <f t="shared" si="90"/>
        <v/>
      </c>
      <c r="AF40" s="438" t="str">
        <f t="shared" si="90"/>
        <v/>
      </c>
      <c r="AG40" s="410" t="str">
        <f t="shared" si="90"/>
        <v/>
      </c>
      <c r="AH40" s="410" t="str">
        <f t="shared" si="90"/>
        <v/>
      </c>
      <c r="AI40" s="437" t="str">
        <f t="shared" si="90"/>
        <v/>
      </c>
      <c r="AJ40" s="412" t="str">
        <f t="shared" si="89"/>
        <v/>
      </c>
      <c r="AK40" s="410" t="str">
        <f t="shared" si="89"/>
        <v/>
      </c>
      <c r="AL40" s="410" t="str">
        <f t="shared" si="89"/>
        <v/>
      </c>
      <c r="AM40" s="411" t="str">
        <f t="shared" si="89"/>
        <v/>
      </c>
      <c r="AN40" s="438" t="str">
        <f t="shared" si="89"/>
        <v/>
      </c>
      <c r="AO40" s="410" t="str">
        <f t="shared" si="89"/>
        <v/>
      </c>
      <c r="AP40" s="410" t="str">
        <f t="shared" si="89"/>
        <v/>
      </c>
      <c r="AQ40" s="437" t="str">
        <f t="shared" si="89"/>
        <v/>
      </c>
      <c r="AR40" s="412" t="str">
        <f t="shared" si="89"/>
        <v/>
      </c>
      <c r="AS40" s="410" t="str">
        <f t="shared" si="89"/>
        <v/>
      </c>
      <c r="AT40" s="410" t="str">
        <f t="shared" si="89"/>
        <v/>
      </c>
      <c r="AU40" s="411" t="str">
        <f t="shared" si="89"/>
        <v/>
      </c>
      <c r="AV40" s="438" t="str">
        <f t="shared" si="89"/>
        <v/>
      </c>
      <c r="AW40" s="410" t="str">
        <f t="shared" si="89"/>
        <v/>
      </c>
      <c r="AX40" s="410" t="str">
        <f t="shared" si="89"/>
        <v/>
      </c>
      <c r="AY40" s="437" t="str">
        <f t="shared" si="89"/>
        <v/>
      </c>
      <c r="AZ40" s="412" t="str">
        <f t="shared" si="87"/>
        <v/>
      </c>
      <c r="BA40" s="410" t="str">
        <f t="shared" si="87"/>
        <v/>
      </c>
      <c r="BB40" s="410" t="str">
        <f t="shared" si="87"/>
        <v/>
      </c>
      <c r="BC40" s="411" t="str">
        <f t="shared" si="87"/>
        <v/>
      </c>
      <c r="BD40" s="438" t="str">
        <f t="shared" si="87"/>
        <v/>
      </c>
      <c r="BE40" s="410" t="str">
        <f t="shared" si="87"/>
        <v/>
      </c>
      <c r="BF40" s="410" t="str">
        <f t="shared" si="87"/>
        <v/>
      </c>
      <c r="BG40" s="437" t="str">
        <f t="shared" si="87"/>
        <v/>
      </c>
      <c r="BH40" s="412" t="str">
        <f t="shared" si="87"/>
        <v/>
      </c>
      <c r="BI40" s="410" t="str">
        <f t="shared" si="87"/>
        <v/>
      </c>
      <c r="BJ40" s="410" t="str">
        <f t="shared" si="87"/>
        <v/>
      </c>
      <c r="BK40" s="411" t="str">
        <f t="shared" si="87"/>
        <v/>
      </c>
      <c r="BL40" s="438" t="str">
        <f t="shared" si="87"/>
        <v/>
      </c>
      <c r="BM40" s="410" t="str">
        <f t="shared" si="87"/>
        <v/>
      </c>
      <c r="BN40" s="410" t="str">
        <f t="shared" si="87"/>
        <v/>
      </c>
      <c r="BO40" s="437" t="str">
        <f t="shared" si="87"/>
        <v/>
      </c>
      <c r="BP40" s="438" t="str">
        <f t="shared" si="88"/>
        <v/>
      </c>
      <c r="BQ40" s="410" t="str">
        <f t="shared" si="88"/>
        <v/>
      </c>
      <c r="BR40" s="410" t="str">
        <f t="shared" si="88"/>
        <v/>
      </c>
      <c r="BS40" s="437" t="str">
        <f t="shared" si="88"/>
        <v/>
      </c>
      <c r="BT40" s="412" t="str">
        <f t="shared" si="88"/>
        <v/>
      </c>
      <c r="BU40" s="410" t="str">
        <f t="shared" si="88"/>
        <v/>
      </c>
      <c r="BV40" s="410" t="str">
        <f t="shared" si="88"/>
        <v/>
      </c>
      <c r="BW40" s="413" t="str">
        <f t="shared" si="88"/>
        <v/>
      </c>
    </row>
    <row r="41" spans="1:76" ht="15.9" customHeight="1">
      <c r="A41" s="1712"/>
      <c r="B41" s="395" t="s">
        <v>1045</v>
      </c>
      <c r="C41" s="395" t="str">
        <f>VLOOKUP(B41,'P13'!B:AA,25,0)&amp;""</f>
        <v>×</v>
      </c>
      <c r="D41" s="395" t="str">
        <f>VLOOKUP(B41,'P13'!B:Z,2,0)&amp;""</f>
        <v/>
      </c>
      <c r="E41" s="395" t="str">
        <f>VLOOKUP(B41,'P13'!B:Z,4,0)&amp;""</f>
        <v/>
      </c>
      <c r="F41" s="395" t="str">
        <f>VLOOKUP(B41,'P13'!B:Z,8,0)&amp;""</f>
        <v/>
      </c>
      <c r="G41" s="395" t="str">
        <f>VLOOKUP(B41,'P13'!B:X,23,0)&amp;""</f>
        <v/>
      </c>
      <c r="H41" s="395" t="str">
        <f>VLOOKUP(B41,'P13'!B:Y,24,0)&amp;""</f>
        <v/>
      </c>
      <c r="I41" s="407"/>
      <c r="J41" s="408"/>
      <c r="K41" s="414"/>
      <c r="L41" s="391" t="s">
        <v>971</v>
      </c>
      <c r="M41" s="415"/>
      <c r="N41" s="526"/>
      <c r="O41" s="527"/>
      <c r="P41" s="414"/>
      <c r="Q41" s="391" t="s">
        <v>971</v>
      </c>
      <c r="R41" s="415"/>
      <c r="S41" s="409"/>
      <c r="T41" s="390" t="str">
        <f t="shared" si="90"/>
        <v/>
      </c>
      <c r="U41" s="410" t="str">
        <f t="shared" si="90"/>
        <v/>
      </c>
      <c r="V41" s="410" t="str">
        <f t="shared" si="90"/>
        <v/>
      </c>
      <c r="W41" s="411" t="str">
        <f t="shared" si="90"/>
        <v/>
      </c>
      <c r="X41" s="438" t="str">
        <f t="shared" si="90"/>
        <v/>
      </c>
      <c r="Y41" s="410" t="str">
        <f t="shared" si="90"/>
        <v/>
      </c>
      <c r="Z41" s="410" t="str">
        <f t="shared" si="90"/>
        <v/>
      </c>
      <c r="AA41" s="437" t="str">
        <f t="shared" si="90"/>
        <v/>
      </c>
      <c r="AB41" s="412" t="str">
        <f t="shared" si="90"/>
        <v/>
      </c>
      <c r="AC41" s="410" t="str">
        <f t="shared" si="90"/>
        <v/>
      </c>
      <c r="AD41" s="410" t="str">
        <f t="shared" si="90"/>
        <v/>
      </c>
      <c r="AE41" s="411" t="str">
        <f t="shared" si="90"/>
        <v/>
      </c>
      <c r="AF41" s="438" t="str">
        <f t="shared" si="90"/>
        <v/>
      </c>
      <c r="AG41" s="410" t="str">
        <f t="shared" si="90"/>
        <v/>
      </c>
      <c r="AH41" s="410" t="str">
        <f t="shared" si="90"/>
        <v/>
      </c>
      <c r="AI41" s="437" t="str">
        <f t="shared" si="90"/>
        <v/>
      </c>
      <c r="AJ41" s="412" t="str">
        <f t="shared" si="89"/>
        <v/>
      </c>
      <c r="AK41" s="410" t="str">
        <f t="shared" si="89"/>
        <v/>
      </c>
      <c r="AL41" s="410" t="str">
        <f t="shared" si="89"/>
        <v/>
      </c>
      <c r="AM41" s="411" t="str">
        <f t="shared" si="89"/>
        <v/>
      </c>
      <c r="AN41" s="438" t="str">
        <f t="shared" si="89"/>
        <v/>
      </c>
      <c r="AO41" s="410" t="str">
        <f t="shared" si="89"/>
        <v/>
      </c>
      <c r="AP41" s="410" t="str">
        <f t="shared" si="89"/>
        <v/>
      </c>
      <c r="AQ41" s="437" t="str">
        <f t="shared" si="89"/>
        <v/>
      </c>
      <c r="AR41" s="412" t="str">
        <f t="shared" si="89"/>
        <v/>
      </c>
      <c r="AS41" s="410" t="str">
        <f t="shared" si="89"/>
        <v/>
      </c>
      <c r="AT41" s="410" t="str">
        <f t="shared" si="89"/>
        <v/>
      </c>
      <c r="AU41" s="411" t="str">
        <f t="shared" si="89"/>
        <v/>
      </c>
      <c r="AV41" s="438" t="str">
        <f t="shared" si="89"/>
        <v/>
      </c>
      <c r="AW41" s="410" t="str">
        <f t="shared" si="89"/>
        <v/>
      </c>
      <c r="AX41" s="410" t="str">
        <f t="shared" si="89"/>
        <v/>
      </c>
      <c r="AY41" s="437" t="str">
        <f t="shared" si="89"/>
        <v/>
      </c>
      <c r="AZ41" s="412" t="str">
        <f t="shared" si="87"/>
        <v/>
      </c>
      <c r="BA41" s="410" t="str">
        <f t="shared" si="87"/>
        <v/>
      </c>
      <c r="BB41" s="410" t="str">
        <f t="shared" si="87"/>
        <v/>
      </c>
      <c r="BC41" s="411" t="str">
        <f t="shared" si="87"/>
        <v/>
      </c>
      <c r="BD41" s="438" t="str">
        <f t="shared" si="87"/>
        <v/>
      </c>
      <c r="BE41" s="410" t="str">
        <f t="shared" si="87"/>
        <v/>
      </c>
      <c r="BF41" s="410" t="str">
        <f t="shared" si="87"/>
        <v/>
      </c>
      <c r="BG41" s="437" t="str">
        <f t="shared" si="87"/>
        <v/>
      </c>
      <c r="BH41" s="412" t="str">
        <f t="shared" si="87"/>
        <v/>
      </c>
      <c r="BI41" s="410" t="str">
        <f t="shared" si="87"/>
        <v/>
      </c>
      <c r="BJ41" s="410" t="str">
        <f t="shared" si="87"/>
        <v/>
      </c>
      <c r="BK41" s="411" t="str">
        <f t="shared" si="87"/>
        <v/>
      </c>
      <c r="BL41" s="438" t="str">
        <f t="shared" si="87"/>
        <v/>
      </c>
      <c r="BM41" s="410" t="str">
        <f t="shared" si="87"/>
        <v/>
      </c>
      <c r="BN41" s="410" t="str">
        <f t="shared" si="87"/>
        <v/>
      </c>
      <c r="BO41" s="437" t="str">
        <f t="shared" si="87"/>
        <v/>
      </c>
      <c r="BP41" s="438" t="str">
        <f t="shared" si="88"/>
        <v/>
      </c>
      <c r="BQ41" s="410" t="str">
        <f t="shared" si="88"/>
        <v/>
      </c>
      <c r="BR41" s="410" t="str">
        <f t="shared" si="88"/>
        <v/>
      </c>
      <c r="BS41" s="437" t="str">
        <f t="shared" si="88"/>
        <v/>
      </c>
      <c r="BT41" s="412" t="str">
        <f t="shared" si="88"/>
        <v/>
      </c>
      <c r="BU41" s="410" t="str">
        <f t="shared" si="88"/>
        <v/>
      </c>
      <c r="BV41" s="410" t="str">
        <f t="shared" si="88"/>
        <v/>
      </c>
      <c r="BW41" s="413" t="str">
        <f t="shared" si="88"/>
        <v/>
      </c>
    </row>
    <row r="42" spans="1:76" ht="15.9" customHeight="1">
      <c r="A42" s="1712"/>
      <c r="B42" s="395" t="s">
        <v>1046</v>
      </c>
      <c r="C42" s="395" t="str">
        <f>VLOOKUP(B42,'P13'!B:AA,25,0)&amp;""</f>
        <v>×</v>
      </c>
      <c r="D42" s="395" t="str">
        <f>VLOOKUP(B42,'P13'!B:Z,2,0)&amp;""</f>
        <v/>
      </c>
      <c r="E42" s="395" t="str">
        <f>VLOOKUP(B42,'P13'!B:Z,4,0)&amp;""</f>
        <v/>
      </c>
      <c r="F42" s="395" t="str">
        <f>VLOOKUP(B42,'P13'!B:Z,8,0)&amp;""</f>
        <v/>
      </c>
      <c r="G42" s="395" t="str">
        <f>VLOOKUP(B42,'P13'!B:X,23,0)&amp;""</f>
        <v/>
      </c>
      <c r="H42" s="395" t="str">
        <f>VLOOKUP(B42,'P13'!B:Y,24,0)&amp;""</f>
        <v/>
      </c>
      <c r="I42" s="407"/>
      <c r="J42" s="408"/>
      <c r="K42" s="414"/>
      <c r="L42" s="391" t="s">
        <v>971</v>
      </c>
      <c r="M42" s="415"/>
      <c r="N42" s="526"/>
      <c r="O42" s="527"/>
      <c r="P42" s="414"/>
      <c r="Q42" s="391" t="s">
        <v>971</v>
      </c>
      <c r="R42" s="415"/>
      <c r="S42" s="409"/>
      <c r="T42" s="390" t="str">
        <f t="shared" si="90"/>
        <v/>
      </c>
      <c r="U42" s="410" t="str">
        <f t="shared" si="90"/>
        <v/>
      </c>
      <c r="V42" s="410" t="str">
        <f t="shared" si="90"/>
        <v/>
      </c>
      <c r="W42" s="411" t="str">
        <f t="shared" si="90"/>
        <v/>
      </c>
      <c r="X42" s="438" t="str">
        <f t="shared" si="90"/>
        <v/>
      </c>
      <c r="Y42" s="410" t="str">
        <f t="shared" si="90"/>
        <v/>
      </c>
      <c r="Z42" s="410" t="str">
        <f t="shared" si="90"/>
        <v/>
      </c>
      <c r="AA42" s="437" t="str">
        <f t="shared" si="90"/>
        <v/>
      </c>
      <c r="AB42" s="412" t="str">
        <f t="shared" si="90"/>
        <v/>
      </c>
      <c r="AC42" s="410" t="str">
        <f t="shared" si="90"/>
        <v/>
      </c>
      <c r="AD42" s="410" t="str">
        <f t="shared" si="90"/>
        <v/>
      </c>
      <c r="AE42" s="411" t="str">
        <f t="shared" si="90"/>
        <v/>
      </c>
      <c r="AF42" s="438" t="str">
        <f t="shared" si="90"/>
        <v/>
      </c>
      <c r="AG42" s="410" t="str">
        <f t="shared" si="90"/>
        <v/>
      </c>
      <c r="AH42" s="410" t="str">
        <f t="shared" si="90"/>
        <v/>
      </c>
      <c r="AI42" s="437" t="str">
        <f t="shared" si="90"/>
        <v/>
      </c>
      <c r="AJ42" s="412" t="str">
        <f t="shared" si="89"/>
        <v/>
      </c>
      <c r="AK42" s="410" t="str">
        <f t="shared" si="89"/>
        <v/>
      </c>
      <c r="AL42" s="410" t="str">
        <f t="shared" si="89"/>
        <v/>
      </c>
      <c r="AM42" s="411" t="str">
        <f t="shared" si="89"/>
        <v/>
      </c>
      <c r="AN42" s="438" t="str">
        <f t="shared" si="89"/>
        <v/>
      </c>
      <c r="AO42" s="410" t="str">
        <f t="shared" si="89"/>
        <v/>
      </c>
      <c r="AP42" s="410" t="str">
        <f t="shared" si="89"/>
        <v/>
      </c>
      <c r="AQ42" s="437" t="str">
        <f t="shared" si="89"/>
        <v/>
      </c>
      <c r="AR42" s="412" t="str">
        <f t="shared" si="89"/>
        <v/>
      </c>
      <c r="AS42" s="410" t="str">
        <f t="shared" si="89"/>
        <v/>
      </c>
      <c r="AT42" s="410" t="str">
        <f t="shared" si="89"/>
        <v/>
      </c>
      <c r="AU42" s="411" t="str">
        <f t="shared" si="89"/>
        <v/>
      </c>
      <c r="AV42" s="438" t="str">
        <f t="shared" si="89"/>
        <v/>
      </c>
      <c r="AW42" s="410" t="str">
        <f t="shared" si="89"/>
        <v/>
      </c>
      <c r="AX42" s="410" t="str">
        <f t="shared" si="89"/>
        <v/>
      </c>
      <c r="AY42" s="437" t="str">
        <f t="shared" si="89"/>
        <v/>
      </c>
      <c r="AZ42" s="412" t="str">
        <f t="shared" si="87"/>
        <v/>
      </c>
      <c r="BA42" s="410" t="str">
        <f t="shared" si="87"/>
        <v/>
      </c>
      <c r="BB42" s="410" t="str">
        <f t="shared" si="87"/>
        <v/>
      </c>
      <c r="BC42" s="411" t="str">
        <f t="shared" si="87"/>
        <v/>
      </c>
      <c r="BD42" s="438" t="str">
        <f t="shared" si="87"/>
        <v/>
      </c>
      <c r="BE42" s="410" t="str">
        <f t="shared" si="87"/>
        <v/>
      </c>
      <c r="BF42" s="410" t="str">
        <f t="shared" si="87"/>
        <v/>
      </c>
      <c r="BG42" s="437" t="str">
        <f t="shared" si="87"/>
        <v/>
      </c>
      <c r="BH42" s="412" t="str">
        <f t="shared" si="87"/>
        <v/>
      </c>
      <c r="BI42" s="410" t="str">
        <f t="shared" si="87"/>
        <v/>
      </c>
      <c r="BJ42" s="410" t="str">
        <f t="shared" si="87"/>
        <v/>
      </c>
      <c r="BK42" s="411" t="str">
        <f t="shared" si="87"/>
        <v/>
      </c>
      <c r="BL42" s="438" t="str">
        <f t="shared" si="87"/>
        <v/>
      </c>
      <c r="BM42" s="410" t="str">
        <f t="shared" si="87"/>
        <v/>
      </c>
      <c r="BN42" s="410" t="str">
        <f t="shared" si="87"/>
        <v/>
      </c>
      <c r="BO42" s="437" t="str">
        <f t="shared" si="87"/>
        <v/>
      </c>
      <c r="BP42" s="438" t="str">
        <f t="shared" si="88"/>
        <v/>
      </c>
      <c r="BQ42" s="410" t="str">
        <f t="shared" si="88"/>
        <v/>
      </c>
      <c r="BR42" s="410" t="str">
        <f t="shared" si="88"/>
        <v/>
      </c>
      <c r="BS42" s="437" t="str">
        <f t="shared" si="88"/>
        <v/>
      </c>
      <c r="BT42" s="412" t="str">
        <f t="shared" si="88"/>
        <v/>
      </c>
      <c r="BU42" s="410" t="str">
        <f t="shared" si="88"/>
        <v/>
      </c>
      <c r="BV42" s="410" t="str">
        <f t="shared" si="88"/>
        <v/>
      </c>
      <c r="BW42" s="413" t="str">
        <f t="shared" si="88"/>
        <v/>
      </c>
    </row>
    <row r="43" spans="1:76" ht="15.9" customHeight="1">
      <c r="A43" s="1712"/>
      <c r="B43" s="395" t="s">
        <v>1047</v>
      </c>
      <c r="C43" s="395" t="str">
        <f>VLOOKUP(B43,'P13'!B:AA,25,0)&amp;""</f>
        <v>×</v>
      </c>
      <c r="D43" s="395" t="str">
        <f>VLOOKUP(B43,'P13'!B:Z,2,0)&amp;""</f>
        <v/>
      </c>
      <c r="E43" s="395" t="str">
        <f>VLOOKUP(B43,'P13'!B:Z,4,0)&amp;""</f>
        <v/>
      </c>
      <c r="F43" s="395" t="str">
        <f>VLOOKUP(B43,'P13'!B:Z,8,0)&amp;""</f>
        <v/>
      </c>
      <c r="G43" s="395" t="str">
        <f>VLOOKUP(B43,'P13'!B:X,23,0)&amp;""</f>
        <v/>
      </c>
      <c r="H43" s="395" t="str">
        <f>VLOOKUP(B43,'P13'!B:Y,24,0)&amp;""</f>
        <v/>
      </c>
      <c r="I43" s="407"/>
      <c r="J43" s="408"/>
      <c r="K43" s="414"/>
      <c r="L43" s="391" t="s">
        <v>971</v>
      </c>
      <c r="M43" s="415"/>
      <c r="N43" s="526"/>
      <c r="O43" s="527"/>
      <c r="P43" s="414"/>
      <c r="Q43" s="391" t="s">
        <v>971</v>
      </c>
      <c r="R43" s="415"/>
      <c r="S43" s="409"/>
      <c r="T43" s="390" t="str">
        <f t="shared" si="90"/>
        <v/>
      </c>
      <c r="U43" s="410" t="str">
        <f t="shared" si="90"/>
        <v/>
      </c>
      <c r="V43" s="410" t="str">
        <f t="shared" si="90"/>
        <v/>
      </c>
      <c r="W43" s="411" t="str">
        <f t="shared" si="90"/>
        <v/>
      </c>
      <c r="X43" s="438" t="str">
        <f t="shared" si="90"/>
        <v/>
      </c>
      <c r="Y43" s="410" t="str">
        <f t="shared" si="90"/>
        <v/>
      </c>
      <c r="Z43" s="410" t="str">
        <f t="shared" si="90"/>
        <v/>
      </c>
      <c r="AA43" s="437" t="str">
        <f t="shared" si="90"/>
        <v/>
      </c>
      <c r="AB43" s="412" t="str">
        <f t="shared" si="90"/>
        <v/>
      </c>
      <c r="AC43" s="410" t="str">
        <f t="shared" si="90"/>
        <v/>
      </c>
      <c r="AD43" s="410" t="str">
        <f t="shared" si="90"/>
        <v/>
      </c>
      <c r="AE43" s="411" t="str">
        <f t="shared" si="90"/>
        <v/>
      </c>
      <c r="AF43" s="438" t="str">
        <f t="shared" si="90"/>
        <v/>
      </c>
      <c r="AG43" s="410" t="str">
        <f t="shared" si="90"/>
        <v/>
      </c>
      <c r="AH43" s="410" t="str">
        <f t="shared" si="90"/>
        <v/>
      </c>
      <c r="AI43" s="437" t="str">
        <f t="shared" si="90"/>
        <v/>
      </c>
      <c r="AJ43" s="412" t="str">
        <f t="shared" si="89"/>
        <v/>
      </c>
      <c r="AK43" s="410" t="str">
        <f t="shared" si="89"/>
        <v/>
      </c>
      <c r="AL43" s="410" t="str">
        <f t="shared" si="89"/>
        <v/>
      </c>
      <c r="AM43" s="411" t="str">
        <f t="shared" si="89"/>
        <v/>
      </c>
      <c r="AN43" s="438" t="str">
        <f t="shared" si="89"/>
        <v/>
      </c>
      <c r="AO43" s="410" t="str">
        <f t="shared" si="89"/>
        <v/>
      </c>
      <c r="AP43" s="410" t="str">
        <f t="shared" si="89"/>
        <v/>
      </c>
      <c r="AQ43" s="437" t="str">
        <f t="shared" si="89"/>
        <v/>
      </c>
      <c r="AR43" s="412" t="str">
        <f t="shared" si="89"/>
        <v/>
      </c>
      <c r="AS43" s="410" t="str">
        <f t="shared" si="89"/>
        <v/>
      </c>
      <c r="AT43" s="410" t="str">
        <f t="shared" si="89"/>
        <v/>
      </c>
      <c r="AU43" s="411" t="str">
        <f t="shared" si="89"/>
        <v/>
      </c>
      <c r="AV43" s="438" t="str">
        <f t="shared" si="89"/>
        <v/>
      </c>
      <c r="AW43" s="410" t="str">
        <f t="shared" si="89"/>
        <v/>
      </c>
      <c r="AX43" s="410" t="str">
        <f t="shared" si="89"/>
        <v/>
      </c>
      <c r="AY43" s="437" t="str">
        <f t="shared" si="89"/>
        <v/>
      </c>
      <c r="AZ43" s="412" t="str">
        <f t="shared" si="87"/>
        <v/>
      </c>
      <c r="BA43" s="410" t="str">
        <f t="shared" si="87"/>
        <v/>
      </c>
      <c r="BB43" s="410" t="str">
        <f t="shared" si="87"/>
        <v/>
      </c>
      <c r="BC43" s="411" t="str">
        <f t="shared" si="87"/>
        <v/>
      </c>
      <c r="BD43" s="438" t="str">
        <f t="shared" si="87"/>
        <v/>
      </c>
      <c r="BE43" s="410" t="str">
        <f t="shared" si="87"/>
        <v/>
      </c>
      <c r="BF43" s="410" t="str">
        <f t="shared" si="87"/>
        <v/>
      </c>
      <c r="BG43" s="437" t="str">
        <f t="shared" si="87"/>
        <v/>
      </c>
      <c r="BH43" s="412" t="str">
        <f t="shared" si="87"/>
        <v/>
      </c>
      <c r="BI43" s="410" t="str">
        <f t="shared" si="87"/>
        <v/>
      </c>
      <c r="BJ43" s="410" t="str">
        <f t="shared" si="87"/>
        <v/>
      </c>
      <c r="BK43" s="411" t="str">
        <f t="shared" si="87"/>
        <v/>
      </c>
      <c r="BL43" s="438" t="str">
        <f t="shared" si="87"/>
        <v/>
      </c>
      <c r="BM43" s="410" t="str">
        <f t="shared" si="87"/>
        <v/>
      </c>
      <c r="BN43" s="410" t="str">
        <f t="shared" si="87"/>
        <v/>
      </c>
      <c r="BO43" s="437" t="str">
        <f t="shared" si="87"/>
        <v/>
      </c>
      <c r="BP43" s="438" t="str">
        <f t="shared" si="88"/>
        <v/>
      </c>
      <c r="BQ43" s="410" t="str">
        <f t="shared" si="88"/>
        <v/>
      </c>
      <c r="BR43" s="410" t="str">
        <f t="shared" si="88"/>
        <v/>
      </c>
      <c r="BS43" s="437" t="str">
        <f t="shared" si="88"/>
        <v/>
      </c>
      <c r="BT43" s="412" t="str">
        <f t="shared" si="88"/>
        <v/>
      </c>
      <c r="BU43" s="410" t="str">
        <f t="shared" si="88"/>
        <v/>
      </c>
      <c r="BV43" s="410" t="str">
        <f t="shared" si="88"/>
        <v/>
      </c>
      <c r="BW43" s="413" t="str">
        <f t="shared" si="88"/>
        <v/>
      </c>
    </row>
    <row r="44" spans="1:76" ht="15.9" customHeight="1">
      <c r="A44" s="1712"/>
      <c r="B44" s="395" t="s">
        <v>1048</v>
      </c>
      <c r="C44" s="395" t="str">
        <f>VLOOKUP(B44,'P13'!B:AA,25,0)&amp;""</f>
        <v>×</v>
      </c>
      <c r="D44" s="395" t="str">
        <f>VLOOKUP(B44,'P13'!B:Z,2,0)&amp;""</f>
        <v/>
      </c>
      <c r="E44" s="395" t="str">
        <f>VLOOKUP(B44,'P13'!B:Z,4,0)&amp;""</f>
        <v/>
      </c>
      <c r="F44" s="395" t="str">
        <f>VLOOKUP(B44,'P13'!B:Z,8,0)&amp;""</f>
        <v/>
      </c>
      <c r="G44" s="395" t="str">
        <f>VLOOKUP(B44,'P13'!B:X,23,0)&amp;""</f>
        <v/>
      </c>
      <c r="H44" s="395" t="str">
        <f>VLOOKUP(B44,'P13'!B:Y,24,0)&amp;""</f>
        <v/>
      </c>
      <c r="I44" s="407"/>
      <c r="J44" s="408"/>
      <c r="K44" s="414"/>
      <c r="L44" s="391" t="s">
        <v>971</v>
      </c>
      <c r="M44" s="415"/>
      <c r="N44" s="526"/>
      <c r="O44" s="527"/>
      <c r="P44" s="414"/>
      <c r="Q44" s="391" t="s">
        <v>971</v>
      </c>
      <c r="R44" s="415"/>
      <c r="S44" s="409"/>
      <c r="T44" s="390" t="str">
        <f t="shared" si="90"/>
        <v/>
      </c>
      <c r="U44" s="410" t="str">
        <f t="shared" si="90"/>
        <v/>
      </c>
      <c r="V44" s="410" t="str">
        <f t="shared" si="90"/>
        <v/>
      </c>
      <c r="W44" s="411" t="str">
        <f t="shared" si="90"/>
        <v/>
      </c>
      <c r="X44" s="438" t="str">
        <f t="shared" si="90"/>
        <v/>
      </c>
      <c r="Y44" s="410" t="str">
        <f t="shared" si="90"/>
        <v/>
      </c>
      <c r="Z44" s="410" t="str">
        <f t="shared" si="90"/>
        <v/>
      </c>
      <c r="AA44" s="437" t="str">
        <f t="shared" si="90"/>
        <v/>
      </c>
      <c r="AB44" s="412" t="str">
        <f t="shared" si="90"/>
        <v/>
      </c>
      <c r="AC44" s="410" t="str">
        <f t="shared" si="90"/>
        <v/>
      </c>
      <c r="AD44" s="410" t="str">
        <f t="shared" si="90"/>
        <v/>
      </c>
      <c r="AE44" s="411" t="str">
        <f t="shared" si="90"/>
        <v/>
      </c>
      <c r="AF44" s="438" t="str">
        <f t="shared" si="90"/>
        <v/>
      </c>
      <c r="AG44" s="410" t="str">
        <f t="shared" si="90"/>
        <v/>
      </c>
      <c r="AH44" s="410" t="str">
        <f t="shared" si="90"/>
        <v/>
      </c>
      <c r="AI44" s="437" t="str">
        <f t="shared" si="90"/>
        <v/>
      </c>
      <c r="AJ44" s="412" t="str">
        <f t="shared" si="89"/>
        <v/>
      </c>
      <c r="AK44" s="410" t="str">
        <f t="shared" si="89"/>
        <v/>
      </c>
      <c r="AL44" s="410" t="str">
        <f t="shared" si="89"/>
        <v/>
      </c>
      <c r="AM44" s="411" t="str">
        <f t="shared" si="89"/>
        <v/>
      </c>
      <c r="AN44" s="438" t="str">
        <f t="shared" si="89"/>
        <v/>
      </c>
      <c r="AO44" s="410" t="str">
        <f t="shared" si="89"/>
        <v/>
      </c>
      <c r="AP44" s="410" t="str">
        <f t="shared" si="89"/>
        <v/>
      </c>
      <c r="AQ44" s="437" t="str">
        <f t="shared" si="89"/>
        <v/>
      </c>
      <c r="AR44" s="412" t="str">
        <f t="shared" si="89"/>
        <v/>
      </c>
      <c r="AS44" s="410" t="str">
        <f t="shared" si="89"/>
        <v/>
      </c>
      <c r="AT44" s="410" t="str">
        <f t="shared" si="89"/>
        <v/>
      </c>
      <c r="AU44" s="411" t="str">
        <f t="shared" si="89"/>
        <v/>
      </c>
      <c r="AV44" s="438" t="str">
        <f t="shared" si="89"/>
        <v/>
      </c>
      <c r="AW44" s="410" t="str">
        <f t="shared" si="89"/>
        <v/>
      </c>
      <c r="AX44" s="410" t="str">
        <f t="shared" si="89"/>
        <v/>
      </c>
      <c r="AY44" s="437" t="str">
        <f t="shared" si="89"/>
        <v/>
      </c>
      <c r="AZ44" s="412" t="str">
        <f t="shared" si="87"/>
        <v/>
      </c>
      <c r="BA44" s="410" t="str">
        <f t="shared" si="87"/>
        <v/>
      </c>
      <c r="BB44" s="410" t="str">
        <f t="shared" si="87"/>
        <v/>
      </c>
      <c r="BC44" s="411" t="str">
        <f t="shared" si="87"/>
        <v/>
      </c>
      <c r="BD44" s="438" t="str">
        <f t="shared" si="87"/>
        <v/>
      </c>
      <c r="BE44" s="410" t="str">
        <f t="shared" si="87"/>
        <v/>
      </c>
      <c r="BF44" s="410" t="str">
        <f t="shared" si="87"/>
        <v/>
      </c>
      <c r="BG44" s="437" t="str">
        <f t="shared" si="87"/>
        <v/>
      </c>
      <c r="BH44" s="412" t="str">
        <f t="shared" si="87"/>
        <v/>
      </c>
      <c r="BI44" s="410" t="str">
        <f t="shared" si="87"/>
        <v/>
      </c>
      <c r="BJ44" s="410" t="str">
        <f t="shared" si="87"/>
        <v/>
      </c>
      <c r="BK44" s="411" t="str">
        <f t="shared" si="87"/>
        <v/>
      </c>
      <c r="BL44" s="438" t="str">
        <f t="shared" si="87"/>
        <v/>
      </c>
      <c r="BM44" s="410" t="str">
        <f t="shared" si="87"/>
        <v/>
      </c>
      <c r="BN44" s="410" t="str">
        <f t="shared" si="87"/>
        <v/>
      </c>
      <c r="BO44" s="437" t="str">
        <f t="shared" si="87"/>
        <v/>
      </c>
      <c r="BP44" s="438" t="str">
        <f t="shared" si="88"/>
        <v/>
      </c>
      <c r="BQ44" s="410" t="str">
        <f t="shared" si="88"/>
        <v/>
      </c>
      <c r="BR44" s="410" t="str">
        <f t="shared" si="88"/>
        <v/>
      </c>
      <c r="BS44" s="437" t="str">
        <f t="shared" si="88"/>
        <v/>
      </c>
      <c r="BT44" s="412" t="str">
        <f t="shared" si="88"/>
        <v/>
      </c>
      <c r="BU44" s="410" t="str">
        <f t="shared" si="88"/>
        <v/>
      </c>
      <c r="BV44" s="410" t="str">
        <f t="shared" si="88"/>
        <v/>
      </c>
      <c r="BW44" s="413" t="str">
        <f t="shared" si="88"/>
        <v/>
      </c>
    </row>
    <row r="45" spans="1:76" ht="15.9" customHeight="1">
      <c r="A45" s="1712"/>
      <c r="B45" s="395" t="s">
        <v>1049</v>
      </c>
      <c r="C45" s="395" t="str">
        <f>VLOOKUP(B45,'P13'!B:AA,25,0)&amp;""</f>
        <v>×</v>
      </c>
      <c r="D45" s="395" t="str">
        <f>VLOOKUP(B45,'P13'!B:Z,2,0)&amp;""</f>
        <v/>
      </c>
      <c r="E45" s="395" t="str">
        <f>VLOOKUP(B45,'P13'!B:Z,4,0)&amp;""</f>
        <v/>
      </c>
      <c r="F45" s="395" t="str">
        <f>VLOOKUP(B45,'P13'!B:Z,8,0)&amp;""</f>
        <v/>
      </c>
      <c r="G45" s="395" t="str">
        <f>VLOOKUP(B45,'P13'!B:X,23,0)&amp;""</f>
        <v/>
      </c>
      <c r="H45" s="395" t="str">
        <f>VLOOKUP(B45,'P13'!B:Y,24,0)&amp;""</f>
        <v/>
      </c>
      <c r="I45" s="407"/>
      <c r="J45" s="408"/>
      <c r="K45" s="414"/>
      <c r="L45" s="391" t="s">
        <v>971</v>
      </c>
      <c r="M45" s="415"/>
      <c r="N45" s="526"/>
      <c r="O45" s="527"/>
      <c r="P45" s="414"/>
      <c r="Q45" s="391" t="s">
        <v>971</v>
      </c>
      <c r="R45" s="415"/>
      <c r="S45" s="409"/>
      <c r="T45" s="390" t="str">
        <f t="shared" si="90"/>
        <v/>
      </c>
      <c r="U45" s="410" t="str">
        <f t="shared" si="90"/>
        <v/>
      </c>
      <c r="V45" s="410" t="str">
        <f t="shared" si="90"/>
        <v/>
      </c>
      <c r="W45" s="411" t="str">
        <f t="shared" si="90"/>
        <v/>
      </c>
      <c r="X45" s="438" t="str">
        <f t="shared" si="90"/>
        <v/>
      </c>
      <c r="Y45" s="410" t="str">
        <f t="shared" si="90"/>
        <v/>
      </c>
      <c r="Z45" s="410" t="str">
        <f t="shared" si="90"/>
        <v/>
      </c>
      <c r="AA45" s="437" t="str">
        <f t="shared" si="90"/>
        <v/>
      </c>
      <c r="AB45" s="412" t="str">
        <f t="shared" si="90"/>
        <v/>
      </c>
      <c r="AC45" s="410" t="str">
        <f t="shared" si="90"/>
        <v/>
      </c>
      <c r="AD45" s="410" t="str">
        <f t="shared" si="90"/>
        <v/>
      </c>
      <c r="AE45" s="411" t="str">
        <f t="shared" si="90"/>
        <v/>
      </c>
      <c r="AF45" s="438" t="str">
        <f t="shared" si="90"/>
        <v/>
      </c>
      <c r="AG45" s="410" t="str">
        <f t="shared" si="90"/>
        <v/>
      </c>
      <c r="AH45" s="410" t="str">
        <f t="shared" si="90"/>
        <v/>
      </c>
      <c r="AI45" s="437" t="str">
        <f t="shared" si="90"/>
        <v/>
      </c>
      <c r="AJ45" s="412" t="str">
        <f t="shared" si="89"/>
        <v/>
      </c>
      <c r="AK45" s="410" t="str">
        <f t="shared" si="89"/>
        <v/>
      </c>
      <c r="AL45" s="410" t="str">
        <f t="shared" si="89"/>
        <v/>
      </c>
      <c r="AM45" s="411" t="str">
        <f t="shared" si="89"/>
        <v/>
      </c>
      <c r="AN45" s="438" t="str">
        <f t="shared" si="89"/>
        <v/>
      </c>
      <c r="AO45" s="410" t="str">
        <f t="shared" si="89"/>
        <v/>
      </c>
      <c r="AP45" s="410" t="str">
        <f t="shared" si="89"/>
        <v/>
      </c>
      <c r="AQ45" s="437" t="str">
        <f t="shared" si="89"/>
        <v/>
      </c>
      <c r="AR45" s="412" t="str">
        <f t="shared" si="89"/>
        <v/>
      </c>
      <c r="AS45" s="410" t="str">
        <f t="shared" si="89"/>
        <v/>
      </c>
      <c r="AT45" s="410" t="str">
        <f t="shared" si="89"/>
        <v/>
      </c>
      <c r="AU45" s="411" t="str">
        <f t="shared" si="89"/>
        <v/>
      </c>
      <c r="AV45" s="438" t="str">
        <f t="shared" si="89"/>
        <v/>
      </c>
      <c r="AW45" s="410" t="str">
        <f t="shared" si="89"/>
        <v/>
      </c>
      <c r="AX45" s="410" t="str">
        <f t="shared" si="89"/>
        <v/>
      </c>
      <c r="AY45" s="437" t="str">
        <f t="shared" si="89"/>
        <v/>
      </c>
      <c r="AZ45" s="412" t="str">
        <f t="shared" si="87"/>
        <v/>
      </c>
      <c r="BA45" s="410" t="str">
        <f t="shared" si="87"/>
        <v/>
      </c>
      <c r="BB45" s="410" t="str">
        <f t="shared" si="87"/>
        <v/>
      </c>
      <c r="BC45" s="411" t="str">
        <f t="shared" si="87"/>
        <v/>
      </c>
      <c r="BD45" s="438" t="str">
        <f t="shared" si="87"/>
        <v/>
      </c>
      <c r="BE45" s="410" t="str">
        <f t="shared" si="87"/>
        <v/>
      </c>
      <c r="BF45" s="410" t="str">
        <f t="shared" si="87"/>
        <v/>
      </c>
      <c r="BG45" s="437" t="str">
        <f t="shared" si="87"/>
        <v/>
      </c>
      <c r="BH45" s="412" t="str">
        <f t="shared" si="87"/>
        <v/>
      </c>
      <c r="BI45" s="410" t="str">
        <f t="shared" si="87"/>
        <v/>
      </c>
      <c r="BJ45" s="410" t="str">
        <f t="shared" si="87"/>
        <v/>
      </c>
      <c r="BK45" s="411" t="str">
        <f t="shared" si="87"/>
        <v/>
      </c>
      <c r="BL45" s="438" t="str">
        <f t="shared" si="87"/>
        <v/>
      </c>
      <c r="BM45" s="410" t="str">
        <f t="shared" si="87"/>
        <v/>
      </c>
      <c r="BN45" s="410" t="str">
        <f t="shared" si="87"/>
        <v/>
      </c>
      <c r="BO45" s="437" t="str">
        <f t="shared" si="87"/>
        <v/>
      </c>
      <c r="BP45" s="438" t="str">
        <f t="shared" si="88"/>
        <v/>
      </c>
      <c r="BQ45" s="410" t="str">
        <f t="shared" si="88"/>
        <v/>
      </c>
      <c r="BR45" s="410" t="str">
        <f t="shared" si="88"/>
        <v/>
      </c>
      <c r="BS45" s="437" t="str">
        <f t="shared" si="88"/>
        <v/>
      </c>
      <c r="BT45" s="412" t="str">
        <f t="shared" si="88"/>
        <v/>
      </c>
      <c r="BU45" s="410" t="str">
        <f t="shared" si="88"/>
        <v/>
      </c>
      <c r="BV45" s="410" t="str">
        <f t="shared" si="88"/>
        <v/>
      </c>
      <c r="BW45" s="413" t="str">
        <f t="shared" si="88"/>
        <v/>
      </c>
    </row>
    <row r="46" spans="1:76" ht="15.9" customHeight="1">
      <c r="A46" s="1712"/>
      <c r="B46" s="395" t="s">
        <v>1050</v>
      </c>
      <c r="C46" s="395" t="str">
        <f>VLOOKUP(B46,'P13'!B:AA,25,0)&amp;""</f>
        <v>×</v>
      </c>
      <c r="D46" s="395" t="str">
        <f>VLOOKUP(B46,'P13'!B:Z,2,0)&amp;""</f>
        <v/>
      </c>
      <c r="E46" s="395" t="str">
        <f>VLOOKUP(B46,'P13'!B:Z,4,0)&amp;""</f>
        <v/>
      </c>
      <c r="F46" s="395" t="str">
        <f>VLOOKUP(B46,'P13'!B:Z,8,0)&amp;""</f>
        <v/>
      </c>
      <c r="G46" s="395" t="str">
        <f>VLOOKUP(B46,'P13'!B:X,23,0)&amp;""</f>
        <v/>
      </c>
      <c r="H46" s="395" t="str">
        <f>VLOOKUP(B46,'P13'!B:Y,24,0)&amp;""</f>
        <v/>
      </c>
      <c r="I46" s="407"/>
      <c r="J46" s="408"/>
      <c r="K46" s="414"/>
      <c r="L46" s="391" t="s">
        <v>971</v>
      </c>
      <c r="M46" s="415"/>
      <c r="N46" s="526"/>
      <c r="O46" s="527"/>
      <c r="P46" s="414"/>
      <c r="Q46" s="391" t="s">
        <v>971</v>
      </c>
      <c r="R46" s="415"/>
      <c r="S46" s="409"/>
      <c r="T46" s="390" t="str">
        <f t="shared" si="90"/>
        <v/>
      </c>
      <c r="U46" s="410" t="str">
        <f t="shared" si="90"/>
        <v/>
      </c>
      <c r="V46" s="410" t="str">
        <f t="shared" si="90"/>
        <v/>
      </c>
      <c r="W46" s="411" t="str">
        <f t="shared" si="90"/>
        <v/>
      </c>
      <c r="X46" s="438" t="str">
        <f t="shared" si="90"/>
        <v/>
      </c>
      <c r="Y46" s="410" t="str">
        <f t="shared" si="90"/>
        <v/>
      </c>
      <c r="Z46" s="410" t="str">
        <f t="shared" si="90"/>
        <v/>
      </c>
      <c r="AA46" s="437" t="str">
        <f t="shared" si="90"/>
        <v/>
      </c>
      <c r="AB46" s="412" t="str">
        <f t="shared" si="90"/>
        <v/>
      </c>
      <c r="AC46" s="410" t="str">
        <f t="shared" si="90"/>
        <v/>
      </c>
      <c r="AD46" s="410" t="str">
        <f t="shared" si="90"/>
        <v/>
      </c>
      <c r="AE46" s="411" t="str">
        <f t="shared" si="90"/>
        <v/>
      </c>
      <c r="AF46" s="438" t="str">
        <f t="shared" si="90"/>
        <v/>
      </c>
      <c r="AG46" s="410" t="str">
        <f t="shared" si="90"/>
        <v/>
      </c>
      <c r="AH46" s="410" t="str">
        <f t="shared" si="90"/>
        <v/>
      </c>
      <c r="AI46" s="437" t="str">
        <f t="shared" si="90"/>
        <v/>
      </c>
      <c r="AJ46" s="412" t="str">
        <f t="shared" si="89"/>
        <v/>
      </c>
      <c r="AK46" s="410" t="str">
        <f t="shared" si="89"/>
        <v/>
      </c>
      <c r="AL46" s="410" t="str">
        <f t="shared" si="89"/>
        <v/>
      </c>
      <c r="AM46" s="411" t="str">
        <f t="shared" si="89"/>
        <v/>
      </c>
      <c r="AN46" s="438" t="str">
        <f t="shared" si="89"/>
        <v/>
      </c>
      <c r="AO46" s="410" t="str">
        <f t="shared" si="89"/>
        <v/>
      </c>
      <c r="AP46" s="410" t="str">
        <f t="shared" si="89"/>
        <v/>
      </c>
      <c r="AQ46" s="437" t="str">
        <f t="shared" si="89"/>
        <v/>
      </c>
      <c r="AR46" s="412" t="str">
        <f t="shared" si="89"/>
        <v/>
      </c>
      <c r="AS46" s="410" t="str">
        <f t="shared" si="89"/>
        <v/>
      </c>
      <c r="AT46" s="410" t="str">
        <f t="shared" si="89"/>
        <v/>
      </c>
      <c r="AU46" s="411" t="str">
        <f t="shared" si="89"/>
        <v/>
      </c>
      <c r="AV46" s="438" t="str">
        <f t="shared" si="89"/>
        <v/>
      </c>
      <c r="AW46" s="410" t="str">
        <f t="shared" si="89"/>
        <v/>
      </c>
      <c r="AX46" s="410" t="str">
        <f t="shared" si="89"/>
        <v/>
      </c>
      <c r="AY46" s="437" t="str">
        <f t="shared" si="89"/>
        <v/>
      </c>
      <c r="AZ46" s="412" t="str">
        <f t="shared" si="87"/>
        <v/>
      </c>
      <c r="BA46" s="410" t="str">
        <f t="shared" si="87"/>
        <v/>
      </c>
      <c r="BB46" s="410" t="str">
        <f t="shared" si="87"/>
        <v/>
      </c>
      <c r="BC46" s="411" t="str">
        <f t="shared" si="87"/>
        <v/>
      </c>
      <c r="BD46" s="438" t="str">
        <f t="shared" si="87"/>
        <v/>
      </c>
      <c r="BE46" s="410" t="str">
        <f t="shared" si="87"/>
        <v/>
      </c>
      <c r="BF46" s="410" t="str">
        <f t="shared" si="87"/>
        <v/>
      </c>
      <c r="BG46" s="437" t="str">
        <f t="shared" si="87"/>
        <v/>
      </c>
      <c r="BH46" s="412" t="str">
        <f t="shared" si="87"/>
        <v/>
      </c>
      <c r="BI46" s="410" t="str">
        <f t="shared" si="87"/>
        <v/>
      </c>
      <c r="BJ46" s="410" t="str">
        <f t="shared" si="87"/>
        <v/>
      </c>
      <c r="BK46" s="411" t="str">
        <f t="shared" si="87"/>
        <v/>
      </c>
      <c r="BL46" s="438" t="str">
        <f t="shared" si="87"/>
        <v/>
      </c>
      <c r="BM46" s="410" t="str">
        <f t="shared" si="87"/>
        <v/>
      </c>
      <c r="BN46" s="410" t="str">
        <f t="shared" si="87"/>
        <v/>
      </c>
      <c r="BO46" s="437" t="str">
        <f t="shared" si="87"/>
        <v/>
      </c>
      <c r="BP46" s="438" t="str">
        <f t="shared" si="88"/>
        <v/>
      </c>
      <c r="BQ46" s="410" t="str">
        <f t="shared" si="88"/>
        <v/>
      </c>
      <c r="BR46" s="410" t="str">
        <f t="shared" si="88"/>
        <v/>
      </c>
      <c r="BS46" s="437" t="str">
        <f t="shared" si="88"/>
        <v/>
      </c>
      <c r="BT46" s="412" t="str">
        <f t="shared" si="88"/>
        <v/>
      </c>
      <c r="BU46" s="410" t="str">
        <f t="shared" si="88"/>
        <v/>
      </c>
      <c r="BV46" s="410" t="str">
        <f t="shared" si="88"/>
        <v/>
      </c>
      <c r="BW46" s="413" t="str">
        <f t="shared" si="88"/>
        <v/>
      </c>
    </row>
    <row r="47" spans="1:76" ht="15.9" customHeight="1">
      <c r="A47" s="1712"/>
      <c r="B47" s="395" t="s">
        <v>1051</v>
      </c>
      <c r="C47" s="395" t="str">
        <f>VLOOKUP(B47,'P13'!B:AA,25,0)&amp;""</f>
        <v>×</v>
      </c>
      <c r="D47" s="395" t="str">
        <f>VLOOKUP(B47,'P13'!B:Z,2,0)&amp;""</f>
        <v/>
      </c>
      <c r="E47" s="395" t="str">
        <f>VLOOKUP(B47,'P13'!B:Z,4,0)&amp;""</f>
        <v/>
      </c>
      <c r="F47" s="395" t="str">
        <f>VLOOKUP(B47,'P13'!B:Z,8,0)&amp;""</f>
        <v/>
      </c>
      <c r="G47" s="395" t="str">
        <f>VLOOKUP(B47,'P13'!B:X,23,0)&amp;""</f>
        <v/>
      </c>
      <c r="H47" s="395" t="str">
        <f>VLOOKUP(B47,'P13'!B:Y,24,0)&amp;""</f>
        <v/>
      </c>
      <c r="I47" s="407"/>
      <c r="J47" s="408"/>
      <c r="K47" s="414"/>
      <c r="L47" s="391" t="s">
        <v>971</v>
      </c>
      <c r="M47" s="415"/>
      <c r="N47" s="526"/>
      <c r="O47" s="527"/>
      <c r="P47" s="414"/>
      <c r="Q47" s="391" t="s">
        <v>971</v>
      </c>
      <c r="R47" s="415"/>
      <c r="S47" s="409"/>
      <c r="T47" s="390" t="str">
        <f t="shared" si="90"/>
        <v/>
      </c>
      <c r="U47" s="410" t="str">
        <f t="shared" si="90"/>
        <v/>
      </c>
      <c r="V47" s="410" t="str">
        <f t="shared" si="90"/>
        <v/>
      </c>
      <c r="W47" s="411" t="str">
        <f t="shared" si="90"/>
        <v/>
      </c>
      <c r="X47" s="438" t="str">
        <f t="shared" si="90"/>
        <v/>
      </c>
      <c r="Y47" s="410" t="str">
        <f t="shared" si="90"/>
        <v/>
      </c>
      <c r="Z47" s="410" t="str">
        <f t="shared" si="90"/>
        <v/>
      </c>
      <c r="AA47" s="437" t="str">
        <f t="shared" si="90"/>
        <v/>
      </c>
      <c r="AB47" s="412" t="str">
        <f t="shared" si="90"/>
        <v/>
      </c>
      <c r="AC47" s="410" t="str">
        <f t="shared" si="90"/>
        <v/>
      </c>
      <c r="AD47" s="410" t="str">
        <f t="shared" si="90"/>
        <v/>
      </c>
      <c r="AE47" s="411" t="str">
        <f t="shared" si="90"/>
        <v/>
      </c>
      <c r="AF47" s="438" t="str">
        <f t="shared" si="90"/>
        <v/>
      </c>
      <c r="AG47" s="410" t="str">
        <f t="shared" si="90"/>
        <v/>
      </c>
      <c r="AH47" s="410" t="str">
        <f t="shared" si="90"/>
        <v/>
      </c>
      <c r="AI47" s="437" t="str">
        <f t="shared" si="90"/>
        <v/>
      </c>
      <c r="AJ47" s="412" t="str">
        <f t="shared" si="89"/>
        <v/>
      </c>
      <c r="AK47" s="410" t="str">
        <f t="shared" si="89"/>
        <v/>
      </c>
      <c r="AL47" s="410" t="str">
        <f t="shared" si="89"/>
        <v/>
      </c>
      <c r="AM47" s="411" t="str">
        <f t="shared" si="89"/>
        <v/>
      </c>
      <c r="AN47" s="438" t="str">
        <f t="shared" si="89"/>
        <v/>
      </c>
      <c r="AO47" s="410" t="str">
        <f t="shared" si="89"/>
        <v/>
      </c>
      <c r="AP47" s="410" t="str">
        <f t="shared" si="89"/>
        <v/>
      </c>
      <c r="AQ47" s="437" t="str">
        <f t="shared" si="89"/>
        <v/>
      </c>
      <c r="AR47" s="412" t="str">
        <f t="shared" si="89"/>
        <v/>
      </c>
      <c r="AS47" s="410" t="str">
        <f t="shared" si="89"/>
        <v/>
      </c>
      <c r="AT47" s="410" t="str">
        <f t="shared" si="89"/>
        <v/>
      </c>
      <c r="AU47" s="411" t="str">
        <f t="shared" si="89"/>
        <v/>
      </c>
      <c r="AV47" s="438" t="str">
        <f t="shared" si="89"/>
        <v/>
      </c>
      <c r="AW47" s="410" t="str">
        <f t="shared" si="89"/>
        <v/>
      </c>
      <c r="AX47" s="410" t="str">
        <f t="shared" si="89"/>
        <v/>
      </c>
      <c r="AY47" s="437" t="str">
        <f t="shared" si="89"/>
        <v/>
      </c>
      <c r="AZ47" s="412" t="str">
        <f t="shared" si="87"/>
        <v/>
      </c>
      <c r="BA47" s="410" t="str">
        <f t="shared" si="87"/>
        <v/>
      </c>
      <c r="BB47" s="410" t="str">
        <f t="shared" si="87"/>
        <v/>
      </c>
      <c r="BC47" s="411" t="str">
        <f t="shared" si="87"/>
        <v/>
      </c>
      <c r="BD47" s="438" t="str">
        <f t="shared" si="87"/>
        <v/>
      </c>
      <c r="BE47" s="410" t="str">
        <f t="shared" si="87"/>
        <v/>
      </c>
      <c r="BF47" s="410" t="str">
        <f t="shared" si="87"/>
        <v/>
      </c>
      <c r="BG47" s="437" t="str">
        <f t="shared" si="87"/>
        <v/>
      </c>
      <c r="BH47" s="412" t="str">
        <f t="shared" si="87"/>
        <v/>
      </c>
      <c r="BI47" s="410" t="str">
        <f t="shared" si="87"/>
        <v/>
      </c>
      <c r="BJ47" s="410" t="str">
        <f t="shared" si="87"/>
        <v/>
      </c>
      <c r="BK47" s="411" t="str">
        <f t="shared" si="87"/>
        <v/>
      </c>
      <c r="BL47" s="438" t="str">
        <f t="shared" si="87"/>
        <v/>
      </c>
      <c r="BM47" s="410" t="str">
        <f t="shared" si="87"/>
        <v/>
      </c>
      <c r="BN47" s="410" t="str">
        <f t="shared" si="87"/>
        <v/>
      </c>
      <c r="BO47" s="437" t="str">
        <f t="shared" si="87"/>
        <v/>
      </c>
      <c r="BP47" s="438" t="str">
        <f t="shared" si="88"/>
        <v/>
      </c>
      <c r="BQ47" s="410" t="str">
        <f t="shared" si="88"/>
        <v/>
      </c>
      <c r="BR47" s="410" t="str">
        <f t="shared" si="88"/>
        <v/>
      </c>
      <c r="BS47" s="437" t="str">
        <f t="shared" si="88"/>
        <v/>
      </c>
      <c r="BT47" s="412" t="str">
        <f t="shared" si="88"/>
        <v/>
      </c>
      <c r="BU47" s="410" t="str">
        <f t="shared" si="88"/>
        <v/>
      </c>
      <c r="BV47" s="410" t="str">
        <f t="shared" si="88"/>
        <v/>
      </c>
      <c r="BW47" s="413" t="str">
        <f t="shared" si="88"/>
        <v/>
      </c>
    </row>
    <row r="48" spans="1:76" ht="15.9" customHeight="1">
      <c r="A48" s="1712"/>
      <c r="B48" s="395" t="s">
        <v>1052</v>
      </c>
      <c r="C48" s="395" t="str">
        <f>VLOOKUP(B48,'P13'!B:AA,25,0)&amp;""</f>
        <v>×</v>
      </c>
      <c r="D48" s="395" t="str">
        <f>VLOOKUP(B48,'P13'!B:Z,2,0)&amp;""</f>
        <v/>
      </c>
      <c r="E48" s="395" t="str">
        <f>VLOOKUP(B48,'P13'!B:Z,4,0)&amp;""</f>
        <v/>
      </c>
      <c r="F48" s="395" t="str">
        <f>VLOOKUP(B48,'P13'!B:Z,8,0)&amp;""</f>
        <v/>
      </c>
      <c r="G48" s="395" t="str">
        <f>VLOOKUP(B48,'P13'!B:X,23,0)&amp;""</f>
        <v/>
      </c>
      <c r="H48" s="395" t="str">
        <f>VLOOKUP(B48,'P13'!B:Y,24,0)&amp;""</f>
        <v/>
      </c>
      <c r="I48" s="407"/>
      <c r="J48" s="408"/>
      <c r="K48" s="414"/>
      <c r="L48" s="391" t="s">
        <v>971</v>
      </c>
      <c r="M48" s="415"/>
      <c r="N48" s="526"/>
      <c r="O48" s="527"/>
      <c r="P48" s="414"/>
      <c r="Q48" s="391" t="s">
        <v>971</v>
      </c>
      <c r="R48" s="415"/>
      <c r="S48" s="409"/>
      <c r="T48" s="390" t="str">
        <f t="shared" si="90"/>
        <v/>
      </c>
      <c r="U48" s="410" t="str">
        <f t="shared" si="90"/>
        <v/>
      </c>
      <c r="V48" s="410" t="str">
        <f t="shared" si="90"/>
        <v/>
      </c>
      <c r="W48" s="411" t="str">
        <f t="shared" si="90"/>
        <v/>
      </c>
      <c r="X48" s="438" t="str">
        <f t="shared" si="90"/>
        <v/>
      </c>
      <c r="Y48" s="410" t="str">
        <f t="shared" si="90"/>
        <v/>
      </c>
      <c r="Z48" s="410" t="str">
        <f t="shared" si="90"/>
        <v/>
      </c>
      <c r="AA48" s="437" t="str">
        <f t="shared" si="90"/>
        <v/>
      </c>
      <c r="AB48" s="412" t="str">
        <f t="shared" si="90"/>
        <v/>
      </c>
      <c r="AC48" s="410" t="str">
        <f t="shared" si="90"/>
        <v/>
      </c>
      <c r="AD48" s="410" t="str">
        <f t="shared" si="90"/>
        <v/>
      </c>
      <c r="AE48" s="411" t="str">
        <f t="shared" si="90"/>
        <v/>
      </c>
      <c r="AF48" s="438" t="str">
        <f t="shared" si="90"/>
        <v/>
      </c>
      <c r="AG48" s="410" t="str">
        <f t="shared" si="90"/>
        <v/>
      </c>
      <c r="AH48" s="410" t="str">
        <f t="shared" si="90"/>
        <v/>
      </c>
      <c r="AI48" s="437" t="str">
        <f t="shared" si="90"/>
        <v/>
      </c>
      <c r="AJ48" s="412" t="str">
        <f t="shared" si="89"/>
        <v/>
      </c>
      <c r="AK48" s="410" t="str">
        <f t="shared" si="89"/>
        <v/>
      </c>
      <c r="AL48" s="410" t="str">
        <f t="shared" si="89"/>
        <v/>
      </c>
      <c r="AM48" s="411" t="str">
        <f t="shared" si="89"/>
        <v/>
      </c>
      <c r="AN48" s="438" t="str">
        <f t="shared" si="89"/>
        <v/>
      </c>
      <c r="AO48" s="410" t="str">
        <f t="shared" si="89"/>
        <v/>
      </c>
      <c r="AP48" s="410" t="str">
        <f t="shared" si="89"/>
        <v/>
      </c>
      <c r="AQ48" s="437" t="str">
        <f t="shared" si="89"/>
        <v/>
      </c>
      <c r="AR48" s="412" t="str">
        <f t="shared" si="89"/>
        <v/>
      </c>
      <c r="AS48" s="410" t="str">
        <f t="shared" si="89"/>
        <v/>
      </c>
      <c r="AT48" s="410" t="str">
        <f t="shared" si="89"/>
        <v/>
      </c>
      <c r="AU48" s="411" t="str">
        <f t="shared" si="89"/>
        <v/>
      </c>
      <c r="AV48" s="438" t="str">
        <f t="shared" si="89"/>
        <v/>
      </c>
      <c r="AW48" s="410" t="str">
        <f t="shared" si="89"/>
        <v/>
      </c>
      <c r="AX48" s="410" t="str">
        <f t="shared" si="89"/>
        <v/>
      </c>
      <c r="AY48" s="437" t="str">
        <f t="shared" si="89"/>
        <v/>
      </c>
      <c r="AZ48" s="412" t="str">
        <f t="shared" si="87"/>
        <v/>
      </c>
      <c r="BA48" s="410" t="str">
        <f t="shared" si="87"/>
        <v/>
      </c>
      <c r="BB48" s="410" t="str">
        <f t="shared" si="87"/>
        <v/>
      </c>
      <c r="BC48" s="411" t="str">
        <f t="shared" si="87"/>
        <v/>
      </c>
      <c r="BD48" s="438" t="str">
        <f t="shared" si="87"/>
        <v/>
      </c>
      <c r="BE48" s="410" t="str">
        <f t="shared" si="87"/>
        <v/>
      </c>
      <c r="BF48" s="410" t="str">
        <f t="shared" si="87"/>
        <v/>
      </c>
      <c r="BG48" s="437" t="str">
        <f t="shared" si="87"/>
        <v/>
      </c>
      <c r="BH48" s="412" t="str">
        <f t="shared" si="87"/>
        <v/>
      </c>
      <c r="BI48" s="410" t="str">
        <f t="shared" si="87"/>
        <v/>
      </c>
      <c r="BJ48" s="410" t="str">
        <f t="shared" si="87"/>
        <v/>
      </c>
      <c r="BK48" s="411" t="str">
        <f t="shared" si="87"/>
        <v/>
      </c>
      <c r="BL48" s="438" t="str">
        <f t="shared" si="87"/>
        <v/>
      </c>
      <c r="BM48" s="410" t="str">
        <f t="shared" si="87"/>
        <v/>
      </c>
      <c r="BN48" s="410" t="str">
        <f t="shared" si="87"/>
        <v/>
      </c>
      <c r="BO48" s="437" t="str">
        <f t="shared" si="87"/>
        <v/>
      </c>
      <c r="BP48" s="438" t="str">
        <f t="shared" si="88"/>
        <v/>
      </c>
      <c r="BQ48" s="410" t="str">
        <f t="shared" si="88"/>
        <v/>
      </c>
      <c r="BR48" s="410" t="str">
        <f t="shared" si="88"/>
        <v/>
      </c>
      <c r="BS48" s="437" t="str">
        <f t="shared" si="88"/>
        <v/>
      </c>
      <c r="BT48" s="412" t="str">
        <f t="shared" si="88"/>
        <v/>
      </c>
      <c r="BU48" s="410" t="str">
        <f t="shared" si="88"/>
        <v/>
      </c>
      <c r="BV48" s="410" t="str">
        <f t="shared" si="88"/>
        <v/>
      </c>
      <c r="BW48" s="413" t="str">
        <f t="shared" si="88"/>
        <v/>
      </c>
    </row>
    <row r="49" spans="1:75" ht="15.9" customHeight="1">
      <c r="A49" s="496"/>
      <c r="B49" s="395" t="s">
        <v>1053</v>
      </c>
      <c r="C49" s="395" t="str">
        <f>VLOOKUP(B49,'P13'!B:AA,25,0)&amp;""</f>
        <v>×</v>
      </c>
      <c r="D49" s="395" t="str">
        <f>VLOOKUP(B49,'P13'!B:Z,2,0)&amp;""</f>
        <v/>
      </c>
      <c r="E49" s="395" t="str">
        <f>VLOOKUP(B49,'P13'!B:Z,4,0)&amp;""</f>
        <v/>
      </c>
      <c r="F49" s="395" t="str">
        <f>VLOOKUP(B49,'P13'!B:Z,8,0)&amp;""</f>
        <v/>
      </c>
      <c r="G49" s="395" t="str">
        <f>VLOOKUP(B49,'P13'!B:X,23,0)&amp;""</f>
        <v/>
      </c>
      <c r="H49" s="395" t="str">
        <f>VLOOKUP(B49,'P13'!B:Y,24,0)&amp;""</f>
        <v/>
      </c>
      <c r="I49" s="407"/>
      <c r="J49" s="408"/>
      <c r="K49" s="414"/>
      <c r="L49" s="391" t="s">
        <v>971</v>
      </c>
      <c r="M49" s="415"/>
      <c r="N49" s="526"/>
      <c r="O49" s="527"/>
      <c r="P49" s="414"/>
      <c r="Q49" s="391" t="s">
        <v>971</v>
      </c>
      <c r="R49" s="415"/>
      <c r="S49" s="409"/>
      <c r="T49" s="390" t="str">
        <f t="shared" si="90"/>
        <v/>
      </c>
      <c r="U49" s="410" t="str">
        <f t="shared" si="90"/>
        <v/>
      </c>
      <c r="V49" s="410" t="str">
        <f t="shared" si="90"/>
        <v/>
      </c>
      <c r="W49" s="411" t="str">
        <f t="shared" si="90"/>
        <v/>
      </c>
      <c r="X49" s="438" t="str">
        <f t="shared" si="90"/>
        <v/>
      </c>
      <c r="Y49" s="410" t="str">
        <f t="shared" si="90"/>
        <v/>
      </c>
      <c r="Z49" s="410" t="str">
        <f t="shared" si="90"/>
        <v/>
      </c>
      <c r="AA49" s="437" t="str">
        <f t="shared" si="90"/>
        <v/>
      </c>
      <c r="AB49" s="412" t="str">
        <f t="shared" si="90"/>
        <v/>
      </c>
      <c r="AC49" s="410" t="str">
        <f t="shared" si="90"/>
        <v/>
      </c>
      <c r="AD49" s="410" t="str">
        <f t="shared" si="90"/>
        <v/>
      </c>
      <c r="AE49" s="411" t="str">
        <f t="shared" si="90"/>
        <v/>
      </c>
      <c r="AF49" s="438" t="str">
        <f t="shared" si="90"/>
        <v/>
      </c>
      <c r="AG49" s="410" t="str">
        <f t="shared" si="90"/>
        <v/>
      </c>
      <c r="AH49" s="410" t="str">
        <f t="shared" si="90"/>
        <v/>
      </c>
      <c r="AI49" s="437" t="str">
        <f t="shared" si="90"/>
        <v/>
      </c>
      <c r="AJ49" s="412" t="str">
        <f t="shared" si="89"/>
        <v/>
      </c>
      <c r="AK49" s="410" t="str">
        <f t="shared" si="89"/>
        <v/>
      </c>
      <c r="AL49" s="410" t="str">
        <f t="shared" si="89"/>
        <v/>
      </c>
      <c r="AM49" s="411" t="str">
        <f t="shared" si="89"/>
        <v/>
      </c>
      <c r="AN49" s="438" t="str">
        <f t="shared" si="89"/>
        <v/>
      </c>
      <c r="AO49" s="410" t="str">
        <f t="shared" si="89"/>
        <v/>
      </c>
      <c r="AP49" s="410" t="str">
        <f t="shared" si="89"/>
        <v/>
      </c>
      <c r="AQ49" s="437" t="str">
        <f t="shared" si="89"/>
        <v/>
      </c>
      <c r="AR49" s="412" t="str">
        <f t="shared" si="89"/>
        <v/>
      </c>
      <c r="AS49" s="410" t="str">
        <f t="shared" si="89"/>
        <v/>
      </c>
      <c r="AT49" s="410" t="str">
        <f t="shared" si="89"/>
        <v/>
      </c>
      <c r="AU49" s="411" t="str">
        <f t="shared" si="89"/>
        <v/>
      </c>
      <c r="AV49" s="438" t="str">
        <f t="shared" si="89"/>
        <v/>
      </c>
      <c r="AW49" s="410" t="str">
        <f t="shared" si="89"/>
        <v/>
      </c>
      <c r="AX49" s="410" t="str">
        <f t="shared" si="89"/>
        <v/>
      </c>
      <c r="AY49" s="437" t="str">
        <f t="shared" si="89"/>
        <v/>
      </c>
      <c r="AZ49" s="412" t="str">
        <f t="shared" si="87"/>
        <v/>
      </c>
      <c r="BA49" s="410" t="str">
        <f t="shared" si="87"/>
        <v/>
      </c>
      <c r="BB49" s="410" t="str">
        <f t="shared" si="87"/>
        <v/>
      </c>
      <c r="BC49" s="411" t="str">
        <f t="shared" si="87"/>
        <v/>
      </c>
      <c r="BD49" s="438" t="str">
        <f t="shared" si="87"/>
        <v/>
      </c>
      <c r="BE49" s="410" t="str">
        <f t="shared" si="87"/>
        <v/>
      </c>
      <c r="BF49" s="410" t="str">
        <f t="shared" si="87"/>
        <v/>
      </c>
      <c r="BG49" s="437" t="str">
        <f t="shared" si="87"/>
        <v/>
      </c>
      <c r="BH49" s="412" t="str">
        <f t="shared" si="87"/>
        <v/>
      </c>
      <c r="BI49" s="410" t="str">
        <f t="shared" si="87"/>
        <v/>
      </c>
      <c r="BJ49" s="410" t="str">
        <f t="shared" si="87"/>
        <v/>
      </c>
      <c r="BK49" s="411" t="str">
        <f t="shared" si="87"/>
        <v/>
      </c>
      <c r="BL49" s="438" t="str">
        <f t="shared" si="87"/>
        <v/>
      </c>
      <c r="BM49" s="410" t="str">
        <f t="shared" si="87"/>
        <v/>
      </c>
      <c r="BN49" s="410" t="str">
        <f t="shared" si="87"/>
        <v/>
      </c>
      <c r="BO49" s="437" t="str">
        <f t="shared" si="87"/>
        <v/>
      </c>
      <c r="BP49" s="438" t="str">
        <f t="shared" si="88"/>
        <v/>
      </c>
      <c r="BQ49" s="410" t="str">
        <f t="shared" si="88"/>
        <v/>
      </c>
      <c r="BR49" s="410" t="str">
        <f t="shared" si="88"/>
        <v/>
      </c>
      <c r="BS49" s="437" t="str">
        <f t="shared" si="88"/>
        <v/>
      </c>
      <c r="BT49" s="412" t="str">
        <f t="shared" si="88"/>
        <v/>
      </c>
      <c r="BU49" s="410" t="str">
        <f t="shared" si="88"/>
        <v/>
      </c>
      <c r="BV49" s="410" t="str">
        <f t="shared" si="88"/>
        <v/>
      </c>
      <c r="BW49" s="413" t="str">
        <f t="shared" si="88"/>
        <v/>
      </c>
    </row>
    <row r="50" spans="1:75" ht="15.9" customHeight="1">
      <c r="A50" s="496"/>
      <c r="B50" s="395" t="s">
        <v>1054</v>
      </c>
      <c r="C50" s="395" t="str">
        <f>VLOOKUP(B50,'P13'!B:AA,25,0)&amp;""</f>
        <v>×</v>
      </c>
      <c r="D50" s="395" t="str">
        <f>VLOOKUP(B50,'P13'!B:Z,2,0)&amp;""</f>
        <v/>
      </c>
      <c r="E50" s="395" t="str">
        <f>VLOOKUP(B50,'P13'!B:Z,4,0)&amp;""</f>
        <v/>
      </c>
      <c r="F50" s="395" t="str">
        <f>VLOOKUP(B50,'P13'!B:Z,8,0)&amp;""</f>
        <v/>
      </c>
      <c r="G50" s="395" t="str">
        <f>VLOOKUP(B50,'P13'!B:X,23,0)&amp;""</f>
        <v/>
      </c>
      <c r="H50" s="395" t="str">
        <f>VLOOKUP(B50,'P13'!B:Y,24,0)&amp;""</f>
        <v/>
      </c>
      <c r="I50" s="407"/>
      <c r="J50" s="408"/>
      <c r="K50" s="414"/>
      <c r="L50" s="391" t="s">
        <v>971</v>
      </c>
      <c r="M50" s="415"/>
      <c r="N50" s="526"/>
      <c r="O50" s="527"/>
      <c r="P50" s="414"/>
      <c r="Q50" s="391" t="s">
        <v>971</v>
      </c>
      <c r="R50" s="415"/>
      <c r="S50" s="409"/>
      <c r="T50" s="390" t="str">
        <f t="shared" si="90"/>
        <v/>
      </c>
      <c r="U50" s="410" t="str">
        <f t="shared" si="90"/>
        <v/>
      </c>
      <c r="V50" s="410" t="str">
        <f t="shared" si="90"/>
        <v/>
      </c>
      <c r="W50" s="411" t="str">
        <f t="shared" si="90"/>
        <v/>
      </c>
      <c r="X50" s="438" t="str">
        <f t="shared" si="90"/>
        <v/>
      </c>
      <c r="Y50" s="410" t="str">
        <f t="shared" si="90"/>
        <v/>
      </c>
      <c r="Z50" s="410" t="str">
        <f t="shared" si="90"/>
        <v/>
      </c>
      <c r="AA50" s="437" t="str">
        <f t="shared" si="90"/>
        <v/>
      </c>
      <c r="AB50" s="412" t="str">
        <f t="shared" si="90"/>
        <v/>
      </c>
      <c r="AC50" s="410" t="str">
        <f t="shared" si="90"/>
        <v/>
      </c>
      <c r="AD50" s="410" t="str">
        <f t="shared" si="90"/>
        <v/>
      </c>
      <c r="AE50" s="411" t="str">
        <f t="shared" si="90"/>
        <v/>
      </c>
      <c r="AF50" s="438" t="str">
        <f t="shared" si="90"/>
        <v/>
      </c>
      <c r="AG50" s="410" t="str">
        <f t="shared" si="90"/>
        <v/>
      </c>
      <c r="AH50" s="410" t="str">
        <f t="shared" si="90"/>
        <v/>
      </c>
      <c r="AI50" s="437" t="str">
        <f t="shared" si="90"/>
        <v/>
      </c>
      <c r="AJ50" s="412" t="str">
        <f t="shared" si="89"/>
        <v/>
      </c>
      <c r="AK50" s="410" t="str">
        <f t="shared" si="89"/>
        <v/>
      </c>
      <c r="AL50" s="410" t="str">
        <f t="shared" si="89"/>
        <v/>
      </c>
      <c r="AM50" s="411" t="str">
        <f t="shared" si="89"/>
        <v/>
      </c>
      <c r="AN50" s="438" t="str">
        <f t="shared" si="89"/>
        <v/>
      </c>
      <c r="AO50" s="410" t="str">
        <f t="shared" si="89"/>
        <v/>
      </c>
      <c r="AP50" s="410" t="str">
        <f t="shared" si="89"/>
        <v/>
      </c>
      <c r="AQ50" s="437" t="str">
        <f t="shared" si="89"/>
        <v/>
      </c>
      <c r="AR50" s="412" t="str">
        <f t="shared" si="89"/>
        <v/>
      </c>
      <c r="AS50" s="410" t="str">
        <f t="shared" si="89"/>
        <v/>
      </c>
      <c r="AT50" s="410" t="str">
        <f t="shared" si="89"/>
        <v/>
      </c>
      <c r="AU50" s="411" t="str">
        <f t="shared" si="89"/>
        <v/>
      </c>
      <c r="AV50" s="438" t="str">
        <f t="shared" si="89"/>
        <v/>
      </c>
      <c r="AW50" s="410" t="str">
        <f t="shared" si="89"/>
        <v/>
      </c>
      <c r="AX50" s="410" t="str">
        <f t="shared" si="89"/>
        <v/>
      </c>
      <c r="AY50" s="437" t="str">
        <f t="shared" ref="AY50:BN65" si="91">IF($O50="",IF(OR($J50="",$M50=""),"",IF(AND(AY$18&gt;=1*($J50&amp;":"&amp;$K50),AY$18&lt;=1*($M50&amp;":"&amp;$N50)),1,"")),IF(OR($J50="",$M50=""),"",IF(AND(AY$18&gt;=1*($J50&amp;":"&amp;$K50),AY$18&lt;=1*($M50&amp;":"&amp;$N50)),IF(AND(AY$18&gt;=1*($O50&amp;":"&amp;$P50),AY$18&lt;=1*($R50&amp;":"&amp;$S50)), "休",1),"")))</f>
        <v/>
      </c>
      <c r="AZ50" s="412" t="str">
        <f t="shared" si="91"/>
        <v/>
      </c>
      <c r="BA50" s="410" t="str">
        <f t="shared" si="91"/>
        <v/>
      </c>
      <c r="BB50" s="410" t="str">
        <f t="shared" si="91"/>
        <v/>
      </c>
      <c r="BC50" s="411" t="str">
        <f t="shared" si="91"/>
        <v/>
      </c>
      <c r="BD50" s="438" t="str">
        <f t="shared" si="91"/>
        <v/>
      </c>
      <c r="BE50" s="410" t="str">
        <f t="shared" si="91"/>
        <v/>
      </c>
      <c r="BF50" s="410" t="str">
        <f t="shared" si="91"/>
        <v/>
      </c>
      <c r="BG50" s="437" t="str">
        <f t="shared" si="91"/>
        <v/>
      </c>
      <c r="BH50" s="412" t="str">
        <f t="shared" si="91"/>
        <v/>
      </c>
      <c r="BI50" s="410" t="str">
        <f t="shared" si="91"/>
        <v/>
      </c>
      <c r="BJ50" s="410" t="str">
        <f t="shared" si="91"/>
        <v/>
      </c>
      <c r="BK50" s="411" t="str">
        <f t="shared" si="91"/>
        <v/>
      </c>
      <c r="BL50" s="438" t="str">
        <f t="shared" si="91"/>
        <v/>
      </c>
      <c r="BM50" s="410" t="str">
        <f t="shared" si="91"/>
        <v/>
      </c>
      <c r="BN50" s="410" t="str">
        <f t="shared" si="91"/>
        <v/>
      </c>
      <c r="BO50" s="437" t="str">
        <f t="shared" ref="BO50:BW65" si="92">IF($O50="",IF(OR($J50="",$M50=""),"",IF(AND(BO$18&gt;=1*($J50&amp;":"&amp;$K50),BO$18&lt;=1*($M50&amp;":"&amp;$N50)),1,"")),IF(OR($J50="",$M50=""),"",IF(AND(BO$18&gt;=1*($J50&amp;":"&amp;$K50),BO$18&lt;=1*($M50&amp;":"&amp;$N50)),IF(AND(BO$18&gt;=1*($O50&amp;":"&amp;$P50),BO$18&lt;=1*($R50&amp;":"&amp;$S50)), "休",1),"")))</f>
        <v/>
      </c>
      <c r="BP50" s="438" t="str">
        <f t="shared" si="92"/>
        <v/>
      </c>
      <c r="BQ50" s="410" t="str">
        <f t="shared" si="92"/>
        <v/>
      </c>
      <c r="BR50" s="410" t="str">
        <f t="shared" si="92"/>
        <v/>
      </c>
      <c r="BS50" s="437" t="str">
        <f t="shared" si="92"/>
        <v/>
      </c>
      <c r="BT50" s="412" t="str">
        <f t="shared" si="92"/>
        <v/>
      </c>
      <c r="BU50" s="410" t="str">
        <f t="shared" si="92"/>
        <v/>
      </c>
      <c r="BV50" s="410" t="str">
        <f t="shared" si="92"/>
        <v/>
      </c>
      <c r="BW50" s="413" t="str">
        <f t="shared" si="92"/>
        <v/>
      </c>
    </row>
    <row r="51" spans="1:75" ht="15.9" customHeight="1">
      <c r="A51" s="496"/>
      <c r="B51" s="395" t="s">
        <v>1055</v>
      </c>
      <c r="C51" s="395" t="str">
        <f>VLOOKUP(B51,'P13'!B:AA,25,0)&amp;""</f>
        <v>×</v>
      </c>
      <c r="D51" s="395" t="str">
        <f>VLOOKUP(B51,'P13'!B:Z,2,0)&amp;""</f>
        <v/>
      </c>
      <c r="E51" s="395" t="str">
        <f>VLOOKUP(B51,'P13'!B:Z,4,0)&amp;""</f>
        <v/>
      </c>
      <c r="F51" s="395" t="str">
        <f>VLOOKUP(B51,'P13'!B:Z,8,0)&amp;""</f>
        <v/>
      </c>
      <c r="G51" s="395" t="str">
        <f>VLOOKUP(B51,'P13'!B:X,23,0)&amp;""</f>
        <v/>
      </c>
      <c r="H51" s="395" t="str">
        <f>VLOOKUP(B51,'P13'!B:Y,24,0)&amp;""</f>
        <v/>
      </c>
      <c r="I51" s="407"/>
      <c r="J51" s="408"/>
      <c r="K51" s="414"/>
      <c r="L51" s="391" t="s">
        <v>971</v>
      </c>
      <c r="M51" s="415"/>
      <c r="N51" s="526"/>
      <c r="O51" s="527"/>
      <c r="P51" s="414"/>
      <c r="Q51" s="391" t="s">
        <v>971</v>
      </c>
      <c r="R51" s="415"/>
      <c r="S51" s="409"/>
      <c r="T51" s="390" t="str">
        <f t="shared" si="90"/>
        <v/>
      </c>
      <c r="U51" s="410" t="str">
        <f t="shared" si="90"/>
        <v/>
      </c>
      <c r="V51" s="410" t="str">
        <f t="shared" si="90"/>
        <v/>
      </c>
      <c r="W51" s="411" t="str">
        <f t="shared" si="90"/>
        <v/>
      </c>
      <c r="X51" s="438" t="str">
        <f t="shared" si="90"/>
        <v/>
      </c>
      <c r="Y51" s="410" t="str">
        <f t="shared" si="90"/>
        <v/>
      </c>
      <c r="Z51" s="410" t="str">
        <f t="shared" si="90"/>
        <v/>
      </c>
      <c r="AA51" s="437" t="str">
        <f t="shared" si="90"/>
        <v/>
      </c>
      <c r="AB51" s="412" t="str">
        <f t="shared" si="90"/>
        <v/>
      </c>
      <c r="AC51" s="410" t="str">
        <f t="shared" si="90"/>
        <v/>
      </c>
      <c r="AD51" s="410" t="str">
        <f t="shared" si="90"/>
        <v/>
      </c>
      <c r="AE51" s="411" t="str">
        <f t="shared" si="90"/>
        <v/>
      </c>
      <c r="AF51" s="438" t="str">
        <f t="shared" si="90"/>
        <v/>
      </c>
      <c r="AG51" s="410" t="str">
        <f t="shared" si="90"/>
        <v/>
      </c>
      <c r="AH51" s="410" t="str">
        <f t="shared" si="90"/>
        <v/>
      </c>
      <c r="AI51" s="437" t="str">
        <f t="shared" ref="AI51:AX66" si="93">IF($O51="",IF(OR($J51="",$M51=""),"",IF(AND(AI$18&gt;=1*($J51&amp;":"&amp;$K51),AI$18&lt;=1*($M51&amp;":"&amp;$N51)),1,"")),IF(OR($J51="",$M51=""),"",IF(AND(AI$18&gt;=1*($J51&amp;":"&amp;$K51),AI$18&lt;=1*($M51&amp;":"&amp;$N51)),IF(AND(AI$18&gt;=1*($O51&amp;":"&amp;$P51),AI$18&lt;=1*($R51&amp;":"&amp;$S51)), "休",1),"")))</f>
        <v/>
      </c>
      <c r="AJ51" s="412" t="str">
        <f t="shared" si="93"/>
        <v/>
      </c>
      <c r="AK51" s="410" t="str">
        <f t="shared" si="93"/>
        <v/>
      </c>
      <c r="AL51" s="410" t="str">
        <f t="shared" si="93"/>
        <v/>
      </c>
      <c r="AM51" s="411" t="str">
        <f t="shared" si="93"/>
        <v/>
      </c>
      <c r="AN51" s="438" t="str">
        <f t="shared" si="93"/>
        <v/>
      </c>
      <c r="AO51" s="410" t="str">
        <f t="shared" si="93"/>
        <v/>
      </c>
      <c r="AP51" s="410" t="str">
        <f t="shared" si="93"/>
        <v/>
      </c>
      <c r="AQ51" s="437" t="str">
        <f t="shared" si="93"/>
        <v/>
      </c>
      <c r="AR51" s="412" t="str">
        <f t="shared" si="93"/>
        <v/>
      </c>
      <c r="AS51" s="410" t="str">
        <f t="shared" si="93"/>
        <v/>
      </c>
      <c r="AT51" s="410" t="str">
        <f t="shared" si="93"/>
        <v/>
      </c>
      <c r="AU51" s="411" t="str">
        <f t="shared" si="93"/>
        <v/>
      </c>
      <c r="AV51" s="438" t="str">
        <f t="shared" si="93"/>
        <v/>
      </c>
      <c r="AW51" s="410" t="str">
        <f t="shared" si="93"/>
        <v/>
      </c>
      <c r="AX51" s="410" t="str">
        <f t="shared" si="93"/>
        <v/>
      </c>
      <c r="AY51" s="437" t="str">
        <f t="shared" si="91"/>
        <v/>
      </c>
      <c r="AZ51" s="412" t="str">
        <f t="shared" si="91"/>
        <v/>
      </c>
      <c r="BA51" s="410" t="str">
        <f t="shared" si="91"/>
        <v/>
      </c>
      <c r="BB51" s="410" t="str">
        <f t="shared" si="91"/>
        <v/>
      </c>
      <c r="BC51" s="411" t="str">
        <f t="shared" si="91"/>
        <v/>
      </c>
      <c r="BD51" s="438" t="str">
        <f t="shared" si="91"/>
        <v/>
      </c>
      <c r="BE51" s="410" t="str">
        <f t="shared" si="91"/>
        <v/>
      </c>
      <c r="BF51" s="410" t="str">
        <f t="shared" si="91"/>
        <v/>
      </c>
      <c r="BG51" s="437" t="str">
        <f t="shared" si="91"/>
        <v/>
      </c>
      <c r="BH51" s="412" t="str">
        <f t="shared" si="91"/>
        <v/>
      </c>
      <c r="BI51" s="410" t="str">
        <f t="shared" si="91"/>
        <v/>
      </c>
      <c r="BJ51" s="410" t="str">
        <f t="shared" si="91"/>
        <v/>
      </c>
      <c r="BK51" s="411" t="str">
        <f t="shared" si="91"/>
        <v/>
      </c>
      <c r="BL51" s="438" t="str">
        <f t="shared" si="91"/>
        <v/>
      </c>
      <c r="BM51" s="410" t="str">
        <f t="shared" si="91"/>
        <v/>
      </c>
      <c r="BN51" s="410" t="str">
        <f t="shared" si="91"/>
        <v/>
      </c>
      <c r="BO51" s="437" t="str">
        <f t="shared" si="92"/>
        <v/>
      </c>
      <c r="BP51" s="438" t="str">
        <f t="shared" si="92"/>
        <v/>
      </c>
      <c r="BQ51" s="410" t="str">
        <f t="shared" si="92"/>
        <v/>
      </c>
      <c r="BR51" s="410" t="str">
        <f t="shared" si="92"/>
        <v/>
      </c>
      <c r="BS51" s="437" t="str">
        <f t="shared" si="92"/>
        <v/>
      </c>
      <c r="BT51" s="412" t="str">
        <f t="shared" si="92"/>
        <v/>
      </c>
      <c r="BU51" s="410" t="str">
        <f t="shared" si="92"/>
        <v/>
      </c>
      <c r="BV51" s="410" t="str">
        <f t="shared" si="92"/>
        <v/>
      </c>
      <c r="BW51" s="413" t="str">
        <f t="shared" si="92"/>
        <v/>
      </c>
    </row>
    <row r="52" spans="1:75" ht="15.9" customHeight="1">
      <c r="A52" s="496"/>
      <c r="B52" s="395" t="s">
        <v>1056</v>
      </c>
      <c r="C52" s="395" t="str">
        <f>VLOOKUP(B52,'P13'!B:AA,25,0)&amp;""</f>
        <v>×</v>
      </c>
      <c r="D52" s="395" t="str">
        <f>VLOOKUP(B52,'P13'!B:Z,2,0)&amp;""</f>
        <v/>
      </c>
      <c r="E52" s="395" t="str">
        <f>VLOOKUP(B52,'P13'!B:Z,4,0)&amp;""</f>
        <v/>
      </c>
      <c r="F52" s="395" t="str">
        <f>VLOOKUP(B52,'P13'!B:Z,8,0)&amp;""</f>
        <v/>
      </c>
      <c r="G52" s="395" t="str">
        <f>VLOOKUP(B52,'P13'!B:X,23,0)&amp;""</f>
        <v/>
      </c>
      <c r="H52" s="395" t="str">
        <f>VLOOKUP(B52,'P13'!B:Y,24,0)&amp;""</f>
        <v/>
      </c>
      <c r="I52" s="407"/>
      <c r="J52" s="408"/>
      <c r="K52" s="414"/>
      <c r="L52" s="391" t="s">
        <v>971</v>
      </c>
      <c r="M52" s="415"/>
      <c r="N52" s="526"/>
      <c r="O52" s="527"/>
      <c r="P52" s="414"/>
      <c r="Q52" s="391" t="s">
        <v>971</v>
      </c>
      <c r="R52" s="415"/>
      <c r="S52" s="409"/>
      <c r="T52" s="390" t="str">
        <f t="shared" ref="T52:AI67" si="94">IF($O52="",IF(OR($J52="",$M52=""),"",IF(AND(T$18&gt;=1*($J52&amp;":"&amp;$K52),T$18&lt;=1*($M52&amp;":"&amp;$N52)),1,"")),IF(OR($J52="",$M52=""),"",IF(AND(T$18&gt;=1*($J52&amp;":"&amp;$K52),T$18&lt;=1*($M52&amp;":"&amp;$N52)),IF(AND(T$18&gt;=1*($O52&amp;":"&amp;$P52),T$18&lt;=1*($R52&amp;":"&amp;$S52)), "休",1),"")))</f>
        <v/>
      </c>
      <c r="U52" s="410" t="str">
        <f t="shared" si="94"/>
        <v/>
      </c>
      <c r="V52" s="410" t="str">
        <f t="shared" si="94"/>
        <v/>
      </c>
      <c r="W52" s="411" t="str">
        <f t="shared" si="94"/>
        <v/>
      </c>
      <c r="X52" s="438" t="str">
        <f t="shared" si="94"/>
        <v/>
      </c>
      <c r="Y52" s="410" t="str">
        <f t="shared" si="94"/>
        <v/>
      </c>
      <c r="Z52" s="410" t="str">
        <f t="shared" si="94"/>
        <v/>
      </c>
      <c r="AA52" s="437" t="str">
        <f t="shared" si="94"/>
        <v/>
      </c>
      <c r="AB52" s="412" t="str">
        <f t="shared" si="94"/>
        <v/>
      </c>
      <c r="AC52" s="410" t="str">
        <f t="shared" si="94"/>
        <v/>
      </c>
      <c r="AD52" s="410" t="str">
        <f t="shared" si="94"/>
        <v/>
      </c>
      <c r="AE52" s="411" t="str">
        <f t="shared" si="94"/>
        <v/>
      </c>
      <c r="AF52" s="438" t="str">
        <f t="shared" si="94"/>
        <v/>
      </c>
      <c r="AG52" s="410" t="str">
        <f t="shared" si="94"/>
        <v/>
      </c>
      <c r="AH52" s="410" t="str">
        <f t="shared" si="94"/>
        <v/>
      </c>
      <c r="AI52" s="437" t="str">
        <f t="shared" si="93"/>
        <v/>
      </c>
      <c r="AJ52" s="412" t="str">
        <f t="shared" si="93"/>
        <v/>
      </c>
      <c r="AK52" s="410" t="str">
        <f t="shared" si="93"/>
        <v/>
      </c>
      <c r="AL52" s="410" t="str">
        <f t="shared" si="93"/>
        <v/>
      </c>
      <c r="AM52" s="411" t="str">
        <f t="shared" si="93"/>
        <v/>
      </c>
      <c r="AN52" s="438" t="str">
        <f t="shared" si="93"/>
        <v/>
      </c>
      <c r="AO52" s="410" t="str">
        <f t="shared" si="93"/>
        <v/>
      </c>
      <c r="AP52" s="410" t="str">
        <f t="shared" si="93"/>
        <v/>
      </c>
      <c r="AQ52" s="437" t="str">
        <f t="shared" si="93"/>
        <v/>
      </c>
      <c r="AR52" s="412" t="str">
        <f t="shared" si="93"/>
        <v/>
      </c>
      <c r="AS52" s="410" t="str">
        <f t="shared" si="93"/>
        <v/>
      </c>
      <c r="AT52" s="410" t="str">
        <f t="shared" si="93"/>
        <v/>
      </c>
      <c r="AU52" s="411" t="str">
        <f t="shared" si="93"/>
        <v/>
      </c>
      <c r="AV52" s="438" t="str">
        <f t="shared" si="93"/>
        <v/>
      </c>
      <c r="AW52" s="410" t="str">
        <f t="shared" si="93"/>
        <v/>
      </c>
      <c r="AX52" s="410" t="str">
        <f t="shared" si="93"/>
        <v/>
      </c>
      <c r="AY52" s="437" t="str">
        <f t="shared" si="91"/>
        <v/>
      </c>
      <c r="AZ52" s="412" t="str">
        <f t="shared" si="91"/>
        <v/>
      </c>
      <c r="BA52" s="410" t="str">
        <f t="shared" si="91"/>
        <v/>
      </c>
      <c r="BB52" s="410" t="str">
        <f t="shared" si="91"/>
        <v/>
      </c>
      <c r="BC52" s="411" t="str">
        <f t="shared" si="91"/>
        <v/>
      </c>
      <c r="BD52" s="438" t="str">
        <f t="shared" si="91"/>
        <v/>
      </c>
      <c r="BE52" s="410" t="str">
        <f t="shared" si="91"/>
        <v/>
      </c>
      <c r="BF52" s="410" t="str">
        <f t="shared" si="91"/>
        <v/>
      </c>
      <c r="BG52" s="437" t="str">
        <f t="shared" si="91"/>
        <v/>
      </c>
      <c r="BH52" s="412" t="str">
        <f t="shared" si="91"/>
        <v/>
      </c>
      <c r="BI52" s="410" t="str">
        <f t="shared" si="91"/>
        <v/>
      </c>
      <c r="BJ52" s="410" t="str">
        <f t="shared" si="91"/>
        <v/>
      </c>
      <c r="BK52" s="411" t="str">
        <f t="shared" si="91"/>
        <v/>
      </c>
      <c r="BL52" s="438" t="str">
        <f t="shared" si="91"/>
        <v/>
      </c>
      <c r="BM52" s="410" t="str">
        <f t="shared" si="91"/>
        <v/>
      </c>
      <c r="BN52" s="410" t="str">
        <f t="shared" si="91"/>
        <v/>
      </c>
      <c r="BO52" s="437" t="str">
        <f t="shared" si="92"/>
        <v/>
      </c>
      <c r="BP52" s="438" t="str">
        <f t="shared" si="92"/>
        <v/>
      </c>
      <c r="BQ52" s="410" t="str">
        <f t="shared" si="92"/>
        <v/>
      </c>
      <c r="BR52" s="410" t="str">
        <f t="shared" si="92"/>
        <v/>
      </c>
      <c r="BS52" s="437" t="str">
        <f t="shared" si="92"/>
        <v/>
      </c>
      <c r="BT52" s="412" t="str">
        <f t="shared" si="92"/>
        <v/>
      </c>
      <c r="BU52" s="410" t="str">
        <f t="shared" si="92"/>
        <v/>
      </c>
      <c r="BV52" s="410" t="str">
        <f t="shared" si="92"/>
        <v/>
      </c>
      <c r="BW52" s="413" t="str">
        <f t="shared" si="92"/>
        <v/>
      </c>
    </row>
    <row r="53" spans="1:75" ht="15.9" customHeight="1">
      <c r="A53" s="496"/>
      <c r="B53" s="395" t="s">
        <v>1057</v>
      </c>
      <c r="C53" s="395" t="str">
        <f>VLOOKUP(B53,'P13'!B:AA,25,0)&amp;""</f>
        <v>×</v>
      </c>
      <c r="D53" s="395" t="str">
        <f>VLOOKUP(B53,'P13'!B:Z,2,0)&amp;""</f>
        <v/>
      </c>
      <c r="E53" s="395" t="str">
        <f>VLOOKUP(B53,'P13'!B:Z,4,0)&amp;""</f>
        <v/>
      </c>
      <c r="F53" s="395" t="str">
        <f>VLOOKUP(B53,'P13'!B:Z,8,0)&amp;""</f>
        <v/>
      </c>
      <c r="G53" s="395" t="str">
        <f>VLOOKUP(B53,'P13'!B:X,23,0)&amp;""</f>
        <v/>
      </c>
      <c r="H53" s="395" t="str">
        <f>VLOOKUP(B53,'P13'!B:Y,24,0)&amp;""</f>
        <v/>
      </c>
      <c r="I53" s="407"/>
      <c r="J53" s="408"/>
      <c r="K53" s="414"/>
      <c r="L53" s="391" t="s">
        <v>971</v>
      </c>
      <c r="M53" s="415"/>
      <c r="N53" s="526"/>
      <c r="O53" s="527"/>
      <c r="P53" s="414"/>
      <c r="Q53" s="391" t="s">
        <v>971</v>
      </c>
      <c r="R53" s="415"/>
      <c r="S53" s="409"/>
      <c r="T53" s="390" t="str">
        <f t="shared" si="94"/>
        <v/>
      </c>
      <c r="U53" s="410" t="str">
        <f t="shared" si="94"/>
        <v/>
      </c>
      <c r="V53" s="410" t="str">
        <f t="shared" si="94"/>
        <v/>
      </c>
      <c r="W53" s="411" t="str">
        <f t="shared" si="94"/>
        <v/>
      </c>
      <c r="X53" s="438" t="str">
        <f t="shared" si="94"/>
        <v/>
      </c>
      <c r="Y53" s="410" t="str">
        <f t="shared" si="94"/>
        <v/>
      </c>
      <c r="Z53" s="410" t="str">
        <f t="shared" si="94"/>
        <v/>
      </c>
      <c r="AA53" s="437" t="str">
        <f t="shared" si="94"/>
        <v/>
      </c>
      <c r="AB53" s="412" t="str">
        <f t="shared" si="94"/>
        <v/>
      </c>
      <c r="AC53" s="410" t="str">
        <f t="shared" si="94"/>
        <v/>
      </c>
      <c r="AD53" s="410" t="str">
        <f t="shared" si="94"/>
        <v/>
      </c>
      <c r="AE53" s="411" t="str">
        <f t="shared" si="94"/>
        <v/>
      </c>
      <c r="AF53" s="438" t="str">
        <f t="shared" si="94"/>
        <v/>
      </c>
      <c r="AG53" s="410" t="str">
        <f t="shared" si="94"/>
        <v/>
      </c>
      <c r="AH53" s="410" t="str">
        <f t="shared" si="94"/>
        <v/>
      </c>
      <c r="AI53" s="437" t="str">
        <f t="shared" si="93"/>
        <v/>
      </c>
      <c r="AJ53" s="412" t="str">
        <f t="shared" si="93"/>
        <v/>
      </c>
      <c r="AK53" s="410" t="str">
        <f t="shared" si="93"/>
        <v/>
      </c>
      <c r="AL53" s="410" t="str">
        <f t="shared" si="93"/>
        <v/>
      </c>
      <c r="AM53" s="411" t="str">
        <f t="shared" si="93"/>
        <v/>
      </c>
      <c r="AN53" s="438" t="str">
        <f t="shared" si="93"/>
        <v/>
      </c>
      <c r="AO53" s="410" t="str">
        <f t="shared" si="93"/>
        <v/>
      </c>
      <c r="AP53" s="410" t="str">
        <f t="shared" si="93"/>
        <v/>
      </c>
      <c r="AQ53" s="437" t="str">
        <f t="shared" si="93"/>
        <v/>
      </c>
      <c r="AR53" s="412" t="str">
        <f t="shared" si="93"/>
        <v/>
      </c>
      <c r="AS53" s="410" t="str">
        <f t="shared" si="93"/>
        <v/>
      </c>
      <c r="AT53" s="410" t="str">
        <f t="shared" si="93"/>
        <v/>
      </c>
      <c r="AU53" s="411" t="str">
        <f t="shared" si="93"/>
        <v/>
      </c>
      <c r="AV53" s="438" t="str">
        <f t="shared" si="93"/>
        <v/>
      </c>
      <c r="AW53" s="410" t="str">
        <f t="shared" si="93"/>
        <v/>
      </c>
      <c r="AX53" s="410" t="str">
        <f t="shared" si="93"/>
        <v/>
      </c>
      <c r="AY53" s="437" t="str">
        <f t="shared" si="91"/>
        <v/>
      </c>
      <c r="AZ53" s="412" t="str">
        <f t="shared" si="91"/>
        <v/>
      </c>
      <c r="BA53" s="410" t="str">
        <f t="shared" si="91"/>
        <v/>
      </c>
      <c r="BB53" s="410" t="str">
        <f t="shared" si="91"/>
        <v/>
      </c>
      <c r="BC53" s="411" t="str">
        <f t="shared" si="91"/>
        <v/>
      </c>
      <c r="BD53" s="438" t="str">
        <f t="shared" si="91"/>
        <v/>
      </c>
      <c r="BE53" s="410" t="str">
        <f t="shared" si="91"/>
        <v/>
      </c>
      <c r="BF53" s="410" t="str">
        <f t="shared" si="91"/>
        <v/>
      </c>
      <c r="BG53" s="437" t="str">
        <f t="shared" si="91"/>
        <v/>
      </c>
      <c r="BH53" s="412" t="str">
        <f t="shared" si="91"/>
        <v/>
      </c>
      <c r="BI53" s="410" t="str">
        <f t="shared" si="91"/>
        <v/>
      </c>
      <c r="BJ53" s="410" t="str">
        <f t="shared" si="91"/>
        <v/>
      </c>
      <c r="BK53" s="411" t="str">
        <f t="shared" si="91"/>
        <v/>
      </c>
      <c r="BL53" s="438" t="str">
        <f t="shared" si="91"/>
        <v/>
      </c>
      <c r="BM53" s="410" t="str">
        <f t="shared" si="91"/>
        <v/>
      </c>
      <c r="BN53" s="410" t="str">
        <f t="shared" si="91"/>
        <v/>
      </c>
      <c r="BO53" s="437" t="str">
        <f t="shared" si="92"/>
        <v/>
      </c>
      <c r="BP53" s="438" t="str">
        <f t="shared" si="92"/>
        <v/>
      </c>
      <c r="BQ53" s="410" t="str">
        <f t="shared" si="92"/>
        <v/>
      </c>
      <c r="BR53" s="410" t="str">
        <f t="shared" si="92"/>
        <v/>
      </c>
      <c r="BS53" s="437" t="str">
        <f t="shared" si="92"/>
        <v/>
      </c>
      <c r="BT53" s="412" t="str">
        <f t="shared" si="92"/>
        <v/>
      </c>
      <c r="BU53" s="410" t="str">
        <f t="shared" si="92"/>
        <v/>
      </c>
      <c r="BV53" s="410" t="str">
        <f t="shared" si="92"/>
        <v/>
      </c>
      <c r="BW53" s="413" t="str">
        <f t="shared" si="92"/>
        <v/>
      </c>
    </row>
    <row r="54" spans="1:75" ht="15.9" customHeight="1">
      <c r="A54" s="496"/>
      <c r="B54" s="395" t="s">
        <v>1058</v>
      </c>
      <c r="C54" s="395" t="str">
        <f>VLOOKUP(B54,'P13'!B:AA,25,0)&amp;""</f>
        <v>×</v>
      </c>
      <c r="D54" s="395" t="str">
        <f>VLOOKUP(B54,'P13'!B:Z,2,0)&amp;""</f>
        <v/>
      </c>
      <c r="E54" s="395" t="str">
        <f>VLOOKUP(B54,'P13'!B:Z,4,0)&amp;""</f>
        <v/>
      </c>
      <c r="F54" s="395" t="str">
        <f>VLOOKUP(B54,'P13'!B:Z,8,0)&amp;""</f>
        <v/>
      </c>
      <c r="G54" s="395" t="str">
        <f>VLOOKUP(B54,'P13'!B:X,23,0)&amp;""</f>
        <v/>
      </c>
      <c r="H54" s="395" t="str">
        <f>VLOOKUP(B54,'P13'!B:Y,24,0)&amp;""</f>
        <v/>
      </c>
      <c r="I54" s="407"/>
      <c r="J54" s="408"/>
      <c r="K54" s="414"/>
      <c r="L54" s="391" t="s">
        <v>971</v>
      </c>
      <c r="M54" s="415"/>
      <c r="N54" s="526"/>
      <c r="O54" s="527"/>
      <c r="P54" s="414"/>
      <c r="Q54" s="391" t="s">
        <v>971</v>
      </c>
      <c r="R54" s="415"/>
      <c r="S54" s="409"/>
      <c r="T54" s="390" t="str">
        <f t="shared" si="94"/>
        <v/>
      </c>
      <c r="U54" s="410" t="str">
        <f t="shared" si="94"/>
        <v/>
      </c>
      <c r="V54" s="410" t="str">
        <f t="shared" si="94"/>
        <v/>
      </c>
      <c r="W54" s="411" t="str">
        <f t="shared" si="94"/>
        <v/>
      </c>
      <c r="X54" s="438" t="str">
        <f t="shared" si="94"/>
        <v/>
      </c>
      <c r="Y54" s="410" t="str">
        <f t="shared" si="94"/>
        <v/>
      </c>
      <c r="Z54" s="410" t="str">
        <f t="shared" si="94"/>
        <v/>
      </c>
      <c r="AA54" s="437" t="str">
        <f t="shared" si="94"/>
        <v/>
      </c>
      <c r="AB54" s="412" t="str">
        <f t="shared" si="94"/>
        <v/>
      </c>
      <c r="AC54" s="410" t="str">
        <f t="shared" si="94"/>
        <v/>
      </c>
      <c r="AD54" s="410" t="str">
        <f t="shared" si="94"/>
        <v/>
      </c>
      <c r="AE54" s="411" t="str">
        <f t="shared" si="94"/>
        <v/>
      </c>
      <c r="AF54" s="438" t="str">
        <f t="shared" si="94"/>
        <v/>
      </c>
      <c r="AG54" s="410" t="str">
        <f t="shared" si="94"/>
        <v/>
      </c>
      <c r="AH54" s="410" t="str">
        <f t="shared" si="94"/>
        <v/>
      </c>
      <c r="AI54" s="437" t="str">
        <f t="shared" si="93"/>
        <v/>
      </c>
      <c r="AJ54" s="412" t="str">
        <f t="shared" si="93"/>
        <v/>
      </c>
      <c r="AK54" s="410" t="str">
        <f t="shared" si="93"/>
        <v/>
      </c>
      <c r="AL54" s="410" t="str">
        <f t="shared" si="93"/>
        <v/>
      </c>
      <c r="AM54" s="411" t="str">
        <f t="shared" si="93"/>
        <v/>
      </c>
      <c r="AN54" s="438" t="str">
        <f t="shared" si="93"/>
        <v/>
      </c>
      <c r="AO54" s="410" t="str">
        <f t="shared" si="93"/>
        <v/>
      </c>
      <c r="AP54" s="410" t="str">
        <f t="shared" si="93"/>
        <v/>
      </c>
      <c r="AQ54" s="437" t="str">
        <f t="shared" si="93"/>
        <v/>
      </c>
      <c r="AR54" s="412" t="str">
        <f t="shared" si="93"/>
        <v/>
      </c>
      <c r="AS54" s="410" t="str">
        <f t="shared" si="93"/>
        <v/>
      </c>
      <c r="AT54" s="410" t="str">
        <f t="shared" si="93"/>
        <v/>
      </c>
      <c r="AU54" s="411" t="str">
        <f t="shared" si="93"/>
        <v/>
      </c>
      <c r="AV54" s="438" t="str">
        <f t="shared" si="93"/>
        <v/>
      </c>
      <c r="AW54" s="410" t="str">
        <f t="shared" si="93"/>
        <v/>
      </c>
      <c r="AX54" s="410" t="str">
        <f t="shared" si="93"/>
        <v/>
      </c>
      <c r="AY54" s="437" t="str">
        <f t="shared" si="91"/>
        <v/>
      </c>
      <c r="AZ54" s="412" t="str">
        <f t="shared" si="91"/>
        <v/>
      </c>
      <c r="BA54" s="410" t="str">
        <f t="shared" si="91"/>
        <v/>
      </c>
      <c r="BB54" s="410" t="str">
        <f t="shared" si="91"/>
        <v/>
      </c>
      <c r="BC54" s="411" t="str">
        <f t="shared" si="91"/>
        <v/>
      </c>
      <c r="BD54" s="438" t="str">
        <f t="shared" si="91"/>
        <v/>
      </c>
      <c r="BE54" s="410" t="str">
        <f t="shared" si="91"/>
        <v/>
      </c>
      <c r="BF54" s="410" t="str">
        <f t="shared" si="91"/>
        <v/>
      </c>
      <c r="BG54" s="437" t="str">
        <f t="shared" si="91"/>
        <v/>
      </c>
      <c r="BH54" s="412" t="str">
        <f t="shared" si="91"/>
        <v/>
      </c>
      <c r="BI54" s="410" t="str">
        <f t="shared" si="91"/>
        <v/>
      </c>
      <c r="BJ54" s="410" t="str">
        <f t="shared" si="91"/>
        <v/>
      </c>
      <c r="BK54" s="411" t="str">
        <f t="shared" si="91"/>
        <v/>
      </c>
      <c r="BL54" s="438" t="str">
        <f t="shared" si="91"/>
        <v/>
      </c>
      <c r="BM54" s="410" t="str">
        <f t="shared" si="91"/>
        <v/>
      </c>
      <c r="BN54" s="410" t="str">
        <f t="shared" si="91"/>
        <v/>
      </c>
      <c r="BO54" s="437" t="str">
        <f t="shared" si="92"/>
        <v/>
      </c>
      <c r="BP54" s="438" t="str">
        <f t="shared" si="92"/>
        <v/>
      </c>
      <c r="BQ54" s="410" t="str">
        <f t="shared" si="92"/>
        <v/>
      </c>
      <c r="BR54" s="410" t="str">
        <f t="shared" si="92"/>
        <v/>
      </c>
      <c r="BS54" s="437" t="str">
        <f t="shared" si="92"/>
        <v/>
      </c>
      <c r="BT54" s="412" t="str">
        <f t="shared" si="92"/>
        <v/>
      </c>
      <c r="BU54" s="410" t="str">
        <f t="shared" si="92"/>
        <v/>
      </c>
      <c r="BV54" s="410" t="str">
        <f t="shared" si="92"/>
        <v/>
      </c>
      <c r="BW54" s="413" t="str">
        <f t="shared" si="92"/>
        <v/>
      </c>
    </row>
    <row r="55" spans="1:75" ht="15.9" customHeight="1">
      <c r="A55" s="496"/>
      <c r="B55" s="395" t="s">
        <v>1059</v>
      </c>
      <c r="C55" s="395" t="str">
        <f>VLOOKUP(B55,'P13'!B:AA,25,0)&amp;""</f>
        <v>×</v>
      </c>
      <c r="D55" s="395" t="str">
        <f>VLOOKUP(B55,'P13'!B:Z,2,0)&amp;""</f>
        <v/>
      </c>
      <c r="E55" s="395" t="str">
        <f>VLOOKUP(B55,'P13'!B:Z,4,0)&amp;""</f>
        <v/>
      </c>
      <c r="F55" s="395" t="str">
        <f>VLOOKUP(B55,'P13'!B:Z,8,0)&amp;""</f>
        <v/>
      </c>
      <c r="G55" s="395" t="str">
        <f>VLOOKUP(B55,'P13'!B:X,23,0)&amp;""</f>
        <v/>
      </c>
      <c r="H55" s="395" t="str">
        <f>VLOOKUP(B55,'P13'!B:Y,24,0)&amp;""</f>
        <v/>
      </c>
      <c r="I55" s="407"/>
      <c r="J55" s="408"/>
      <c r="K55" s="414"/>
      <c r="L55" s="391" t="s">
        <v>971</v>
      </c>
      <c r="M55" s="415"/>
      <c r="N55" s="526"/>
      <c r="O55" s="527"/>
      <c r="P55" s="414"/>
      <c r="Q55" s="391" t="s">
        <v>971</v>
      </c>
      <c r="R55" s="415"/>
      <c r="S55" s="409"/>
      <c r="T55" s="390" t="str">
        <f t="shared" si="94"/>
        <v/>
      </c>
      <c r="U55" s="410" t="str">
        <f t="shared" si="94"/>
        <v/>
      </c>
      <c r="V55" s="410" t="str">
        <f t="shared" si="94"/>
        <v/>
      </c>
      <c r="W55" s="411" t="str">
        <f t="shared" si="94"/>
        <v/>
      </c>
      <c r="X55" s="438" t="str">
        <f t="shared" si="94"/>
        <v/>
      </c>
      <c r="Y55" s="410" t="str">
        <f t="shared" si="94"/>
        <v/>
      </c>
      <c r="Z55" s="410" t="str">
        <f t="shared" si="94"/>
        <v/>
      </c>
      <c r="AA55" s="437" t="str">
        <f t="shared" si="94"/>
        <v/>
      </c>
      <c r="AB55" s="412" t="str">
        <f t="shared" si="94"/>
        <v/>
      </c>
      <c r="AC55" s="410" t="str">
        <f t="shared" si="94"/>
        <v/>
      </c>
      <c r="AD55" s="410" t="str">
        <f t="shared" si="94"/>
        <v/>
      </c>
      <c r="AE55" s="411" t="str">
        <f t="shared" si="94"/>
        <v/>
      </c>
      <c r="AF55" s="438" t="str">
        <f t="shared" si="94"/>
        <v/>
      </c>
      <c r="AG55" s="410" t="str">
        <f t="shared" si="94"/>
        <v/>
      </c>
      <c r="AH55" s="410" t="str">
        <f t="shared" si="94"/>
        <v/>
      </c>
      <c r="AI55" s="437" t="str">
        <f t="shared" si="93"/>
        <v/>
      </c>
      <c r="AJ55" s="412" t="str">
        <f t="shared" si="93"/>
        <v/>
      </c>
      <c r="AK55" s="410" t="str">
        <f t="shared" si="93"/>
        <v/>
      </c>
      <c r="AL55" s="410" t="str">
        <f t="shared" si="93"/>
        <v/>
      </c>
      <c r="AM55" s="411" t="str">
        <f t="shared" si="93"/>
        <v/>
      </c>
      <c r="AN55" s="438" t="str">
        <f t="shared" si="93"/>
        <v/>
      </c>
      <c r="AO55" s="410" t="str">
        <f t="shared" si="93"/>
        <v/>
      </c>
      <c r="AP55" s="410" t="str">
        <f t="shared" si="93"/>
        <v/>
      </c>
      <c r="AQ55" s="437" t="str">
        <f t="shared" si="93"/>
        <v/>
      </c>
      <c r="AR55" s="412" t="str">
        <f t="shared" si="93"/>
        <v/>
      </c>
      <c r="AS55" s="410" t="str">
        <f t="shared" si="93"/>
        <v/>
      </c>
      <c r="AT55" s="410" t="str">
        <f t="shared" si="93"/>
        <v/>
      </c>
      <c r="AU55" s="411" t="str">
        <f t="shared" si="93"/>
        <v/>
      </c>
      <c r="AV55" s="438" t="str">
        <f t="shared" si="93"/>
        <v/>
      </c>
      <c r="AW55" s="410" t="str">
        <f t="shared" si="93"/>
        <v/>
      </c>
      <c r="AX55" s="410" t="str">
        <f t="shared" si="93"/>
        <v/>
      </c>
      <c r="AY55" s="437" t="str">
        <f t="shared" si="91"/>
        <v/>
      </c>
      <c r="AZ55" s="412" t="str">
        <f t="shared" si="91"/>
        <v/>
      </c>
      <c r="BA55" s="410" t="str">
        <f t="shared" si="91"/>
        <v/>
      </c>
      <c r="BB55" s="410" t="str">
        <f t="shared" si="91"/>
        <v/>
      </c>
      <c r="BC55" s="411" t="str">
        <f t="shared" si="91"/>
        <v/>
      </c>
      <c r="BD55" s="438" t="str">
        <f t="shared" si="91"/>
        <v/>
      </c>
      <c r="BE55" s="410" t="str">
        <f t="shared" si="91"/>
        <v/>
      </c>
      <c r="BF55" s="410" t="str">
        <f t="shared" si="91"/>
        <v/>
      </c>
      <c r="BG55" s="437" t="str">
        <f t="shared" si="91"/>
        <v/>
      </c>
      <c r="BH55" s="412" t="str">
        <f t="shared" si="91"/>
        <v/>
      </c>
      <c r="BI55" s="410" t="str">
        <f t="shared" si="91"/>
        <v/>
      </c>
      <c r="BJ55" s="410" t="str">
        <f t="shared" si="91"/>
        <v/>
      </c>
      <c r="BK55" s="411" t="str">
        <f t="shared" si="91"/>
        <v/>
      </c>
      <c r="BL55" s="438" t="str">
        <f t="shared" si="91"/>
        <v/>
      </c>
      <c r="BM55" s="410" t="str">
        <f t="shared" si="91"/>
        <v/>
      </c>
      <c r="BN55" s="410" t="str">
        <f t="shared" si="91"/>
        <v/>
      </c>
      <c r="BO55" s="437" t="str">
        <f t="shared" si="92"/>
        <v/>
      </c>
      <c r="BP55" s="438" t="str">
        <f t="shared" si="92"/>
        <v/>
      </c>
      <c r="BQ55" s="410" t="str">
        <f t="shared" si="92"/>
        <v/>
      </c>
      <c r="BR55" s="410" t="str">
        <f t="shared" si="92"/>
        <v/>
      </c>
      <c r="BS55" s="437" t="str">
        <f t="shared" si="92"/>
        <v/>
      </c>
      <c r="BT55" s="412" t="str">
        <f t="shared" si="92"/>
        <v/>
      </c>
      <c r="BU55" s="410" t="str">
        <f t="shared" si="92"/>
        <v/>
      </c>
      <c r="BV55" s="410" t="str">
        <f t="shared" si="92"/>
        <v/>
      </c>
      <c r="BW55" s="413" t="str">
        <f t="shared" si="92"/>
        <v/>
      </c>
    </row>
    <row r="56" spans="1:75" ht="15.9" customHeight="1">
      <c r="A56" s="496"/>
      <c r="B56" s="395" t="s">
        <v>1060</v>
      </c>
      <c r="C56" s="395" t="str">
        <f>VLOOKUP(B56,'P13'!B:AA,25,0)&amp;""</f>
        <v>×</v>
      </c>
      <c r="D56" s="395" t="str">
        <f>VLOOKUP(B56,'P13'!B:Z,2,0)&amp;""</f>
        <v/>
      </c>
      <c r="E56" s="395" t="str">
        <f>VLOOKUP(B56,'P13'!B:Z,4,0)&amp;""</f>
        <v/>
      </c>
      <c r="F56" s="395" t="str">
        <f>VLOOKUP(B56,'P13'!B:Z,8,0)&amp;""</f>
        <v/>
      </c>
      <c r="G56" s="395" t="str">
        <f>VLOOKUP(B56,'P13'!B:X,23,0)&amp;""</f>
        <v/>
      </c>
      <c r="H56" s="395" t="str">
        <f>VLOOKUP(B56,'P13'!B:Y,24,0)&amp;""</f>
        <v/>
      </c>
      <c r="I56" s="407"/>
      <c r="J56" s="408"/>
      <c r="K56" s="414"/>
      <c r="L56" s="391" t="s">
        <v>971</v>
      </c>
      <c r="M56" s="415"/>
      <c r="N56" s="526"/>
      <c r="O56" s="527"/>
      <c r="P56" s="414"/>
      <c r="Q56" s="391" t="s">
        <v>971</v>
      </c>
      <c r="R56" s="415"/>
      <c r="S56" s="409"/>
      <c r="T56" s="390" t="str">
        <f t="shared" si="94"/>
        <v/>
      </c>
      <c r="U56" s="410" t="str">
        <f t="shared" si="94"/>
        <v/>
      </c>
      <c r="V56" s="410" t="str">
        <f t="shared" si="94"/>
        <v/>
      </c>
      <c r="W56" s="411" t="str">
        <f t="shared" si="94"/>
        <v/>
      </c>
      <c r="X56" s="438" t="str">
        <f t="shared" si="94"/>
        <v/>
      </c>
      <c r="Y56" s="410" t="str">
        <f t="shared" si="94"/>
        <v/>
      </c>
      <c r="Z56" s="410" t="str">
        <f t="shared" si="94"/>
        <v/>
      </c>
      <c r="AA56" s="437" t="str">
        <f t="shared" si="94"/>
        <v/>
      </c>
      <c r="AB56" s="412" t="str">
        <f t="shared" si="94"/>
        <v/>
      </c>
      <c r="AC56" s="410" t="str">
        <f t="shared" si="94"/>
        <v/>
      </c>
      <c r="AD56" s="410" t="str">
        <f t="shared" si="94"/>
        <v/>
      </c>
      <c r="AE56" s="411" t="str">
        <f t="shared" si="94"/>
        <v/>
      </c>
      <c r="AF56" s="438" t="str">
        <f t="shared" si="94"/>
        <v/>
      </c>
      <c r="AG56" s="410" t="str">
        <f t="shared" si="94"/>
        <v/>
      </c>
      <c r="AH56" s="410" t="str">
        <f t="shared" si="94"/>
        <v/>
      </c>
      <c r="AI56" s="437" t="str">
        <f t="shared" si="93"/>
        <v/>
      </c>
      <c r="AJ56" s="412" t="str">
        <f t="shared" si="93"/>
        <v/>
      </c>
      <c r="AK56" s="410" t="str">
        <f t="shared" si="93"/>
        <v/>
      </c>
      <c r="AL56" s="410" t="str">
        <f t="shared" si="93"/>
        <v/>
      </c>
      <c r="AM56" s="411" t="str">
        <f t="shared" si="93"/>
        <v/>
      </c>
      <c r="AN56" s="438" t="str">
        <f t="shared" si="93"/>
        <v/>
      </c>
      <c r="AO56" s="410" t="str">
        <f t="shared" si="93"/>
        <v/>
      </c>
      <c r="AP56" s="410" t="str">
        <f t="shared" si="93"/>
        <v/>
      </c>
      <c r="AQ56" s="437" t="str">
        <f t="shared" si="93"/>
        <v/>
      </c>
      <c r="AR56" s="412" t="str">
        <f t="shared" si="93"/>
        <v/>
      </c>
      <c r="AS56" s="410" t="str">
        <f t="shared" si="93"/>
        <v/>
      </c>
      <c r="AT56" s="410" t="str">
        <f t="shared" si="93"/>
        <v/>
      </c>
      <c r="AU56" s="411" t="str">
        <f t="shared" si="93"/>
        <v/>
      </c>
      <c r="AV56" s="438" t="str">
        <f t="shared" si="93"/>
        <v/>
      </c>
      <c r="AW56" s="410" t="str">
        <f t="shared" si="93"/>
        <v/>
      </c>
      <c r="AX56" s="410" t="str">
        <f t="shared" si="93"/>
        <v/>
      </c>
      <c r="AY56" s="437" t="str">
        <f t="shared" si="91"/>
        <v/>
      </c>
      <c r="AZ56" s="412" t="str">
        <f t="shared" si="91"/>
        <v/>
      </c>
      <c r="BA56" s="410" t="str">
        <f t="shared" si="91"/>
        <v/>
      </c>
      <c r="BB56" s="410" t="str">
        <f t="shared" si="91"/>
        <v/>
      </c>
      <c r="BC56" s="411" t="str">
        <f t="shared" si="91"/>
        <v/>
      </c>
      <c r="BD56" s="438" t="str">
        <f t="shared" si="91"/>
        <v/>
      </c>
      <c r="BE56" s="410" t="str">
        <f t="shared" si="91"/>
        <v/>
      </c>
      <c r="BF56" s="410" t="str">
        <f t="shared" si="91"/>
        <v/>
      </c>
      <c r="BG56" s="437" t="str">
        <f t="shared" si="91"/>
        <v/>
      </c>
      <c r="BH56" s="412" t="str">
        <f t="shared" si="91"/>
        <v/>
      </c>
      <c r="BI56" s="410" t="str">
        <f t="shared" si="91"/>
        <v/>
      </c>
      <c r="BJ56" s="410" t="str">
        <f t="shared" si="91"/>
        <v/>
      </c>
      <c r="BK56" s="411" t="str">
        <f t="shared" si="91"/>
        <v/>
      </c>
      <c r="BL56" s="438" t="str">
        <f t="shared" si="91"/>
        <v/>
      </c>
      <c r="BM56" s="410" t="str">
        <f t="shared" si="91"/>
        <v/>
      </c>
      <c r="BN56" s="410" t="str">
        <f t="shared" si="91"/>
        <v/>
      </c>
      <c r="BO56" s="437" t="str">
        <f t="shared" si="92"/>
        <v/>
      </c>
      <c r="BP56" s="438" t="str">
        <f t="shared" si="92"/>
        <v/>
      </c>
      <c r="BQ56" s="410" t="str">
        <f t="shared" si="92"/>
        <v/>
      </c>
      <c r="BR56" s="410" t="str">
        <f t="shared" si="92"/>
        <v/>
      </c>
      <c r="BS56" s="437" t="str">
        <f t="shared" si="92"/>
        <v/>
      </c>
      <c r="BT56" s="412" t="str">
        <f t="shared" si="92"/>
        <v/>
      </c>
      <c r="BU56" s="410" t="str">
        <f t="shared" si="92"/>
        <v/>
      </c>
      <c r="BV56" s="410" t="str">
        <f t="shared" si="92"/>
        <v/>
      </c>
      <c r="BW56" s="413" t="str">
        <f t="shared" si="92"/>
        <v/>
      </c>
    </row>
    <row r="57" spans="1:75" ht="15.9" customHeight="1">
      <c r="A57" s="496"/>
      <c r="B57" s="395" t="s">
        <v>1061</v>
      </c>
      <c r="C57" s="395" t="str">
        <f>VLOOKUP(B57,'P13'!B:AA,25,0)&amp;""</f>
        <v>×</v>
      </c>
      <c r="D57" s="395" t="str">
        <f>VLOOKUP(B57,'P13'!B:Z,2,0)&amp;""</f>
        <v/>
      </c>
      <c r="E57" s="395" t="str">
        <f>VLOOKUP(B57,'P13'!B:Z,4,0)&amp;""</f>
        <v/>
      </c>
      <c r="F57" s="395" t="str">
        <f>VLOOKUP(B57,'P13'!B:Z,8,0)&amp;""</f>
        <v/>
      </c>
      <c r="G57" s="395" t="str">
        <f>VLOOKUP(B57,'P13'!B:X,23,0)&amp;""</f>
        <v/>
      </c>
      <c r="H57" s="395" t="str">
        <f>VLOOKUP(B57,'P13'!B:Y,24,0)&amp;""</f>
        <v/>
      </c>
      <c r="I57" s="407"/>
      <c r="J57" s="408"/>
      <c r="K57" s="414"/>
      <c r="L57" s="391" t="s">
        <v>971</v>
      </c>
      <c r="M57" s="415"/>
      <c r="N57" s="526"/>
      <c r="O57" s="527"/>
      <c r="P57" s="414"/>
      <c r="Q57" s="391" t="s">
        <v>971</v>
      </c>
      <c r="R57" s="415"/>
      <c r="S57" s="409"/>
      <c r="T57" s="390" t="str">
        <f t="shared" si="94"/>
        <v/>
      </c>
      <c r="U57" s="410" t="str">
        <f t="shared" si="94"/>
        <v/>
      </c>
      <c r="V57" s="410" t="str">
        <f t="shared" si="94"/>
        <v/>
      </c>
      <c r="W57" s="411" t="str">
        <f t="shared" si="94"/>
        <v/>
      </c>
      <c r="X57" s="438" t="str">
        <f t="shared" si="94"/>
        <v/>
      </c>
      <c r="Y57" s="410" t="str">
        <f t="shared" si="94"/>
        <v/>
      </c>
      <c r="Z57" s="410" t="str">
        <f t="shared" si="94"/>
        <v/>
      </c>
      <c r="AA57" s="437" t="str">
        <f t="shared" si="94"/>
        <v/>
      </c>
      <c r="AB57" s="412" t="str">
        <f t="shared" si="94"/>
        <v/>
      </c>
      <c r="AC57" s="410" t="str">
        <f t="shared" si="94"/>
        <v/>
      </c>
      <c r="AD57" s="410" t="str">
        <f t="shared" si="94"/>
        <v/>
      </c>
      <c r="AE57" s="411" t="str">
        <f t="shared" si="94"/>
        <v/>
      </c>
      <c r="AF57" s="438" t="str">
        <f t="shared" si="94"/>
        <v/>
      </c>
      <c r="AG57" s="410" t="str">
        <f t="shared" si="94"/>
        <v/>
      </c>
      <c r="AH57" s="410" t="str">
        <f t="shared" si="94"/>
        <v/>
      </c>
      <c r="AI57" s="437" t="str">
        <f t="shared" si="93"/>
        <v/>
      </c>
      <c r="AJ57" s="412" t="str">
        <f t="shared" si="93"/>
        <v/>
      </c>
      <c r="AK57" s="410" t="str">
        <f t="shared" si="93"/>
        <v/>
      </c>
      <c r="AL57" s="410" t="str">
        <f t="shared" si="93"/>
        <v/>
      </c>
      <c r="AM57" s="411" t="str">
        <f t="shared" si="93"/>
        <v/>
      </c>
      <c r="AN57" s="438" t="str">
        <f t="shared" si="93"/>
        <v/>
      </c>
      <c r="AO57" s="410" t="str">
        <f t="shared" si="93"/>
        <v/>
      </c>
      <c r="AP57" s="410" t="str">
        <f t="shared" si="93"/>
        <v/>
      </c>
      <c r="AQ57" s="437" t="str">
        <f t="shared" si="93"/>
        <v/>
      </c>
      <c r="AR57" s="412" t="str">
        <f t="shared" si="93"/>
        <v/>
      </c>
      <c r="AS57" s="410" t="str">
        <f t="shared" si="93"/>
        <v/>
      </c>
      <c r="AT57" s="410" t="str">
        <f t="shared" si="93"/>
        <v/>
      </c>
      <c r="AU57" s="411" t="str">
        <f t="shared" si="93"/>
        <v/>
      </c>
      <c r="AV57" s="438" t="str">
        <f t="shared" si="93"/>
        <v/>
      </c>
      <c r="AW57" s="410" t="str">
        <f t="shared" si="93"/>
        <v/>
      </c>
      <c r="AX57" s="410" t="str">
        <f t="shared" si="93"/>
        <v/>
      </c>
      <c r="AY57" s="437" t="str">
        <f t="shared" si="91"/>
        <v/>
      </c>
      <c r="AZ57" s="412" t="str">
        <f t="shared" si="91"/>
        <v/>
      </c>
      <c r="BA57" s="410" t="str">
        <f t="shared" si="91"/>
        <v/>
      </c>
      <c r="BB57" s="410" t="str">
        <f t="shared" si="91"/>
        <v/>
      </c>
      <c r="BC57" s="411" t="str">
        <f t="shared" si="91"/>
        <v/>
      </c>
      <c r="BD57" s="438" t="str">
        <f t="shared" si="91"/>
        <v/>
      </c>
      <c r="BE57" s="410" t="str">
        <f t="shared" si="91"/>
        <v/>
      </c>
      <c r="BF57" s="410" t="str">
        <f t="shared" si="91"/>
        <v/>
      </c>
      <c r="BG57" s="437" t="str">
        <f t="shared" si="91"/>
        <v/>
      </c>
      <c r="BH57" s="412" t="str">
        <f t="shared" si="91"/>
        <v/>
      </c>
      <c r="BI57" s="410" t="str">
        <f t="shared" si="91"/>
        <v/>
      </c>
      <c r="BJ57" s="410" t="str">
        <f t="shared" si="91"/>
        <v/>
      </c>
      <c r="BK57" s="411" t="str">
        <f t="shared" si="91"/>
        <v/>
      </c>
      <c r="BL57" s="438" t="str">
        <f t="shared" si="91"/>
        <v/>
      </c>
      <c r="BM57" s="410" t="str">
        <f t="shared" si="91"/>
        <v/>
      </c>
      <c r="BN57" s="410" t="str">
        <f t="shared" si="91"/>
        <v/>
      </c>
      <c r="BO57" s="437" t="str">
        <f t="shared" si="92"/>
        <v/>
      </c>
      <c r="BP57" s="438" t="str">
        <f t="shared" si="92"/>
        <v/>
      </c>
      <c r="BQ57" s="410" t="str">
        <f t="shared" si="92"/>
        <v/>
      </c>
      <c r="BR57" s="410" t="str">
        <f t="shared" si="92"/>
        <v/>
      </c>
      <c r="BS57" s="437" t="str">
        <f t="shared" si="92"/>
        <v/>
      </c>
      <c r="BT57" s="412" t="str">
        <f t="shared" si="92"/>
        <v/>
      </c>
      <c r="BU57" s="410" t="str">
        <f t="shared" si="92"/>
        <v/>
      </c>
      <c r="BV57" s="410" t="str">
        <f t="shared" si="92"/>
        <v/>
      </c>
      <c r="BW57" s="413" t="str">
        <f t="shared" si="92"/>
        <v/>
      </c>
    </row>
    <row r="58" spans="1:75" ht="15.9" customHeight="1">
      <c r="A58" s="496"/>
      <c r="B58" s="395" t="s">
        <v>1062</v>
      </c>
      <c r="C58" s="395" t="str">
        <f>VLOOKUP(B58,'P13'!B:AA,25,0)&amp;""</f>
        <v>×</v>
      </c>
      <c r="D58" s="395" t="str">
        <f>VLOOKUP(B58,'P13'!B:Z,2,0)&amp;""</f>
        <v/>
      </c>
      <c r="E58" s="395" t="str">
        <f>VLOOKUP(B58,'P13'!B:Z,4,0)&amp;""</f>
        <v/>
      </c>
      <c r="F58" s="395" t="str">
        <f>VLOOKUP(B58,'P13'!B:Z,8,0)&amp;""</f>
        <v/>
      </c>
      <c r="G58" s="395" t="str">
        <f>VLOOKUP(B58,'P13'!B:X,23,0)&amp;""</f>
        <v/>
      </c>
      <c r="H58" s="395" t="str">
        <f>VLOOKUP(B58,'P13'!B:Y,24,0)&amp;""</f>
        <v/>
      </c>
      <c r="I58" s="407"/>
      <c r="J58" s="408"/>
      <c r="K58" s="414"/>
      <c r="L58" s="391" t="s">
        <v>971</v>
      </c>
      <c r="M58" s="415"/>
      <c r="N58" s="526"/>
      <c r="O58" s="527"/>
      <c r="P58" s="414"/>
      <c r="Q58" s="391" t="s">
        <v>971</v>
      </c>
      <c r="R58" s="415"/>
      <c r="S58" s="409"/>
      <c r="T58" s="390" t="str">
        <f t="shared" si="94"/>
        <v/>
      </c>
      <c r="U58" s="410" t="str">
        <f t="shared" si="94"/>
        <v/>
      </c>
      <c r="V58" s="410" t="str">
        <f t="shared" si="94"/>
        <v/>
      </c>
      <c r="W58" s="411" t="str">
        <f t="shared" si="94"/>
        <v/>
      </c>
      <c r="X58" s="438" t="str">
        <f t="shared" si="94"/>
        <v/>
      </c>
      <c r="Y58" s="410" t="str">
        <f t="shared" si="94"/>
        <v/>
      </c>
      <c r="Z58" s="410" t="str">
        <f t="shared" si="94"/>
        <v/>
      </c>
      <c r="AA58" s="437" t="str">
        <f t="shared" si="94"/>
        <v/>
      </c>
      <c r="AB58" s="412" t="str">
        <f t="shared" si="94"/>
        <v/>
      </c>
      <c r="AC58" s="410" t="str">
        <f t="shared" si="94"/>
        <v/>
      </c>
      <c r="AD58" s="410" t="str">
        <f t="shared" si="94"/>
        <v/>
      </c>
      <c r="AE58" s="411" t="str">
        <f t="shared" si="94"/>
        <v/>
      </c>
      <c r="AF58" s="438" t="str">
        <f t="shared" si="94"/>
        <v/>
      </c>
      <c r="AG58" s="410" t="str">
        <f t="shared" si="94"/>
        <v/>
      </c>
      <c r="AH58" s="410" t="str">
        <f t="shared" si="94"/>
        <v/>
      </c>
      <c r="AI58" s="437" t="str">
        <f t="shared" si="93"/>
        <v/>
      </c>
      <c r="AJ58" s="412" t="str">
        <f t="shared" si="93"/>
        <v/>
      </c>
      <c r="AK58" s="410" t="str">
        <f t="shared" si="93"/>
        <v/>
      </c>
      <c r="AL58" s="410" t="str">
        <f t="shared" si="93"/>
        <v/>
      </c>
      <c r="AM58" s="411" t="str">
        <f t="shared" si="93"/>
        <v/>
      </c>
      <c r="AN58" s="438" t="str">
        <f t="shared" si="93"/>
        <v/>
      </c>
      <c r="AO58" s="410" t="str">
        <f t="shared" si="93"/>
        <v/>
      </c>
      <c r="AP58" s="410" t="str">
        <f t="shared" si="93"/>
        <v/>
      </c>
      <c r="AQ58" s="437" t="str">
        <f t="shared" si="93"/>
        <v/>
      </c>
      <c r="AR58" s="412" t="str">
        <f t="shared" si="93"/>
        <v/>
      </c>
      <c r="AS58" s="410" t="str">
        <f t="shared" si="93"/>
        <v/>
      </c>
      <c r="AT58" s="410" t="str">
        <f t="shared" si="93"/>
        <v/>
      </c>
      <c r="AU58" s="411" t="str">
        <f t="shared" si="93"/>
        <v/>
      </c>
      <c r="AV58" s="438" t="str">
        <f t="shared" si="93"/>
        <v/>
      </c>
      <c r="AW58" s="410" t="str">
        <f t="shared" si="93"/>
        <v/>
      </c>
      <c r="AX58" s="410" t="str">
        <f t="shared" si="93"/>
        <v/>
      </c>
      <c r="AY58" s="437" t="str">
        <f t="shared" si="91"/>
        <v/>
      </c>
      <c r="AZ58" s="412" t="str">
        <f t="shared" si="91"/>
        <v/>
      </c>
      <c r="BA58" s="410" t="str">
        <f t="shared" si="91"/>
        <v/>
      </c>
      <c r="BB58" s="410" t="str">
        <f t="shared" si="91"/>
        <v/>
      </c>
      <c r="BC58" s="411" t="str">
        <f t="shared" si="91"/>
        <v/>
      </c>
      <c r="BD58" s="438" t="str">
        <f t="shared" si="91"/>
        <v/>
      </c>
      <c r="BE58" s="410" t="str">
        <f t="shared" si="91"/>
        <v/>
      </c>
      <c r="BF58" s="410" t="str">
        <f t="shared" si="91"/>
        <v/>
      </c>
      <c r="BG58" s="437" t="str">
        <f t="shared" si="91"/>
        <v/>
      </c>
      <c r="BH58" s="412" t="str">
        <f t="shared" si="91"/>
        <v/>
      </c>
      <c r="BI58" s="410" t="str">
        <f t="shared" si="91"/>
        <v/>
      </c>
      <c r="BJ58" s="410" t="str">
        <f t="shared" si="91"/>
        <v/>
      </c>
      <c r="BK58" s="411" t="str">
        <f t="shared" si="91"/>
        <v/>
      </c>
      <c r="BL58" s="438" t="str">
        <f t="shared" si="91"/>
        <v/>
      </c>
      <c r="BM58" s="410" t="str">
        <f t="shared" si="91"/>
        <v/>
      </c>
      <c r="BN58" s="410" t="str">
        <f t="shared" si="91"/>
        <v/>
      </c>
      <c r="BO58" s="437" t="str">
        <f t="shared" si="92"/>
        <v/>
      </c>
      <c r="BP58" s="438" t="str">
        <f t="shared" si="92"/>
        <v/>
      </c>
      <c r="BQ58" s="410" t="str">
        <f t="shared" si="92"/>
        <v/>
      </c>
      <c r="BR58" s="410" t="str">
        <f t="shared" si="92"/>
        <v/>
      </c>
      <c r="BS58" s="437" t="str">
        <f t="shared" si="92"/>
        <v/>
      </c>
      <c r="BT58" s="412" t="str">
        <f t="shared" si="92"/>
        <v/>
      </c>
      <c r="BU58" s="410" t="str">
        <f t="shared" si="92"/>
        <v/>
      </c>
      <c r="BV58" s="410" t="str">
        <f t="shared" si="92"/>
        <v/>
      </c>
      <c r="BW58" s="413" t="str">
        <f t="shared" si="92"/>
        <v/>
      </c>
    </row>
    <row r="59" spans="1:75" ht="15.9" customHeight="1">
      <c r="A59" s="496"/>
      <c r="B59" s="395" t="s">
        <v>1063</v>
      </c>
      <c r="C59" s="395" t="str">
        <f>VLOOKUP(B59,'P13'!B:AA,25,0)&amp;""</f>
        <v>×</v>
      </c>
      <c r="D59" s="395" t="str">
        <f>VLOOKUP(B59,'P13'!B:Z,2,0)&amp;""</f>
        <v/>
      </c>
      <c r="E59" s="395" t="str">
        <f>VLOOKUP(B59,'P13'!B:Z,4,0)&amp;""</f>
        <v/>
      </c>
      <c r="F59" s="395" t="str">
        <f>VLOOKUP(B59,'P13'!B:Z,8,0)&amp;""</f>
        <v/>
      </c>
      <c r="G59" s="395" t="str">
        <f>VLOOKUP(B59,'P13'!B:X,23,0)&amp;""</f>
        <v/>
      </c>
      <c r="H59" s="395" t="str">
        <f>VLOOKUP(B59,'P13'!B:Y,24,0)&amp;""</f>
        <v/>
      </c>
      <c r="I59" s="407"/>
      <c r="J59" s="408"/>
      <c r="K59" s="414"/>
      <c r="L59" s="391" t="s">
        <v>971</v>
      </c>
      <c r="M59" s="415"/>
      <c r="N59" s="526"/>
      <c r="O59" s="527"/>
      <c r="P59" s="414"/>
      <c r="Q59" s="391" t="s">
        <v>971</v>
      </c>
      <c r="R59" s="415"/>
      <c r="S59" s="409"/>
      <c r="T59" s="390" t="str">
        <f t="shared" si="94"/>
        <v/>
      </c>
      <c r="U59" s="410" t="str">
        <f t="shared" si="94"/>
        <v/>
      </c>
      <c r="V59" s="410" t="str">
        <f t="shared" si="94"/>
        <v/>
      </c>
      <c r="W59" s="411" t="str">
        <f t="shared" si="94"/>
        <v/>
      </c>
      <c r="X59" s="438" t="str">
        <f t="shared" si="94"/>
        <v/>
      </c>
      <c r="Y59" s="410" t="str">
        <f t="shared" si="94"/>
        <v/>
      </c>
      <c r="Z59" s="410" t="str">
        <f t="shared" si="94"/>
        <v/>
      </c>
      <c r="AA59" s="437" t="str">
        <f t="shared" si="94"/>
        <v/>
      </c>
      <c r="AB59" s="412" t="str">
        <f t="shared" si="94"/>
        <v/>
      </c>
      <c r="AC59" s="410" t="str">
        <f t="shared" si="94"/>
        <v/>
      </c>
      <c r="AD59" s="410" t="str">
        <f t="shared" si="94"/>
        <v/>
      </c>
      <c r="AE59" s="411" t="str">
        <f t="shared" si="94"/>
        <v/>
      </c>
      <c r="AF59" s="438" t="str">
        <f t="shared" si="94"/>
        <v/>
      </c>
      <c r="AG59" s="410" t="str">
        <f t="shared" si="94"/>
        <v/>
      </c>
      <c r="AH59" s="410" t="str">
        <f t="shared" si="94"/>
        <v/>
      </c>
      <c r="AI59" s="437" t="str">
        <f t="shared" si="93"/>
        <v/>
      </c>
      <c r="AJ59" s="412" t="str">
        <f t="shared" si="93"/>
        <v/>
      </c>
      <c r="AK59" s="410" t="str">
        <f t="shared" si="93"/>
        <v/>
      </c>
      <c r="AL59" s="410" t="str">
        <f t="shared" si="93"/>
        <v/>
      </c>
      <c r="AM59" s="411" t="str">
        <f t="shared" si="93"/>
        <v/>
      </c>
      <c r="AN59" s="438" t="str">
        <f t="shared" si="93"/>
        <v/>
      </c>
      <c r="AO59" s="410" t="str">
        <f t="shared" si="93"/>
        <v/>
      </c>
      <c r="AP59" s="410" t="str">
        <f t="shared" si="93"/>
        <v/>
      </c>
      <c r="AQ59" s="437" t="str">
        <f t="shared" si="93"/>
        <v/>
      </c>
      <c r="AR59" s="412" t="str">
        <f t="shared" si="93"/>
        <v/>
      </c>
      <c r="AS59" s="410" t="str">
        <f t="shared" si="93"/>
        <v/>
      </c>
      <c r="AT59" s="410" t="str">
        <f t="shared" si="93"/>
        <v/>
      </c>
      <c r="AU59" s="411" t="str">
        <f t="shared" si="93"/>
        <v/>
      </c>
      <c r="AV59" s="438" t="str">
        <f t="shared" si="93"/>
        <v/>
      </c>
      <c r="AW59" s="410" t="str">
        <f t="shared" si="93"/>
        <v/>
      </c>
      <c r="AX59" s="410" t="str">
        <f t="shared" si="93"/>
        <v/>
      </c>
      <c r="AY59" s="437" t="str">
        <f t="shared" si="91"/>
        <v/>
      </c>
      <c r="AZ59" s="412" t="str">
        <f t="shared" si="91"/>
        <v/>
      </c>
      <c r="BA59" s="410" t="str">
        <f t="shared" si="91"/>
        <v/>
      </c>
      <c r="BB59" s="410" t="str">
        <f t="shared" si="91"/>
        <v/>
      </c>
      <c r="BC59" s="411" t="str">
        <f t="shared" si="91"/>
        <v/>
      </c>
      <c r="BD59" s="438" t="str">
        <f t="shared" si="91"/>
        <v/>
      </c>
      <c r="BE59" s="410" t="str">
        <f t="shared" si="91"/>
        <v/>
      </c>
      <c r="BF59" s="410" t="str">
        <f t="shared" si="91"/>
        <v/>
      </c>
      <c r="BG59" s="437" t="str">
        <f t="shared" si="91"/>
        <v/>
      </c>
      <c r="BH59" s="412" t="str">
        <f t="shared" si="91"/>
        <v/>
      </c>
      <c r="BI59" s="410" t="str">
        <f t="shared" si="91"/>
        <v/>
      </c>
      <c r="BJ59" s="410" t="str">
        <f t="shared" si="91"/>
        <v/>
      </c>
      <c r="BK59" s="411" t="str">
        <f t="shared" si="91"/>
        <v/>
      </c>
      <c r="BL59" s="438" t="str">
        <f t="shared" si="91"/>
        <v/>
      </c>
      <c r="BM59" s="410" t="str">
        <f t="shared" si="91"/>
        <v/>
      </c>
      <c r="BN59" s="410" t="str">
        <f t="shared" si="91"/>
        <v/>
      </c>
      <c r="BO59" s="437" t="str">
        <f t="shared" si="92"/>
        <v/>
      </c>
      <c r="BP59" s="438" t="str">
        <f t="shared" si="92"/>
        <v/>
      </c>
      <c r="BQ59" s="410" t="str">
        <f t="shared" si="92"/>
        <v/>
      </c>
      <c r="BR59" s="410" t="str">
        <f t="shared" si="92"/>
        <v/>
      </c>
      <c r="BS59" s="437" t="str">
        <f t="shared" si="92"/>
        <v/>
      </c>
      <c r="BT59" s="412" t="str">
        <f t="shared" si="92"/>
        <v/>
      </c>
      <c r="BU59" s="410" t="str">
        <f t="shared" si="92"/>
        <v/>
      </c>
      <c r="BV59" s="410" t="str">
        <f t="shared" si="92"/>
        <v/>
      </c>
      <c r="BW59" s="413" t="str">
        <f t="shared" si="92"/>
        <v/>
      </c>
    </row>
    <row r="60" spans="1:75" ht="15.9" customHeight="1">
      <c r="A60" s="496"/>
      <c r="B60" s="395" t="s">
        <v>1064</v>
      </c>
      <c r="C60" s="395" t="str">
        <f>VLOOKUP(B60,'P13'!B:AA,25,0)&amp;""</f>
        <v>×</v>
      </c>
      <c r="D60" s="395" t="str">
        <f>VLOOKUP(B60,'P13'!B:Z,2,0)&amp;""</f>
        <v/>
      </c>
      <c r="E60" s="395" t="str">
        <f>VLOOKUP(B60,'P13'!B:Z,4,0)&amp;""</f>
        <v/>
      </c>
      <c r="F60" s="395" t="str">
        <f>VLOOKUP(B60,'P13'!B:Z,8,0)&amp;""</f>
        <v/>
      </c>
      <c r="G60" s="395" t="str">
        <f>VLOOKUP(B60,'P13'!B:X,23,0)&amp;""</f>
        <v/>
      </c>
      <c r="H60" s="395" t="str">
        <f>VLOOKUP(B60,'P13'!B:Y,24,0)&amp;""</f>
        <v/>
      </c>
      <c r="I60" s="407"/>
      <c r="J60" s="408"/>
      <c r="K60" s="414"/>
      <c r="L60" s="391" t="s">
        <v>971</v>
      </c>
      <c r="M60" s="415"/>
      <c r="N60" s="526"/>
      <c r="O60" s="527"/>
      <c r="P60" s="414"/>
      <c r="Q60" s="391" t="s">
        <v>971</v>
      </c>
      <c r="R60" s="415"/>
      <c r="S60" s="409"/>
      <c r="T60" s="390" t="str">
        <f t="shared" si="94"/>
        <v/>
      </c>
      <c r="U60" s="410" t="str">
        <f t="shared" si="94"/>
        <v/>
      </c>
      <c r="V60" s="410" t="str">
        <f t="shared" si="94"/>
        <v/>
      </c>
      <c r="W60" s="411" t="str">
        <f t="shared" si="94"/>
        <v/>
      </c>
      <c r="X60" s="438" t="str">
        <f t="shared" si="94"/>
        <v/>
      </c>
      <c r="Y60" s="410" t="str">
        <f t="shared" si="94"/>
        <v/>
      </c>
      <c r="Z60" s="410" t="str">
        <f t="shared" si="94"/>
        <v/>
      </c>
      <c r="AA60" s="437" t="str">
        <f t="shared" si="94"/>
        <v/>
      </c>
      <c r="AB60" s="412" t="str">
        <f t="shared" si="94"/>
        <v/>
      </c>
      <c r="AC60" s="410" t="str">
        <f t="shared" si="94"/>
        <v/>
      </c>
      <c r="AD60" s="410" t="str">
        <f t="shared" si="94"/>
        <v/>
      </c>
      <c r="AE60" s="411" t="str">
        <f t="shared" si="94"/>
        <v/>
      </c>
      <c r="AF60" s="438" t="str">
        <f t="shared" si="94"/>
        <v/>
      </c>
      <c r="AG60" s="410" t="str">
        <f t="shared" si="94"/>
        <v/>
      </c>
      <c r="AH60" s="410" t="str">
        <f t="shared" si="94"/>
        <v/>
      </c>
      <c r="AI60" s="437" t="str">
        <f t="shared" si="93"/>
        <v/>
      </c>
      <c r="AJ60" s="412" t="str">
        <f t="shared" si="93"/>
        <v/>
      </c>
      <c r="AK60" s="410" t="str">
        <f t="shared" si="93"/>
        <v/>
      </c>
      <c r="AL60" s="410" t="str">
        <f t="shared" si="93"/>
        <v/>
      </c>
      <c r="AM60" s="411" t="str">
        <f t="shared" si="93"/>
        <v/>
      </c>
      <c r="AN60" s="438" t="str">
        <f t="shared" si="93"/>
        <v/>
      </c>
      <c r="AO60" s="410" t="str">
        <f t="shared" si="93"/>
        <v/>
      </c>
      <c r="AP60" s="410" t="str">
        <f t="shared" si="93"/>
        <v/>
      </c>
      <c r="AQ60" s="437" t="str">
        <f t="shared" si="93"/>
        <v/>
      </c>
      <c r="AR60" s="412" t="str">
        <f t="shared" si="93"/>
        <v/>
      </c>
      <c r="AS60" s="410" t="str">
        <f t="shared" si="93"/>
        <v/>
      </c>
      <c r="AT60" s="410" t="str">
        <f t="shared" si="93"/>
        <v/>
      </c>
      <c r="AU60" s="411" t="str">
        <f t="shared" si="93"/>
        <v/>
      </c>
      <c r="AV60" s="438" t="str">
        <f t="shared" si="93"/>
        <v/>
      </c>
      <c r="AW60" s="410" t="str">
        <f t="shared" si="93"/>
        <v/>
      </c>
      <c r="AX60" s="410" t="str">
        <f t="shared" si="93"/>
        <v/>
      </c>
      <c r="AY60" s="437" t="str">
        <f t="shared" si="91"/>
        <v/>
      </c>
      <c r="AZ60" s="412" t="str">
        <f t="shared" si="91"/>
        <v/>
      </c>
      <c r="BA60" s="410" t="str">
        <f t="shared" si="91"/>
        <v/>
      </c>
      <c r="BB60" s="410" t="str">
        <f t="shared" si="91"/>
        <v/>
      </c>
      <c r="BC60" s="411" t="str">
        <f t="shared" si="91"/>
        <v/>
      </c>
      <c r="BD60" s="438" t="str">
        <f t="shared" si="91"/>
        <v/>
      </c>
      <c r="BE60" s="410" t="str">
        <f t="shared" si="91"/>
        <v/>
      </c>
      <c r="BF60" s="410" t="str">
        <f t="shared" si="91"/>
        <v/>
      </c>
      <c r="BG60" s="437" t="str">
        <f t="shared" si="91"/>
        <v/>
      </c>
      <c r="BH60" s="412" t="str">
        <f t="shared" si="91"/>
        <v/>
      </c>
      <c r="BI60" s="410" t="str">
        <f t="shared" si="91"/>
        <v/>
      </c>
      <c r="BJ60" s="410" t="str">
        <f t="shared" si="91"/>
        <v/>
      </c>
      <c r="BK60" s="411" t="str">
        <f t="shared" si="91"/>
        <v/>
      </c>
      <c r="BL60" s="438" t="str">
        <f t="shared" si="91"/>
        <v/>
      </c>
      <c r="BM60" s="410" t="str">
        <f t="shared" si="91"/>
        <v/>
      </c>
      <c r="BN60" s="410" t="str">
        <f t="shared" si="91"/>
        <v/>
      </c>
      <c r="BO60" s="437" t="str">
        <f t="shared" si="92"/>
        <v/>
      </c>
      <c r="BP60" s="438" t="str">
        <f t="shared" si="92"/>
        <v/>
      </c>
      <c r="BQ60" s="410" t="str">
        <f t="shared" si="92"/>
        <v/>
      </c>
      <c r="BR60" s="410" t="str">
        <f t="shared" si="92"/>
        <v/>
      </c>
      <c r="BS60" s="437" t="str">
        <f t="shared" si="92"/>
        <v/>
      </c>
      <c r="BT60" s="412" t="str">
        <f t="shared" si="92"/>
        <v/>
      </c>
      <c r="BU60" s="410" t="str">
        <f t="shared" si="92"/>
        <v/>
      </c>
      <c r="BV60" s="410" t="str">
        <f t="shared" si="92"/>
        <v/>
      </c>
      <c r="BW60" s="413" t="str">
        <f t="shared" si="92"/>
        <v/>
      </c>
    </row>
    <row r="61" spans="1:75" ht="15.9" customHeight="1">
      <c r="A61" s="496"/>
      <c r="B61" s="395" t="s">
        <v>1065</v>
      </c>
      <c r="C61" s="395" t="str">
        <f>VLOOKUP(B61,'P13'!B:AA,25,0)&amp;""</f>
        <v>×</v>
      </c>
      <c r="D61" s="395" t="str">
        <f>VLOOKUP(B61,'P13'!B:Z,2,0)&amp;""</f>
        <v/>
      </c>
      <c r="E61" s="395" t="str">
        <f>VLOOKUP(B61,'P13'!B:Z,4,0)&amp;""</f>
        <v/>
      </c>
      <c r="F61" s="395" t="str">
        <f>VLOOKUP(B61,'P13'!B:Z,8,0)&amp;""</f>
        <v/>
      </c>
      <c r="G61" s="395" t="str">
        <f>VLOOKUP(B61,'P13'!B:X,23,0)&amp;""</f>
        <v/>
      </c>
      <c r="H61" s="395" t="str">
        <f>VLOOKUP(B61,'P13'!B:Y,24,0)&amp;""</f>
        <v/>
      </c>
      <c r="I61" s="407"/>
      <c r="J61" s="408"/>
      <c r="K61" s="414"/>
      <c r="L61" s="391" t="s">
        <v>971</v>
      </c>
      <c r="M61" s="415"/>
      <c r="N61" s="526"/>
      <c r="O61" s="527"/>
      <c r="P61" s="414"/>
      <c r="Q61" s="391" t="s">
        <v>971</v>
      </c>
      <c r="R61" s="415"/>
      <c r="S61" s="409"/>
      <c r="T61" s="390" t="str">
        <f t="shared" si="94"/>
        <v/>
      </c>
      <c r="U61" s="410" t="str">
        <f t="shared" si="94"/>
        <v/>
      </c>
      <c r="V61" s="410" t="str">
        <f t="shared" si="94"/>
        <v/>
      </c>
      <c r="W61" s="411" t="str">
        <f t="shared" si="94"/>
        <v/>
      </c>
      <c r="X61" s="438" t="str">
        <f t="shared" si="94"/>
        <v/>
      </c>
      <c r="Y61" s="410" t="str">
        <f t="shared" si="94"/>
        <v/>
      </c>
      <c r="Z61" s="410" t="str">
        <f t="shared" si="94"/>
        <v/>
      </c>
      <c r="AA61" s="437" t="str">
        <f t="shared" si="94"/>
        <v/>
      </c>
      <c r="AB61" s="412" t="str">
        <f t="shared" si="94"/>
        <v/>
      </c>
      <c r="AC61" s="410" t="str">
        <f t="shared" si="94"/>
        <v/>
      </c>
      <c r="AD61" s="410" t="str">
        <f t="shared" si="94"/>
        <v/>
      </c>
      <c r="AE61" s="411" t="str">
        <f t="shared" si="94"/>
        <v/>
      </c>
      <c r="AF61" s="438" t="str">
        <f t="shared" si="94"/>
        <v/>
      </c>
      <c r="AG61" s="410" t="str">
        <f t="shared" si="94"/>
        <v/>
      </c>
      <c r="AH61" s="410" t="str">
        <f t="shared" si="94"/>
        <v/>
      </c>
      <c r="AI61" s="437" t="str">
        <f t="shared" si="93"/>
        <v/>
      </c>
      <c r="AJ61" s="412" t="str">
        <f t="shared" si="93"/>
        <v/>
      </c>
      <c r="AK61" s="410" t="str">
        <f t="shared" si="93"/>
        <v/>
      </c>
      <c r="AL61" s="410" t="str">
        <f t="shared" si="93"/>
        <v/>
      </c>
      <c r="AM61" s="411" t="str">
        <f t="shared" si="93"/>
        <v/>
      </c>
      <c r="AN61" s="438" t="str">
        <f t="shared" si="93"/>
        <v/>
      </c>
      <c r="AO61" s="410" t="str">
        <f t="shared" si="93"/>
        <v/>
      </c>
      <c r="AP61" s="410" t="str">
        <f t="shared" si="93"/>
        <v/>
      </c>
      <c r="AQ61" s="437" t="str">
        <f t="shared" si="93"/>
        <v/>
      </c>
      <c r="AR61" s="412" t="str">
        <f t="shared" si="93"/>
        <v/>
      </c>
      <c r="AS61" s="410" t="str">
        <f t="shared" si="93"/>
        <v/>
      </c>
      <c r="AT61" s="410" t="str">
        <f t="shared" si="93"/>
        <v/>
      </c>
      <c r="AU61" s="411" t="str">
        <f t="shared" si="93"/>
        <v/>
      </c>
      <c r="AV61" s="438" t="str">
        <f t="shared" si="93"/>
        <v/>
      </c>
      <c r="AW61" s="410" t="str">
        <f t="shared" si="93"/>
        <v/>
      </c>
      <c r="AX61" s="410" t="str">
        <f t="shared" si="93"/>
        <v/>
      </c>
      <c r="AY61" s="437" t="str">
        <f t="shared" si="91"/>
        <v/>
      </c>
      <c r="AZ61" s="412" t="str">
        <f t="shared" si="91"/>
        <v/>
      </c>
      <c r="BA61" s="410" t="str">
        <f t="shared" si="91"/>
        <v/>
      </c>
      <c r="BB61" s="410" t="str">
        <f t="shared" si="91"/>
        <v/>
      </c>
      <c r="BC61" s="411" t="str">
        <f t="shared" si="91"/>
        <v/>
      </c>
      <c r="BD61" s="438" t="str">
        <f t="shared" si="91"/>
        <v/>
      </c>
      <c r="BE61" s="410" t="str">
        <f t="shared" si="91"/>
        <v/>
      </c>
      <c r="BF61" s="410" t="str">
        <f t="shared" si="91"/>
        <v/>
      </c>
      <c r="BG61" s="437" t="str">
        <f t="shared" si="91"/>
        <v/>
      </c>
      <c r="BH61" s="412" t="str">
        <f t="shared" si="91"/>
        <v/>
      </c>
      <c r="BI61" s="410" t="str">
        <f t="shared" si="91"/>
        <v/>
      </c>
      <c r="BJ61" s="410" t="str">
        <f t="shared" si="91"/>
        <v/>
      </c>
      <c r="BK61" s="411" t="str">
        <f t="shared" si="91"/>
        <v/>
      </c>
      <c r="BL61" s="438" t="str">
        <f t="shared" si="91"/>
        <v/>
      </c>
      <c r="BM61" s="410" t="str">
        <f t="shared" si="91"/>
        <v/>
      </c>
      <c r="BN61" s="410" t="str">
        <f t="shared" si="91"/>
        <v/>
      </c>
      <c r="BO61" s="437" t="str">
        <f t="shared" si="92"/>
        <v/>
      </c>
      <c r="BP61" s="438" t="str">
        <f t="shared" si="92"/>
        <v/>
      </c>
      <c r="BQ61" s="410" t="str">
        <f t="shared" si="92"/>
        <v/>
      </c>
      <c r="BR61" s="410" t="str">
        <f t="shared" si="92"/>
        <v/>
      </c>
      <c r="BS61" s="437" t="str">
        <f t="shared" si="92"/>
        <v/>
      </c>
      <c r="BT61" s="412" t="str">
        <f t="shared" si="92"/>
        <v/>
      </c>
      <c r="BU61" s="410" t="str">
        <f t="shared" si="92"/>
        <v/>
      </c>
      <c r="BV61" s="410" t="str">
        <f t="shared" si="92"/>
        <v/>
      </c>
      <c r="BW61" s="413" t="str">
        <f t="shared" si="92"/>
        <v/>
      </c>
    </row>
    <row r="62" spans="1:75" ht="15.9" customHeight="1">
      <c r="A62" s="496"/>
      <c r="B62" s="395" t="s">
        <v>1066</v>
      </c>
      <c r="C62" s="395" t="str">
        <f>VLOOKUP(B62,'P13'!B:AA,25,0)&amp;""</f>
        <v>×</v>
      </c>
      <c r="D62" s="395" t="str">
        <f>VLOOKUP(B62,'P13'!B:Z,2,0)&amp;""</f>
        <v/>
      </c>
      <c r="E62" s="395" t="str">
        <f>VLOOKUP(B62,'P13'!B:Z,4,0)&amp;""</f>
        <v/>
      </c>
      <c r="F62" s="395" t="str">
        <f>VLOOKUP(B62,'P13'!B:Z,8,0)&amp;""</f>
        <v/>
      </c>
      <c r="G62" s="395" t="str">
        <f>VLOOKUP(B62,'P13'!B:X,23,0)&amp;""</f>
        <v/>
      </c>
      <c r="H62" s="395" t="str">
        <f>VLOOKUP(B62,'P13'!B:Y,24,0)&amp;""</f>
        <v/>
      </c>
      <c r="I62" s="407"/>
      <c r="J62" s="408"/>
      <c r="K62" s="414"/>
      <c r="L62" s="391" t="s">
        <v>971</v>
      </c>
      <c r="M62" s="415"/>
      <c r="N62" s="526"/>
      <c r="O62" s="527"/>
      <c r="P62" s="414"/>
      <c r="Q62" s="391" t="s">
        <v>971</v>
      </c>
      <c r="R62" s="415"/>
      <c r="S62" s="409"/>
      <c r="T62" s="390" t="str">
        <f t="shared" si="94"/>
        <v/>
      </c>
      <c r="U62" s="410" t="str">
        <f t="shared" si="94"/>
        <v/>
      </c>
      <c r="V62" s="410" t="str">
        <f t="shared" si="94"/>
        <v/>
      </c>
      <c r="W62" s="411" t="str">
        <f t="shared" si="94"/>
        <v/>
      </c>
      <c r="X62" s="438" t="str">
        <f t="shared" si="94"/>
        <v/>
      </c>
      <c r="Y62" s="410" t="str">
        <f t="shared" si="94"/>
        <v/>
      </c>
      <c r="Z62" s="410" t="str">
        <f t="shared" si="94"/>
        <v/>
      </c>
      <c r="AA62" s="437" t="str">
        <f t="shared" si="94"/>
        <v/>
      </c>
      <c r="AB62" s="412" t="str">
        <f t="shared" si="94"/>
        <v/>
      </c>
      <c r="AC62" s="410" t="str">
        <f t="shared" si="94"/>
        <v/>
      </c>
      <c r="AD62" s="410" t="str">
        <f t="shared" si="94"/>
        <v/>
      </c>
      <c r="AE62" s="411" t="str">
        <f t="shared" si="94"/>
        <v/>
      </c>
      <c r="AF62" s="438" t="str">
        <f t="shared" si="94"/>
        <v/>
      </c>
      <c r="AG62" s="410" t="str">
        <f t="shared" si="94"/>
        <v/>
      </c>
      <c r="AH62" s="410" t="str">
        <f t="shared" si="94"/>
        <v/>
      </c>
      <c r="AI62" s="437" t="str">
        <f t="shared" si="93"/>
        <v/>
      </c>
      <c r="AJ62" s="412" t="str">
        <f t="shared" si="93"/>
        <v/>
      </c>
      <c r="AK62" s="410" t="str">
        <f t="shared" si="93"/>
        <v/>
      </c>
      <c r="AL62" s="410" t="str">
        <f t="shared" si="93"/>
        <v/>
      </c>
      <c r="AM62" s="411" t="str">
        <f t="shared" si="93"/>
        <v/>
      </c>
      <c r="AN62" s="438" t="str">
        <f t="shared" si="93"/>
        <v/>
      </c>
      <c r="AO62" s="410" t="str">
        <f t="shared" si="93"/>
        <v/>
      </c>
      <c r="AP62" s="410" t="str">
        <f t="shared" si="93"/>
        <v/>
      </c>
      <c r="AQ62" s="437" t="str">
        <f t="shared" si="93"/>
        <v/>
      </c>
      <c r="AR62" s="412" t="str">
        <f t="shared" si="93"/>
        <v/>
      </c>
      <c r="AS62" s="410" t="str">
        <f t="shared" si="93"/>
        <v/>
      </c>
      <c r="AT62" s="410" t="str">
        <f t="shared" si="93"/>
        <v/>
      </c>
      <c r="AU62" s="411" t="str">
        <f t="shared" si="93"/>
        <v/>
      </c>
      <c r="AV62" s="438" t="str">
        <f t="shared" si="93"/>
        <v/>
      </c>
      <c r="AW62" s="410" t="str">
        <f t="shared" si="93"/>
        <v/>
      </c>
      <c r="AX62" s="410" t="str">
        <f t="shared" si="93"/>
        <v/>
      </c>
      <c r="AY62" s="437" t="str">
        <f t="shared" si="91"/>
        <v/>
      </c>
      <c r="AZ62" s="412" t="str">
        <f t="shared" si="91"/>
        <v/>
      </c>
      <c r="BA62" s="410" t="str">
        <f t="shared" si="91"/>
        <v/>
      </c>
      <c r="BB62" s="410" t="str">
        <f t="shared" si="91"/>
        <v/>
      </c>
      <c r="BC62" s="411" t="str">
        <f t="shared" si="91"/>
        <v/>
      </c>
      <c r="BD62" s="438" t="str">
        <f t="shared" si="91"/>
        <v/>
      </c>
      <c r="BE62" s="410" t="str">
        <f t="shared" si="91"/>
        <v/>
      </c>
      <c r="BF62" s="410" t="str">
        <f t="shared" si="91"/>
        <v/>
      </c>
      <c r="BG62" s="437" t="str">
        <f t="shared" si="91"/>
        <v/>
      </c>
      <c r="BH62" s="412" t="str">
        <f t="shared" si="91"/>
        <v/>
      </c>
      <c r="BI62" s="410" t="str">
        <f t="shared" si="91"/>
        <v/>
      </c>
      <c r="BJ62" s="410" t="str">
        <f t="shared" si="91"/>
        <v/>
      </c>
      <c r="BK62" s="411" t="str">
        <f t="shared" si="91"/>
        <v/>
      </c>
      <c r="BL62" s="438" t="str">
        <f t="shared" si="91"/>
        <v/>
      </c>
      <c r="BM62" s="410" t="str">
        <f t="shared" si="91"/>
        <v/>
      </c>
      <c r="BN62" s="410" t="str">
        <f t="shared" si="91"/>
        <v/>
      </c>
      <c r="BO62" s="437" t="str">
        <f t="shared" si="92"/>
        <v/>
      </c>
      <c r="BP62" s="438" t="str">
        <f t="shared" si="92"/>
        <v/>
      </c>
      <c r="BQ62" s="410" t="str">
        <f t="shared" si="92"/>
        <v/>
      </c>
      <c r="BR62" s="410" t="str">
        <f t="shared" si="92"/>
        <v/>
      </c>
      <c r="BS62" s="437" t="str">
        <f t="shared" si="92"/>
        <v/>
      </c>
      <c r="BT62" s="412" t="str">
        <f t="shared" si="92"/>
        <v/>
      </c>
      <c r="BU62" s="410" t="str">
        <f t="shared" si="92"/>
        <v/>
      </c>
      <c r="BV62" s="410" t="str">
        <f t="shared" si="92"/>
        <v/>
      </c>
      <c r="BW62" s="413" t="str">
        <f t="shared" si="92"/>
        <v/>
      </c>
    </row>
    <row r="63" spans="1:75" ht="15.9" customHeight="1">
      <c r="A63" s="496"/>
      <c r="B63" s="395" t="s">
        <v>1067</v>
      </c>
      <c r="C63" s="395" t="str">
        <f>VLOOKUP(B63,'P13'!B:AA,25,0)&amp;""</f>
        <v>×</v>
      </c>
      <c r="D63" s="395" t="str">
        <f>VLOOKUP(B63,'P13'!B:Z,2,0)&amp;""</f>
        <v/>
      </c>
      <c r="E63" s="395" t="str">
        <f>VLOOKUP(B63,'P13'!B:Z,4,0)&amp;""</f>
        <v/>
      </c>
      <c r="F63" s="395" t="str">
        <f>VLOOKUP(B63,'P13'!B:Z,8,0)&amp;""</f>
        <v/>
      </c>
      <c r="G63" s="395" t="str">
        <f>VLOOKUP(B63,'P13'!B:X,23,0)&amp;""</f>
        <v/>
      </c>
      <c r="H63" s="395" t="str">
        <f>VLOOKUP(B63,'P13'!B:Y,24,0)&amp;""</f>
        <v/>
      </c>
      <c r="I63" s="407"/>
      <c r="J63" s="408"/>
      <c r="K63" s="414"/>
      <c r="L63" s="391" t="s">
        <v>971</v>
      </c>
      <c r="M63" s="415"/>
      <c r="N63" s="526"/>
      <c r="O63" s="527"/>
      <c r="P63" s="414"/>
      <c r="Q63" s="391" t="s">
        <v>971</v>
      </c>
      <c r="R63" s="415"/>
      <c r="S63" s="409"/>
      <c r="T63" s="390" t="str">
        <f t="shared" si="94"/>
        <v/>
      </c>
      <c r="U63" s="410" t="str">
        <f t="shared" si="94"/>
        <v/>
      </c>
      <c r="V63" s="410" t="str">
        <f t="shared" si="94"/>
        <v/>
      </c>
      <c r="W63" s="411" t="str">
        <f t="shared" si="94"/>
        <v/>
      </c>
      <c r="X63" s="438" t="str">
        <f t="shared" si="94"/>
        <v/>
      </c>
      <c r="Y63" s="410" t="str">
        <f t="shared" si="94"/>
        <v/>
      </c>
      <c r="Z63" s="410" t="str">
        <f t="shared" si="94"/>
        <v/>
      </c>
      <c r="AA63" s="437" t="str">
        <f t="shared" si="94"/>
        <v/>
      </c>
      <c r="AB63" s="412" t="str">
        <f t="shared" si="94"/>
        <v/>
      </c>
      <c r="AC63" s="410" t="str">
        <f t="shared" si="94"/>
        <v/>
      </c>
      <c r="AD63" s="410" t="str">
        <f t="shared" si="94"/>
        <v/>
      </c>
      <c r="AE63" s="411" t="str">
        <f t="shared" si="94"/>
        <v/>
      </c>
      <c r="AF63" s="438" t="str">
        <f t="shared" si="94"/>
        <v/>
      </c>
      <c r="AG63" s="410" t="str">
        <f t="shared" si="94"/>
        <v/>
      </c>
      <c r="AH63" s="410" t="str">
        <f t="shared" si="94"/>
        <v/>
      </c>
      <c r="AI63" s="437" t="str">
        <f t="shared" si="93"/>
        <v/>
      </c>
      <c r="AJ63" s="412" t="str">
        <f t="shared" si="93"/>
        <v/>
      </c>
      <c r="AK63" s="410" t="str">
        <f t="shared" si="93"/>
        <v/>
      </c>
      <c r="AL63" s="410" t="str">
        <f t="shared" si="93"/>
        <v/>
      </c>
      <c r="AM63" s="411" t="str">
        <f t="shared" si="93"/>
        <v/>
      </c>
      <c r="AN63" s="438" t="str">
        <f t="shared" si="93"/>
        <v/>
      </c>
      <c r="AO63" s="410" t="str">
        <f t="shared" si="93"/>
        <v/>
      </c>
      <c r="AP63" s="410" t="str">
        <f t="shared" si="93"/>
        <v/>
      </c>
      <c r="AQ63" s="437" t="str">
        <f t="shared" si="93"/>
        <v/>
      </c>
      <c r="AR63" s="412" t="str">
        <f t="shared" si="93"/>
        <v/>
      </c>
      <c r="AS63" s="410" t="str">
        <f t="shared" si="93"/>
        <v/>
      </c>
      <c r="AT63" s="410" t="str">
        <f t="shared" si="93"/>
        <v/>
      </c>
      <c r="AU63" s="411" t="str">
        <f t="shared" si="93"/>
        <v/>
      </c>
      <c r="AV63" s="438" t="str">
        <f t="shared" si="93"/>
        <v/>
      </c>
      <c r="AW63" s="410" t="str">
        <f t="shared" si="93"/>
        <v/>
      </c>
      <c r="AX63" s="410" t="str">
        <f t="shared" si="93"/>
        <v/>
      </c>
      <c r="AY63" s="437" t="str">
        <f t="shared" si="91"/>
        <v/>
      </c>
      <c r="AZ63" s="412" t="str">
        <f t="shared" si="91"/>
        <v/>
      </c>
      <c r="BA63" s="410" t="str">
        <f t="shared" si="91"/>
        <v/>
      </c>
      <c r="BB63" s="410" t="str">
        <f t="shared" si="91"/>
        <v/>
      </c>
      <c r="BC63" s="411" t="str">
        <f t="shared" si="91"/>
        <v/>
      </c>
      <c r="BD63" s="438" t="str">
        <f t="shared" si="91"/>
        <v/>
      </c>
      <c r="BE63" s="410" t="str">
        <f t="shared" si="91"/>
        <v/>
      </c>
      <c r="BF63" s="410" t="str">
        <f t="shared" si="91"/>
        <v/>
      </c>
      <c r="BG63" s="437" t="str">
        <f t="shared" si="91"/>
        <v/>
      </c>
      <c r="BH63" s="412" t="str">
        <f t="shared" si="91"/>
        <v/>
      </c>
      <c r="BI63" s="410" t="str">
        <f t="shared" si="91"/>
        <v/>
      </c>
      <c r="BJ63" s="410" t="str">
        <f t="shared" si="91"/>
        <v/>
      </c>
      <c r="BK63" s="411" t="str">
        <f t="shared" si="91"/>
        <v/>
      </c>
      <c r="BL63" s="438" t="str">
        <f t="shared" si="91"/>
        <v/>
      </c>
      <c r="BM63" s="410" t="str">
        <f t="shared" si="91"/>
        <v/>
      </c>
      <c r="BN63" s="410" t="str">
        <f t="shared" si="91"/>
        <v/>
      </c>
      <c r="BO63" s="437" t="str">
        <f t="shared" si="92"/>
        <v/>
      </c>
      <c r="BP63" s="438" t="str">
        <f t="shared" si="92"/>
        <v/>
      </c>
      <c r="BQ63" s="410" t="str">
        <f t="shared" si="92"/>
        <v/>
      </c>
      <c r="BR63" s="410" t="str">
        <f t="shared" si="92"/>
        <v/>
      </c>
      <c r="BS63" s="437" t="str">
        <f t="shared" si="92"/>
        <v/>
      </c>
      <c r="BT63" s="412" t="str">
        <f t="shared" si="92"/>
        <v/>
      </c>
      <c r="BU63" s="410" t="str">
        <f t="shared" si="92"/>
        <v/>
      </c>
      <c r="BV63" s="410" t="str">
        <f t="shared" si="92"/>
        <v/>
      </c>
      <c r="BW63" s="413" t="str">
        <f t="shared" si="92"/>
        <v/>
      </c>
    </row>
    <row r="64" spans="1:75" ht="15.9" customHeight="1">
      <c r="A64" s="496"/>
      <c r="B64" s="395" t="s">
        <v>1068</v>
      </c>
      <c r="C64" s="395" t="str">
        <f>VLOOKUP(B64,'P13'!B:AA,25,0)&amp;""</f>
        <v>×</v>
      </c>
      <c r="D64" s="395" t="str">
        <f>VLOOKUP(B64,'P13'!B:Z,2,0)&amp;""</f>
        <v/>
      </c>
      <c r="E64" s="395" t="str">
        <f>VLOOKUP(B64,'P13'!B:Z,4,0)&amp;""</f>
        <v/>
      </c>
      <c r="F64" s="395" t="str">
        <f>VLOOKUP(B64,'P13'!B:Z,8,0)&amp;""</f>
        <v/>
      </c>
      <c r="G64" s="395" t="str">
        <f>VLOOKUP(B64,'P13'!B:X,23,0)&amp;""</f>
        <v/>
      </c>
      <c r="H64" s="395" t="str">
        <f>VLOOKUP(B64,'P13'!B:Y,24,0)&amp;""</f>
        <v/>
      </c>
      <c r="I64" s="407"/>
      <c r="J64" s="408"/>
      <c r="K64" s="414"/>
      <c r="L64" s="391" t="s">
        <v>971</v>
      </c>
      <c r="M64" s="415"/>
      <c r="N64" s="526"/>
      <c r="O64" s="527"/>
      <c r="P64" s="414"/>
      <c r="Q64" s="391" t="s">
        <v>971</v>
      </c>
      <c r="R64" s="415"/>
      <c r="S64" s="409"/>
      <c r="T64" s="390" t="str">
        <f t="shared" si="94"/>
        <v/>
      </c>
      <c r="U64" s="410" t="str">
        <f t="shared" si="94"/>
        <v/>
      </c>
      <c r="V64" s="410" t="str">
        <f t="shared" si="94"/>
        <v/>
      </c>
      <c r="W64" s="411" t="str">
        <f t="shared" si="94"/>
        <v/>
      </c>
      <c r="X64" s="438" t="str">
        <f t="shared" si="94"/>
        <v/>
      </c>
      <c r="Y64" s="410" t="str">
        <f t="shared" si="94"/>
        <v/>
      </c>
      <c r="Z64" s="410" t="str">
        <f t="shared" si="94"/>
        <v/>
      </c>
      <c r="AA64" s="437" t="str">
        <f t="shared" si="94"/>
        <v/>
      </c>
      <c r="AB64" s="412" t="str">
        <f t="shared" si="94"/>
        <v/>
      </c>
      <c r="AC64" s="410" t="str">
        <f t="shared" si="94"/>
        <v/>
      </c>
      <c r="AD64" s="410" t="str">
        <f t="shared" si="94"/>
        <v/>
      </c>
      <c r="AE64" s="411" t="str">
        <f t="shared" si="94"/>
        <v/>
      </c>
      <c r="AF64" s="438" t="str">
        <f t="shared" si="94"/>
        <v/>
      </c>
      <c r="AG64" s="410" t="str">
        <f t="shared" si="94"/>
        <v/>
      </c>
      <c r="AH64" s="410" t="str">
        <f t="shared" si="94"/>
        <v/>
      </c>
      <c r="AI64" s="437" t="str">
        <f t="shared" si="93"/>
        <v/>
      </c>
      <c r="AJ64" s="412" t="str">
        <f t="shared" si="93"/>
        <v/>
      </c>
      <c r="AK64" s="410" t="str">
        <f t="shared" si="93"/>
        <v/>
      </c>
      <c r="AL64" s="410" t="str">
        <f t="shared" si="93"/>
        <v/>
      </c>
      <c r="AM64" s="411" t="str">
        <f t="shared" si="93"/>
        <v/>
      </c>
      <c r="AN64" s="438" t="str">
        <f t="shared" si="93"/>
        <v/>
      </c>
      <c r="AO64" s="410" t="str">
        <f t="shared" si="93"/>
        <v/>
      </c>
      <c r="AP64" s="410" t="str">
        <f t="shared" si="93"/>
        <v/>
      </c>
      <c r="AQ64" s="437" t="str">
        <f t="shared" si="93"/>
        <v/>
      </c>
      <c r="AR64" s="412" t="str">
        <f t="shared" si="93"/>
        <v/>
      </c>
      <c r="AS64" s="410" t="str">
        <f t="shared" si="93"/>
        <v/>
      </c>
      <c r="AT64" s="410" t="str">
        <f t="shared" si="93"/>
        <v/>
      </c>
      <c r="AU64" s="411" t="str">
        <f t="shared" si="93"/>
        <v/>
      </c>
      <c r="AV64" s="438" t="str">
        <f t="shared" si="93"/>
        <v/>
      </c>
      <c r="AW64" s="410" t="str">
        <f t="shared" si="93"/>
        <v/>
      </c>
      <c r="AX64" s="410" t="str">
        <f t="shared" si="93"/>
        <v/>
      </c>
      <c r="AY64" s="437" t="str">
        <f t="shared" si="91"/>
        <v/>
      </c>
      <c r="AZ64" s="412" t="str">
        <f t="shared" si="91"/>
        <v/>
      </c>
      <c r="BA64" s="410" t="str">
        <f t="shared" si="91"/>
        <v/>
      </c>
      <c r="BB64" s="410" t="str">
        <f t="shared" si="91"/>
        <v/>
      </c>
      <c r="BC64" s="411" t="str">
        <f t="shared" si="91"/>
        <v/>
      </c>
      <c r="BD64" s="438" t="str">
        <f t="shared" si="91"/>
        <v/>
      </c>
      <c r="BE64" s="410" t="str">
        <f t="shared" si="91"/>
        <v/>
      </c>
      <c r="BF64" s="410" t="str">
        <f t="shared" si="91"/>
        <v/>
      </c>
      <c r="BG64" s="437" t="str">
        <f t="shared" si="91"/>
        <v/>
      </c>
      <c r="BH64" s="412" t="str">
        <f t="shared" si="91"/>
        <v/>
      </c>
      <c r="BI64" s="410" t="str">
        <f t="shared" si="91"/>
        <v/>
      </c>
      <c r="BJ64" s="410" t="str">
        <f t="shared" si="91"/>
        <v/>
      </c>
      <c r="BK64" s="411" t="str">
        <f t="shared" si="91"/>
        <v/>
      </c>
      <c r="BL64" s="438" t="str">
        <f t="shared" si="91"/>
        <v/>
      </c>
      <c r="BM64" s="410" t="str">
        <f t="shared" si="91"/>
        <v/>
      </c>
      <c r="BN64" s="410" t="str">
        <f t="shared" si="91"/>
        <v/>
      </c>
      <c r="BO64" s="437" t="str">
        <f t="shared" si="92"/>
        <v/>
      </c>
      <c r="BP64" s="438" t="str">
        <f t="shared" si="92"/>
        <v/>
      </c>
      <c r="BQ64" s="410" t="str">
        <f t="shared" si="92"/>
        <v/>
      </c>
      <c r="BR64" s="410" t="str">
        <f t="shared" si="92"/>
        <v/>
      </c>
      <c r="BS64" s="437" t="str">
        <f t="shared" si="92"/>
        <v/>
      </c>
      <c r="BT64" s="412" t="str">
        <f t="shared" si="92"/>
        <v/>
      </c>
      <c r="BU64" s="410" t="str">
        <f t="shared" si="92"/>
        <v/>
      </c>
      <c r="BV64" s="410" t="str">
        <f t="shared" si="92"/>
        <v/>
      </c>
      <c r="BW64" s="413" t="str">
        <f t="shared" si="92"/>
        <v/>
      </c>
    </row>
    <row r="65" spans="1:76" ht="15.9" customHeight="1">
      <c r="A65" s="496"/>
      <c r="B65" s="395" t="s">
        <v>1069</v>
      </c>
      <c r="C65" s="395" t="str">
        <f>VLOOKUP(B65,'P13'!B:AA,25,0)&amp;""</f>
        <v>×</v>
      </c>
      <c r="D65" s="395" t="str">
        <f>VLOOKUP(B65,'P13'!B:Z,2,0)&amp;""</f>
        <v/>
      </c>
      <c r="E65" s="395" t="str">
        <f>VLOOKUP(B65,'P13'!B:Z,4,0)&amp;""</f>
        <v/>
      </c>
      <c r="F65" s="395" t="str">
        <f>VLOOKUP(B65,'P13'!B:Z,8,0)&amp;""</f>
        <v/>
      </c>
      <c r="G65" s="395" t="str">
        <f>VLOOKUP(B65,'P13'!B:X,23,0)&amp;""</f>
        <v/>
      </c>
      <c r="H65" s="395" t="str">
        <f>VLOOKUP(B65,'P13'!B:Y,24,0)&amp;""</f>
        <v/>
      </c>
      <c r="I65" s="407"/>
      <c r="J65" s="408"/>
      <c r="K65" s="414"/>
      <c r="L65" s="391" t="s">
        <v>971</v>
      </c>
      <c r="M65" s="415"/>
      <c r="N65" s="526"/>
      <c r="O65" s="527"/>
      <c r="P65" s="414"/>
      <c r="Q65" s="391" t="s">
        <v>971</v>
      </c>
      <c r="R65" s="415"/>
      <c r="S65" s="409"/>
      <c r="T65" s="390" t="str">
        <f t="shared" si="94"/>
        <v/>
      </c>
      <c r="U65" s="410" t="str">
        <f t="shared" si="94"/>
        <v/>
      </c>
      <c r="V65" s="410" t="str">
        <f t="shared" si="94"/>
        <v/>
      </c>
      <c r="W65" s="411" t="str">
        <f t="shared" si="94"/>
        <v/>
      </c>
      <c r="X65" s="438" t="str">
        <f t="shared" si="94"/>
        <v/>
      </c>
      <c r="Y65" s="410" t="str">
        <f t="shared" si="94"/>
        <v/>
      </c>
      <c r="Z65" s="410" t="str">
        <f t="shared" si="94"/>
        <v/>
      </c>
      <c r="AA65" s="437" t="str">
        <f t="shared" si="94"/>
        <v/>
      </c>
      <c r="AB65" s="412" t="str">
        <f t="shared" si="94"/>
        <v/>
      </c>
      <c r="AC65" s="410" t="str">
        <f t="shared" si="94"/>
        <v/>
      </c>
      <c r="AD65" s="410" t="str">
        <f t="shared" si="94"/>
        <v/>
      </c>
      <c r="AE65" s="411" t="str">
        <f t="shared" si="94"/>
        <v/>
      </c>
      <c r="AF65" s="438" t="str">
        <f t="shared" si="94"/>
        <v/>
      </c>
      <c r="AG65" s="410" t="str">
        <f t="shared" si="94"/>
        <v/>
      </c>
      <c r="AH65" s="410" t="str">
        <f t="shared" si="94"/>
        <v/>
      </c>
      <c r="AI65" s="437" t="str">
        <f t="shared" si="93"/>
        <v/>
      </c>
      <c r="AJ65" s="412" t="str">
        <f t="shared" si="93"/>
        <v/>
      </c>
      <c r="AK65" s="410" t="str">
        <f t="shared" si="93"/>
        <v/>
      </c>
      <c r="AL65" s="410" t="str">
        <f t="shared" si="93"/>
        <v/>
      </c>
      <c r="AM65" s="411" t="str">
        <f t="shared" si="93"/>
        <v/>
      </c>
      <c r="AN65" s="438" t="str">
        <f t="shared" si="93"/>
        <v/>
      </c>
      <c r="AO65" s="410" t="str">
        <f t="shared" si="93"/>
        <v/>
      </c>
      <c r="AP65" s="410" t="str">
        <f t="shared" si="93"/>
        <v/>
      </c>
      <c r="AQ65" s="437" t="str">
        <f t="shared" si="93"/>
        <v/>
      </c>
      <c r="AR65" s="412" t="str">
        <f t="shared" si="93"/>
        <v/>
      </c>
      <c r="AS65" s="410" t="str">
        <f t="shared" si="93"/>
        <v/>
      </c>
      <c r="AT65" s="410" t="str">
        <f t="shared" si="93"/>
        <v/>
      </c>
      <c r="AU65" s="411" t="str">
        <f t="shared" si="93"/>
        <v/>
      </c>
      <c r="AV65" s="438" t="str">
        <f t="shared" si="93"/>
        <v/>
      </c>
      <c r="AW65" s="410" t="str">
        <f t="shared" si="93"/>
        <v/>
      </c>
      <c r="AX65" s="410" t="str">
        <f t="shared" si="93"/>
        <v/>
      </c>
      <c r="AY65" s="437" t="str">
        <f t="shared" si="91"/>
        <v/>
      </c>
      <c r="AZ65" s="412" t="str">
        <f t="shared" si="91"/>
        <v/>
      </c>
      <c r="BA65" s="410" t="str">
        <f t="shared" si="91"/>
        <v/>
      </c>
      <c r="BB65" s="410" t="str">
        <f t="shared" si="91"/>
        <v/>
      </c>
      <c r="BC65" s="411" t="str">
        <f t="shared" si="91"/>
        <v/>
      </c>
      <c r="BD65" s="438" t="str">
        <f t="shared" si="91"/>
        <v/>
      </c>
      <c r="BE65" s="410" t="str">
        <f t="shared" si="91"/>
        <v/>
      </c>
      <c r="BF65" s="410" t="str">
        <f t="shared" si="91"/>
        <v/>
      </c>
      <c r="BG65" s="437" t="str">
        <f t="shared" si="91"/>
        <v/>
      </c>
      <c r="BH65" s="412" t="str">
        <f t="shared" si="91"/>
        <v/>
      </c>
      <c r="BI65" s="410" t="str">
        <f t="shared" si="91"/>
        <v/>
      </c>
      <c r="BJ65" s="410" t="str">
        <f t="shared" si="91"/>
        <v/>
      </c>
      <c r="BK65" s="411" t="str">
        <f t="shared" si="91"/>
        <v/>
      </c>
      <c r="BL65" s="438" t="str">
        <f t="shared" si="91"/>
        <v/>
      </c>
      <c r="BM65" s="410" t="str">
        <f t="shared" si="91"/>
        <v/>
      </c>
      <c r="BN65" s="410" t="str">
        <f t="shared" ref="BN65:BW80" si="95">IF($O65="",IF(OR($J65="",$M65=""),"",IF(AND(BN$18&gt;=1*($J65&amp;":"&amp;$K65),BN$18&lt;=1*($M65&amp;":"&amp;$N65)),1,"")),IF(OR($J65="",$M65=""),"",IF(AND(BN$18&gt;=1*($J65&amp;":"&amp;$K65),BN$18&lt;=1*($M65&amp;":"&amp;$N65)),IF(AND(BN$18&gt;=1*($O65&amp;":"&amp;$P65),BN$18&lt;=1*($R65&amp;":"&amp;$S65)), "休",1),"")))</f>
        <v/>
      </c>
      <c r="BO65" s="437" t="str">
        <f t="shared" si="92"/>
        <v/>
      </c>
      <c r="BP65" s="438" t="str">
        <f t="shared" si="92"/>
        <v/>
      </c>
      <c r="BQ65" s="410" t="str">
        <f t="shared" si="92"/>
        <v/>
      </c>
      <c r="BR65" s="410" t="str">
        <f t="shared" si="92"/>
        <v/>
      </c>
      <c r="BS65" s="437" t="str">
        <f t="shared" si="92"/>
        <v/>
      </c>
      <c r="BT65" s="412" t="str">
        <f t="shared" si="92"/>
        <v/>
      </c>
      <c r="BU65" s="410" t="str">
        <f t="shared" si="92"/>
        <v/>
      </c>
      <c r="BV65" s="410" t="str">
        <f t="shared" si="92"/>
        <v/>
      </c>
      <c r="BW65" s="413" t="str">
        <f t="shared" si="92"/>
        <v/>
      </c>
    </row>
    <row r="66" spans="1:76" ht="15.9" customHeight="1">
      <c r="A66" s="496"/>
      <c r="B66" s="395" t="s">
        <v>1070</v>
      </c>
      <c r="C66" s="395" t="str">
        <f>VLOOKUP(B66,'P13'!B:AA,25,0)&amp;""</f>
        <v>×</v>
      </c>
      <c r="D66" s="395" t="str">
        <f>VLOOKUP(B66,'P13'!B:Z,2,0)&amp;""</f>
        <v/>
      </c>
      <c r="E66" s="395" t="str">
        <f>VLOOKUP(B66,'P13'!B:Z,4,0)&amp;""</f>
        <v/>
      </c>
      <c r="F66" s="395" t="str">
        <f>VLOOKUP(B66,'P13'!B:Z,8,0)&amp;""</f>
        <v/>
      </c>
      <c r="G66" s="395" t="str">
        <f>VLOOKUP(B66,'P13'!B:X,23,0)&amp;""</f>
        <v/>
      </c>
      <c r="H66" s="395" t="str">
        <f>VLOOKUP(B66,'P13'!B:Y,24,0)&amp;""</f>
        <v/>
      </c>
      <c r="I66" s="407"/>
      <c r="J66" s="408"/>
      <c r="K66" s="414"/>
      <c r="L66" s="391" t="s">
        <v>971</v>
      </c>
      <c r="M66" s="415"/>
      <c r="N66" s="526"/>
      <c r="O66" s="527"/>
      <c r="P66" s="414"/>
      <c r="Q66" s="391" t="s">
        <v>971</v>
      </c>
      <c r="R66" s="415"/>
      <c r="S66" s="409"/>
      <c r="T66" s="390" t="str">
        <f t="shared" si="94"/>
        <v/>
      </c>
      <c r="U66" s="410" t="str">
        <f t="shared" si="94"/>
        <v/>
      </c>
      <c r="V66" s="410" t="str">
        <f t="shared" si="94"/>
        <v/>
      </c>
      <c r="W66" s="411" t="str">
        <f t="shared" si="94"/>
        <v/>
      </c>
      <c r="X66" s="438" t="str">
        <f t="shared" si="94"/>
        <v/>
      </c>
      <c r="Y66" s="410" t="str">
        <f t="shared" si="94"/>
        <v/>
      </c>
      <c r="Z66" s="410" t="str">
        <f t="shared" si="94"/>
        <v/>
      </c>
      <c r="AA66" s="437" t="str">
        <f t="shared" si="94"/>
        <v/>
      </c>
      <c r="AB66" s="412" t="str">
        <f t="shared" si="94"/>
        <v/>
      </c>
      <c r="AC66" s="410" t="str">
        <f t="shared" si="94"/>
        <v/>
      </c>
      <c r="AD66" s="410" t="str">
        <f t="shared" si="94"/>
        <v/>
      </c>
      <c r="AE66" s="411" t="str">
        <f t="shared" si="94"/>
        <v/>
      </c>
      <c r="AF66" s="438" t="str">
        <f t="shared" si="94"/>
        <v/>
      </c>
      <c r="AG66" s="410" t="str">
        <f t="shared" si="94"/>
        <v/>
      </c>
      <c r="AH66" s="410" t="str">
        <f t="shared" si="94"/>
        <v/>
      </c>
      <c r="AI66" s="437" t="str">
        <f t="shared" si="93"/>
        <v/>
      </c>
      <c r="AJ66" s="412" t="str">
        <f t="shared" si="93"/>
        <v/>
      </c>
      <c r="AK66" s="410" t="str">
        <f t="shared" si="93"/>
        <v/>
      </c>
      <c r="AL66" s="410" t="str">
        <f t="shared" si="93"/>
        <v/>
      </c>
      <c r="AM66" s="411" t="str">
        <f t="shared" si="93"/>
        <v/>
      </c>
      <c r="AN66" s="438" t="str">
        <f t="shared" si="93"/>
        <v/>
      </c>
      <c r="AO66" s="410" t="str">
        <f t="shared" si="93"/>
        <v/>
      </c>
      <c r="AP66" s="410" t="str">
        <f t="shared" si="93"/>
        <v/>
      </c>
      <c r="AQ66" s="437" t="str">
        <f t="shared" si="93"/>
        <v/>
      </c>
      <c r="AR66" s="412" t="str">
        <f t="shared" si="93"/>
        <v/>
      </c>
      <c r="AS66" s="410" t="str">
        <f t="shared" si="93"/>
        <v/>
      </c>
      <c r="AT66" s="410" t="str">
        <f t="shared" si="93"/>
        <v/>
      </c>
      <c r="AU66" s="411" t="str">
        <f t="shared" si="93"/>
        <v/>
      </c>
      <c r="AV66" s="438" t="str">
        <f t="shared" si="93"/>
        <v/>
      </c>
      <c r="AW66" s="410" t="str">
        <f t="shared" si="93"/>
        <v/>
      </c>
      <c r="AX66" s="410" t="str">
        <f t="shared" ref="AX66:BM81" si="96">IF($O66="",IF(OR($J66="",$M66=""),"",IF(AND(AX$18&gt;=1*($J66&amp;":"&amp;$K66),AX$18&lt;=1*($M66&amp;":"&amp;$N66)),1,"")),IF(OR($J66="",$M66=""),"",IF(AND(AX$18&gt;=1*($J66&amp;":"&amp;$K66),AX$18&lt;=1*($M66&amp;":"&amp;$N66)),IF(AND(AX$18&gt;=1*($O66&amp;":"&amp;$P66),AX$18&lt;=1*($R66&amp;":"&amp;$S66)), "休",1),"")))</f>
        <v/>
      </c>
      <c r="AY66" s="437" t="str">
        <f t="shared" si="96"/>
        <v/>
      </c>
      <c r="AZ66" s="412" t="str">
        <f t="shared" si="96"/>
        <v/>
      </c>
      <c r="BA66" s="410" t="str">
        <f t="shared" si="96"/>
        <v/>
      </c>
      <c r="BB66" s="410" t="str">
        <f t="shared" si="96"/>
        <v/>
      </c>
      <c r="BC66" s="411" t="str">
        <f t="shared" si="96"/>
        <v/>
      </c>
      <c r="BD66" s="438" t="str">
        <f t="shared" si="96"/>
        <v/>
      </c>
      <c r="BE66" s="410" t="str">
        <f t="shared" si="96"/>
        <v/>
      </c>
      <c r="BF66" s="410" t="str">
        <f t="shared" si="96"/>
        <v/>
      </c>
      <c r="BG66" s="437" t="str">
        <f t="shared" si="96"/>
        <v/>
      </c>
      <c r="BH66" s="412" t="str">
        <f t="shared" si="96"/>
        <v/>
      </c>
      <c r="BI66" s="410" t="str">
        <f t="shared" si="96"/>
        <v/>
      </c>
      <c r="BJ66" s="410" t="str">
        <f t="shared" si="96"/>
        <v/>
      </c>
      <c r="BK66" s="411" t="str">
        <f t="shared" si="96"/>
        <v/>
      </c>
      <c r="BL66" s="438" t="str">
        <f t="shared" si="96"/>
        <v/>
      </c>
      <c r="BM66" s="410" t="str">
        <f t="shared" si="96"/>
        <v/>
      </c>
      <c r="BN66" s="410" t="str">
        <f t="shared" si="95"/>
        <v/>
      </c>
      <c r="BO66" s="437" t="str">
        <f t="shared" si="95"/>
        <v/>
      </c>
      <c r="BP66" s="438" t="str">
        <f t="shared" si="95"/>
        <v/>
      </c>
      <c r="BQ66" s="410" t="str">
        <f t="shared" si="95"/>
        <v/>
      </c>
      <c r="BR66" s="410" t="str">
        <f t="shared" si="95"/>
        <v/>
      </c>
      <c r="BS66" s="437" t="str">
        <f t="shared" si="95"/>
        <v/>
      </c>
      <c r="BT66" s="412" t="str">
        <f t="shared" si="95"/>
        <v/>
      </c>
      <c r="BU66" s="410" t="str">
        <f t="shared" si="95"/>
        <v/>
      </c>
      <c r="BV66" s="410" t="str">
        <f t="shared" si="95"/>
        <v/>
      </c>
      <c r="BW66" s="413" t="str">
        <f t="shared" si="95"/>
        <v/>
      </c>
    </row>
    <row r="67" spans="1:76" ht="15.9" customHeight="1">
      <c r="A67" s="496"/>
      <c r="B67" s="395" t="s">
        <v>1071</v>
      </c>
      <c r="C67" s="395" t="str">
        <f>VLOOKUP(B67,'P13'!B:AA,25,0)&amp;""</f>
        <v>×</v>
      </c>
      <c r="D67" s="395" t="str">
        <f>VLOOKUP(B67,'P13'!B:Z,2,0)&amp;""</f>
        <v/>
      </c>
      <c r="E67" s="395" t="str">
        <f>VLOOKUP(B67,'P13'!B:Z,4,0)&amp;""</f>
        <v/>
      </c>
      <c r="F67" s="395" t="str">
        <f>VLOOKUP(B67,'P13'!B:Z,8,0)&amp;""</f>
        <v/>
      </c>
      <c r="G67" s="395" t="str">
        <f>VLOOKUP(B67,'P13'!B:X,23,0)&amp;""</f>
        <v/>
      </c>
      <c r="H67" s="395" t="str">
        <f>VLOOKUP(B67,'P13'!B:Y,24,0)&amp;""</f>
        <v/>
      </c>
      <c r="I67" s="407"/>
      <c r="J67" s="408"/>
      <c r="K67" s="414"/>
      <c r="L67" s="391" t="s">
        <v>971</v>
      </c>
      <c r="M67" s="415"/>
      <c r="N67" s="526"/>
      <c r="O67" s="527"/>
      <c r="P67" s="414"/>
      <c r="Q67" s="391" t="s">
        <v>971</v>
      </c>
      <c r="R67" s="415"/>
      <c r="S67" s="409"/>
      <c r="T67" s="390" t="str">
        <f t="shared" si="94"/>
        <v/>
      </c>
      <c r="U67" s="410" t="str">
        <f t="shared" si="94"/>
        <v/>
      </c>
      <c r="V67" s="410" t="str">
        <f t="shared" si="94"/>
        <v/>
      </c>
      <c r="W67" s="411" t="str">
        <f t="shared" si="94"/>
        <v/>
      </c>
      <c r="X67" s="438" t="str">
        <f t="shared" si="94"/>
        <v/>
      </c>
      <c r="Y67" s="410" t="str">
        <f t="shared" si="94"/>
        <v/>
      </c>
      <c r="Z67" s="410" t="str">
        <f t="shared" si="94"/>
        <v/>
      </c>
      <c r="AA67" s="437" t="str">
        <f t="shared" si="94"/>
        <v/>
      </c>
      <c r="AB67" s="412" t="str">
        <f t="shared" si="94"/>
        <v/>
      </c>
      <c r="AC67" s="410" t="str">
        <f t="shared" si="94"/>
        <v/>
      </c>
      <c r="AD67" s="410" t="str">
        <f t="shared" si="94"/>
        <v/>
      </c>
      <c r="AE67" s="411" t="str">
        <f t="shared" si="94"/>
        <v/>
      </c>
      <c r="AF67" s="438" t="str">
        <f t="shared" si="94"/>
        <v/>
      </c>
      <c r="AG67" s="410" t="str">
        <f t="shared" si="94"/>
        <v/>
      </c>
      <c r="AH67" s="410" t="str">
        <f t="shared" si="94"/>
        <v/>
      </c>
      <c r="AI67" s="437" t="str">
        <f t="shared" si="94"/>
        <v/>
      </c>
      <c r="AJ67" s="412" t="str">
        <f t="shared" ref="AJ67:AY82" si="97">IF($O67="",IF(OR($J67="",$M67=""),"",IF(AND(AJ$18&gt;=1*($J67&amp;":"&amp;$K67),AJ$18&lt;=1*($M67&amp;":"&amp;$N67)),1,"")),IF(OR($J67="",$M67=""),"",IF(AND(AJ$18&gt;=1*($J67&amp;":"&amp;$K67),AJ$18&lt;=1*($M67&amp;":"&amp;$N67)),IF(AND(AJ$18&gt;=1*($O67&amp;":"&amp;$P67),AJ$18&lt;=1*($R67&amp;":"&amp;$S67)), "休",1),"")))</f>
        <v/>
      </c>
      <c r="AK67" s="410" t="str">
        <f t="shared" si="97"/>
        <v/>
      </c>
      <c r="AL67" s="410" t="str">
        <f t="shared" si="97"/>
        <v/>
      </c>
      <c r="AM67" s="411" t="str">
        <f t="shared" si="97"/>
        <v/>
      </c>
      <c r="AN67" s="438" t="str">
        <f t="shared" si="97"/>
        <v/>
      </c>
      <c r="AO67" s="410" t="str">
        <f t="shared" si="97"/>
        <v/>
      </c>
      <c r="AP67" s="410" t="str">
        <f t="shared" si="97"/>
        <v/>
      </c>
      <c r="AQ67" s="437" t="str">
        <f t="shared" si="97"/>
        <v/>
      </c>
      <c r="AR67" s="412" t="str">
        <f t="shared" si="97"/>
        <v/>
      </c>
      <c r="AS67" s="410" t="str">
        <f t="shared" si="97"/>
        <v/>
      </c>
      <c r="AT67" s="410" t="str">
        <f t="shared" si="97"/>
        <v/>
      </c>
      <c r="AU67" s="411" t="str">
        <f t="shared" si="97"/>
        <v/>
      </c>
      <c r="AV67" s="438" t="str">
        <f t="shared" si="97"/>
        <v/>
      </c>
      <c r="AW67" s="410" t="str">
        <f t="shared" si="97"/>
        <v/>
      </c>
      <c r="AX67" s="410" t="str">
        <f t="shared" si="97"/>
        <v/>
      </c>
      <c r="AY67" s="437" t="str">
        <f t="shared" si="96"/>
        <v/>
      </c>
      <c r="AZ67" s="412" t="str">
        <f t="shared" si="96"/>
        <v/>
      </c>
      <c r="BA67" s="410" t="str">
        <f t="shared" si="96"/>
        <v/>
      </c>
      <c r="BB67" s="410" t="str">
        <f t="shared" si="96"/>
        <v/>
      </c>
      <c r="BC67" s="411" t="str">
        <f t="shared" si="96"/>
        <v/>
      </c>
      <c r="BD67" s="438" t="str">
        <f t="shared" si="96"/>
        <v/>
      </c>
      <c r="BE67" s="410" t="str">
        <f t="shared" si="96"/>
        <v/>
      </c>
      <c r="BF67" s="410" t="str">
        <f t="shared" si="96"/>
        <v/>
      </c>
      <c r="BG67" s="437" t="str">
        <f t="shared" si="96"/>
        <v/>
      </c>
      <c r="BH67" s="412" t="str">
        <f t="shared" si="96"/>
        <v/>
      </c>
      <c r="BI67" s="410" t="str">
        <f t="shared" si="96"/>
        <v/>
      </c>
      <c r="BJ67" s="410" t="str">
        <f t="shared" si="96"/>
        <v/>
      </c>
      <c r="BK67" s="411" t="str">
        <f t="shared" si="96"/>
        <v/>
      </c>
      <c r="BL67" s="438" t="str">
        <f t="shared" si="96"/>
        <v/>
      </c>
      <c r="BM67" s="410" t="str">
        <f t="shared" si="96"/>
        <v/>
      </c>
      <c r="BN67" s="410" t="str">
        <f t="shared" si="95"/>
        <v/>
      </c>
      <c r="BO67" s="437" t="str">
        <f t="shared" si="95"/>
        <v/>
      </c>
      <c r="BP67" s="438" t="str">
        <f t="shared" si="95"/>
        <v/>
      </c>
      <c r="BQ67" s="410" t="str">
        <f t="shared" si="95"/>
        <v/>
      </c>
      <c r="BR67" s="410" t="str">
        <f t="shared" si="95"/>
        <v/>
      </c>
      <c r="BS67" s="437" t="str">
        <f t="shared" si="95"/>
        <v/>
      </c>
      <c r="BT67" s="412" t="str">
        <f t="shared" si="95"/>
        <v/>
      </c>
      <c r="BU67" s="410" t="str">
        <f t="shared" si="95"/>
        <v/>
      </c>
      <c r="BV67" s="410" t="str">
        <f t="shared" si="95"/>
        <v/>
      </c>
      <c r="BW67" s="413" t="str">
        <f t="shared" si="95"/>
        <v/>
      </c>
    </row>
    <row r="68" spans="1:76" ht="15.9" customHeight="1" thickBot="1">
      <c r="A68" s="503"/>
      <c r="B68" s="416" t="s">
        <v>1072</v>
      </c>
      <c r="C68" s="416" t="str">
        <f>VLOOKUP(B68,'P13'!B:AA,25,0)&amp;""</f>
        <v>×</v>
      </c>
      <c r="D68" s="416" t="str">
        <f>VLOOKUP(B68,'P13'!B:Z,2,0)&amp;""</f>
        <v/>
      </c>
      <c r="E68" s="416" t="str">
        <f>VLOOKUP(B68,'P13'!B:Z,4,0)&amp;""</f>
        <v/>
      </c>
      <c r="F68" s="416" t="str">
        <f>VLOOKUP(B68,'P13'!B:Z,8,0)&amp;""</f>
        <v/>
      </c>
      <c r="G68" s="416" t="str">
        <f>VLOOKUP(B68,'P13'!B:X,23,0)&amp;""</f>
        <v/>
      </c>
      <c r="H68" s="693" t="str">
        <f>VLOOKUP(B68,'P13'!B:Y,24,0)&amp;""</f>
        <v/>
      </c>
      <c r="I68" s="417"/>
      <c r="J68" s="418"/>
      <c r="K68" s="419"/>
      <c r="L68" s="420" t="s">
        <v>971</v>
      </c>
      <c r="M68" s="421"/>
      <c r="N68" s="528"/>
      <c r="O68" s="529"/>
      <c r="P68" s="419"/>
      <c r="Q68" s="420" t="s">
        <v>971</v>
      </c>
      <c r="R68" s="421"/>
      <c r="S68" s="422"/>
      <c r="T68" s="423" t="str">
        <f t="shared" ref="T68:AI83" si="98">IF($O68="",IF(OR($J68="",$M68=""),"",IF(AND(T$18&gt;=1*($J68&amp;":"&amp;$K68),T$18&lt;=1*($M68&amp;":"&amp;$N68)),1,"")),IF(OR($J68="",$M68=""),"",IF(AND(T$18&gt;=1*($J68&amp;":"&amp;$K68),T$18&lt;=1*($M68&amp;":"&amp;$N68)),IF(AND(T$18&gt;=1*($O68&amp;":"&amp;$P68),T$18&lt;=1*($R68&amp;":"&amp;$S68)), "休",1),"")))</f>
        <v/>
      </c>
      <c r="U68" s="424" t="str">
        <f t="shared" si="98"/>
        <v/>
      </c>
      <c r="V68" s="424" t="str">
        <f t="shared" si="98"/>
        <v/>
      </c>
      <c r="W68" s="425" t="str">
        <f t="shared" si="98"/>
        <v/>
      </c>
      <c r="X68" s="426" t="str">
        <f t="shared" si="98"/>
        <v/>
      </c>
      <c r="Y68" s="424" t="str">
        <f t="shared" si="98"/>
        <v/>
      </c>
      <c r="Z68" s="424" t="str">
        <f t="shared" si="98"/>
        <v/>
      </c>
      <c r="AA68" s="427" t="str">
        <f t="shared" si="98"/>
        <v/>
      </c>
      <c r="AB68" s="428" t="str">
        <f t="shared" si="98"/>
        <v/>
      </c>
      <c r="AC68" s="424" t="str">
        <f t="shared" si="98"/>
        <v/>
      </c>
      <c r="AD68" s="424" t="str">
        <f t="shared" si="98"/>
        <v/>
      </c>
      <c r="AE68" s="425" t="str">
        <f t="shared" si="98"/>
        <v/>
      </c>
      <c r="AF68" s="426" t="str">
        <f t="shared" si="98"/>
        <v/>
      </c>
      <c r="AG68" s="424" t="str">
        <f t="shared" si="98"/>
        <v/>
      </c>
      <c r="AH68" s="424" t="str">
        <f t="shared" si="98"/>
        <v/>
      </c>
      <c r="AI68" s="427" t="str">
        <f t="shared" si="98"/>
        <v/>
      </c>
      <c r="AJ68" s="428" t="str">
        <f t="shared" si="97"/>
        <v/>
      </c>
      <c r="AK68" s="424" t="str">
        <f t="shared" si="97"/>
        <v/>
      </c>
      <c r="AL68" s="424" t="str">
        <f t="shared" si="97"/>
        <v/>
      </c>
      <c r="AM68" s="425" t="str">
        <f t="shared" si="97"/>
        <v/>
      </c>
      <c r="AN68" s="426" t="str">
        <f t="shared" si="97"/>
        <v/>
      </c>
      <c r="AO68" s="424" t="str">
        <f t="shared" si="97"/>
        <v/>
      </c>
      <c r="AP68" s="424" t="str">
        <f t="shared" si="97"/>
        <v/>
      </c>
      <c r="AQ68" s="427" t="str">
        <f t="shared" si="97"/>
        <v/>
      </c>
      <c r="AR68" s="428" t="str">
        <f t="shared" si="97"/>
        <v/>
      </c>
      <c r="AS68" s="424" t="str">
        <f t="shared" si="97"/>
        <v/>
      </c>
      <c r="AT68" s="424" t="str">
        <f t="shared" si="97"/>
        <v/>
      </c>
      <c r="AU68" s="425" t="str">
        <f t="shared" si="97"/>
        <v/>
      </c>
      <c r="AV68" s="426" t="str">
        <f t="shared" si="97"/>
        <v/>
      </c>
      <c r="AW68" s="424" t="str">
        <f t="shared" si="97"/>
        <v/>
      </c>
      <c r="AX68" s="424" t="str">
        <f t="shared" si="97"/>
        <v/>
      </c>
      <c r="AY68" s="427" t="str">
        <f t="shared" si="96"/>
        <v/>
      </c>
      <c r="AZ68" s="428" t="str">
        <f t="shared" si="96"/>
        <v/>
      </c>
      <c r="BA68" s="424" t="str">
        <f t="shared" si="96"/>
        <v/>
      </c>
      <c r="BB68" s="424" t="str">
        <f t="shared" si="96"/>
        <v/>
      </c>
      <c r="BC68" s="425" t="str">
        <f t="shared" si="96"/>
        <v/>
      </c>
      <c r="BD68" s="426" t="str">
        <f t="shared" si="96"/>
        <v/>
      </c>
      <c r="BE68" s="424" t="str">
        <f t="shared" si="96"/>
        <v/>
      </c>
      <c r="BF68" s="424" t="str">
        <f t="shared" si="96"/>
        <v/>
      </c>
      <c r="BG68" s="427" t="str">
        <f t="shared" si="96"/>
        <v/>
      </c>
      <c r="BH68" s="428" t="str">
        <f t="shared" si="96"/>
        <v/>
      </c>
      <c r="BI68" s="424" t="str">
        <f t="shared" si="96"/>
        <v/>
      </c>
      <c r="BJ68" s="424" t="str">
        <f t="shared" si="96"/>
        <v/>
      </c>
      <c r="BK68" s="425" t="str">
        <f t="shared" si="96"/>
        <v/>
      </c>
      <c r="BL68" s="426" t="str">
        <f t="shared" si="96"/>
        <v/>
      </c>
      <c r="BM68" s="424" t="str">
        <f t="shared" si="96"/>
        <v/>
      </c>
      <c r="BN68" s="424" t="str">
        <f t="shared" si="95"/>
        <v/>
      </c>
      <c r="BO68" s="427" t="str">
        <f t="shared" si="95"/>
        <v/>
      </c>
      <c r="BP68" s="426" t="str">
        <f t="shared" si="95"/>
        <v/>
      </c>
      <c r="BQ68" s="424" t="str">
        <f t="shared" si="95"/>
        <v/>
      </c>
      <c r="BR68" s="424" t="str">
        <f t="shared" si="95"/>
        <v/>
      </c>
      <c r="BS68" s="427" t="str">
        <f t="shared" si="95"/>
        <v/>
      </c>
      <c r="BT68" s="428" t="str">
        <f t="shared" si="95"/>
        <v/>
      </c>
      <c r="BU68" s="424" t="str">
        <f t="shared" si="95"/>
        <v/>
      </c>
      <c r="BV68" s="424" t="str">
        <f t="shared" si="95"/>
        <v/>
      </c>
      <c r="BW68" s="429" t="str">
        <f t="shared" si="95"/>
        <v/>
      </c>
    </row>
    <row r="69" spans="1:76" ht="15.9" customHeight="1">
      <c r="A69" s="496"/>
      <c r="B69" s="462" t="s">
        <v>1084</v>
      </c>
      <c r="C69" s="463" t="str">
        <f>VLOOKUP(B69,'P14'!B:U,19,0)&amp;""</f>
        <v>×</v>
      </c>
      <c r="D69" s="463" t="str">
        <f>VLOOKUP(B69,'P14'!B:U,2,0)&amp;""</f>
        <v/>
      </c>
      <c r="E69" s="463" t="str">
        <f>VLOOKUP(B69,'P14'!B:U,5,0)&amp;""</f>
        <v/>
      </c>
      <c r="F69" s="463" t="str">
        <f>VLOOKUP(B69,'P14'!B:U,8,0)&amp;""</f>
        <v/>
      </c>
      <c r="G69" s="463" t="str">
        <f>VLOOKUP(B69,'P14'!B:U,17,0)&amp;""</f>
        <v/>
      </c>
      <c r="H69" s="694" t="str">
        <f>VLOOKUP(B69,'P14'!B:U,18,0)&amp;""</f>
        <v/>
      </c>
      <c r="I69" s="530"/>
      <c r="J69" s="519"/>
      <c r="K69" s="520"/>
      <c r="L69" s="454" t="s">
        <v>971</v>
      </c>
      <c r="M69" s="521"/>
      <c r="N69" s="522"/>
      <c r="O69" s="523"/>
      <c r="P69" s="520"/>
      <c r="Q69" s="454" t="s">
        <v>971</v>
      </c>
      <c r="R69" s="521"/>
      <c r="S69" s="524"/>
      <c r="T69" s="464" t="str">
        <f t="shared" si="98"/>
        <v/>
      </c>
      <c r="U69" s="465" t="str">
        <f t="shared" si="98"/>
        <v/>
      </c>
      <c r="V69" s="465" t="str">
        <f t="shared" si="98"/>
        <v/>
      </c>
      <c r="W69" s="466" t="str">
        <f t="shared" si="98"/>
        <v/>
      </c>
      <c r="X69" s="467" t="str">
        <f t="shared" si="98"/>
        <v/>
      </c>
      <c r="Y69" s="465" t="str">
        <f t="shared" si="98"/>
        <v/>
      </c>
      <c r="Z69" s="465" t="str">
        <f t="shared" si="98"/>
        <v/>
      </c>
      <c r="AA69" s="468" t="str">
        <f t="shared" si="98"/>
        <v/>
      </c>
      <c r="AB69" s="469" t="str">
        <f t="shared" si="98"/>
        <v/>
      </c>
      <c r="AC69" s="465" t="str">
        <f t="shared" si="98"/>
        <v/>
      </c>
      <c r="AD69" s="465" t="str">
        <f t="shared" si="98"/>
        <v/>
      </c>
      <c r="AE69" s="466" t="str">
        <f t="shared" si="98"/>
        <v/>
      </c>
      <c r="AF69" s="467" t="str">
        <f t="shared" si="98"/>
        <v/>
      </c>
      <c r="AG69" s="465" t="str">
        <f t="shared" si="98"/>
        <v/>
      </c>
      <c r="AH69" s="465" t="str">
        <f t="shared" si="98"/>
        <v/>
      </c>
      <c r="AI69" s="468" t="str">
        <f t="shared" si="98"/>
        <v/>
      </c>
      <c r="AJ69" s="469" t="str">
        <f t="shared" si="97"/>
        <v/>
      </c>
      <c r="AK69" s="465" t="str">
        <f t="shared" si="97"/>
        <v/>
      </c>
      <c r="AL69" s="465" t="str">
        <f t="shared" si="97"/>
        <v/>
      </c>
      <c r="AM69" s="466" t="str">
        <f t="shared" si="97"/>
        <v/>
      </c>
      <c r="AN69" s="467" t="str">
        <f t="shared" si="97"/>
        <v/>
      </c>
      <c r="AO69" s="465" t="str">
        <f t="shared" si="97"/>
        <v/>
      </c>
      <c r="AP69" s="465" t="str">
        <f t="shared" si="97"/>
        <v/>
      </c>
      <c r="AQ69" s="468" t="str">
        <f t="shared" si="97"/>
        <v/>
      </c>
      <c r="AR69" s="469" t="str">
        <f t="shared" si="97"/>
        <v/>
      </c>
      <c r="AS69" s="465" t="str">
        <f t="shared" si="97"/>
        <v/>
      </c>
      <c r="AT69" s="465" t="str">
        <f t="shared" si="97"/>
        <v/>
      </c>
      <c r="AU69" s="466" t="str">
        <f t="shared" si="97"/>
        <v/>
      </c>
      <c r="AV69" s="467" t="str">
        <f t="shared" si="97"/>
        <v/>
      </c>
      <c r="AW69" s="465" t="str">
        <f t="shared" si="97"/>
        <v/>
      </c>
      <c r="AX69" s="465" t="str">
        <f t="shared" si="97"/>
        <v/>
      </c>
      <c r="AY69" s="468" t="str">
        <f t="shared" si="96"/>
        <v/>
      </c>
      <c r="AZ69" s="469" t="str">
        <f t="shared" si="96"/>
        <v/>
      </c>
      <c r="BA69" s="465" t="str">
        <f t="shared" si="96"/>
        <v/>
      </c>
      <c r="BB69" s="465" t="str">
        <f t="shared" si="96"/>
        <v/>
      </c>
      <c r="BC69" s="466" t="str">
        <f t="shared" si="96"/>
        <v/>
      </c>
      <c r="BD69" s="467" t="str">
        <f t="shared" si="96"/>
        <v/>
      </c>
      <c r="BE69" s="465" t="str">
        <f t="shared" si="96"/>
        <v/>
      </c>
      <c r="BF69" s="465" t="str">
        <f t="shared" si="96"/>
        <v/>
      </c>
      <c r="BG69" s="468" t="str">
        <f t="shared" si="96"/>
        <v/>
      </c>
      <c r="BH69" s="469" t="str">
        <f t="shared" si="96"/>
        <v/>
      </c>
      <c r="BI69" s="465" t="str">
        <f t="shared" si="96"/>
        <v/>
      </c>
      <c r="BJ69" s="465" t="str">
        <f t="shared" si="96"/>
        <v/>
      </c>
      <c r="BK69" s="466" t="str">
        <f t="shared" si="96"/>
        <v/>
      </c>
      <c r="BL69" s="467" t="str">
        <f t="shared" si="96"/>
        <v/>
      </c>
      <c r="BM69" s="465" t="str">
        <f t="shared" si="96"/>
        <v/>
      </c>
      <c r="BN69" s="465" t="str">
        <f t="shared" si="95"/>
        <v/>
      </c>
      <c r="BO69" s="468" t="str">
        <f t="shared" si="95"/>
        <v/>
      </c>
      <c r="BP69" s="467" t="str">
        <f t="shared" si="95"/>
        <v/>
      </c>
      <c r="BQ69" s="465" t="str">
        <f t="shared" si="95"/>
        <v/>
      </c>
      <c r="BR69" s="465" t="str">
        <f t="shared" si="95"/>
        <v/>
      </c>
      <c r="BS69" s="468" t="str">
        <f t="shared" si="95"/>
        <v/>
      </c>
      <c r="BT69" s="469" t="str">
        <f t="shared" si="95"/>
        <v/>
      </c>
      <c r="BU69" s="465" t="str">
        <f t="shared" si="95"/>
        <v/>
      </c>
      <c r="BV69" s="465" t="str">
        <f t="shared" si="95"/>
        <v/>
      </c>
      <c r="BW69" s="470" t="str">
        <f t="shared" si="95"/>
        <v/>
      </c>
      <c r="BX69" s="441"/>
    </row>
    <row r="70" spans="1:76" ht="15.9" customHeight="1">
      <c r="A70" s="496"/>
      <c r="B70" s="452" t="s">
        <v>1085</v>
      </c>
      <c r="C70" s="453" t="str">
        <f>VLOOKUP(B70,'P14'!B:U,19,0)&amp;""</f>
        <v>×</v>
      </c>
      <c r="D70" s="453" t="str">
        <f>VLOOKUP(B70,'P14'!B:U,2,0)&amp;""</f>
        <v/>
      </c>
      <c r="E70" s="453" t="str">
        <f>VLOOKUP(B70,'P14'!B:U,5,0)&amp;""</f>
        <v/>
      </c>
      <c r="F70" s="453" t="str">
        <f>VLOOKUP(B70,'P14'!B:U,8,0)&amp;""</f>
        <v/>
      </c>
      <c r="G70" s="453" t="str">
        <f>VLOOKUP(B70,'P14'!B:U,17,0)&amp;""</f>
        <v/>
      </c>
      <c r="H70" s="453" t="str">
        <f>VLOOKUP(B70,'P14'!B:U,18,0)&amp;""</f>
        <v/>
      </c>
      <c r="I70" s="525"/>
      <c r="J70" s="519"/>
      <c r="K70" s="520"/>
      <c r="L70" s="454" t="s">
        <v>971</v>
      </c>
      <c r="M70" s="521"/>
      <c r="N70" s="522"/>
      <c r="O70" s="523"/>
      <c r="P70" s="520"/>
      <c r="Q70" s="454" t="s">
        <v>971</v>
      </c>
      <c r="R70" s="521"/>
      <c r="S70" s="524"/>
      <c r="T70" s="455" t="str">
        <f t="shared" si="98"/>
        <v/>
      </c>
      <c r="U70" s="456" t="str">
        <f t="shared" si="98"/>
        <v/>
      </c>
      <c r="V70" s="456" t="str">
        <f t="shared" si="98"/>
        <v/>
      </c>
      <c r="W70" s="457" t="str">
        <f t="shared" si="98"/>
        <v/>
      </c>
      <c r="X70" s="458" t="str">
        <f t="shared" si="98"/>
        <v/>
      </c>
      <c r="Y70" s="456" t="str">
        <f t="shared" si="98"/>
        <v/>
      </c>
      <c r="Z70" s="456" t="str">
        <f t="shared" si="98"/>
        <v/>
      </c>
      <c r="AA70" s="459" t="str">
        <f t="shared" si="98"/>
        <v/>
      </c>
      <c r="AB70" s="460" t="str">
        <f t="shared" si="98"/>
        <v/>
      </c>
      <c r="AC70" s="456" t="str">
        <f t="shared" si="98"/>
        <v/>
      </c>
      <c r="AD70" s="456" t="str">
        <f t="shared" si="98"/>
        <v/>
      </c>
      <c r="AE70" s="457" t="str">
        <f t="shared" si="98"/>
        <v/>
      </c>
      <c r="AF70" s="458" t="str">
        <f t="shared" si="98"/>
        <v/>
      </c>
      <c r="AG70" s="456" t="str">
        <f t="shared" si="98"/>
        <v/>
      </c>
      <c r="AH70" s="456" t="str">
        <f t="shared" si="98"/>
        <v/>
      </c>
      <c r="AI70" s="459" t="str">
        <f t="shared" si="98"/>
        <v/>
      </c>
      <c r="AJ70" s="460" t="str">
        <f t="shared" si="97"/>
        <v/>
      </c>
      <c r="AK70" s="456" t="str">
        <f t="shared" si="97"/>
        <v/>
      </c>
      <c r="AL70" s="456" t="str">
        <f t="shared" si="97"/>
        <v/>
      </c>
      <c r="AM70" s="457" t="str">
        <f t="shared" si="97"/>
        <v/>
      </c>
      <c r="AN70" s="458" t="str">
        <f t="shared" si="97"/>
        <v/>
      </c>
      <c r="AO70" s="456" t="str">
        <f t="shared" si="97"/>
        <v/>
      </c>
      <c r="AP70" s="456" t="str">
        <f t="shared" si="97"/>
        <v/>
      </c>
      <c r="AQ70" s="459" t="str">
        <f t="shared" si="97"/>
        <v/>
      </c>
      <c r="AR70" s="460" t="str">
        <f t="shared" si="97"/>
        <v/>
      </c>
      <c r="AS70" s="456" t="str">
        <f t="shared" si="97"/>
        <v/>
      </c>
      <c r="AT70" s="456" t="str">
        <f t="shared" si="97"/>
        <v/>
      </c>
      <c r="AU70" s="457" t="str">
        <f t="shared" si="97"/>
        <v/>
      </c>
      <c r="AV70" s="458" t="str">
        <f t="shared" si="97"/>
        <v/>
      </c>
      <c r="AW70" s="456" t="str">
        <f t="shared" si="97"/>
        <v/>
      </c>
      <c r="AX70" s="456" t="str">
        <f t="shared" si="97"/>
        <v/>
      </c>
      <c r="AY70" s="459" t="str">
        <f t="shared" si="96"/>
        <v/>
      </c>
      <c r="AZ70" s="460" t="str">
        <f t="shared" si="96"/>
        <v/>
      </c>
      <c r="BA70" s="456" t="str">
        <f t="shared" si="96"/>
        <v/>
      </c>
      <c r="BB70" s="456" t="str">
        <f t="shared" si="96"/>
        <v/>
      </c>
      <c r="BC70" s="457" t="str">
        <f t="shared" si="96"/>
        <v/>
      </c>
      <c r="BD70" s="458" t="str">
        <f t="shared" si="96"/>
        <v/>
      </c>
      <c r="BE70" s="456" t="str">
        <f t="shared" si="96"/>
        <v/>
      </c>
      <c r="BF70" s="456" t="str">
        <f t="shared" si="96"/>
        <v/>
      </c>
      <c r="BG70" s="459" t="str">
        <f t="shared" si="96"/>
        <v/>
      </c>
      <c r="BH70" s="460" t="str">
        <f t="shared" si="96"/>
        <v/>
      </c>
      <c r="BI70" s="456" t="str">
        <f t="shared" si="96"/>
        <v/>
      </c>
      <c r="BJ70" s="456" t="str">
        <f t="shared" si="96"/>
        <v/>
      </c>
      <c r="BK70" s="457" t="str">
        <f t="shared" si="96"/>
        <v/>
      </c>
      <c r="BL70" s="458" t="str">
        <f t="shared" si="96"/>
        <v/>
      </c>
      <c r="BM70" s="456" t="str">
        <f t="shared" si="96"/>
        <v/>
      </c>
      <c r="BN70" s="456" t="str">
        <f t="shared" si="95"/>
        <v/>
      </c>
      <c r="BO70" s="459" t="str">
        <f t="shared" si="95"/>
        <v/>
      </c>
      <c r="BP70" s="458" t="str">
        <f t="shared" si="95"/>
        <v/>
      </c>
      <c r="BQ70" s="456" t="str">
        <f t="shared" si="95"/>
        <v/>
      </c>
      <c r="BR70" s="456" t="str">
        <f t="shared" si="95"/>
        <v/>
      </c>
      <c r="BS70" s="459" t="str">
        <f t="shared" si="95"/>
        <v/>
      </c>
      <c r="BT70" s="460" t="str">
        <f t="shared" si="95"/>
        <v/>
      </c>
      <c r="BU70" s="456" t="str">
        <f t="shared" si="95"/>
        <v/>
      </c>
      <c r="BV70" s="456" t="str">
        <f t="shared" si="95"/>
        <v/>
      </c>
      <c r="BW70" s="461" t="str">
        <f t="shared" si="95"/>
        <v/>
      </c>
      <c r="BX70" s="441"/>
    </row>
    <row r="71" spans="1:76" ht="15.9" customHeight="1">
      <c r="A71" s="496"/>
      <c r="B71" s="452" t="s">
        <v>1086</v>
      </c>
      <c r="C71" s="453" t="str">
        <f>VLOOKUP(B71,'P14'!B:U,19,0)&amp;""</f>
        <v>×</v>
      </c>
      <c r="D71" s="453" t="str">
        <f>VLOOKUP(B71,'P14'!B:U,2,0)&amp;""</f>
        <v/>
      </c>
      <c r="E71" s="453" t="str">
        <f>VLOOKUP(B71,'P14'!B:U,5,0)&amp;""</f>
        <v/>
      </c>
      <c r="F71" s="453" t="str">
        <f>VLOOKUP(B71,'P14'!B:U,8,0)&amp;""</f>
        <v/>
      </c>
      <c r="G71" s="453" t="str">
        <f>VLOOKUP(B71,'P14'!B:U,17,0)&amp;""</f>
        <v/>
      </c>
      <c r="H71" s="453" t="str">
        <f>VLOOKUP(B71,'P14'!B:U,18,0)&amp;""</f>
        <v/>
      </c>
      <c r="I71" s="525"/>
      <c r="J71" s="519"/>
      <c r="K71" s="520"/>
      <c r="L71" s="454" t="s">
        <v>971</v>
      </c>
      <c r="M71" s="521"/>
      <c r="N71" s="522"/>
      <c r="O71" s="523"/>
      <c r="P71" s="520"/>
      <c r="Q71" s="454" t="s">
        <v>971</v>
      </c>
      <c r="R71" s="521"/>
      <c r="S71" s="524"/>
      <c r="T71" s="455" t="str">
        <f t="shared" si="98"/>
        <v/>
      </c>
      <c r="U71" s="456" t="str">
        <f t="shared" si="98"/>
        <v/>
      </c>
      <c r="V71" s="456" t="str">
        <f t="shared" si="98"/>
        <v/>
      </c>
      <c r="W71" s="457" t="str">
        <f t="shared" si="98"/>
        <v/>
      </c>
      <c r="X71" s="458" t="str">
        <f t="shared" si="98"/>
        <v/>
      </c>
      <c r="Y71" s="456" t="str">
        <f t="shared" si="98"/>
        <v/>
      </c>
      <c r="Z71" s="456" t="str">
        <f t="shared" si="98"/>
        <v/>
      </c>
      <c r="AA71" s="459" t="str">
        <f t="shared" si="98"/>
        <v/>
      </c>
      <c r="AB71" s="460" t="str">
        <f t="shared" si="98"/>
        <v/>
      </c>
      <c r="AC71" s="456" t="str">
        <f t="shared" si="98"/>
        <v/>
      </c>
      <c r="AD71" s="456" t="str">
        <f t="shared" si="98"/>
        <v/>
      </c>
      <c r="AE71" s="457" t="str">
        <f t="shared" si="98"/>
        <v/>
      </c>
      <c r="AF71" s="458" t="str">
        <f t="shared" si="98"/>
        <v/>
      </c>
      <c r="AG71" s="456" t="str">
        <f t="shared" si="98"/>
        <v/>
      </c>
      <c r="AH71" s="456" t="str">
        <f t="shared" si="98"/>
        <v/>
      </c>
      <c r="AI71" s="459" t="str">
        <f t="shared" si="98"/>
        <v/>
      </c>
      <c r="AJ71" s="460" t="str">
        <f t="shared" si="97"/>
        <v/>
      </c>
      <c r="AK71" s="456" t="str">
        <f t="shared" si="97"/>
        <v/>
      </c>
      <c r="AL71" s="456" t="str">
        <f t="shared" si="97"/>
        <v/>
      </c>
      <c r="AM71" s="457" t="str">
        <f t="shared" si="97"/>
        <v/>
      </c>
      <c r="AN71" s="458" t="str">
        <f t="shared" si="97"/>
        <v/>
      </c>
      <c r="AO71" s="456" t="str">
        <f t="shared" si="97"/>
        <v/>
      </c>
      <c r="AP71" s="456" t="str">
        <f t="shared" si="97"/>
        <v/>
      </c>
      <c r="AQ71" s="459" t="str">
        <f t="shared" si="97"/>
        <v/>
      </c>
      <c r="AR71" s="460" t="str">
        <f t="shared" si="97"/>
        <v/>
      </c>
      <c r="AS71" s="456" t="str">
        <f t="shared" si="97"/>
        <v/>
      </c>
      <c r="AT71" s="456" t="str">
        <f t="shared" si="97"/>
        <v/>
      </c>
      <c r="AU71" s="457" t="str">
        <f t="shared" si="97"/>
        <v/>
      </c>
      <c r="AV71" s="458" t="str">
        <f t="shared" si="97"/>
        <v/>
      </c>
      <c r="AW71" s="456" t="str">
        <f t="shared" si="97"/>
        <v/>
      </c>
      <c r="AX71" s="456" t="str">
        <f t="shared" si="97"/>
        <v/>
      </c>
      <c r="AY71" s="459" t="str">
        <f t="shared" si="96"/>
        <v/>
      </c>
      <c r="AZ71" s="460" t="str">
        <f t="shared" si="96"/>
        <v/>
      </c>
      <c r="BA71" s="456" t="str">
        <f t="shared" si="96"/>
        <v/>
      </c>
      <c r="BB71" s="456" t="str">
        <f t="shared" si="96"/>
        <v/>
      </c>
      <c r="BC71" s="457" t="str">
        <f t="shared" si="96"/>
        <v/>
      </c>
      <c r="BD71" s="458" t="str">
        <f t="shared" si="96"/>
        <v/>
      </c>
      <c r="BE71" s="456" t="str">
        <f t="shared" si="96"/>
        <v/>
      </c>
      <c r="BF71" s="456" t="str">
        <f t="shared" si="96"/>
        <v/>
      </c>
      <c r="BG71" s="459" t="str">
        <f t="shared" si="96"/>
        <v/>
      </c>
      <c r="BH71" s="460" t="str">
        <f t="shared" si="96"/>
        <v/>
      </c>
      <c r="BI71" s="456" t="str">
        <f t="shared" si="96"/>
        <v/>
      </c>
      <c r="BJ71" s="456" t="str">
        <f t="shared" si="96"/>
        <v/>
      </c>
      <c r="BK71" s="457" t="str">
        <f t="shared" si="96"/>
        <v/>
      </c>
      <c r="BL71" s="458" t="str">
        <f t="shared" si="96"/>
        <v/>
      </c>
      <c r="BM71" s="456" t="str">
        <f t="shared" si="96"/>
        <v/>
      </c>
      <c r="BN71" s="456" t="str">
        <f t="shared" si="95"/>
        <v/>
      </c>
      <c r="BO71" s="459" t="str">
        <f t="shared" si="95"/>
        <v/>
      </c>
      <c r="BP71" s="458" t="str">
        <f t="shared" si="95"/>
        <v/>
      </c>
      <c r="BQ71" s="456" t="str">
        <f t="shared" si="95"/>
        <v/>
      </c>
      <c r="BR71" s="456" t="str">
        <f t="shared" si="95"/>
        <v/>
      </c>
      <c r="BS71" s="459" t="str">
        <f t="shared" si="95"/>
        <v/>
      </c>
      <c r="BT71" s="460" t="str">
        <f t="shared" si="95"/>
        <v/>
      </c>
      <c r="BU71" s="456" t="str">
        <f t="shared" si="95"/>
        <v/>
      </c>
      <c r="BV71" s="456" t="str">
        <f t="shared" si="95"/>
        <v/>
      </c>
      <c r="BW71" s="461" t="str">
        <f t="shared" si="95"/>
        <v/>
      </c>
      <c r="BX71" s="441"/>
    </row>
    <row r="72" spans="1:76" ht="15.9" customHeight="1">
      <c r="A72" s="496"/>
      <c r="B72" s="452" t="s">
        <v>1087</v>
      </c>
      <c r="C72" s="453" t="str">
        <f>VLOOKUP(B72,'P14'!B:U,19,0)&amp;""</f>
        <v>×</v>
      </c>
      <c r="D72" s="453" t="str">
        <f>VLOOKUP(B72,'P14'!B:U,2,0)&amp;""</f>
        <v/>
      </c>
      <c r="E72" s="453" t="str">
        <f>VLOOKUP(B72,'P14'!B:U,5,0)&amp;""</f>
        <v/>
      </c>
      <c r="F72" s="453" t="str">
        <f>VLOOKUP(B72,'P14'!B:U,8,0)&amp;""</f>
        <v/>
      </c>
      <c r="G72" s="453" t="str">
        <f>VLOOKUP(B72,'P14'!B:U,17,0)&amp;""</f>
        <v/>
      </c>
      <c r="H72" s="453" t="str">
        <f>VLOOKUP(B72,'P14'!B:U,18,0)&amp;""</f>
        <v/>
      </c>
      <c r="I72" s="525"/>
      <c r="J72" s="519"/>
      <c r="K72" s="520"/>
      <c r="L72" s="454" t="s">
        <v>971</v>
      </c>
      <c r="M72" s="521"/>
      <c r="N72" s="522"/>
      <c r="O72" s="523"/>
      <c r="P72" s="520"/>
      <c r="Q72" s="454" t="s">
        <v>971</v>
      </c>
      <c r="R72" s="521"/>
      <c r="S72" s="524"/>
      <c r="T72" s="455" t="str">
        <f t="shared" si="98"/>
        <v/>
      </c>
      <c r="U72" s="456" t="str">
        <f t="shared" si="98"/>
        <v/>
      </c>
      <c r="V72" s="456" t="str">
        <f t="shared" si="98"/>
        <v/>
      </c>
      <c r="W72" s="457" t="str">
        <f t="shared" si="98"/>
        <v/>
      </c>
      <c r="X72" s="458" t="str">
        <f t="shared" si="98"/>
        <v/>
      </c>
      <c r="Y72" s="456" t="str">
        <f t="shared" si="98"/>
        <v/>
      </c>
      <c r="Z72" s="456" t="str">
        <f t="shared" si="98"/>
        <v/>
      </c>
      <c r="AA72" s="459" t="str">
        <f t="shared" si="98"/>
        <v/>
      </c>
      <c r="AB72" s="460" t="str">
        <f t="shared" si="98"/>
        <v/>
      </c>
      <c r="AC72" s="456" t="str">
        <f t="shared" si="98"/>
        <v/>
      </c>
      <c r="AD72" s="456" t="str">
        <f t="shared" si="98"/>
        <v/>
      </c>
      <c r="AE72" s="457" t="str">
        <f t="shared" si="98"/>
        <v/>
      </c>
      <c r="AF72" s="458" t="str">
        <f t="shared" si="98"/>
        <v/>
      </c>
      <c r="AG72" s="456" t="str">
        <f t="shared" si="98"/>
        <v/>
      </c>
      <c r="AH72" s="456" t="str">
        <f t="shared" si="98"/>
        <v/>
      </c>
      <c r="AI72" s="459" t="str">
        <f t="shared" si="98"/>
        <v/>
      </c>
      <c r="AJ72" s="460" t="str">
        <f t="shared" si="97"/>
        <v/>
      </c>
      <c r="AK72" s="456" t="str">
        <f t="shared" si="97"/>
        <v/>
      </c>
      <c r="AL72" s="456" t="str">
        <f t="shared" si="97"/>
        <v/>
      </c>
      <c r="AM72" s="457" t="str">
        <f t="shared" si="97"/>
        <v/>
      </c>
      <c r="AN72" s="458" t="str">
        <f t="shared" si="97"/>
        <v/>
      </c>
      <c r="AO72" s="456" t="str">
        <f t="shared" si="97"/>
        <v/>
      </c>
      <c r="AP72" s="456" t="str">
        <f t="shared" si="97"/>
        <v/>
      </c>
      <c r="AQ72" s="459" t="str">
        <f t="shared" si="97"/>
        <v/>
      </c>
      <c r="AR72" s="460" t="str">
        <f t="shared" si="97"/>
        <v/>
      </c>
      <c r="AS72" s="456" t="str">
        <f t="shared" si="97"/>
        <v/>
      </c>
      <c r="AT72" s="456" t="str">
        <f t="shared" si="97"/>
        <v/>
      </c>
      <c r="AU72" s="457" t="str">
        <f t="shared" si="97"/>
        <v/>
      </c>
      <c r="AV72" s="458" t="str">
        <f t="shared" si="97"/>
        <v/>
      </c>
      <c r="AW72" s="456" t="str">
        <f t="shared" si="97"/>
        <v/>
      </c>
      <c r="AX72" s="456" t="str">
        <f t="shared" si="97"/>
        <v/>
      </c>
      <c r="AY72" s="459" t="str">
        <f t="shared" si="96"/>
        <v/>
      </c>
      <c r="AZ72" s="460" t="str">
        <f t="shared" si="96"/>
        <v/>
      </c>
      <c r="BA72" s="456" t="str">
        <f t="shared" si="96"/>
        <v/>
      </c>
      <c r="BB72" s="456" t="str">
        <f t="shared" si="96"/>
        <v/>
      </c>
      <c r="BC72" s="457" t="str">
        <f t="shared" si="96"/>
        <v/>
      </c>
      <c r="BD72" s="458" t="str">
        <f t="shared" si="96"/>
        <v/>
      </c>
      <c r="BE72" s="456" t="str">
        <f t="shared" si="96"/>
        <v/>
      </c>
      <c r="BF72" s="456" t="str">
        <f t="shared" si="96"/>
        <v/>
      </c>
      <c r="BG72" s="459" t="str">
        <f t="shared" si="96"/>
        <v/>
      </c>
      <c r="BH72" s="460" t="str">
        <f t="shared" si="96"/>
        <v/>
      </c>
      <c r="BI72" s="456" t="str">
        <f t="shared" si="96"/>
        <v/>
      </c>
      <c r="BJ72" s="456" t="str">
        <f t="shared" si="96"/>
        <v/>
      </c>
      <c r="BK72" s="457" t="str">
        <f t="shared" si="96"/>
        <v/>
      </c>
      <c r="BL72" s="458" t="str">
        <f t="shared" si="96"/>
        <v/>
      </c>
      <c r="BM72" s="456" t="str">
        <f t="shared" si="96"/>
        <v/>
      </c>
      <c r="BN72" s="456" t="str">
        <f t="shared" si="95"/>
        <v/>
      </c>
      <c r="BO72" s="459" t="str">
        <f t="shared" si="95"/>
        <v/>
      </c>
      <c r="BP72" s="458" t="str">
        <f t="shared" si="95"/>
        <v/>
      </c>
      <c r="BQ72" s="456" t="str">
        <f t="shared" si="95"/>
        <v/>
      </c>
      <c r="BR72" s="456" t="str">
        <f t="shared" si="95"/>
        <v/>
      </c>
      <c r="BS72" s="459" t="str">
        <f t="shared" si="95"/>
        <v/>
      </c>
      <c r="BT72" s="460" t="str">
        <f t="shared" si="95"/>
        <v/>
      </c>
      <c r="BU72" s="456" t="str">
        <f t="shared" si="95"/>
        <v/>
      </c>
      <c r="BV72" s="456" t="str">
        <f t="shared" si="95"/>
        <v/>
      </c>
      <c r="BW72" s="461" t="str">
        <f t="shared" si="95"/>
        <v/>
      </c>
      <c r="BX72" s="441"/>
    </row>
    <row r="73" spans="1:76" ht="15.9" customHeight="1">
      <c r="A73" s="496"/>
      <c r="B73" s="452" t="s">
        <v>1088</v>
      </c>
      <c r="C73" s="453" t="str">
        <f>VLOOKUP(B73,'P14'!B:U,19,0)&amp;""</f>
        <v>×</v>
      </c>
      <c r="D73" s="453" t="str">
        <f>VLOOKUP(B73,'P14'!B:U,2,0)&amp;""</f>
        <v/>
      </c>
      <c r="E73" s="453" t="str">
        <f>VLOOKUP(B73,'P14'!B:U,5,0)&amp;""</f>
        <v/>
      </c>
      <c r="F73" s="453" t="str">
        <f>VLOOKUP(B73,'P14'!B:U,8,0)&amp;""</f>
        <v/>
      </c>
      <c r="G73" s="453" t="str">
        <f>VLOOKUP(B73,'P14'!B:U,17,0)&amp;""</f>
        <v/>
      </c>
      <c r="H73" s="453" t="str">
        <f>VLOOKUP(B73,'P14'!B:U,18,0)&amp;""</f>
        <v/>
      </c>
      <c r="I73" s="525"/>
      <c r="J73" s="519"/>
      <c r="K73" s="520"/>
      <c r="L73" s="454" t="s">
        <v>971</v>
      </c>
      <c r="M73" s="521"/>
      <c r="N73" s="522"/>
      <c r="O73" s="523"/>
      <c r="P73" s="520"/>
      <c r="Q73" s="454" t="s">
        <v>971</v>
      </c>
      <c r="R73" s="521"/>
      <c r="S73" s="524"/>
      <c r="T73" s="455" t="str">
        <f t="shared" si="98"/>
        <v/>
      </c>
      <c r="U73" s="456" t="str">
        <f t="shared" si="98"/>
        <v/>
      </c>
      <c r="V73" s="456" t="str">
        <f t="shared" si="98"/>
        <v/>
      </c>
      <c r="W73" s="457" t="str">
        <f t="shared" si="98"/>
        <v/>
      </c>
      <c r="X73" s="458" t="str">
        <f t="shared" si="98"/>
        <v/>
      </c>
      <c r="Y73" s="456" t="str">
        <f t="shared" si="98"/>
        <v/>
      </c>
      <c r="Z73" s="456" t="str">
        <f t="shared" si="98"/>
        <v/>
      </c>
      <c r="AA73" s="459" t="str">
        <f t="shared" si="98"/>
        <v/>
      </c>
      <c r="AB73" s="460" t="str">
        <f t="shared" si="98"/>
        <v/>
      </c>
      <c r="AC73" s="456" t="str">
        <f t="shared" si="98"/>
        <v/>
      </c>
      <c r="AD73" s="456" t="str">
        <f t="shared" si="98"/>
        <v/>
      </c>
      <c r="AE73" s="457" t="str">
        <f t="shared" si="98"/>
        <v/>
      </c>
      <c r="AF73" s="458" t="str">
        <f t="shared" si="98"/>
        <v/>
      </c>
      <c r="AG73" s="456" t="str">
        <f t="shared" si="98"/>
        <v/>
      </c>
      <c r="AH73" s="456" t="str">
        <f t="shared" si="98"/>
        <v/>
      </c>
      <c r="AI73" s="459" t="str">
        <f t="shared" si="98"/>
        <v/>
      </c>
      <c r="AJ73" s="460" t="str">
        <f t="shared" si="97"/>
        <v/>
      </c>
      <c r="AK73" s="456" t="str">
        <f t="shared" si="97"/>
        <v/>
      </c>
      <c r="AL73" s="456" t="str">
        <f t="shared" si="97"/>
        <v/>
      </c>
      <c r="AM73" s="457" t="str">
        <f t="shared" si="97"/>
        <v/>
      </c>
      <c r="AN73" s="458" t="str">
        <f t="shared" si="97"/>
        <v/>
      </c>
      <c r="AO73" s="456" t="str">
        <f t="shared" si="97"/>
        <v/>
      </c>
      <c r="AP73" s="456" t="str">
        <f t="shared" si="97"/>
        <v/>
      </c>
      <c r="AQ73" s="459" t="str">
        <f t="shared" si="97"/>
        <v/>
      </c>
      <c r="AR73" s="460" t="str">
        <f t="shared" si="97"/>
        <v/>
      </c>
      <c r="AS73" s="456" t="str">
        <f t="shared" si="97"/>
        <v/>
      </c>
      <c r="AT73" s="456" t="str">
        <f t="shared" si="97"/>
        <v/>
      </c>
      <c r="AU73" s="457" t="str">
        <f t="shared" si="97"/>
        <v/>
      </c>
      <c r="AV73" s="458" t="str">
        <f t="shared" si="97"/>
        <v/>
      </c>
      <c r="AW73" s="456" t="str">
        <f t="shared" si="97"/>
        <v/>
      </c>
      <c r="AX73" s="456" t="str">
        <f t="shared" si="97"/>
        <v/>
      </c>
      <c r="AY73" s="459" t="str">
        <f t="shared" si="96"/>
        <v/>
      </c>
      <c r="AZ73" s="460" t="str">
        <f t="shared" si="96"/>
        <v/>
      </c>
      <c r="BA73" s="456" t="str">
        <f t="shared" si="96"/>
        <v/>
      </c>
      <c r="BB73" s="456" t="str">
        <f t="shared" si="96"/>
        <v/>
      </c>
      <c r="BC73" s="457" t="str">
        <f t="shared" si="96"/>
        <v/>
      </c>
      <c r="BD73" s="458" t="str">
        <f t="shared" si="96"/>
        <v/>
      </c>
      <c r="BE73" s="456" t="str">
        <f t="shared" si="96"/>
        <v/>
      </c>
      <c r="BF73" s="456" t="str">
        <f t="shared" si="96"/>
        <v/>
      </c>
      <c r="BG73" s="459" t="str">
        <f t="shared" si="96"/>
        <v/>
      </c>
      <c r="BH73" s="460" t="str">
        <f t="shared" si="96"/>
        <v/>
      </c>
      <c r="BI73" s="456" t="str">
        <f t="shared" si="96"/>
        <v/>
      </c>
      <c r="BJ73" s="456" t="str">
        <f t="shared" si="96"/>
        <v/>
      </c>
      <c r="BK73" s="457" t="str">
        <f t="shared" si="96"/>
        <v/>
      </c>
      <c r="BL73" s="458" t="str">
        <f t="shared" si="96"/>
        <v/>
      </c>
      <c r="BM73" s="456" t="str">
        <f t="shared" si="96"/>
        <v/>
      </c>
      <c r="BN73" s="456" t="str">
        <f t="shared" si="95"/>
        <v/>
      </c>
      <c r="BO73" s="459" t="str">
        <f t="shared" si="95"/>
        <v/>
      </c>
      <c r="BP73" s="458" t="str">
        <f t="shared" si="95"/>
        <v/>
      </c>
      <c r="BQ73" s="456" t="str">
        <f t="shared" si="95"/>
        <v/>
      </c>
      <c r="BR73" s="456" t="str">
        <f t="shared" si="95"/>
        <v/>
      </c>
      <c r="BS73" s="459" t="str">
        <f t="shared" si="95"/>
        <v/>
      </c>
      <c r="BT73" s="460" t="str">
        <f t="shared" si="95"/>
        <v/>
      </c>
      <c r="BU73" s="456" t="str">
        <f t="shared" si="95"/>
        <v/>
      </c>
      <c r="BV73" s="456" t="str">
        <f t="shared" si="95"/>
        <v/>
      </c>
      <c r="BW73" s="461" t="str">
        <f t="shared" si="95"/>
        <v/>
      </c>
      <c r="BX73" s="441"/>
    </row>
    <row r="74" spans="1:76" ht="15.9" customHeight="1">
      <c r="A74" s="496"/>
      <c r="B74" s="452" t="s">
        <v>1089</v>
      </c>
      <c r="C74" s="453" t="str">
        <f>VLOOKUP(B74,'P14'!B:U,19,0)&amp;""</f>
        <v>×</v>
      </c>
      <c r="D74" s="453" t="str">
        <f>VLOOKUP(B74,'P14'!B:U,2,0)&amp;""</f>
        <v/>
      </c>
      <c r="E74" s="453" t="str">
        <f>VLOOKUP(B74,'P14'!B:U,5,0)&amp;""</f>
        <v/>
      </c>
      <c r="F74" s="453" t="str">
        <f>VLOOKUP(B74,'P14'!B:U,8,0)&amp;""</f>
        <v/>
      </c>
      <c r="G74" s="453" t="str">
        <f>VLOOKUP(B74,'P14'!B:U,17,0)&amp;""</f>
        <v/>
      </c>
      <c r="H74" s="453" t="str">
        <f>VLOOKUP(B74,'P14'!B:U,18,0)&amp;""</f>
        <v/>
      </c>
      <c r="I74" s="525"/>
      <c r="J74" s="519"/>
      <c r="K74" s="520"/>
      <c r="L74" s="454" t="s">
        <v>971</v>
      </c>
      <c r="M74" s="521"/>
      <c r="N74" s="522"/>
      <c r="O74" s="523"/>
      <c r="P74" s="520"/>
      <c r="Q74" s="454" t="s">
        <v>971</v>
      </c>
      <c r="R74" s="521"/>
      <c r="S74" s="524"/>
      <c r="T74" s="455" t="str">
        <f t="shared" si="98"/>
        <v/>
      </c>
      <c r="U74" s="456" t="str">
        <f t="shared" si="98"/>
        <v/>
      </c>
      <c r="V74" s="456" t="str">
        <f t="shared" si="98"/>
        <v/>
      </c>
      <c r="W74" s="457" t="str">
        <f t="shared" si="98"/>
        <v/>
      </c>
      <c r="X74" s="458" t="str">
        <f t="shared" si="98"/>
        <v/>
      </c>
      <c r="Y74" s="456" t="str">
        <f t="shared" si="98"/>
        <v/>
      </c>
      <c r="Z74" s="456" t="str">
        <f t="shared" si="98"/>
        <v/>
      </c>
      <c r="AA74" s="459" t="str">
        <f t="shared" si="98"/>
        <v/>
      </c>
      <c r="AB74" s="460" t="str">
        <f t="shared" si="98"/>
        <v/>
      </c>
      <c r="AC74" s="456" t="str">
        <f t="shared" si="98"/>
        <v/>
      </c>
      <c r="AD74" s="456" t="str">
        <f t="shared" si="98"/>
        <v/>
      </c>
      <c r="AE74" s="457" t="str">
        <f t="shared" si="98"/>
        <v/>
      </c>
      <c r="AF74" s="458" t="str">
        <f t="shared" si="98"/>
        <v/>
      </c>
      <c r="AG74" s="456" t="str">
        <f t="shared" si="98"/>
        <v/>
      </c>
      <c r="AH74" s="456" t="str">
        <f t="shared" si="98"/>
        <v/>
      </c>
      <c r="AI74" s="459" t="str">
        <f t="shared" si="98"/>
        <v/>
      </c>
      <c r="AJ74" s="460" t="str">
        <f t="shared" si="97"/>
        <v/>
      </c>
      <c r="AK74" s="456" t="str">
        <f t="shared" si="97"/>
        <v/>
      </c>
      <c r="AL74" s="456" t="str">
        <f t="shared" si="97"/>
        <v/>
      </c>
      <c r="AM74" s="457" t="str">
        <f t="shared" si="97"/>
        <v/>
      </c>
      <c r="AN74" s="458" t="str">
        <f t="shared" si="97"/>
        <v/>
      </c>
      <c r="AO74" s="456" t="str">
        <f t="shared" si="97"/>
        <v/>
      </c>
      <c r="AP74" s="456" t="str">
        <f t="shared" si="97"/>
        <v/>
      </c>
      <c r="AQ74" s="459" t="str">
        <f t="shared" si="97"/>
        <v/>
      </c>
      <c r="AR74" s="460" t="str">
        <f t="shared" si="97"/>
        <v/>
      </c>
      <c r="AS74" s="456" t="str">
        <f t="shared" si="97"/>
        <v/>
      </c>
      <c r="AT74" s="456" t="str">
        <f t="shared" si="97"/>
        <v/>
      </c>
      <c r="AU74" s="457" t="str">
        <f t="shared" si="97"/>
        <v/>
      </c>
      <c r="AV74" s="458" t="str">
        <f t="shared" si="97"/>
        <v/>
      </c>
      <c r="AW74" s="456" t="str">
        <f t="shared" si="97"/>
        <v/>
      </c>
      <c r="AX74" s="456" t="str">
        <f t="shared" si="97"/>
        <v/>
      </c>
      <c r="AY74" s="459" t="str">
        <f t="shared" si="96"/>
        <v/>
      </c>
      <c r="AZ74" s="460" t="str">
        <f t="shared" si="96"/>
        <v/>
      </c>
      <c r="BA74" s="456" t="str">
        <f t="shared" si="96"/>
        <v/>
      </c>
      <c r="BB74" s="456" t="str">
        <f t="shared" si="96"/>
        <v/>
      </c>
      <c r="BC74" s="457" t="str">
        <f t="shared" si="96"/>
        <v/>
      </c>
      <c r="BD74" s="458" t="str">
        <f t="shared" si="96"/>
        <v/>
      </c>
      <c r="BE74" s="456" t="str">
        <f t="shared" si="96"/>
        <v/>
      </c>
      <c r="BF74" s="456" t="str">
        <f t="shared" si="96"/>
        <v/>
      </c>
      <c r="BG74" s="459" t="str">
        <f t="shared" si="96"/>
        <v/>
      </c>
      <c r="BH74" s="460" t="str">
        <f t="shared" si="96"/>
        <v/>
      </c>
      <c r="BI74" s="456" t="str">
        <f t="shared" si="96"/>
        <v/>
      </c>
      <c r="BJ74" s="456" t="str">
        <f t="shared" si="96"/>
        <v/>
      </c>
      <c r="BK74" s="457" t="str">
        <f t="shared" si="96"/>
        <v/>
      </c>
      <c r="BL74" s="458" t="str">
        <f t="shared" si="96"/>
        <v/>
      </c>
      <c r="BM74" s="456" t="str">
        <f t="shared" si="96"/>
        <v/>
      </c>
      <c r="BN74" s="456" t="str">
        <f t="shared" si="95"/>
        <v/>
      </c>
      <c r="BO74" s="459" t="str">
        <f t="shared" si="95"/>
        <v/>
      </c>
      <c r="BP74" s="458" t="str">
        <f t="shared" si="95"/>
        <v/>
      </c>
      <c r="BQ74" s="456" t="str">
        <f t="shared" si="95"/>
        <v/>
      </c>
      <c r="BR74" s="456" t="str">
        <f t="shared" si="95"/>
        <v/>
      </c>
      <c r="BS74" s="459" t="str">
        <f t="shared" si="95"/>
        <v/>
      </c>
      <c r="BT74" s="460" t="str">
        <f t="shared" si="95"/>
        <v/>
      </c>
      <c r="BU74" s="456" t="str">
        <f t="shared" si="95"/>
        <v/>
      </c>
      <c r="BV74" s="456" t="str">
        <f t="shared" si="95"/>
        <v/>
      </c>
      <c r="BW74" s="461" t="str">
        <f t="shared" si="95"/>
        <v/>
      </c>
      <c r="BX74" s="441"/>
    </row>
    <row r="75" spans="1:76" ht="15.9" customHeight="1">
      <c r="A75" s="496"/>
      <c r="B75" s="452" t="s">
        <v>1090</v>
      </c>
      <c r="C75" s="453" t="str">
        <f>VLOOKUP(B75,'P14'!B:U,19,0)&amp;""</f>
        <v>×</v>
      </c>
      <c r="D75" s="453" t="str">
        <f>VLOOKUP(B75,'P14'!B:U,2,0)&amp;""</f>
        <v/>
      </c>
      <c r="E75" s="453" t="str">
        <f>VLOOKUP(B75,'P14'!B:U,5,0)&amp;""</f>
        <v/>
      </c>
      <c r="F75" s="453" t="str">
        <f>VLOOKUP(B75,'P14'!B:U,8,0)&amp;""</f>
        <v/>
      </c>
      <c r="G75" s="453" t="str">
        <f>VLOOKUP(B75,'P14'!B:U,17,0)&amp;""</f>
        <v/>
      </c>
      <c r="H75" s="453" t="str">
        <f>VLOOKUP(B75,'P14'!B:U,18,0)&amp;""</f>
        <v/>
      </c>
      <c r="I75" s="525"/>
      <c r="J75" s="519"/>
      <c r="K75" s="520"/>
      <c r="L75" s="454" t="s">
        <v>971</v>
      </c>
      <c r="M75" s="521"/>
      <c r="N75" s="522"/>
      <c r="O75" s="523"/>
      <c r="P75" s="520"/>
      <c r="Q75" s="454" t="s">
        <v>971</v>
      </c>
      <c r="R75" s="521"/>
      <c r="S75" s="524"/>
      <c r="T75" s="455" t="str">
        <f t="shared" si="98"/>
        <v/>
      </c>
      <c r="U75" s="456" t="str">
        <f t="shared" si="98"/>
        <v/>
      </c>
      <c r="V75" s="456" t="str">
        <f t="shared" si="98"/>
        <v/>
      </c>
      <c r="W75" s="457" t="str">
        <f t="shared" si="98"/>
        <v/>
      </c>
      <c r="X75" s="458" t="str">
        <f t="shared" si="98"/>
        <v/>
      </c>
      <c r="Y75" s="456" t="str">
        <f t="shared" si="98"/>
        <v/>
      </c>
      <c r="Z75" s="456" t="str">
        <f t="shared" si="98"/>
        <v/>
      </c>
      <c r="AA75" s="459" t="str">
        <f t="shared" si="98"/>
        <v/>
      </c>
      <c r="AB75" s="460" t="str">
        <f t="shared" si="98"/>
        <v/>
      </c>
      <c r="AC75" s="456" t="str">
        <f t="shared" si="98"/>
        <v/>
      </c>
      <c r="AD75" s="456" t="str">
        <f t="shared" si="98"/>
        <v/>
      </c>
      <c r="AE75" s="457" t="str">
        <f t="shared" si="98"/>
        <v/>
      </c>
      <c r="AF75" s="458" t="str">
        <f t="shared" si="98"/>
        <v/>
      </c>
      <c r="AG75" s="456" t="str">
        <f t="shared" si="98"/>
        <v/>
      </c>
      <c r="AH75" s="456" t="str">
        <f t="shared" si="98"/>
        <v/>
      </c>
      <c r="AI75" s="459" t="str">
        <f t="shared" si="98"/>
        <v/>
      </c>
      <c r="AJ75" s="460" t="str">
        <f t="shared" si="97"/>
        <v/>
      </c>
      <c r="AK75" s="456" t="str">
        <f t="shared" si="97"/>
        <v/>
      </c>
      <c r="AL75" s="456" t="str">
        <f t="shared" si="97"/>
        <v/>
      </c>
      <c r="AM75" s="457" t="str">
        <f t="shared" si="97"/>
        <v/>
      </c>
      <c r="AN75" s="458" t="str">
        <f t="shared" si="97"/>
        <v/>
      </c>
      <c r="AO75" s="456" t="str">
        <f t="shared" si="97"/>
        <v/>
      </c>
      <c r="AP75" s="456" t="str">
        <f t="shared" si="97"/>
        <v/>
      </c>
      <c r="AQ75" s="459" t="str">
        <f t="shared" si="97"/>
        <v/>
      </c>
      <c r="AR75" s="460" t="str">
        <f t="shared" si="97"/>
        <v/>
      </c>
      <c r="AS75" s="456" t="str">
        <f t="shared" si="97"/>
        <v/>
      </c>
      <c r="AT75" s="456" t="str">
        <f t="shared" si="97"/>
        <v/>
      </c>
      <c r="AU75" s="457" t="str">
        <f t="shared" si="97"/>
        <v/>
      </c>
      <c r="AV75" s="458" t="str">
        <f t="shared" si="97"/>
        <v/>
      </c>
      <c r="AW75" s="456" t="str">
        <f t="shared" si="97"/>
        <v/>
      </c>
      <c r="AX75" s="456" t="str">
        <f t="shared" si="97"/>
        <v/>
      </c>
      <c r="AY75" s="459" t="str">
        <f t="shared" si="96"/>
        <v/>
      </c>
      <c r="AZ75" s="460" t="str">
        <f t="shared" si="96"/>
        <v/>
      </c>
      <c r="BA75" s="456" t="str">
        <f t="shared" si="96"/>
        <v/>
      </c>
      <c r="BB75" s="456" t="str">
        <f t="shared" si="96"/>
        <v/>
      </c>
      <c r="BC75" s="457" t="str">
        <f t="shared" si="96"/>
        <v/>
      </c>
      <c r="BD75" s="458" t="str">
        <f t="shared" si="96"/>
        <v/>
      </c>
      <c r="BE75" s="456" t="str">
        <f t="shared" si="96"/>
        <v/>
      </c>
      <c r="BF75" s="456" t="str">
        <f t="shared" si="96"/>
        <v/>
      </c>
      <c r="BG75" s="459" t="str">
        <f t="shared" si="96"/>
        <v/>
      </c>
      <c r="BH75" s="460" t="str">
        <f t="shared" si="96"/>
        <v/>
      </c>
      <c r="BI75" s="456" t="str">
        <f t="shared" si="96"/>
        <v/>
      </c>
      <c r="BJ75" s="456" t="str">
        <f t="shared" si="96"/>
        <v/>
      </c>
      <c r="BK75" s="457" t="str">
        <f t="shared" si="96"/>
        <v/>
      </c>
      <c r="BL75" s="458" t="str">
        <f t="shared" si="96"/>
        <v/>
      </c>
      <c r="BM75" s="456" t="str">
        <f t="shared" si="96"/>
        <v/>
      </c>
      <c r="BN75" s="456" t="str">
        <f t="shared" si="95"/>
        <v/>
      </c>
      <c r="BO75" s="459" t="str">
        <f t="shared" si="95"/>
        <v/>
      </c>
      <c r="BP75" s="458" t="str">
        <f t="shared" si="95"/>
        <v/>
      </c>
      <c r="BQ75" s="456" t="str">
        <f t="shared" si="95"/>
        <v/>
      </c>
      <c r="BR75" s="456" t="str">
        <f t="shared" si="95"/>
        <v/>
      </c>
      <c r="BS75" s="459" t="str">
        <f t="shared" si="95"/>
        <v/>
      </c>
      <c r="BT75" s="460" t="str">
        <f t="shared" si="95"/>
        <v/>
      </c>
      <c r="BU75" s="456" t="str">
        <f t="shared" si="95"/>
        <v/>
      </c>
      <c r="BV75" s="456" t="str">
        <f t="shared" si="95"/>
        <v/>
      </c>
      <c r="BW75" s="461" t="str">
        <f t="shared" si="95"/>
        <v/>
      </c>
      <c r="BX75" s="441"/>
    </row>
    <row r="76" spans="1:76" ht="15.9" customHeight="1">
      <c r="A76" s="496"/>
      <c r="B76" s="452" t="s">
        <v>1091</v>
      </c>
      <c r="C76" s="453" t="str">
        <f>VLOOKUP(B76,'P14'!B:U,19,0)&amp;""</f>
        <v>×</v>
      </c>
      <c r="D76" s="453" t="str">
        <f>VLOOKUP(B76,'P14'!B:U,2,0)&amp;""</f>
        <v/>
      </c>
      <c r="E76" s="453" t="str">
        <f>VLOOKUP(B76,'P14'!B:U,5,0)&amp;""</f>
        <v/>
      </c>
      <c r="F76" s="453" t="str">
        <f>VLOOKUP(B76,'P14'!B:U,8,0)&amp;""</f>
        <v/>
      </c>
      <c r="G76" s="453" t="str">
        <f>VLOOKUP(B76,'P14'!B:U,17,0)&amp;""</f>
        <v/>
      </c>
      <c r="H76" s="453" t="str">
        <f>VLOOKUP(B76,'P14'!B:U,18,0)&amp;""</f>
        <v/>
      </c>
      <c r="I76" s="525"/>
      <c r="J76" s="519"/>
      <c r="K76" s="520"/>
      <c r="L76" s="454" t="s">
        <v>971</v>
      </c>
      <c r="M76" s="521"/>
      <c r="N76" s="522"/>
      <c r="O76" s="523"/>
      <c r="P76" s="520"/>
      <c r="Q76" s="454" t="s">
        <v>971</v>
      </c>
      <c r="R76" s="521"/>
      <c r="S76" s="524"/>
      <c r="T76" s="455" t="str">
        <f t="shared" si="98"/>
        <v/>
      </c>
      <c r="U76" s="456" t="str">
        <f t="shared" si="98"/>
        <v/>
      </c>
      <c r="V76" s="456" t="str">
        <f t="shared" si="98"/>
        <v/>
      </c>
      <c r="W76" s="457" t="str">
        <f t="shared" si="98"/>
        <v/>
      </c>
      <c r="X76" s="458" t="str">
        <f t="shared" si="98"/>
        <v/>
      </c>
      <c r="Y76" s="456" t="str">
        <f t="shared" si="98"/>
        <v/>
      </c>
      <c r="Z76" s="456" t="str">
        <f t="shared" si="98"/>
        <v/>
      </c>
      <c r="AA76" s="459" t="str">
        <f t="shared" si="98"/>
        <v/>
      </c>
      <c r="AB76" s="460" t="str">
        <f t="shared" si="98"/>
        <v/>
      </c>
      <c r="AC76" s="456" t="str">
        <f t="shared" si="98"/>
        <v/>
      </c>
      <c r="AD76" s="456" t="str">
        <f t="shared" si="98"/>
        <v/>
      </c>
      <c r="AE76" s="457" t="str">
        <f t="shared" si="98"/>
        <v/>
      </c>
      <c r="AF76" s="458" t="str">
        <f t="shared" si="98"/>
        <v/>
      </c>
      <c r="AG76" s="456" t="str">
        <f t="shared" si="98"/>
        <v/>
      </c>
      <c r="AH76" s="456" t="str">
        <f t="shared" si="98"/>
        <v/>
      </c>
      <c r="AI76" s="459" t="str">
        <f t="shared" si="98"/>
        <v/>
      </c>
      <c r="AJ76" s="460" t="str">
        <f t="shared" si="97"/>
        <v/>
      </c>
      <c r="AK76" s="456" t="str">
        <f t="shared" si="97"/>
        <v/>
      </c>
      <c r="AL76" s="456" t="str">
        <f t="shared" si="97"/>
        <v/>
      </c>
      <c r="AM76" s="457" t="str">
        <f t="shared" si="97"/>
        <v/>
      </c>
      <c r="AN76" s="458" t="str">
        <f t="shared" si="97"/>
        <v/>
      </c>
      <c r="AO76" s="456" t="str">
        <f t="shared" si="97"/>
        <v/>
      </c>
      <c r="AP76" s="456" t="str">
        <f t="shared" si="97"/>
        <v/>
      </c>
      <c r="AQ76" s="459" t="str">
        <f t="shared" si="97"/>
        <v/>
      </c>
      <c r="AR76" s="460" t="str">
        <f t="shared" si="97"/>
        <v/>
      </c>
      <c r="AS76" s="456" t="str">
        <f t="shared" si="97"/>
        <v/>
      </c>
      <c r="AT76" s="456" t="str">
        <f t="shared" si="97"/>
        <v/>
      </c>
      <c r="AU76" s="457" t="str">
        <f t="shared" si="97"/>
        <v/>
      </c>
      <c r="AV76" s="458" t="str">
        <f t="shared" si="97"/>
        <v/>
      </c>
      <c r="AW76" s="456" t="str">
        <f t="shared" si="97"/>
        <v/>
      </c>
      <c r="AX76" s="456" t="str">
        <f t="shared" si="97"/>
        <v/>
      </c>
      <c r="AY76" s="459" t="str">
        <f t="shared" si="96"/>
        <v/>
      </c>
      <c r="AZ76" s="460" t="str">
        <f t="shared" si="96"/>
        <v/>
      </c>
      <c r="BA76" s="456" t="str">
        <f t="shared" si="96"/>
        <v/>
      </c>
      <c r="BB76" s="456" t="str">
        <f t="shared" si="96"/>
        <v/>
      </c>
      <c r="BC76" s="457" t="str">
        <f t="shared" si="96"/>
        <v/>
      </c>
      <c r="BD76" s="458" t="str">
        <f t="shared" si="96"/>
        <v/>
      </c>
      <c r="BE76" s="456" t="str">
        <f t="shared" si="96"/>
        <v/>
      </c>
      <c r="BF76" s="456" t="str">
        <f t="shared" si="96"/>
        <v/>
      </c>
      <c r="BG76" s="459" t="str">
        <f t="shared" si="96"/>
        <v/>
      </c>
      <c r="BH76" s="460" t="str">
        <f t="shared" si="96"/>
        <v/>
      </c>
      <c r="BI76" s="456" t="str">
        <f t="shared" si="96"/>
        <v/>
      </c>
      <c r="BJ76" s="456" t="str">
        <f t="shared" si="96"/>
        <v/>
      </c>
      <c r="BK76" s="457" t="str">
        <f t="shared" si="96"/>
        <v/>
      </c>
      <c r="BL76" s="458" t="str">
        <f t="shared" si="96"/>
        <v/>
      </c>
      <c r="BM76" s="456" t="str">
        <f t="shared" si="96"/>
        <v/>
      </c>
      <c r="BN76" s="456" t="str">
        <f t="shared" si="95"/>
        <v/>
      </c>
      <c r="BO76" s="459" t="str">
        <f t="shared" si="95"/>
        <v/>
      </c>
      <c r="BP76" s="458" t="str">
        <f t="shared" si="95"/>
        <v/>
      </c>
      <c r="BQ76" s="456" t="str">
        <f t="shared" si="95"/>
        <v/>
      </c>
      <c r="BR76" s="456" t="str">
        <f t="shared" si="95"/>
        <v/>
      </c>
      <c r="BS76" s="459" t="str">
        <f t="shared" si="95"/>
        <v/>
      </c>
      <c r="BT76" s="460" t="str">
        <f t="shared" si="95"/>
        <v/>
      </c>
      <c r="BU76" s="456" t="str">
        <f t="shared" si="95"/>
        <v/>
      </c>
      <c r="BV76" s="456" t="str">
        <f t="shared" si="95"/>
        <v/>
      </c>
      <c r="BW76" s="461" t="str">
        <f t="shared" si="95"/>
        <v/>
      </c>
      <c r="BX76" s="441"/>
    </row>
    <row r="77" spans="1:76" ht="15.9" customHeight="1">
      <c r="A77" s="496"/>
      <c r="B77" s="452" t="s">
        <v>1092</v>
      </c>
      <c r="C77" s="453" t="str">
        <f>VLOOKUP(B77,'P14'!B:U,19,0)&amp;""</f>
        <v>×</v>
      </c>
      <c r="D77" s="453" t="str">
        <f>VLOOKUP(B77,'P14'!B:U,2,0)&amp;""</f>
        <v/>
      </c>
      <c r="E77" s="453" t="str">
        <f>VLOOKUP(B77,'P14'!B:U,5,0)&amp;""</f>
        <v/>
      </c>
      <c r="F77" s="453" t="str">
        <f>VLOOKUP(B77,'P14'!B:U,8,0)&amp;""</f>
        <v/>
      </c>
      <c r="G77" s="453" t="str">
        <f>VLOOKUP(B77,'P14'!B:U,17,0)&amp;""</f>
        <v/>
      </c>
      <c r="H77" s="453" t="str">
        <f>VLOOKUP(B77,'P14'!B:U,18,0)&amp;""</f>
        <v/>
      </c>
      <c r="I77" s="525"/>
      <c r="J77" s="519"/>
      <c r="K77" s="520"/>
      <c r="L77" s="454" t="s">
        <v>971</v>
      </c>
      <c r="M77" s="521"/>
      <c r="N77" s="522"/>
      <c r="O77" s="523"/>
      <c r="P77" s="520"/>
      <c r="Q77" s="454" t="s">
        <v>971</v>
      </c>
      <c r="R77" s="521"/>
      <c r="S77" s="524"/>
      <c r="T77" s="455" t="str">
        <f t="shared" si="98"/>
        <v/>
      </c>
      <c r="U77" s="456" t="str">
        <f t="shared" si="98"/>
        <v/>
      </c>
      <c r="V77" s="456" t="str">
        <f t="shared" si="98"/>
        <v/>
      </c>
      <c r="W77" s="457" t="str">
        <f t="shared" si="98"/>
        <v/>
      </c>
      <c r="X77" s="458" t="str">
        <f t="shared" si="98"/>
        <v/>
      </c>
      <c r="Y77" s="456" t="str">
        <f t="shared" si="98"/>
        <v/>
      </c>
      <c r="Z77" s="456" t="str">
        <f t="shared" si="98"/>
        <v/>
      </c>
      <c r="AA77" s="459" t="str">
        <f t="shared" si="98"/>
        <v/>
      </c>
      <c r="AB77" s="460" t="str">
        <f t="shared" si="98"/>
        <v/>
      </c>
      <c r="AC77" s="456" t="str">
        <f t="shared" si="98"/>
        <v/>
      </c>
      <c r="AD77" s="456" t="str">
        <f t="shared" si="98"/>
        <v/>
      </c>
      <c r="AE77" s="457" t="str">
        <f t="shared" si="98"/>
        <v/>
      </c>
      <c r="AF77" s="458" t="str">
        <f t="shared" si="98"/>
        <v/>
      </c>
      <c r="AG77" s="456" t="str">
        <f t="shared" si="98"/>
        <v/>
      </c>
      <c r="AH77" s="456" t="str">
        <f t="shared" si="98"/>
        <v/>
      </c>
      <c r="AI77" s="459" t="str">
        <f t="shared" si="98"/>
        <v/>
      </c>
      <c r="AJ77" s="460" t="str">
        <f t="shared" si="97"/>
        <v/>
      </c>
      <c r="AK77" s="456" t="str">
        <f t="shared" si="97"/>
        <v/>
      </c>
      <c r="AL77" s="456" t="str">
        <f t="shared" si="97"/>
        <v/>
      </c>
      <c r="AM77" s="457" t="str">
        <f t="shared" si="97"/>
        <v/>
      </c>
      <c r="AN77" s="458" t="str">
        <f t="shared" si="97"/>
        <v/>
      </c>
      <c r="AO77" s="456" t="str">
        <f t="shared" si="97"/>
        <v/>
      </c>
      <c r="AP77" s="456" t="str">
        <f t="shared" si="97"/>
        <v/>
      </c>
      <c r="AQ77" s="459" t="str">
        <f t="shared" si="97"/>
        <v/>
      </c>
      <c r="AR77" s="460" t="str">
        <f t="shared" si="97"/>
        <v/>
      </c>
      <c r="AS77" s="456" t="str">
        <f t="shared" si="97"/>
        <v/>
      </c>
      <c r="AT77" s="456" t="str">
        <f t="shared" si="97"/>
        <v/>
      </c>
      <c r="AU77" s="457" t="str">
        <f t="shared" si="97"/>
        <v/>
      </c>
      <c r="AV77" s="458" t="str">
        <f t="shared" si="97"/>
        <v/>
      </c>
      <c r="AW77" s="456" t="str">
        <f t="shared" si="97"/>
        <v/>
      </c>
      <c r="AX77" s="456" t="str">
        <f t="shared" si="97"/>
        <v/>
      </c>
      <c r="AY77" s="459" t="str">
        <f t="shared" si="96"/>
        <v/>
      </c>
      <c r="AZ77" s="460" t="str">
        <f t="shared" si="96"/>
        <v/>
      </c>
      <c r="BA77" s="456" t="str">
        <f t="shared" si="96"/>
        <v/>
      </c>
      <c r="BB77" s="456" t="str">
        <f t="shared" si="96"/>
        <v/>
      </c>
      <c r="BC77" s="457" t="str">
        <f t="shared" si="96"/>
        <v/>
      </c>
      <c r="BD77" s="458" t="str">
        <f t="shared" si="96"/>
        <v/>
      </c>
      <c r="BE77" s="456" t="str">
        <f t="shared" si="96"/>
        <v/>
      </c>
      <c r="BF77" s="456" t="str">
        <f t="shared" si="96"/>
        <v/>
      </c>
      <c r="BG77" s="459" t="str">
        <f t="shared" si="96"/>
        <v/>
      </c>
      <c r="BH77" s="460" t="str">
        <f t="shared" si="96"/>
        <v/>
      </c>
      <c r="BI77" s="456" t="str">
        <f t="shared" si="96"/>
        <v/>
      </c>
      <c r="BJ77" s="456" t="str">
        <f t="shared" si="96"/>
        <v/>
      </c>
      <c r="BK77" s="457" t="str">
        <f t="shared" si="96"/>
        <v/>
      </c>
      <c r="BL77" s="458" t="str">
        <f t="shared" si="96"/>
        <v/>
      </c>
      <c r="BM77" s="456" t="str">
        <f t="shared" si="96"/>
        <v/>
      </c>
      <c r="BN77" s="456" t="str">
        <f t="shared" si="95"/>
        <v/>
      </c>
      <c r="BO77" s="459" t="str">
        <f t="shared" si="95"/>
        <v/>
      </c>
      <c r="BP77" s="458" t="str">
        <f t="shared" si="95"/>
        <v/>
      </c>
      <c r="BQ77" s="456" t="str">
        <f t="shared" si="95"/>
        <v/>
      </c>
      <c r="BR77" s="456" t="str">
        <f t="shared" si="95"/>
        <v/>
      </c>
      <c r="BS77" s="459" t="str">
        <f t="shared" si="95"/>
        <v/>
      </c>
      <c r="BT77" s="460" t="str">
        <f t="shared" si="95"/>
        <v/>
      </c>
      <c r="BU77" s="456" t="str">
        <f t="shared" si="95"/>
        <v/>
      </c>
      <c r="BV77" s="456" t="str">
        <f t="shared" si="95"/>
        <v/>
      </c>
      <c r="BW77" s="461" t="str">
        <f t="shared" si="95"/>
        <v/>
      </c>
      <c r="BX77" s="441"/>
    </row>
    <row r="78" spans="1:76" ht="15.9" customHeight="1">
      <c r="A78" s="496"/>
      <c r="B78" s="452" t="s">
        <v>1093</v>
      </c>
      <c r="C78" s="453" t="str">
        <f>VLOOKUP(B78,'P14'!B:U,19,0)&amp;""</f>
        <v>×</v>
      </c>
      <c r="D78" s="453" t="str">
        <f>VLOOKUP(B78,'P14'!B:U,2,0)&amp;""</f>
        <v/>
      </c>
      <c r="E78" s="453" t="str">
        <f>VLOOKUP(B78,'P14'!B:U,5,0)&amp;""</f>
        <v/>
      </c>
      <c r="F78" s="453" t="str">
        <f>VLOOKUP(B78,'P14'!B:U,8,0)&amp;""</f>
        <v/>
      </c>
      <c r="G78" s="453" t="str">
        <f>VLOOKUP(B78,'P14'!B:U,17,0)&amp;""</f>
        <v/>
      </c>
      <c r="H78" s="453" t="str">
        <f>VLOOKUP(B78,'P14'!B:U,18,0)&amp;""</f>
        <v/>
      </c>
      <c r="I78" s="525"/>
      <c r="J78" s="519"/>
      <c r="K78" s="520"/>
      <c r="L78" s="454" t="s">
        <v>971</v>
      </c>
      <c r="M78" s="521"/>
      <c r="N78" s="522"/>
      <c r="O78" s="523"/>
      <c r="P78" s="520"/>
      <c r="Q78" s="454" t="s">
        <v>971</v>
      </c>
      <c r="R78" s="521"/>
      <c r="S78" s="524"/>
      <c r="T78" s="455" t="str">
        <f t="shared" si="98"/>
        <v/>
      </c>
      <c r="U78" s="456" t="str">
        <f t="shared" si="98"/>
        <v/>
      </c>
      <c r="V78" s="456" t="str">
        <f t="shared" si="98"/>
        <v/>
      </c>
      <c r="W78" s="457" t="str">
        <f t="shared" si="98"/>
        <v/>
      </c>
      <c r="X78" s="458" t="str">
        <f t="shared" si="98"/>
        <v/>
      </c>
      <c r="Y78" s="456" t="str">
        <f t="shared" si="98"/>
        <v/>
      </c>
      <c r="Z78" s="456" t="str">
        <f t="shared" si="98"/>
        <v/>
      </c>
      <c r="AA78" s="459" t="str">
        <f t="shared" si="98"/>
        <v/>
      </c>
      <c r="AB78" s="460" t="str">
        <f t="shared" si="98"/>
        <v/>
      </c>
      <c r="AC78" s="456" t="str">
        <f t="shared" si="98"/>
        <v/>
      </c>
      <c r="AD78" s="456" t="str">
        <f t="shared" si="98"/>
        <v/>
      </c>
      <c r="AE78" s="457" t="str">
        <f t="shared" si="98"/>
        <v/>
      </c>
      <c r="AF78" s="458" t="str">
        <f t="shared" si="98"/>
        <v/>
      </c>
      <c r="AG78" s="456" t="str">
        <f t="shared" si="98"/>
        <v/>
      </c>
      <c r="AH78" s="456" t="str">
        <f t="shared" si="98"/>
        <v/>
      </c>
      <c r="AI78" s="459" t="str">
        <f t="shared" si="98"/>
        <v/>
      </c>
      <c r="AJ78" s="460" t="str">
        <f t="shared" si="97"/>
        <v/>
      </c>
      <c r="AK78" s="456" t="str">
        <f t="shared" si="97"/>
        <v/>
      </c>
      <c r="AL78" s="456" t="str">
        <f t="shared" si="97"/>
        <v/>
      </c>
      <c r="AM78" s="457" t="str">
        <f t="shared" si="97"/>
        <v/>
      </c>
      <c r="AN78" s="458" t="str">
        <f t="shared" si="97"/>
        <v/>
      </c>
      <c r="AO78" s="456" t="str">
        <f t="shared" si="97"/>
        <v/>
      </c>
      <c r="AP78" s="456" t="str">
        <f t="shared" si="97"/>
        <v/>
      </c>
      <c r="AQ78" s="459" t="str">
        <f t="shared" si="97"/>
        <v/>
      </c>
      <c r="AR78" s="460" t="str">
        <f t="shared" si="97"/>
        <v/>
      </c>
      <c r="AS78" s="456" t="str">
        <f t="shared" si="97"/>
        <v/>
      </c>
      <c r="AT78" s="456" t="str">
        <f t="shared" si="97"/>
        <v/>
      </c>
      <c r="AU78" s="457" t="str">
        <f t="shared" si="97"/>
        <v/>
      </c>
      <c r="AV78" s="458" t="str">
        <f t="shared" si="97"/>
        <v/>
      </c>
      <c r="AW78" s="456" t="str">
        <f t="shared" si="97"/>
        <v/>
      </c>
      <c r="AX78" s="456" t="str">
        <f t="shared" si="97"/>
        <v/>
      </c>
      <c r="AY78" s="459" t="str">
        <f t="shared" si="96"/>
        <v/>
      </c>
      <c r="AZ78" s="460" t="str">
        <f t="shared" si="96"/>
        <v/>
      </c>
      <c r="BA78" s="456" t="str">
        <f t="shared" si="96"/>
        <v/>
      </c>
      <c r="BB78" s="456" t="str">
        <f t="shared" si="96"/>
        <v/>
      </c>
      <c r="BC78" s="457" t="str">
        <f t="shared" si="96"/>
        <v/>
      </c>
      <c r="BD78" s="458" t="str">
        <f t="shared" si="96"/>
        <v/>
      </c>
      <c r="BE78" s="456" t="str">
        <f t="shared" si="96"/>
        <v/>
      </c>
      <c r="BF78" s="456" t="str">
        <f t="shared" si="96"/>
        <v/>
      </c>
      <c r="BG78" s="459" t="str">
        <f t="shared" si="96"/>
        <v/>
      </c>
      <c r="BH78" s="460" t="str">
        <f t="shared" si="96"/>
        <v/>
      </c>
      <c r="BI78" s="456" t="str">
        <f t="shared" si="96"/>
        <v/>
      </c>
      <c r="BJ78" s="456" t="str">
        <f t="shared" si="96"/>
        <v/>
      </c>
      <c r="BK78" s="457" t="str">
        <f t="shared" si="96"/>
        <v/>
      </c>
      <c r="BL78" s="458" t="str">
        <f t="shared" si="96"/>
        <v/>
      </c>
      <c r="BM78" s="456" t="str">
        <f t="shared" si="96"/>
        <v/>
      </c>
      <c r="BN78" s="456" t="str">
        <f t="shared" si="95"/>
        <v/>
      </c>
      <c r="BO78" s="459" t="str">
        <f t="shared" si="95"/>
        <v/>
      </c>
      <c r="BP78" s="458" t="str">
        <f t="shared" si="95"/>
        <v/>
      </c>
      <c r="BQ78" s="456" t="str">
        <f t="shared" si="95"/>
        <v/>
      </c>
      <c r="BR78" s="456" t="str">
        <f t="shared" si="95"/>
        <v/>
      </c>
      <c r="BS78" s="459" t="str">
        <f t="shared" si="95"/>
        <v/>
      </c>
      <c r="BT78" s="460" t="str">
        <f t="shared" si="95"/>
        <v/>
      </c>
      <c r="BU78" s="456" t="str">
        <f t="shared" si="95"/>
        <v/>
      </c>
      <c r="BV78" s="456" t="str">
        <f t="shared" si="95"/>
        <v/>
      </c>
      <c r="BW78" s="461" t="str">
        <f t="shared" si="95"/>
        <v/>
      </c>
      <c r="BX78" s="441"/>
    </row>
    <row r="79" spans="1:76" ht="15.9" customHeight="1">
      <c r="A79" s="471"/>
      <c r="B79" s="452" t="s">
        <v>1094</v>
      </c>
      <c r="C79" s="453" t="str">
        <f>VLOOKUP(B79,'P14'!B:U,19,0)&amp;""</f>
        <v>×</v>
      </c>
      <c r="D79" s="453" t="str">
        <f>VLOOKUP(B79,'P14'!B:U,2,0)&amp;""</f>
        <v/>
      </c>
      <c r="E79" s="453" t="str">
        <f>VLOOKUP(B79,'P14'!B:U,5,0)&amp;""</f>
        <v/>
      </c>
      <c r="F79" s="453" t="str">
        <f>VLOOKUP(B79,'P14'!B:U,8,0)&amp;""</f>
        <v/>
      </c>
      <c r="G79" s="453" t="str">
        <f>VLOOKUP(B79,'P14'!B:U,17,0)&amp;""</f>
        <v/>
      </c>
      <c r="H79" s="453" t="str">
        <f>VLOOKUP(B79,'P14'!B:U,18,0)&amp;""</f>
        <v/>
      </c>
      <c r="I79" s="525"/>
      <c r="J79" s="519"/>
      <c r="K79" s="520"/>
      <c r="L79" s="454" t="s">
        <v>971</v>
      </c>
      <c r="M79" s="521"/>
      <c r="N79" s="522"/>
      <c r="O79" s="523"/>
      <c r="P79" s="520"/>
      <c r="Q79" s="454" t="s">
        <v>971</v>
      </c>
      <c r="R79" s="521"/>
      <c r="S79" s="524"/>
      <c r="T79" s="455" t="str">
        <f t="shared" si="98"/>
        <v/>
      </c>
      <c r="U79" s="456" t="str">
        <f t="shared" si="98"/>
        <v/>
      </c>
      <c r="V79" s="456" t="str">
        <f t="shared" si="98"/>
        <v/>
      </c>
      <c r="W79" s="457" t="str">
        <f t="shared" si="98"/>
        <v/>
      </c>
      <c r="X79" s="458" t="str">
        <f t="shared" si="98"/>
        <v/>
      </c>
      <c r="Y79" s="456" t="str">
        <f t="shared" si="98"/>
        <v/>
      </c>
      <c r="Z79" s="456" t="str">
        <f t="shared" si="98"/>
        <v/>
      </c>
      <c r="AA79" s="459" t="str">
        <f t="shared" si="98"/>
        <v/>
      </c>
      <c r="AB79" s="460" t="str">
        <f t="shared" si="98"/>
        <v/>
      </c>
      <c r="AC79" s="456" t="str">
        <f t="shared" si="98"/>
        <v/>
      </c>
      <c r="AD79" s="456" t="str">
        <f t="shared" si="98"/>
        <v/>
      </c>
      <c r="AE79" s="457" t="str">
        <f t="shared" si="98"/>
        <v/>
      </c>
      <c r="AF79" s="458" t="str">
        <f t="shared" si="98"/>
        <v/>
      </c>
      <c r="AG79" s="456" t="str">
        <f t="shared" si="98"/>
        <v/>
      </c>
      <c r="AH79" s="456" t="str">
        <f t="shared" si="98"/>
        <v/>
      </c>
      <c r="AI79" s="459" t="str">
        <f t="shared" si="98"/>
        <v/>
      </c>
      <c r="AJ79" s="460" t="str">
        <f t="shared" si="97"/>
        <v/>
      </c>
      <c r="AK79" s="456" t="str">
        <f t="shared" si="97"/>
        <v/>
      </c>
      <c r="AL79" s="456" t="str">
        <f t="shared" si="97"/>
        <v/>
      </c>
      <c r="AM79" s="457" t="str">
        <f t="shared" si="97"/>
        <v/>
      </c>
      <c r="AN79" s="458" t="str">
        <f t="shared" si="97"/>
        <v/>
      </c>
      <c r="AO79" s="456" t="str">
        <f t="shared" si="97"/>
        <v/>
      </c>
      <c r="AP79" s="456" t="str">
        <f t="shared" si="97"/>
        <v/>
      </c>
      <c r="AQ79" s="459" t="str">
        <f t="shared" si="97"/>
        <v/>
      </c>
      <c r="AR79" s="460" t="str">
        <f t="shared" si="97"/>
        <v/>
      </c>
      <c r="AS79" s="456" t="str">
        <f t="shared" si="97"/>
        <v/>
      </c>
      <c r="AT79" s="456" t="str">
        <f t="shared" si="97"/>
        <v/>
      </c>
      <c r="AU79" s="457" t="str">
        <f t="shared" si="97"/>
        <v/>
      </c>
      <c r="AV79" s="458" t="str">
        <f t="shared" si="97"/>
        <v/>
      </c>
      <c r="AW79" s="456" t="str">
        <f t="shared" si="97"/>
        <v/>
      </c>
      <c r="AX79" s="456" t="str">
        <f t="shared" si="97"/>
        <v/>
      </c>
      <c r="AY79" s="459" t="str">
        <f t="shared" si="96"/>
        <v/>
      </c>
      <c r="AZ79" s="460" t="str">
        <f t="shared" si="96"/>
        <v/>
      </c>
      <c r="BA79" s="456" t="str">
        <f t="shared" si="96"/>
        <v/>
      </c>
      <c r="BB79" s="456" t="str">
        <f t="shared" si="96"/>
        <v/>
      </c>
      <c r="BC79" s="457" t="str">
        <f t="shared" si="96"/>
        <v/>
      </c>
      <c r="BD79" s="458" t="str">
        <f t="shared" si="96"/>
        <v/>
      </c>
      <c r="BE79" s="456" t="str">
        <f t="shared" si="96"/>
        <v/>
      </c>
      <c r="BF79" s="456" t="str">
        <f t="shared" si="96"/>
        <v/>
      </c>
      <c r="BG79" s="459" t="str">
        <f t="shared" si="96"/>
        <v/>
      </c>
      <c r="BH79" s="460" t="str">
        <f t="shared" si="96"/>
        <v/>
      </c>
      <c r="BI79" s="456" t="str">
        <f t="shared" si="96"/>
        <v/>
      </c>
      <c r="BJ79" s="456" t="str">
        <f t="shared" si="96"/>
        <v/>
      </c>
      <c r="BK79" s="457" t="str">
        <f t="shared" si="96"/>
        <v/>
      </c>
      <c r="BL79" s="458" t="str">
        <f t="shared" si="96"/>
        <v/>
      </c>
      <c r="BM79" s="456" t="str">
        <f t="shared" si="96"/>
        <v/>
      </c>
      <c r="BN79" s="456" t="str">
        <f t="shared" si="95"/>
        <v/>
      </c>
      <c r="BO79" s="459" t="str">
        <f t="shared" si="95"/>
        <v/>
      </c>
      <c r="BP79" s="458" t="str">
        <f t="shared" si="95"/>
        <v/>
      </c>
      <c r="BQ79" s="456" t="str">
        <f t="shared" si="95"/>
        <v/>
      </c>
      <c r="BR79" s="456" t="str">
        <f t="shared" si="95"/>
        <v/>
      </c>
      <c r="BS79" s="459" t="str">
        <f t="shared" si="95"/>
        <v/>
      </c>
      <c r="BT79" s="460" t="str">
        <f t="shared" si="95"/>
        <v/>
      </c>
      <c r="BU79" s="456" t="str">
        <f t="shared" si="95"/>
        <v/>
      </c>
      <c r="BV79" s="456" t="str">
        <f t="shared" si="95"/>
        <v/>
      </c>
      <c r="BW79" s="461" t="str">
        <f t="shared" si="95"/>
        <v/>
      </c>
      <c r="BX79" s="441"/>
    </row>
    <row r="80" spans="1:76" ht="15.9" customHeight="1">
      <c r="A80" s="471"/>
      <c r="B80" s="452" t="s">
        <v>1095</v>
      </c>
      <c r="C80" s="453" t="str">
        <f>VLOOKUP(B80,'P14'!B:U,19,0)&amp;""</f>
        <v>×</v>
      </c>
      <c r="D80" s="453" t="str">
        <f>VLOOKUP(B80,'P14'!B:U,2,0)&amp;""</f>
        <v/>
      </c>
      <c r="E80" s="453" t="str">
        <f>VLOOKUP(B80,'P14'!B:U,5,0)&amp;""</f>
        <v/>
      </c>
      <c r="F80" s="453" t="str">
        <f>VLOOKUP(B80,'P14'!B:U,8,0)&amp;""</f>
        <v/>
      </c>
      <c r="G80" s="453" t="str">
        <f>VLOOKUP(B80,'P14'!B:U,17,0)&amp;""</f>
        <v/>
      </c>
      <c r="H80" s="453" t="str">
        <f>VLOOKUP(B80,'P14'!B:U,18,0)&amp;""</f>
        <v/>
      </c>
      <c r="I80" s="525"/>
      <c r="J80" s="519"/>
      <c r="K80" s="520"/>
      <c r="L80" s="454" t="s">
        <v>971</v>
      </c>
      <c r="M80" s="521"/>
      <c r="N80" s="522"/>
      <c r="O80" s="523"/>
      <c r="P80" s="520"/>
      <c r="Q80" s="454" t="s">
        <v>971</v>
      </c>
      <c r="R80" s="521"/>
      <c r="S80" s="524"/>
      <c r="T80" s="455" t="str">
        <f t="shared" si="98"/>
        <v/>
      </c>
      <c r="U80" s="456" t="str">
        <f t="shared" si="98"/>
        <v/>
      </c>
      <c r="V80" s="456" t="str">
        <f t="shared" si="98"/>
        <v/>
      </c>
      <c r="W80" s="457" t="str">
        <f t="shared" si="98"/>
        <v/>
      </c>
      <c r="X80" s="458" t="str">
        <f t="shared" si="98"/>
        <v/>
      </c>
      <c r="Y80" s="456" t="str">
        <f t="shared" si="98"/>
        <v/>
      </c>
      <c r="Z80" s="456" t="str">
        <f t="shared" si="98"/>
        <v/>
      </c>
      <c r="AA80" s="459" t="str">
        <f t="shared" si="98"/>
        <v/>
      </c>
      <c r="AB80" s="460" t="str">
        <f t="shared" si="98"/>
        <v/>
      </c>
      <c r="AC80" s="456" t="str">
        <f t="shared" si="98"/>
        <v/>
      </c>
      <c r="AD80" s="456" t="str">
        <f t="shared" si="98"/>
        <v/>
      </c>
      <c r="AE80" s="457" t="str">
        <f t="shared" si="98"/>
        <v/>
      </c>
      <c r="AF80" s="458" t="str">
        <f t="shared" si="98"/>
        <v/>
      </c>
      <c r="AG80" s="456" t="str">
        <f t="shared" si="98"/>
        <v/>
      </c>
      <c r="AH80" s="456" t="str">
        <f t="shared" si="98"/>
        <v/>
      </c>
      <c r="AI80" s="459" t="str">
        <f t="shared" si="98"/>
        <v/>
      </c>
      <c r="AJ80" s="460" t="str">
        <f t="shared" si="97"/>
        <v/>
      </c>
      <c r="AK80" s="456" t="str">
        <f t="shared" si="97"/>
        <v/>
      </c>
      <c r="AL80" s="456" t="str">
        <f t="shared" si="97"/>
        <v/>
      </c>
      <c r="AM80" s="457" t="str">
        <f t="shared" si="97"/>
        <v/>
      </c>
      <c r="AN80" s="458" t="str">
        <f t="shared" si="97"/>
        <v/>
      </c>
      <c r="AO80" s="456" t="str">
        <f t="shared" si="97"/>
        <v/>
      </c>
      <c r="AP80" s="456" t="str">
        <f t="shared" si="97"/>
        <v/>
      </c>
      <c r="AQ80" s="459" t="str">
        <f t="shared" si="97"/>
        <v/>
      </c>
      <c r="AR80" s="460" t="str">
        <f t="shared" si="97"/>
        <v/>
      </c>
      <c r="AS80" s="456" t="str">
        <f t="shared" si="97"/>
        <v/>
      </c>
      <c r="AT80" s="456" t="str">
        <f t="shared" si="97"/>
        <v/>
      </c>
      <c r="AU80" s="457" t="str">
        <f t="shared" si="97"/>
        <v/>
      </c>
      <c r="AV80" s="458" t="str">
        <f t="shared" si="97"/>
        <v/>
      </c>
      <c r="AW80" s="456" t="str">
        <f t="shared" si="97"/>
        <v/>
      </c>
      <c r="AX80" s="456" t="str">
        <f t="shared" si="97"/>
        <v/>
      </c>
      <c r="AY80" s="459" t="str">
        <f t="shared" si="96"/>
        <v/>
      </c>
      <c r="AZ80" s="460" t="str">
        <f t="shared" si="96"/>
        <v/>
      </c>
      <c r="BA80" s="456" t="str">
        <f t="shared" si="96"/>
        <v/>
      </c>
      <c r="BB80" s="456" t="str">
        <f t="shared" si="96"/>
        <v/>
      </c>
      <c r="BC80" s="457" t="str">
        <f t="shared" si="96"/>
        <v/>
      </c>
      <c r="BD80" s="458" t="str">
        <f t="shared" si="96"/>
        <v/>
      </c>
      <c r="BE80" s="456" t="str">
        <f t="shared" si="96"/>
        <v/>
      </c>
      <c r="BF80" s="456" t="str">
        <f t="shared" si="96"/>
        <v/>
      </c>
      <c r="BG80" s="459" t="str">
        <f t="shared" si="96"/>
        <v/>
      </c>
      <c r="BH80" s="460" t="str">
        <f t="shared" si="96"/>
        <v/>
      </c>
      <c r="BI80" s="456" t="str">
        <f t="shared" si="96"/>
        <v/>
      </c>
      <c r="BJ80" s="456" t="str">
        <f t="shared" si="96"/>
        <v/>
      </c>
      <c r="BK80" s="457" t="str">
        <f t="shared" si="96"/>
        <v/>
      </c>
      <c r="BL80" s="458" t="str">
        <f t="shared" si="96"/>
        <v/>
      </c>
      <c r="BM80" s="456" t="str">
        <f t="shared" si="96"/>
        <v/>
      </c>
      <c r="BN80" s="456" t="str">
        <f t="shared" si="95"/>
        <v/>
      </c>
      <c r="BO80" s="459" t="str">
        <f t="shared" si="95"/>
        <v/>
      </c>
      <c r="BP80" s="458" t="str">
        <f t="shared" si="95"/>
        <v/>
      </c>
      <c r="BQ80" s="456" t="str">
        <f t="shared" si="95"/>
        <v/>
      </c>
      <c r="BR80" s="456" t="str">
        <f t="shared" si="95"/>
        <v/>
      </c>
      <c r="BS80" s="459" t="str">
        <f t="shared" si="95"/>
        <v/>
      </c>
      <c r="BT80" s="460" t="str">
        <f t="shared" si="95"/>
        <v/>
      </c>
      <c r="BU80" s="456" t="str">
        <f t="shared" si="95"/>
        <v/>
      </c>
      <c r="BV80" s="456" t="str">
        <f t="shared" si="95"/>
        <v/>
      </c>
      <c r="BW80" s="461" t="str">
        <f t="shared" si="95"/>
        <v/>
      </c>
      <c r="BX80" s="441"/>
    </row>
    <row r="81" spans="1:76" ht="15.9" customHeight="1">
      <c r="A81" s="471"/>
      <c r="B81" s="452" t="s">
        <v>1096</v>
      </c>
      <c r="C81" s="453" t="str">
        <f>VLOOKUP(B81,'P14'!B:U,19,0)&amp;""</f>
        <v>×</v>
      </c>
      <c r="D81" s="453" t="str">
        <f>VLOOKUP(B81,'P14'!B:U,2,0)&amp;""</f>
        <v/>
      </c>
      <c r="E81" s="453" t="str">
        <f>VLOOKUP(B81,'P14'!B:U,5,0)&amp;""</f>
        <v/>
      </c>
      <c r="F81" s="453" t="str">
        <f>VLOOKUP(B81,'P14'!B:U,8,0)&amp;""</f>
        <v/>
      </c>
      <c r="G81" s="453" t="str">
        <f>VLOOKUP(B81,'P14'!B:U,17,0)&amp;""</f>
        <v/>
      </c>
      <c r="H81" s="453" t="str">
        <f>VLOOKUP(B81,'P14'!B:U,18,0)&amp;""</f>
        <v/>
      </c>
      <c r="I81" s="525"/>
      <c r="J81" s="519"/>
      <c r="K81" s="520"/>
      <c r="L81" s="454" t="s">
        <v>971</v>
      </c>
      <c r="M81" s="521"/>
      <c r="N81" s="522"/>
      <c r="O81" s="523"/>
      <c r="P81" s="520"/>
      <c r="Q81" s="454" t="s">
        <v>971</v>
      </c>
      <c r="R81" s="521"/>
      <c r="S81" s="524"/>
      <c r="T81" s="455" t="str">
        <f t="shared" si="98"/>
        <v/>
      </c>
      <c r="U81" s="456" t="str">
        <f t="shared" si="98"/>
        <v/>
      </c>
      <c r="V81" s="456" t="str">
        <f t="shared" si="98"/>
        <v/>
      </c>
      <c r="W81" s="457" t="str">
        <f t="shared" si="98"/>
        <v/>
      </c>
      <c r="X81" s="458" t="str">
        <f t="shared" si="98"/>
        <v/>
      </c>
      <c r="Y81" s="456" t="str">
        <f t="shared" si="98"/>
        <v/>
      </c>
      <c r="Z81" s="456" t="str">
        <f t="shared" si="98"/>
        <v/>
      </c>
      <c r="AA81" s="459" t="str">
        <f t="shared" si="98"/>
        <v/>
      </c>
      <c r="AB81" s="460" t="str">
        <f t="shared" si="98"/>
        <v/>
      </c>
      <c r="AC81" s="456" t="str">
        <f t="shared" si="98"/>
        <v/>
      </c>
      <c r="AD81" s="456" t="str">
        <f t="shared" si="98"/>
        <v/>
      </c>
      <c r="AE81" s="457" t="str">
        <f t="shared" si="98"/>
        <v/>
      </c>
      <c r="AF81" s="458" t="str">
        <f t="shared" si="98"/>
        <v/>
      </c>
      <c r="AG81" s="456" t="str">
        <f t="shared" si="98"/>
        <v/>
      </c>
      <c r="AH81" s="456" t="str">
        <f t="shared" si="98"/>
        <v/>
      </c>
      <c r="AI81" s="459" t="str">
        <f t="shared" si="98"/>
        <v/>
      </c>
      <c r="AJ81" s="460" t="str">
        <f t="shared" si="97"/>
        <v/>
      </c>
      <c r="AK81" s="456" t="str">
        <f t="shared" si="97"/>
        <v/>
      </c>
      <c r="AL81" s="456" t="str">
        <f t="shared" si="97"/>
        <v/>
      </c>
      <c r="AM81" s="457" t="str">
        <f t="shared" si="97"/>
        <v/>
      </c>
      <c r="AN81" s="458" t="str">
        <f t="shared" si="97"/>
        <v/>
      </c>
      <c r="AO81" s="456" t="str">
        <f t="shared" si="97"/>
        <v/>
      </c>
      <c r="AP81" s="456" t="str">
        <f t="shared" si="97"/>
        <v/>
      </c>
      <c r="AQ81" s="459" t="str">
        <f t="shared" si="97"/>
        <v/>
      </c>
      <c r="AR81" s="460" t="str">
        <f t="shared" si="97"/>
        <v/>
      </c>
      <c r="AS81" s="456" t="str">
        <f t="shared" si="97"/>
        <v/>
      </c>
      <c r="AT81" s="456" t="str">
        <f t="shared" si="97"/>
        <v/>
      </c>
      <c r="AU81" s="457" t="str">
        <f t="shared" si="97"/>
        <v/>
      </c>
      <c r="AV81" s="458" t="str">
        <f t="shared" si="97"/>
        <v/>
      </c>
      <c r="AW81" s="456" t="str">
        <f t="shared" si="97"/>
        <v/>
      </c>
      <c r="AX81" s="456" t="str">
        <f t="shared" si="97"/>
        <v/>
      </c>
      <c r="AY81" s="459" t="str">
        <f t="shared" si="97"/>
        <v/>
      </c>
      <c r="AZ81" s="460" t="str">
        <f t="shared" si="96"/>
        <v/>
      </c>
      <c r="BA81" s="456" t="str">
        <f t="shared" si="96"/>
        <v/>
      </c>
      <c r="BB81" s="456" t="str">
        <f t="shared" si="96"/>
        <v/>
      </c>
      <c r="BC81" s="457" t="str">
        <f t="shared" si="96"/>
        <v/>
      </c>
      <c r="BD81" s="458" t="str">
        <f t="shared" si="96"/>
        <v/>
      </c>
      <c r="BE81" s="456" t="str">
        <f t="shared" si="96"/>
        <v/>
      </c>
      <c r="BF81" s="456" t="str">
        <f t="shared" si="96"/>
        <v/>
      </c>
      <c r="BG81" s="459" t="str">
        <f t="shared" si="96"/>
        <v/>
      </c>
      <c r="BH81" s="460" t="str">
        <f t="shared" si="96"/>
        <v/>
      </c>
      <c r="BI81" s="456" t="str">
        <f t="shared" si="96"/>
        <v/>
      </c>
      <c r="BJ81" s="456" t="str">
        <f t="shared" si="96"/>
        <v/>
      </c>
      <c r="BK81" s="457" t="str">
        <f t="shared" si="96"/>
        <v/>
      </c>
      <c r="BL81" s="458" t="str">
        <f t="shared" si="96"/>
        <v/>
      </c>
      <c r="BM81" s="456" t="str">
        <f t="shared" si="96"/>
        <v/>
      </c>
      <c r="BN81" s="456" t="str">
        <f t="shared" ref="BN81:BW96" si="99">IF($O81="",IF(OR($J81="",$M81=""),"",IF(AND(BN$18&gt;=1*($J81&amp;":"&amp;$K81),BN$18&lt;=1*($M81&amp;":"&amp;$N81)),1,"")),IF(OR($J81="",$M81=""),"",IF(AND(BN$18&gt;=1*($J81&amp;":"&amp;$K81),BN$18&lt;=1*($M81&amp;":"&amp;$N81)),IF(AND(BN$18&gt;=1*($O81&amp;":"&amp;$P81),BN$18&lt;=1*($R81&amp;":"&amp;$S81)), "休",1),"")))</f>
        <v/>
      </c>
      <c r="BO81" s="459" t="str">
        <f t="shared" si="99"/>
        <v/>
      </c>
      <c r="BP81" s="458" t="str">
        <f t="shared" si="99"/>
        <v/>
      </c>
      <c r="BQ81" s="456" t="str">
        <f t="shared" si="99"/>
        <v/>
      </c>
      <c r="BR81" s="456" t="str">
        <f t="shared" si="99"/>
        <v/>
      </c>
      <c r="BS81" s="459" t="str">
        <f t="shared" si="99"/>
        <v/>
      </c>
      <c r="BT81" s="460" t="str">
        <f t="shared" si="99"/>
        <v/>
      </c>
      <c r="BU81" s="456" t="str">
        <f t="shared" si="99"/>
        <v/>
      </c>
      <c r="BV81" s="456" t="str">
        <f t="shared" si="99"/>
        <v/>
      </c>
      <c r="BW81" s="461" t="str">
        <f t="shared" si="99"/>
        <v/>
      </c>
      <c r="BX81" s="441"/>
    </row>
    <row r="82" spans="1:76" ht="15.9" customHeight="1">
      <c r="A82" s="471"/>
      <c r="B82" s="452" t="s">
        <v>1097</v>
      </c>
      <c r="C82" s="453" t="str">
        <f>VLOOKUP(B82,'P14'!B:U,19,0)&amp;""</f>
        <v>×</v>
      </c>
      <c r="D82" s="453" t="str">
        <f>VLOOKUP(B82,'P14'!B:U,2,0)&amp;""</f>
        <v/>
      </c>
      <c r="E82" s="453" t="str">
        <f>VLOOKUP(B82,'P14'!B:U,5,0)&amp;""</f>
        <v/>
      </c>
      <c r="F82" s="453" t="str">
        <f>VLOOKUP(B82,'P14'!B:U,8,0)&amp;""</f>
        <v/>
      </c>
      <c r="G82" s="453" t="str">
        <f>VLOOKUP(B82,'P14'!B:U,17,0)&amp;""</f>
        <v/>
      </c>
      <c r="H82" s="453" t="str">
        <f>VLOOKUP(B82,'P14'!B:U,18,0)&amp;""</f>
        <v/>
      </c>
      <c r="I82" s="525"/>
      <c r="J82" s="519"/>
      <c r="K82" s="520"/>
      <c r="L82" s="454" t="s">
        <v>971</v>
      </c>
      <c r="M82" s="521"/>
      <c r="N82" s="522"/>
      <c r="O82" s="523"/>
      <c r="P82" s="520"/>
      <c r="Q82" s="454" t="s">
        <v>971</v>
      </c>
      <c r="R82" s="521"/>
      <c r="S82" s="524"/>
      <c r="T82" s="455" t="str">
        <f t="shared" si="98"/>
        <v/>
      </c>
      <c r="U82" s="456" t="str">
        <f t="shared" si="98"/>
        <v/>
      </c>
      <c r="V82" s="456" t="str">
        <f t="shared" si="98"/>
        <v/>
      </c>
      <c r="W82" s="457" t="str">
        <f t="shared" si="98"/>
        <v/>
      </c>
      <c r="X82" s="458" t="str">
        <f t="shared" si="98"/>
        <v/>
      </c>
      <c r="Y82" s="456" t="str">
        <f t="shared" si="98"/>
        <v/>
      </c>
      <c r="Z82" s="456" t="str">
        <f t="shared" si="98"/>
        <v/>
      </c>
      <c r="AA82" s="459" t="str">
        <f t="shared" si="98"/>
        <v/>
      </c>
      <c r="AB82" s="460" t="str">
        <f t="shared" si="98"/>
        <v/>
      </c>
      <c r="AC82" s="456" t="str">
        <f t="shared" si="98"/>
        <v/>
      </c>
      <c r="AD82" s="456" t="str">
        <f t="shared" si="98"/>
        <v/>
      </c>
      <c r="AE82" s="457" t="str">
        <f t="shared" si="98"/>
        <v/>
      </c>
      <c r="AF82" s="458" t="str">
        <f t="shared" si="98"/>
        <v/>
      </c>
      <c r="AG82" s="456" t="str">
        <f t="shared" si="98"/>
        <v/>
      </c>
      <c r="AH82" s="456" t="str">
        <f t="shared" si="98"/>
        <v/>
      </c>
      <c r="AI82" s="459" t="str">
        <f t="shared" si="98"/>
        <v/>
      </c>
      <c r="AJ82" s="460" t="str">
        <f t="shared" si="97"/>
        <v/>
      </c>
      <c r="AK82" s="456" t="str">
        <f t="shared" si="97"/>
        <v/>
      </c>
      <c r="AL82" s="456" t="str">
        <f t="shared" si="97"/>
        <v/>
      </c>
      <c r="AM82" s="457" t="str">
        <f t="shared" si="97"/>
        <v/>
      </c>
      <c r="AN82" s="458" t="str">
        <f t="shared" si="97"/>
        <v/>
      </c>
      <c r="AO82" s="456" t="str">
        <f t="shared" si="97"/>
        <v/>
      </c>
      <c r="AP82" s="456" t="str">
        <f t="shared" si="97"/>
        <v/>
      </c>
      <c r="AQ82" s="459" t="str">
        <f t="shared" si="97"/>
        <v/>
      </c>
      <c r="AR82" s="460" t="str">
        <f t="shared" si="97"/>
        <v/>
      </c>
      <c r="AS82" s="456" t="str">
        <f t="shared" si="97"/>
        <v/>
      </c>
      <c r="AT82" s="456" t="str">
        <f t="shared" si="97"/>
        <v/>
      </c>
      <c r="AU82" s="457" t="str">
        <f t="shared" si="97"/>
        <v/>
      </c>
      <c r="AV82" s="458" t="str">
        <f t="shared" si="97"/>
        <v/>
      </c>
      <c r="AW82" s="456" t="str">
        <f t="shared" si="97"/>
        <v/>
      </c>
      <c r="AX82" s="456" t="str">
        <f t="shared" si="97"/>
        <v/>
      </c>
      <c r="AY82" s="459" t="str">
        <f t="shared" si="97"/>
        <v/>
      </c>
      <c r="AZ82" s="460" t="str">
        <f t="shared" ref="AZ82:BO97" si="100">IF($O82="",IF(OR($J82="",$M82=""),"",IF(AND(AZ$18&gt;=1*($J82&amp;":"&amp;$K82),AZ$18&lt;=1*($M82&amp;":"&amp;$N82)),1,"")),IF(OR($J82="",$M82=""),"",IF(AND(AZ$18&gt;=1*($J82&amp;":"&amp;$K82),AZ$18&lt;=1*($M82&amp;":"&amp;$N82)),IF(AND(AZ$18&gt;=1*($O82&amp;":"&amp;$P82),AZ$18&lt;=1*($R82&amp;":"&amp;$S82)), "休",1),"")))</f>
        <v/>
      </c>
      <c r="BA82" s="456" t="str">
        <f t="shared" si="100"/>
        <v/>
      </c>
      <c r="BB82" s="456" t="str">
        <f t="shared" si="100"/>
        <v/>
      </c>
      <c r="BC82" s="457" t="str">
        <f t="shared" si="100"/>
        <v/>
      </c>
      <c r="BD82" s="458" t="str">
        <f t="shared" si="100"/>
        <v/>
      </c>
      <c r="BE82" s="456" t="str">
        <f t="shared" si="100"/>
        <v/>
      </c>
      <c r="BF82" s="456" t="str">
        <f t="shared" si="100"/>
        <v/>
      </c>
      <c r="BG82" s="459" t="str">
        <f t="shared" si="100"/>
        <v/>
      </c>
      <c r="BH82" s="460" t="str">
        <f t="shared" si="100"/>
        <v/>
      </c>
      <c r="BI82" s="456" t="str">
        <f t="shared" si="100"/>
        <v/>
      </c>
      <c r="BJ82" s="456" t="str">
        <f t="shared" si="100"/>
        <v/>
      </c>
      <c r="BK82" s="457" t="str">
        <f t="shared" si="100"/>
        <v/>
      </c>
      <c r="BL82" s="458" t="str">
        <f t="shared" si="100"/>
        <v/>
      </c>
      <c r="BM82" s="456" t="str">
        <f t="shared" si="100"/>
        <v/>
      </c>
      <c r="BN82" s="456" t="str">
        <f t="shared" si="100"/>
        <v/>
      </c>
      <c r="BO82" s="459" t="str">
        <f t="shared" si="100"/>
        <v/>
      </c>
      <c r="BP82" s="458" t="str">
        <f t="shared" si="99"/>
        <v/>
      </c>
      <c r="BQ82" s="456" t="str">
        <f t="shared" si="99"/>
        <v/>
      </c>
      <c r="BR82" s="456" t="str">
        <f t="shared" si="99"/>
        <v/>
      </c>
      <c r="BS82" s="459" t="str">
        <f t="shared" si="99"/>
        <v/>
      </c>
      <c r="BT82" s="460" t="str">
        <f t="shared" si="99"/>
        <v/>
      </c>
      <c r="BU82" s="456" t="str">
        <f t="shared" si="99"/>
        <v/>
      </c>
      <c r="BV82" s="456" t="str">
        <f t="shared" si="99"/>
        <v/>
      </c>
      <c r="BW82" s="461" t="str">
        <f t="shared" si="99"/>
        <v/>
      </c>
      <c r="BX82" s="441"/>
    </row>
    <row r="83" spans="1:76" ht="15.9" customHeight="1">
      <c r="A83" s="471"/>
      <c r="B83" s="452" t="s">
        <v>1098</v>
      </c>
      <c r="C83" s="453" t="str">
        <f>VLOOKUP(B83,'P14'!B:U,19,0)&amp;""</f>
        <v>×</v>
      </c>
      <c r="D83" s="453" t="str">
        <f>VLOOKUP(B83,'P14'!B:U,2,0)&amp;""</f>
        <v/>
      </c>
      <c r="E83" s="453" t="str">
        <f>VLOOKUP(B83,'P14'!B:U,5,0)&amp;""</f>
        <v/>
      </c>
      <c r="F83" s="453" t="str">
        <f>VLOOKUP(B83,'P14'!B:U,8,0)&amp;""</f>
        <v/>
      </c>
      <c r="G83" s="453" t="str">
        <f>VLOOKUP(B83,'P14'!B:U,17,0)&amp;""</f>
        <v/>
      </c>
      <c r="H83" s="453" t="str">
        <f>VLOOKUP(B83,'P14'!B:U,18,0)&amp;""</f>
        <v/>
      </c>
      <c r="I83" s="525"/>
      <c r="J83" s="519"/>
      <c r="K83" s="520"/>
      <c r="L83" s="454" t="s">
        <v>971</v>
      </c>
      <c r="M83" s="521"/>
      <c r="N83" s="522"/>
      <c r="O83" s="523"/>
      <c r="P83" s="520"/>
      <c r="Q83" s="454" t="s">
        <v>971</v>
      </c>
      <c r="R83" s="521"/>
      <c r="S83" s="524"/>
      <c r="T83" s="455" t="str">
        <f t="shared" si="98"/>
        <v/>
      </c>
      <c r="U83" s="456" t="str">
        <f t="shared" si="98"/>
        <v/>
      </c>
      <c r="V83" s="456" t="str">
        <f t="shared" si="98"/>
        <v/>
      </c>
      <c r="W83" s="457" t="str">
        <f t="shared" si="98"/>
        <v/>
      </c>
      <c r="X83" s="458" t="str">
        <f t="shared" si="98"/>
        <v/>
      </c>
      <c r="Y83" s="456" t="str">
        <f t="shared" si="98"/>
        <v/>
      </c>
      <c r="Z83" s="456" t="str">
        <f t="shared" si="98"/>
        <v/>
      </c>
      <c r="AA83" s="459" t="str">
        <f t="shared" si="98"/>
        <v/>
      </c>
      <c r="AB83" s="460" t="str">
        <f t="shared" si="98"/>
        <v/>
      </c>
      <c r="AC83" s="456" t="str">
        <f t="shared" si="98"/>
        <v/>
      </c>
      <c r="AD83" s="456" t="str">
        <f t="shared" si="98"/>
        <v/>
      </c>
      <c r="AE83" s="457" t="str">
        <f t="shared" si="98"/>
        <v/>
      </c>
      <c r="AF83" s="458" t="str">
        <f t="shared" si="98"/>
        <v/>
      </c>
      <c r="AG83" s="456" t="str">
        <f t="shared" si="98"/>
        <v/>
      </c>
      <c r="AH83" s="456" t="str">
        <f t="shared" si="98"/>
        <v/>
      </c>
      <c r="AI83" s="459" t="str">
        <f t="shared" ref="AI83:AX98" si="101">IF($O83="",IF(OR($J83="",$M83=""),"",IF(AND(AI$18&gt;=1*($J83&amp;":"&amp;$K83),AI$18&lt;=1*($M83&amp;":"&amp;$N83)),1,"")),IF(OR($J83="",$M83=""),"",IF(AND(AI$18&gt;=1*($J83&amp;":"&amp;$K83),AI$18&lt;=1*($M83&amp;":"&amp;$N83)),IF(AND(AI$18&gt;=1*($O83&amp;":"&amp;$P83),AI$18&lt;=1*($R83&amp;":"&amp;$S83)), "休",1),"")))</f>
        <v/>
      </c>
      <c r="AJ83" s="460" t="str">
        <f t="shared" si="101"/>
        <v/>
      </c>
      <c r="AK83" s="456" t="str">
        <f t="shared" si="101"/>
        <v/>
      </c>
      <c r="AL83" s="456" t="str">
        <f t="shared" si="101"/>
        <v/>
      </c>
      <c r="AM83" s="457" t="str">
        <f t="shared" si="101"/>
        <v/>
      </c>
      <c r="AN83" s="458" t="str">
        <f t="shared" si="101"/>
        <v/>
      </c>
      <c r="AO83" s="456" t="str">
        <f t="shared" si="101"/>
        <v/>
      </c>
      <c r="AP83" s="456" t="str">
        <f t="shared" si="101"/>
        <v/>
      </c>
      <c r="AQ83" s="459" t="str">
        <f t="shared" si="101"/>
        <v/>
      </c>
      <c r="AR83" s="460" t="str">
        <f t="shared" si="101"/>
        <v/>
      </c>
      <c r="AS83" s="456" t="str">
        <f t="shared" si="101"/>
        <v/>
      </c>
      <c r="AT83" s="456" t="str">
        <f t="shared" si="101"/>
        <v/>
      </c>
      <c r="AU83" s="457" t="str">
        <f t="shared" si="101"/>
        <v/>
      </c>
      <c r="AV83" s="458" t="str">
        <f t="shared" si="101"/>
        <v/>
      </c>
      <c r="AW83" s="456" t="str">
        <f t="shared" si="101"/>
        <v/>
      </c>
      <c r="AX83" s="456" t="str">
        <f t="shared" si="101"/>
        <v/>
      </c>
      <c r="AY83" s="459" t="str">
        <f t="shared" ref="AY83:BN98" si="102">IF($O83="",IF(OR($J83="",$M83=""),"",IF(AND(AY$18&gt;=1*($J83&amp;":"&amp;$K83),AY$18&lt;=1*($M83&amp;":"&amp;$N83)),1,"")),IF(OR($J83="",$M83=""),"",IF(AND(AY$18&gt;=1*($J83&amp;":"&amp;$K83),AY$18&lt;=1*($M83&amp;":"&amp;$N83)),IF(AND(AY$18&gt;=1*($O83&amp;":"&amp;$P83),AY$18&lt;=1*($R83&amp;":"&amp;$S83)), "休",1),"")))</f>
        <v/>
      </c>
      <c r="AZ83" s="460" t="str">
        <f t="shared" si="100"/>
        <v/>
      </c>
      <c r="BA83" s="456" t="str">
        <f t="shared" si="100"/>
        <v/>
      </c>
      <c r="BB83" s="456" t="str">
        <f t="shared" si="100"/>
        <v/>
      </c>
      <c r="BC83" s="457" t="str">
        <f t="shared" si="100"/>
        <v/>
      </c>
      <c r="BD83" s="458" t="str">
        <f t="shared" si="100"/>
        <v/>
      </c>
      <c r="BE83" s="456" t="str">
        <f t="shared" si="100"/>
        <v/>
      </c>
      <c r="BF83" s="456" t="str">
        <f t="shared" si="100"/>
        <v/>
      </c>
      <c r="BG83" s="459" t="str">
        <f t="shared" si="100"/>
        <v/>
      </c>
      <c r="BH83" s="460" t="str">
        <f t="shared" si="100"/>
        <v/>
      </c>
      <c r="BI83" s="456" t="str">
        <f t="shared" si="100"/>
        <v/>
      </c>
      <c r="BJ83" s="456" t="str">
        <f t="shared" si="100"/>
        <v/>
      </c>
      <c r="BK83" s="457" t="str">
        <f t="shared" si="100"/>
        <v/>
      </c>
      <c r="BL83" s="458" t="str">
        <f t="shared" si="100"/>
        <v/>
      </c>
      <c r="BM83" s="456" t="str">
        <f t="shared" si="100"/>
        <v/>
      </c>
      <c r="BN83" s="456" t="str">
        <f t="shared" si="100"/>
        <v/>
      </c>
      <c r="BO83" s="459" t="str">
        <f t="shared" si="100"/>
        <v/>
      </c>
      <c r="BP83" s="458" t="str">
        <f t="shared" si="99"/>
        <v/>
      </c>
      <c r="BQ83" s="456" t="str">
        <f t="shared" si="99"/>
        <v/>
      </c>
      <c r="BR83" s="456" t="str">
        <f t="shared" si="99"/>
        <v/>
      </c>
      <c r="BS83" s="459" t="str">
        <f t="shared" si="99"/>
        <v/>
      </c>
      <c r="BT83" s="460" t="str">
        <f t="shared" si="99"/>
        <v/>
      </c>
      <c r="BU83" s="456" t="str">
        <f t="shared" si="99"/>
        <v/>
      </c>
      <c r="BV83" s="456" t="str">
        <f t="shared" si="99"/>
        <v/>
      </c>
      <c r="BW83" s="461" t="str">
        <f t="shared" si="99"/>
        <v/>
      </c>
      <c r="BX83" s="441"/>
    </row>
    <row r="84" spans="1:76" ht="15.9" customHeight="1">
      <c r="A84" s="471"/>
      <c r="B84" s="395" t="s">
        <v>1099</v>
      </c>
      <c r="C84" s="395" t="str">
        <f>VLOOKUP(B84,'P14'!B:U,19,0)&amp;""</f>
        <v>×</v>
      </c>
      <c r="D84" s="395" t="str">
        <f>VLOOKUP(B84,'P14'!B:U,2,0)&amp;""</f>
        <v/>
      </c>
      <c r="E84" s="395" t="str">
        <f>VLOOKUP(B84,'P14'!B:U,5,0)&amp;""</f>
        <v/>
      </c>
      <c r="F84" s="395" t="str">
        <f>VLOOKUP(B84,'P14'!B:U,8,0)&amp;""</f>
        <v/>
      </c>
      <c r="G84" s="453" t="str">
        <f>VLOOKUP(B84,'P14'!B:U,17,0)&amp;""</f>
        <v/>
      </c>
      <c r="H84" s="453" t="str">
        <f>VLOOKUP(B84,'P14'!B:U,18,0)&amp;""</f>
        <v/>
      </c>
      <c r="I84" s="407"/>
      <c r="J84" s="408"/>
      <c r="K84" s="414"/>
      <c r="L84" s="391" t="s">
        <v>971</v>
      </c>
      <c r="M84" s="415"/>
      <c r="N84" s="526"/>
      <c r="O84" s="527"/>
      <c r="P84" s="414"/>
      <c r="Q84" s="391" t="s">
        <v>971</v>
      </c>
      <c r="R84" s="415"/>
      <c r="S84" s="409"/>
      <c r="T84" s="390" t="str">
        <f t="shared" ref="T84:AI99" si="103">IF($O84="",IF(OR($J84="",$M84=""),"",IF(AND(T$18&gt;=1*($J84&amp;":"&amp;$K84),T$18&lt;=1*($M84&amp;":"&amp;$N84)),1,"")),IF(OR($J84="",$M84=""),"",IF(AND(T$18&gt;=1*($J84&amp;":"&amp;$K84),T$18&lt;=1*($M84&amp;":"&amp;$N84)),IF(AND(T$18&gt;=1*($O84&amp;":"&amp;$P84),T$18&lt;=1*($R84&amp;":"&amp;$S84)), "休",1),"")))</f>
        <v/>
      </c>
      <c r="U84" s="410" t="str">
        <f t="shared" si="103"/>
        <v/>
      </c>
      <c r="V84" s="410" t="str">
        <f t="shared" si="103"/>
        <v/>
      </c>
      <c r="W84" s="411" t="str">
        <f t="shared" si="103"/>
        <v/>
      </c>
      <c r="X84" s="438" t="str">
        <f t="shared" si="103"/>
        <v/>
      </c>
      <c r="Y84" s="410" t="str">
        <f t="shared" si="103"/>
        <v/>
      </c>
      <c r="Z84" s="410" t="str">
        <f t="shared" si="103"/>
        <v/>
      </c>
      <c r="AA84" s="437" t="str">
        <f t="shared" si="103"/>
        <v/>
      </c>
      <c r="AB84" s="412" t="str">
        <f t="shared" si="103"/>
        <v/>
      </c>
      <c r="AC84" s="410" t="str">
        <f t="shared" si="103"/>
        <v/>
      </c>
      <c r="AD84" s="410" t="str">
        <f t="shared" si="103"/>
        <v/>
      </c>
      <c r="AE84" s="411" t="str">
        <f t="shared" si="103"/>
        <v/>
      </c>
      <c r="AF84" s="438" t="str">
        <f t="shared" si="103"/>
        <v/>
      </c>
      <c r="AG84" s="410" t="str">
        <f t="shared" si="103"/>
        <v/>
      </c>
      <c r="AH84" s="410" t="str">
        <f t="shared" si="103"/>
        <v/>
      </c>
      <c r="AI84" s="437" t="str">
        <f t="shared" si="101"/>
        <v/>
      </c>
      <c r="AJ84" s="412" t="str">
        <f t="shared" si="101"/>
        <v/>
      </c>
      <c r="AK84" s="410" t="str">
        <f t="shared" si="101"/>
        <v/>
      </c>
      <c r="AL84" s="410" t="str">
        <f t="shared" si="101"/>
        <v/>
      </c>
      <c r="AM84" s="411" t="str">
        <f t="shared" si="101"/>
        <v/>
      </c>
      <c r="AN84" s="438" t="str">
        <f t="shared" si="101"/>
        <v/>
      </c>
      <c r="AO84" s="410" t="str">
        <f t="shared" si="101"/>
        <v/>
      </c>
      <c r="AP84" s="410" t="str">
        <f t="shared" si="101"/>
        <v/>
      </c>
      <c r="AQ84" s="437" t="str">
        <f t="shared" si="101"/>
        <v/>
      </c>
      <c r="AR84" s="412" t="str">
        <f t="shared" si="101"/>
        <v/>
      </c>
      <c r="AS84" s="410" t="str">
        <f t="shared" si="101"/>
        <v/>
      </c>
      <c r="AT84" s="410" t="str">
        <f t="shared" si="101"/>
        <v/>
      </c>
      <c r="AU84" s="411" t="str">
        <f t="shared" si="101"/>
        <v/>
      </c>
      <c r="AV84" s="438" t="str">
        <f t="shared" si="101"/>
        <v/>
      </c>
      <c r="AW84" s="410" t="str">
        <f t="shared" si="101"/>
        <v/>
      </c>
      <c r="AX84" s="410" t="str">
        <f t="shared" si="101"/>
        <v/>
      </c>
      <c r="AY84" s="437" t="str">
        <f t="shared" si="102"/>
        <v/>
      </c>
      <c r="AZ84" s="412" t="str">
        <f t="shared" si="100"/>
        <v/>
      </c>
      <c r="BA84" s="410" t="str">
        <f t="shared" si="100"/>
        <v/>
      </c>
      <c r="BB84" s="410" t="str">
        <f t="shared" si="100"/>
        <v/>
      </c>
      <c r="BC84" s="411" t="str">
        <f t="shared" si="100"/>
        <v/>
      </c>
      <c r="BD84" s="438" t="str">
        <f t="shared" si="100"/>
        <v/>
      </c>
      <c r="BE84" s="410" t="str">
        <f t="shared" si="100"/>
        <v/>
      </c>
      <c r="BF84" s="410" t="str">
        <f t="shared" si="100"/>
        <v/>
      </c>
      <c r="BG84" s="437" t="str">
        <f t="shared" si="100"/>
        <v/>
      </c>
      <c r="BH84" s="412" t="str">
        <f t="shared" si="100"/>
        <v/>
      </c>
      <c r="BI84" s="410" t="str">
        <f t="shared" si="100"/>
        <v/>
      </c>
      <c r="BJ84" s="410" t="str">
        <f t="shared" si="100"/>
        <v/>
      </c>
      <c r="BK84" s="411" t="str">
        <f t="shared" si="100"/>
        <v/>
      </c>
      <c r="BL84" s="438" t="str">
        <f t="shared" si="100"/>
        <v/>
      </c>
      <c r="BM84" s="410" t="str">
        <f t="shared" si="100"/>
        <v/>
      </c>
      <c r="BN84" s="410" t="str">
        <f t="shared" si="100"/>
        <v/>
      </c>
      <c r="BO84" s="437" t="str">
        <f t="shared" si="100"/>
        <v/>
      </c>
      <c r="BP84" s="438" t="str">
        <f t="shared" si="99"/>
        <v/>
      </c>
      <c r="BQ84" s="410" t="str">
        <f t="shared" si="99"/>
        <v/>
      </c>
      <c r="BR84" s="410" t="str">
        <f t="shared" si="99"/>
        <v/>
      </c>
      <c r="BS84" s="437" t="str">
        <f t="shared" si="99"/>
        <v/>
      </c>
      <c r="BT84" s="412" t="str">
        <f t="shared" si="99"/>
        <v/>
      </c>
      <c r="BU84" s="410" t="str">
        <f t="shared" si="99"/>
        <v/>
      </c>
      <c r="BV84" s="410" t="str">
        <f t="shared" si="99"/>
        <v/>
      </c>
      <c r="BW84" s="413" t="str">
        <f t="shared" si="99"/>
        <v/>
      </c>
    </row>
    <row r="85" spans="1:76" ht="15.9" customHeight="1">
      <c r="A85" s="471"/>
      <c r="B85" s="395" t="s">
        <v>1100</v>
      </c>
      <c r="C85" s="395" t="str">
        <f>VLOOKUP(B85,'P14'!B:U,19,0)&amp;""</f>
        <v>×</v>
      </c>
      <c r="D85" s="395" t="str">
        <f>VLOOKUP(B85,'P14'!B:U,2,0)&amp;""</f>
        <v/>
      </c>
      <c r="E85" s="395" t="str">
        <f>VLOOKUP(B85,'P14'!B:U,5,0)&amp;""</f>
        <v/>
      </c>
      <c r="F85" s="395" t="str">
        <f>VLOOKUP(B85,'P14'!B:U,8,0)&amp;""</f>
        <v/>
      </c>
      <c r="G85" s="453" t="str">
        <f>VLOOKUP(B85,'P14'!B:U,17,0)&amp;""</f>
        <v/>
      </c>
      <c r="H85" s="453" t="str">
        <f>VLOOKUP(B85,'P14'!B:U,18,0)&amp;""</f>
        <v/>
      </c>
      <c r="I85" s="407"/>
      <c r="J85" s="408"/>
      <c r="K85" s="414"/>
      <c r="L85" s="391" t="s">
        <v>971</v>
      </c>
      <c r="M85" s="415"/>
      <c r="N85" s="526"/>
      <c r="O85" s="527"/>
      <c r="P85" s="414"/>
      <c r="Q85" s="391" t="s">
        <v>971</v>
      </c>
      <c r="R85" s="415"/>
      <c r="S85" s="409"/>
      <c r="T85" s="390" t="str">
        <f t="shared" si="103"/>
        <v/>
      </c>
      <c r="U85" s="410" t="str">
        <f t="shared" si="103"/>
        <v/>
      </c>
      <c r="V85" s="410" t="str">
        <f t="shared" si="103"/>
        <v/>
      </c>
      <c r="W85" s="411" t="str">
        <f t="shared" si="103"/>
        <v/>
      </c>
      <c r="X85" s="438" t="str">
        <f t="shared" si="103"/>
        <v/>
      </c>
      <c r="Y85" s="410" t="str">
        <f t="shared" si="103"/>
        <v/>
      </c>
      <c r="Z85" s="410" t="str">
        <f t="shared" si="103"/>
        <v/>
      </c>
      <c r="AA85" s="437" t="str">
        <f t="shared" si="103"/>
        <v/>
      </c>
      <c r="AB85" s="412" t="str">
        <f t="shared" si="103"/>
        <v/>
      </c>
      <c r="AC85" s="410" t="str">
        <f t="shared" si="103"/>
        <v/>
      </c>
      <c r="AD85" s="410" t="str">
        <f t="shared" si="103"/>
        <v/>
      </c>
      <c r="AE85" s="411" t="str">
        <f t="shared" si="103"/>
        <v/>
      </c>
      <c r="AF85" s="438" t="str">
        <f t="shared" si="103"/>
        <v/>
      </c>
      <c r="AG85" s="410" t="str">
        <f t="shared" si="103"/>
        <v/>
      </c>
      <c r="AH85" s="410" t="str">
        <f t="shared" si="103"/>
        <v/>
      </c>
      <c r="AI85" s="437" t="str">
        <f t="shared" si="101"/>
        <v/>
      </c>
      <c r="AJ85" s="412" t="str">
        <f t="shared" si="101"/>
        <v/>
      </c>
      <c r="AK85" s="410" t="str">
        <f t="shared" si="101"/>
        <v/>
      </c>
      <c r="AL85" s="410" t="str">
        <f t="shared" si="101"/>
        <v/>
      </c>
      <c r="AM85" s="411" t="str">
        <f t="shared" si="101"/>
        <v/>
      </c>
      <c r="AN85" s="438" t="str">
        <f t="shared" si="101"/>
        <v/>
      </c>
      <c r="AO85" s="410" t="str">
        <f t="shared" si="101"/>
        <v/>
      </c>
      <c r="AP85" s="410" t="str">
        <f t="shared" si="101"/>
        <v/>
      </c>
      <c r="AQ85" s="437" t="str">
        <f t="shared" si="101"/>
        <v/>
      </c>
      <c r="AR85" s="412" t="str">
        <f t="shared" si="101"/>
        <v/>
      </c>
      <c r="AS85" s="410" t="str">
        <f t="shared" si="101"/>
        <v/>
      </c>
      <c r="AT85" s="410" t="str">
        <f t="shared" si="101"/>
        <v/>
      </c>
      <c r="AU85" s="411" t="str">
        <f t="shared" si="101"/>
        <v/>
      </c>
      <c r="AV85" s="438" t="str">
        <f t="shared" si="101"/>
        <v/>
      </c>
      <c r="AW85" s="410" t="str">
        <f t="shared" si="101"/>
        <v/>
      </c>
      <c r="AX85" s="410" t="str">
        <f t="shared" si="101"/>
        <v/>
      </c>
      <c r="AY85" s="437" t="str">
        <f t="shared" si="102"/>
        <v/>
      </c>
      <c r="AZ85" s="412" t="str">
        <f t="shared" si="100"/>
        <v/>
      </c>
      <c r="BA85" s="410" t="str">
        <f t="shared" si="100"/>
        <v/>
      </c>
      <c r="BB85" s="410" t="str">
        <f t="shared" si="100"/>
        <v/>
      </c>
      <c r="BC85" s="411" t="str">
        <f t="shared" si="100"/>
        <v/>
      </c>
      <c r="BD85" s="438" t="str">
        <f t="shared" si="100"/>
        <v/>
      </c>
      <c r="BE85" s="410" t="str">
        <f t="shared" si="100"/>
        <v/>
      </c>
      <c r="BF85" s="410" t="str">
        <f t="shared" si="100"/>
        <v/>
      </c>
      <c r="BG85" s="437" t="str">
        <f t="shared" si="100"/>
        <v/>
      </c>
      <c r="BH85" s="412" t="str">
        <f t="shared" si="100"/>
        <v/>
      </c>
      <c r="BI85" s="410" t="str">
        <f t="shared" si="100"/>
        <v/>
      </c>
      <c r="BJ85" s="410" t="str">
        <f t="shared" si="100"/>
        <v/>
      </c>
      <c r="BK85" s="411" t="str">
        <f t="shared" si="100"/>
        <v/>
      </c>
      <c r="BL85" s="438" t="str">
        <f t="shared" si="100"/>
        <v/>
      </c>
      <c r="BM85" s="410" t="str">
        <f t="shared" si="100"/>
        <v/>
      </c>
      <c r="BN85" s="410" t="str">
        <f t="shared" si="100"/>
        <v/>
      </c>
      <c r="BO85" s="437" t="str">
        <f t="shared" si="100"/>
        <v/>
      </c>
      <c r="BP85" s="438" t="str">
        <f t="shared" si="99"/>
        <v/>
      </c>
      <c r="BQ85" s="410" t="str">
        <f t="shared" si="99"/>
        <v/>
      </c>
      <c r="BR85" s="410" t="str">
        <f t="shared" si="99"/>
        <v/>
      </c>
      <c r="BS85" s="437" t="str">
        <f t="shared" si="99"/>
        <v/>
      </c>
      <c r="BT85" s="412" t="str">
        <f t="shared" si="99"/>
        <v/>
      </c>
      <c r="BU85" s="410" t="str">
        <f t="shared" si="99"/>
        <v/>
      </c>
      <c r="BV85" s="410" t="str">
        <f t="shared" si="99"/>
        <v/>
      </c>
      <c r="BW85" s="413" t="str">
        <f t="shared" si="99"/>
        <v/>
      </c>
    </row>
    <row r="86" spans="1:76" ht="15.9" customHeight="1">
      <c r="A86" s="471"/>
      <c r="B86" s="395" t="s">
        <v>1101</v>
      </c>
      <c r="C86" s="395" t="str">
        <f>VLOOKUP(B86,'P14'!B:U,19,0)&amp;""</f>
        <v>×</v>
      </c>
      <c r="D86" s="395" t="str">
        <f>VLOOKUP(B86,'P14'!B:U,2,0)&amp;""</f>
        <v/>
      </c>
      <c r="E86" s="395" t="str">
        <f>VLOOKUP(B86,'P14'!B:U,5,0)&amp;""</f>
        <v/>
      </c>
      <c r="F86" s="395" t="str">
        <f>VLOOKUP(B86,'P14'!B:U,8,0)&amp;""</f>
        <v/>
      </c>
      <c r="G86" s="453" t="str">
        <f>VLOOKUP(B86,'P14'!B:U,17,0)&amp;""</f>
        <v/>
      </c>
      <c r="H86" s="453" t="str">
        <f>VLOOKUP(B86,'P14'!B:U,18,0)&amp;""</f>
        <v/>
      </c>
      <c r="I86" s="407"/>
      <c r="J86" s="408"/>
      <c r="K86" s="414"/>
      <c r="L86" s="391" t="s">
        <v>971</v>
      </c>
      <c r="M86" s="415"/>
      <c r="N86" s="526"/>
      <c r="O86" s="527"/>
      <c r="P86" s="414"/>
      <c r="Q86" s="391" t="s">
        <v>971</v>
      </c>
      <c r="R86" s="415"/>
      <c r="S86" s="409"/>
      <c r="T86" s="390" t="str">
        <f t="shared" si="103"/>
        <v/>
      </c>
      <c r="U86" s="410" t="str">
        <f t="shared" si="103"/>
        <v/>
      </c>
      <c r="V86" s="410" t="str">
        <f t="shared" si="103"/>
        <v/>
      </c>
      <c r="W86" s="411" t="str">
        <f t="shared" si="103"/>
        <v/>
      </c>
      <c r="X86" s="438" t="str">
        <f t="shared" si="103"/>
        <v/>
      </c>
      <c r="Y86" s="410" t="str">
        <f t="shared" si="103"/>
        <v/>
      </c>
      <c r="Z86" s="410" t="str">
        <f t="shared" si="103"/>
        <v/>
      </c>
      <c r="AA86" s="437" t="str">
        <f t="shared" si="103"/>
        <v/>
      </c>
      <c r="AB86" s="412" t="str">
        <f t="shared" si="103"/>
        <v/>
      </c>
      <c r="AC86" s="410" t="str">
        <f t="shared" si="103"/>
        <v/>
      </c>
      <c r="AD86" s="410" t="str">
        <f t="shared" si="103"/>
        <v/>
      </c>
      <c r="AE86" s="411" t="str">
        <f t="shared" si="103"/>
        <v/>
      </c>
      <c r="AF86" s="438" t="str">
        <f t="shared" si="103"/>
        <v/>
      </c>
      <c r="AG86" s="410" t="str">
        <f t="shared" si="103"/>
        <v/>
      </c>
      <c r="AH86" s="410" t="str">
        <f t="shared" si="103"/>
        <v/>
      </c>
      <c r="AI86" s="437" t="str">
        <f t="shared" si="101"/>
        <v/>
      </c>
      <c r="AJ86" s="412" t="str">
        <f t="shared" si="101"/>
        <v/>
      </c>
      <c r="AK86" s="410" t="str">
        <f t="shared" si="101"/>
        <v/>
      </c>
      <c r="AL86" s="410" t="str">
        <f t="shared" si="101"/>
        <v/>
      </c>
      <c r="AM86" s="411" t="str">
        <f t="shared" si="101"/>
        <v/>
      </c>
      <c r="AN86" s="438" t="str">
        <f t="shared" si="101"/>
        <v/>
      </c>
      <c r="AO86" s="410" t="str">
        <f t="shared" si="101"/>
        <v/>
      </c>
      <c r="AP86" s="410" t="str">
        <f t="shared" si="101"/>
        <v/>
      </c>
      <c r="AQ86" s="437" t="str">
        <f t="shared" si="101"/>
        <v/>
      </c>
      <c r="AR86" s="412" t="str">
        <f t="shared" si="101"/>
        <v/>
      </c>
      <c r="AS86" s="410" t="str">
        <f t="shared" si="101"/>
        <v/>
      </c>
      <c r="AT86" s="410" t="str">
        <f t="shared" si="101"/>
        <v/>
      </c>
      <c r="AU86" s="411" t="str">
        <f t="shared" si="101"/>
        <v/>
      </c>
      <c r="AV86" s="438" t="str">
        <f t="shared" si="101"/>
        <v/>
      </c>
      <c r="AW86" s="410" t="str">
        <f t="shared" si="101"/>
        <v/>
      </c>
      <c r="AX86" s="410" t="str">
        <f t="shared" si="101"/>
        <v/>
      </c>
      <c r="AY86" s="437" t="str">
        <f t="shared" si="102"/>
        <v/>
      </c>
      <c r="AZ86" s="412" t="str">
        <f t="shared" si="100"/>
        <v/>
      </c>
      <c r="BA86" s="410" t="str">
        <f t="shared" si="100"/>
        <v/>
      </c>
      <c r="BB86" s="410" t="str">
        <f t="shared" si="100"/>
        <v/>
      </c>
      <c r="BC86" s="411" t="str">
        <f t="shared" si="100"/>
        <v/>
      </c>
      <c r="BD86" s="438" t="str">
        <f t="shared" si="100"/>
        <v/>
      </c>
      <c r="BE86" s="410" t="str">
        <f t="shared" si="100"/>
        <v/>
      </c>
      <c r="BF86" s="410" t="str">
        <f t="shared" si="100"/>
        <v/>
      </c>
      <c r="BG86" s="437" t="str">
        <f t="shared" si="100"/>
        <v/>
      </c>
      <c r="BH86" s="412" t="str">
        <f t="shared" si="100"/>
        <v/>
      </c>
      <c r="BI86" s="410" t="str">
        <f t="shared" si="100"/>
        <v/>
      </c>
      <c r="BJ86" s="410" t="str">
        <f t="shared" si="100"/>
        <v/>
      </c>
      <c r="BK86" s="411" t="str">
        <f t="shared" si="100"/>
        <v/>
      </c>
      <c r="BL86" s="438" t="str">
        <f t="shared" si="100"/>
        <v/>
      </c>
      <c r="BM86" s="410" t="str">
        <f t="shared" si="100"/>
        <v/>
      </c>
      <c r="BN86" s="410" t="str">
        <f t="shared" si="100"/>
        <v/>
      </c>
      <c r="BO86" s="437" t="str">
        <f t="shared" si="100"/>
        <v/>
      </c>
      <c r="BP86" s="438" t="str">
        <f t="shared" si="99"/>
        <v/>
      </c>
      <c r="BQ86" s="410" t="str">
        <f t="shared" si="99"/>
        <v/>
      </c>
      <c r="BR86" s="410" t="str">
        <f t="shared" si="99"/>
        <v/>
      </c>
      <c r="BS86" s="437" t="str">
        <f t="shared" si="99"/>
        <v/>
      </c>
      <c r="BT86" s="412" t="str">
        <f t="shared" si="99"/>
        <v/>
      </c>
      <c r="BU86" s="410" t="str">
        <f t="shared" si="99"/>
        <v/>
      </c>
      <c r="BV86" s="410" t="str">
        <f t="shared" si="99"/>
        <v/>
      </c>
      <c r="BW86" s="413" t="str">
        <f t="shared" si="99"/>
        <v/>
      </c>
    </row>
    <row r="87" spans="1:76" ht="15.9" customHeight="1">
      <c r="A87" s="471"/>
      <c r="B87" s="395" t="s">
        <v>1102</v>
      </c>
      <c r="C87" s="395" t="str">
        <f>VLOOKUP(B87,'P14'!B:U,19,0)&amp;""</f>
        <v>×</v>
      </c>
      <c r="D87" s="395" t="str">
        <f>VLOOKUP(B87,'P14'!B:U,2,0)&amp;""</f>
        <v/>
      </c>
      <c r="E87" s="395" t="str">
        <f>VLOOKUP(B87,'P14'!B:U,5,0)&amp;""</f>
        <v/>
      </c>
      <c r="F87" s="395" t="str">
        <f>VLOOKUP(B87,'P14'!B:U,8,0)&amp;""</f>
        <v/>
      </c>
      <c r="G87" s="453" t="str">
        <f>VLOOKUP(B87,'P14'!B:U,17,0)&amp;""</f>
        <v/>
      </c>
      <c r="H87" s="453" t="str">
        <f>VLOOKUP(B87,'P14'!B:U,18,0)&amp;""</f>
        <v/>
      </c>
      <c r="I87" s="407"/>
      <c r="J87" s="408"/>
      <c r="K87" s="414"/>
      <c r="L87" s="391" t="s">
        <v>971</v>
      </c>
      <c r="M87" s="415"/>
      <c r="N87" s="526"/>
      <c r="O87" s="527"/>
      <c r="P87" s="414"/>
      <c r="Q87" s="391" t="s">
        <v>971</v>
      </c>
      <c r="R87" s="415"/>
      <c r="S87" s="409"/>
      <c r="T87" s="390" t="str">
        <f t="shared" si="103"/>
        <v/>
      </c>
      <c r="U87" s="410" t="str">
        <f t="shared" si="103"/>
        <v/>
      </c>
      <c r="V87" s="410" t="str">
        <f t="shared" si="103"/>
        <v/>
      </c>
      <c r="W87" s="411" t="str">
        <f t="shared" si="103"/>
        <v/>
      </c>
      <c r="X87" s="438" t="str">
        <f t="shared" si="103"/>
        <v/>
      </c>
      <c r="Y87" s="410" t="str">
        <f t="shared" si="103"/>
        <v/>
      </c>
      <c r="Z87" s="410" t="str">
        <f t="shared" si="103"/>
        <v/>
      </c>
      <c r="AA87" s="437" t="str">
        <f t="shared" si="103"/>
        <v/>
      </c>
      <c r="AB87" s="412" t="str">
        <f t="shared" si="103"/>
        <v/>
      </c>
      <c r="AC87" s="410" t="str">
        <f t="shared" si="103"/>
        <v/>
      </c>
      <c r="AD87" s="410" t="str">
        <f t="shared" si="103"/>
        <v/>
      </c>
      <c r="AE87" s="411" t="str">
        <f t="shared" si="103"/>
        <v/>
      </c>
      <c r="AF87" s="438" t="str">
        <f t="shared" si="103"/>
        <v/>
      </c>
      <c r="AG87" s="410" t="str">
        <f t="shared" si="103"/>
        <v/>
      </c>
      <c r="AH87" s="410" t="str">
        <f t="shared" si="103"/>
        <v/>
      </c>
      <c r="AI87" s="437" t="str">
        <f t="shared" si="101"/>
        <v/>
      </c>
      <c r="AJ87" s="412" t="str">
        <f t="shared" si="101"/>
        <v/>
      </c>
      <c r="AK87" s="410" t="str">
        <f t="shared" si="101"/>
        <v/>
      </c>
      <c r="AL87" s="410" t="str">
        <f t="shared" si="101"/>
        <v/>
      </c>
      <c r="AM87" s="411" t="str">
        <f t="shared" si="101"/>
        <v/>
      </c>
      <c r="AN87" s="438" t="str">
        <f t="shared" si="101"/>
        <v/>
      </c>
      <c r="AO87" s="410" t="str">
        <f t="shared" si="101"/>
        <v/>
      </c>
      <c r="AP87" s="410" t="str">
        <f t="shared" si="101"/>
        <v/>
      </c>
      <c r="AQ87" s="437" t="str">
        <f t="shared" si="101"/>
        <v/>
      </c>
      <c r="AR87" s="412" t="str">
        <f t="shared" si="101"/>
        <v/>
      </c>
      <c r="AS87" s="410" t="str">
        <f t="shared" si="101"/>
        <v/>
      </c>
      <c r="AT87" s="410" t="str">
        <f t="shared" si="101"/>
        <v/>
      </c>
      <c r="AU87" s="411" t="str">
        <f t="shared" si="101"/>
        <v/>
      </c>
      <c r="AV87" s="438" t="str">
        <f t="shared" si="101"/>
        <v/>
      </c>
      <c r="AW87" s="410" t="str">
        <f t="shared" si="101"/>
        <v/>
      </c>
      <c r="AX87" s="410" t="str">
        <f t="shared" si="101"/>
        <v/>
      </c>
      <c r="AY87" s="437" t="str">
        <f t="shared" si="102"/>
        <v/>
      </c>
      <c r="AZ87" s="412" t="str">
        <f t="shared" si="100"/>
        <v/>
      </c>
      <c r="BA87" s="410" t="str">
        <f t="shared" si="100"/>
        <v/>
      </c>
      <c r="BB87" s="410" t="str">
        <f t="shared" si="100"/>
        <v/>
      </c>
      <c r="BC87" s="411" t="str">
        <f t="shared" si="100"/>
        <v/>
      </c>
      <c r="BD87" s="438" t="str">
        <f t="shared" si="100"/>
        <v/>
      </c>
      <c r="BE87" s="410" t="str">
        <f t="shared" si="100"/>
        <v/>
      </c>
      <c r="BF87" s="410" t="str">
        <f t="shared" si="100"/>
        <v/>
      </c>
      <c r="BG87" s="437" t="str">
        <f t="shared" si="100"/>
        <v/>
      </c>
      <c r="BH87" s="412" t="str">
        <f t="shared" si="100"/>
        <v/>
      </c>
      <c r="BI87" s="410" t="str">
        <f t="shared" si="100"/>
        <v/>
      </c>
      <c r="BJ87" s="410" t="str">
        <f t="shared" si="100"/>
        <v/>
      </c>
      <c r="BK87" s="411" t="str">
        <f t="shared" si="100"/>
        <v/>
      </c>
      <c r="BL87" s="438" t="str">
        <f t="shared" si="100"/>
        <v/>
      </c>
      <c r="BM87" s="410" t="str">
        <f t="shared" si="100"/>
        <v/>
      </c>
      <c r="BN87" s="410" t="str">
        <f t="shared" si="100"/>
        <v/>
      </c>
      <c r="BO87" s="437" t="str">
        <f t="shared" si="100"/>
        <v/>
      </c>
      <c r="BP87" s="438" t="str">
        <f t="shared" si="99"/>
        <v/>
      </c>
      <c r="BQ87" s="410" t="str">
        <f t="shared" si="99"/>
        <v/>
      </c>
      <c r="BR87" s="410" t="str">
        <f t="shared" si="99"/>
        <v/>
      </c>
      <c r="BS87" s="437" t="str">
        <f t="shared" si="99"/>
        <v/>
      </c>
      <c r="BT87" s="412" t="str">
        <f t="shared" si="99"/>
        <v/>
      </c>
      <c r="BU87" s="410" t="str">
        <f t="shared" si="99"/>
        <v/>
      </c>
      <c r="BV87" s="410" t="str">
        <f t="shared" si="99"/>
        <v/>
      </c>
      <c r="BW87" s="413" t="str">
        <f t="shared" si="99"/>
        <v/>
      </c>
    </row>
    <row r="88" spans="1:76" ht="15.9" customHeight="1">
      <c r="A88" s="471"/>
      <c r="B88" s="395" t="s">
        <v>1103</v>
      </c>
      <c r="C88" s="395" t="str">
        <f>VLOOKUP(B88,'P14'!B:U,19,0)&amp;""</f>
        <v>×</v>
      </c>
      <c r="D88" s="395" t="str">
        <f>VLOOKUP(B88,'P14'!B:U,2,0)&amp;""</f>
        <v/>
      </c>
      <c r="E88" s="395" t="str">
        <f>VLOOKUP(B88,'P14'!B:U,5,0)&amp;""</f>
        <v/>
      </c>
      <c r="F88" s="395" t="str">
        <f>VLOOKUP(B88,'P14'!B:U,8,0)&amp;""</f>
        <v/>
      </c>
      <c r="G88" s="453" t="str">
        <f>VLOOKUP(B88,'P14'!B:U,17,0)&amp;""</f>
        <v/>
      </c>
      <c r="H88" s="453" t="str">
        <f>VLOOKUP(B88,'P14'!B:U,18,0)&amp;""</f>
        <v/>
      </c>
      <c r="I88" s="407"/>
      <c r="J88" s="408"/>
      <c r="K88" s="414"/>
      <c r="L88" s="391" t="s">
        <v>971</v>
      </c>
      <c r="M88" s="415"/>
      <c r="N88" s="526"/>
      <c r="O88" s="527"/>
      <c r="P88" s="414"/>
      <c r="Q88" s="391" t="s">
        <v>971</v>
      </c>
      <c r="R88" s="415"/>
      <c r="S88" s="409"/>
      <c r="T88" s="390" t="str">
        <f t="shared" si="103"/>
        <v/>
      </c>
      <c r="U88" s="410" t="str">
        <f t="shared" si="103"/>
        <v/>
      </c>
      <c r="V88" s="410" t="str">
        <f t="shared" si="103"/>
        <v/>
      </c>
      <c r="W88" s="411" t="str">
        <f t="shared" si="103"/>
        <v/>
      </c>
      <c r="X88" s="438" t="str">
        <f t="shared" si="103"/>
        <v/>
      </c>
      <c r="Y88" s="410" t="str">
        <f t="shared" si="103"/>
        <v/>
      </c>
      <c r="Z88" s="410" t="str">
        <f t="shared" si="103"/>
        <v/>
      </c>
      <c r="AA88" s="437" t="str">
        <f t="shared" si="103"/>
        <v/>
      </c>
      <c r="AB88" s="412" t="str">
        <f t="shared" si="103"/>
        <v/>
      </c>
      <c r="AC88" s="410" t="str">
        <f t="shared" si="103"/>
        <v/>
      </c>
      <c r="AD88" s="410" t="str">
        <f t="shared" si="103"/>
        <v/>
      </c>
      <c r="AE88" s="411" t="str">
        <f t="shared" si="103"/>
        <v/>
      </c>
      <c r="AF88" s="438" t="str">
        <f t="shared" si="103"/>
        <v/>
      </c>
      <c r="AG88" s="410" t="str">
        <f t="shared" si="103"/>
        <v/>
      </c>
      <c r="AH88" s="410" t="str">
        <f t="shared" si="103"/>
        <v/>
      </c>
      <c r="AI88" s="437" t="str">
        <f t="shared" si="101"/>
        <v/>
      </c>
      <c r="AJ88" s="412" t="str">
        <f t="shared" si="101"/>
        <v/>
      </c>
      <c r="AK88" s="410" t="str">
        <f t="shared" si="101"/>
        <v/>
      </c>
      <c r="AL88" s="410" t="str">
        <f t="shared" si="101"/>
        <v/>
      </c>
      <c r="AM88" s="411" t="str">
        <f t="shared" si="101"/>
        <v/>
      </c>
      <c r="AN88" s="438" t="str">
        <f t="shared" si="101"/>
        <v/>
      </c>
      <c r="AO88" s="410" t="str">
        <f t="shared" si="101"/>
        <v/>
      </c>
      <c r="AP88" s="410" t="str">
        <f t="shared" si="101"/>
        <v/>
      </c>
      <c r="AQ88" s="437" t="str">
        <f t="shared" si="101"/>
        <v/>
      </c>
      <c r="AR88" s="412" t="str">
        <f t="shared" si="101"/>
        <v/>
      </c>
      <c r="AS88" s="410" t="str">
        <f t="shared" si="101"/>
        <v/>
      </c>
      <c r="AT88" s="410" t="str">
        <f t="shared" si="101"/>
        <v/>
      </c>
      <c r="AU88" s="411" t="str">
        <f t="shared" si="101"/>
        <v/>
      </c>
      <c r="AV88" s="438" t="str">
        <f t="shared" si="101"/>
        <v/>
      </c>
      <c r="AW88" s="410" t="str">
        <f t="shared" si="101"/>
        <v/>
      </c>
      <c r="AX88" s="410" t="str">
        <f t="shared" si="101"/>
        <v/>
      </c>
      <c r="AY88" s="437" t="str">
        <f t="shared" si="102"/>
        <v/>
      </c>
      <c r="AZ88" s="412" t="str">
        <f t="shared" si="100"/>
        <v/>
      </c>
      <c r="BA88" s="410" t="str">
        <f t="shared" si="100"/>
        <v/>
      </c>
      <c r="BB88" s="410" t="str">
        <f t="shared" si="100"/>
        <v/>
      </c>
      <c r="BC88" s="411" t="str">
        <f t="shared" si="100"/>
        <v/>
      </c>
      <c r="BD88" s="438" t="str">
        <f t="shared" si="100"/>
        <v/>
      </c>
      <c r="BE88" s="410" t="str">
        <f t="shared" si="100"/>
        <v/>
      </c>
      <c r="BF88" s="410" t="str">
        <f t="shared" si="100"/>
        <v/>
      </c>
      <c r="BG88" s="437" t="str">
        <f t="shared" si="100"/>
        <v/>
      </c>
      <c r="BH88" s="412" t="str">
        <f t="shared" si="100"/>
        <v/>
      </c>
      <c r="BI88" s="410" t="str">
        <f t="shared" si="100"/>
        <v/>
      </c>
      <c r="BJ88" s="410" t="str">
        <f t="shared" si="100"/>
        <v/>
      </c>
      <c r="BK88" s="411" t="str">
        <f t="shared" si="100"/>
        <v/>
      </c>
      <c r="BL88" s="438" t="str">
        <f t="shared" si="100"/>
        <v/>
      </c>
      <c r="BM88" s="410" t="str">
        <f t="shared" si="100"/>
        <v/>
      </c>
      <c r="BN88" s="410" t="str">
        <f t="shared" si="100"/>
        <v/>
      </c>
      <c r="BO88" s="437" t="str">
        <f t="shared" si="100"/>
        <v/>
      </c>
      <c r="BP88" s="438" t="str">
        <f t="shared" si="99"/>
        <v/>
      </c>
      <c r="BQ88" s="410" t="str">
        <f t="shared" si="99"/>
        <v/>
      </c>
      <c r="BR88" s="410" t="str">
        <f t="shared" si="99"/>
        <v/>
      </c>
      <c r="BS88" s="437" t="str">
        <f t="shared" si="99"/>
        <v/>
      </c>
      <c r="BT88" s="412" t="str">
        <f t="shared" si="99"/>
        <v/>
      </c>
      <c r="BU88" s="410" t="str">
        <f t="shared" si="99"/>
        <v/>
      </c>
      <c r="BV88" s="410" t="str">
        <f t="shared" si="99"/>
        <v/>
      </c>
      <c r="BW88" s="413" t="str">
        <f t="shared" si="99"/>
        <v/>
      </c>
    </row>
    <row r="89" spans="1:76" ht="15.9" customHeight="1">
      <c r="A89" s="471"/>
      <c r="B89" s="395" t="s">
        <v>1104</v>
      </c>
      <c r="C89" s="395" t="str">
        <f>VLOOKUP(B89,'P14'!B:U,19,0)&amp;""</f>
        <v>×</v>
      </c>
      <c r="D89" s="395" t="str">
        <f>VLOOKUP(B89,'P14'!B:U,2,0)&amp;""</f>
        <v/>
      </c>
      <c r="E89" s="395" t="str">
        <f>VLOOKUP(B89,'P14'!B:U,5,0)&amp;""</f>
        <v/>
      </c>
      <c r="F89" s="395" t="str">
        <f>VLOOKUP(B89,'P14'!B:U,8,0)&amp;""</f>
        <v/>
      </c>
      <c r="G89" s="453" t="str">
        <f>VLOOKUP(B89,'P14'!B:U,17,0)&amp;""</f>
        <v>　</v>
      </c>
      <c r="H89" s="453" t="str">
        <f>VLOOKUP(B89,'P14'!B:U,18,0)&amp;""</f>
        <v>　</v>
      </c>
      <c r="I89" s="407"/>
      <c r="J89" s="408"/>
      <c r="K89" s="414"/>
      <c r="L89" s="391" t="s">
        <v>971</v>
      </c>
      <c r="M89" s="415"/>
      <c r="N89" s="526"/>
      <c r="O89" s="527"/>
      <c r="P89" s="414"/>
      <c r="Q89" s="391" t="s">
        <v>971</v>
      </c>
      <c r="R89" s="415"/>
      <c r="S89" s="409"/>
      <c r="T89" s="390" t="str">
        <f t="shared" si="103"/>
        <v/>
      </c>
      <c r="U89" s="410" t="str">
        <f t="shared" si="103"/>
        <v/>
      </c>
      <c r="V89" s="410" t="str">
        <f t="shared" si="103"/>
        <v/>
      </c>
      <c r="W89" s="411" t="str">
        <f t="shared" si="103"/>
        <v/>
      </c>
      <c r="X89" s="438" t="str">
        <f t="shared" si="103"/>
        <v/>
      </c>
      <c r="Y89" s="410" t="str">
        <f t="shared" si="103"/>
        <v/>
      </c>
      <c r="Z89" s="410" t="str">
        <f t="shared" si="103"/>
        <v/>
      </c>
      <c r="AA89" s="437" t="str">
        <f t="shared" si="103"/>
        <v/>
      </c>
      <c r="AB89" s="412" t="str">
        <f t="shared" si="103"/>
        <v/>
      </c>
      <c r="AC89" s="410" t="str">
        <f t="shared" si="103"/>
        <v/>
      </c>
      <c r="AD89" s="410" t="str">
        <f t="shared" si="103"/>
        <v/>
      </c>
      <c r="AE89" s="411" t="str">
        <f t="shared" si="103"/>
        <v/>
      </c>
      <c r="AF89" s="438" t="str">
        <f t="shared" si="103"/>
        <v/>
      </c>
      <c r="AG89" s="410" t="str">
        <f t="shared" si="103"/>
        <v/>
      </c>
      <c r="AH89" s="410" t="str">
        <f t="shared" si="103"/>
        <v/>
      </c>
      <c r="AI89" s="437" t="str">
        <f t="shared" si="101"/>
        <v/>
      </c>
      <c r="AJ89" s="412" t="str">
        <f t="shared" si="101"/>
        <v/>
      </c>
      <c r="AK89" s="410" t="str">
        <f t="shared" si="101"/>
        <v/>
      </c>
      <c r="AL89" s="410" t="str">
        <f t="shared" si="101"/>
        <v/>
      </c>
      <c r="AM89" s="411" t="str">
        <f t="shared" si="101"/>
        <v/>
      </c>
      <c r="AN89" s="438" t="str">
        <f t="shared" si="101"/>
        <v/>
      </c>
      <c r="AO89" s="410" t="str">
        <f t="shared" si="101"/>
        <v/>
      </c>
      <c r="AP89" s="410" t="str">
        <f t="shared" si="101"/>
        <v/>
      </c>
      <c r="AQ89" s="437" t="str">
        <f t="shared" si="101"/>
        <v/>
      </c>
      <c r="AR89" s="412" t="str">
        <f t="shared" si="101"/>
        <v/>
      </c>
      <c r="AS89" s="410" t="str">
        <f t="shared" si="101"/>
        <v/>
      </c>
      <c r="AT89" s="410" t="str">
        <f t="shared" si="101"/>
        <v/>
      </c>
      <c r="AU89" s="411" t="str">
        <f t="shared" si="101"/>
        <v/>
      </c>
      <c r="AV89" s="438" t="str">
        <f t="shared" si="101"/>
        <v/>
      </c>
      <c r="AW89" s="410" t="str">
        <f t="shared" si="101"/>
        <v/>
      </c>
      <c r="AX89" s="410" t="str">
        <f t="shared" si="101"/>
        <v/>
      </c>
      <c r="AY89" s="437" t="str">
        <f t="shared" si="102"/>
        <v/>
      </c>
      <c r="AZ89" s="412" t="str">
        <f t="shared" si="100"/>
        <v/>
      </c>
      <c r="BA89" s="410" t="str">
        <f t="shared" si="100"/>
        <v/>
      </c>
      <c r="BB89" s="410" t="str">
        <f t="shared" si="100"/>
        <v/>
      </c>
      <c r="BC89" s="411" t="str">
        <f t="shared" si="100"/>
        <v/>
      </c>
      <c r="BD89" s="438" t="str">
        <f t="shared" si="100"/>
        <v/>
      </c>
      <c r="BE89" s="410" t="str">
        <f t="shared" si="100"/>
        <v/>
      </c>
      <c r="BF89" s="410" t="str">
        <f t="shared" si="100"/>
        <v/>
      </c>
      <c r="BG89" s="437" t="str">
        <f t="shared" si="100"/>
        <v/>
      </c>
      <c r="BH89" s="412" t="str">
        <f t="shared" si="100"/>
        <v/>
      </c>
      <c r="BI89" s="410" t="str">
        <f t="shared" si="100"/>
        <v/>
      </c>
      <c r="BJ89" s="410" t="str">
        <f t="shared" si="100"/>
        <v/>
      </c>
      <c r="BK89" s="411" t="str">
        <f t="shared" si="100"/>
        <v/>
      </c>
      <c r="BL89" s="438" t="str">
        <f t="shared" si="100"/>
        <v/>
      </c>
      <c r="BM89" s="410" t="str">
        <f t="shared" si="100"/>
        <v/>
      </c>
      <c r="BN89" s="410" t="str">
        <f t="shared" si="100"/>
        <v/>
      </c>
      <c r="BO89" s="437" t="str">
        <f t="shared" si="100"/>
        <v/>
      </c>
      <c r="BP89" s="438" t="str">
        <f t="shared" si="99"/>
        <v/>
      </c>
      <c r="BQ89" s="410" t="str">
        <f t="shared" si="99"/>
        <v/>
      </c>
      <c r="BR89" s="410" t="str">
        <f t="shared" si="99"/>
        <v/>
      </c>
      <c r="BS89" s="437" t="str">
        <f t="shared" si="99"/>
        <v/>
      </c>
      <c r="BT89" s="412" t="str">
        <f t="shared" si="99"/>
        <v/>
      </c>
      <c r="BU89" s="410" t="str">
        <f t="shared" si="99"/>
        <v/>
      </c>
      <c r="BV89" s="410" t="str">
        <f t="shared" si="99"/>
        <v/>
      </c>
      <c r="BW89" s="413" t="str">
        <f t="shared" si="99"/>
        <v/>
      </c>
    </row>
    <row r="90" spans="1:76" ht="15.9" customHeight="1">
      <c r="A90" s="471"/>
      <c r="B90" s="395" t="s">
        <v>1105</v>
      </c>
      <c r="C90" s="395" t="str">
        <f>VLOOKUP(B90,'P14'!B:U,19,0)&amp;""</f>
        <v>×</v>
      </c>
      <c r="D90" s="395" t="str">
        <f>VLOOKUP(B90,'P14'!B:U,2,0)&amp;""</f>
        <v/>
      </c>
      <c r="E90" s="395" t="str">
        <f>VLOOKUP(B90,'P14'!B:U,5,0)&amp;""</f>
        <v/>
      </c>
      <c r="F90" s="395" t="str">
        <f>VLOOKUP(B90,'P14'!B:U,8,0)&amp;""</f>
        <v/>
      </c>
      <c r="G90" s="453" t="str">
        <f>VLOOKUP(B90,'P14'!B:U,17,0)&amp;""</f>
        <v>　</v>
      </c>
      <c r="H90" s="453" t="str">
        <f>VLOOKUP(B90,'P14'!B:U,18,0)&amp;""</f>
        <v>　</v>
      </c>
      <c r="I90" s="407"/>
      <c r="J90" s="408"/>
      <c r="K90" s="414"/>
      <c r="L90" s="391" t="s">
        <v>971</v>
      </c>
      <c r="M90" s="415"/>
      <c r="N90" s="526"/>
      <c r="O90" s="527"/>
      <c r="P90" s="414"/>
      <c r="Q90" s="391" t="s">
        <v>971</v>
      </c>
      <c r="R90" s="415"/>
      <c r="S90" s="409"/>
      <c r="T90" s="390" t="str">
        <f t="shared" si="103"/>
        <v/>
      </c>
      <c r="U90" s="410" t="str">
        <f t="shared" si="103"/>
        <v/>
      </c>
      <c r="V90" s="410" t="str">
        <f t="shared" si="103"/>
        <v/>
      </c>
      <c r="W90" s="411" t="str">
        <f t="shared" si="103"/>
        <v/>
      </c>
      <c r="X90" s="438" t="str">
        <f t="shared" si="103"/>
        <v/>
      </c>
      <c r="Y90" s="410" t="str">
        <f t="shared" si="103"/>
        <v/>
      </c>
      <c r="Z90" s="410" t="str">
        <f t="shared" si="103"/>
        <v/>
      </c>
      <c r="AA90" s="437" t="str">
        <f t="shared" si="103"/>
        <v/>
      </c>
      <c r="AB90" s="412" t="str">
        <f t="shared" si="103"/>
        <v/>
      </c>
      <c r="AC90" s="410" t="str">
        <f t="shared" si="103"/>
        <v/>
      </c>
      <c r="AD90" s="410" t="str">
        <f t="shared" si="103"/>
        <v/>
      </c>
      <c r="AE90" s="411" t="str">
        <f t="shared" si="103"/>
        <v/>
      </c>
      <c r="AF90" s="438" t="str">
        <f t="shared" si="103"/>
        <v/>
      </c>
      <c r="AG90" s="410" t="str">
        <f t="shared" si="103"/>
        <v/>
      </c>
      <c r="AH90" s="410" t="str">
        <f t="shared" si="103"/>
        <v/>
      </c>
      <c r="AI90" s="437" t="str">
        <f t="shared" si="101"/>
        <v/>
      </c>
      <c r="AJ90" s="412" t="str">
        <f t="shared" si="101"/>
        <v/>
      </c>
      <c r="AK90" s="410" t="str">
        <f t="shared" si="101"/>
        <v/>
      </c>
      <c r="AL90" s="410" t="str">
        <f t="shared" si="101"/>
        <v/>
      </c>
      <c r="AM90" s="411" t="str">
        <f t="shared" si="101"/>
        <v/>
      </c>
      <c r="AN90" s="438" t="str">
        <f t="shared" si="101"/>
        <v/>
      </c>
      <c r="AO90" s="410" t="str">
        <f t="shared" si="101"/>
        <v/>
      </c>
      <c r="AP90" s="410" t="str">
        <f t="shared" si="101"/>
        <v/>
      </c>
      <c r="AQ90" s="437" t="str">
        <f t="shared" si="101"/>
        <v/>
      </c>
      <c r="AR90" s="412" t="str">
        <f t="shared" si="101"/>
        <v/>
      </c>
      <c r="AS90" s="410" t="str">
        <f t="shared" si="101"/>
        <v/>
      </c>
      <c r="AT90" s="410" t="str">
        <f t="shared" si="101"/>
        <v/>
      </c>
      <c r="AU90" s="411" t="str">
        <f t="shared" si="101"/>
        <v/>
      </c>
      <c r="AV90" s="438" t="str">
        <f t="shared" si="101"/>
        <v/>
      </c>
      <c r="AW90" s="410" t="str">
        <f t="shared" si="101"/>
        <v/>
      </c>
      <c r="AX90" s="410" t="str">
        <f t="shared" si="101"/>
        <v/>
      </c>
      <c r="AY90" s="437" t="str">
        <f t="shared" si="102"/>
        <v/>
      </c>
      <c r="AZ90" s="412" t="str">
        <f t="shared" si="100"/>
        <v/>
      </c>
      <c r="BA90" s="410" t="str">
        <f t="shared" si="100"/>
        <v/>
      </c>
      <c r="BB90" s="410" t="str">
        <f t="shared" si="100"/>
        <v/>
      </c>
      <c r="BC90" s="411" t="str">
        <f t="shared" si="100"/>
        <v/>
      </c>
      <c r="BD90" s="438" t="str">
        <f t="shared" si="100"/>
        <v/>
      </c>
      <c r="BE90" s="410" t="str">
        <f t="shared" si="100"/>
        <v/>
      </c>
      <c r="BF90" s="410" t="str">
        <f t="shared" si="100"/>
        <v/>
      </c>
      <c r="BG90" s="437" t="str">
        <f t="shared" si="100"/>
        <v/>
      </c>
      <c r="BH90" s="412" t="str">
        <f t="shared" si="100"/>
        <v/>
      </c>
      <c r="BI90" s="410" t="str">
        <f t="shared" si="100"/>
        <v/>
      </c>
      <c r="BJ90" s="410" t="str">
        <f t="shared" si="100"/>
        <v/>
      </c>
      <c r="BK90" s="411" t="str">
        <f t="shared" si="100"/>
        <v/>
      </c>
      <c r="BL90" s="438" t="str">
        <f t="shared" si="100"/>
        <v/>
      </c>
      <c r="BM90" s="410" t="str">
        <f t="shared" si="100"/>
        <v/>
      </c>
      <c r="BN90" s="410" t="str">
        <f t="shared" si="100"/>
        <v/>
      </c>
      <c r="BO90" s="437" t="str">
        <f t="shared" si="100"/>
        <v/>
      </c>
      <c r="BP90" s="438" t="str">
        <f t="shared" si="99"/>
        <v/>
      </c>
      <c r="BQ90" s="410" t="str">
        <f t="shared" si="99"/>
        <v/>
      </c>
      <c r="BR90" s="410" t="str">
        <f t="shared" si="99"/>
        <v/>
      </c>
      <c r="BS90" s="437" t="str">
        <f t="shared" si="99"/>
        <v/>
      </c>
      <c r="BT90" s="412" t="str">
        <f t="shared" si="99"/>
        <v/>
      </c>
      <c r="BU90" s="410" t="str">
        <f t="shared" si="99"/>
        <v/>
      </c>
      <c r="BV90" s="410" t="str">
        <f t="shared" si="99"/>
        <v/>
      </c>
      <c r="BW90" s="413" t="str">
        <f t="shared" si="99"/>
        <v/>
      </c>
    </row>
    <row r="91" spans="1:76" ht="15.9" customHeight="1">
      <c r="A91" s="471"/>
      <c r="B91" s="395" t="s">
        <v>1106</v>
      </c>
      <c r="C91" s="395" t="str">
        <f>VLOOKUP(B91,'P14'!B:U,19,0)&amp;""</f>
        <v>×</v>
      </c>
      <c r="D91" s="395" t="str">
        <f>VLOOKUP(B91,'P14'!B:U,2,0)&amp;""</f>
        <v/>
      </c>
      <c r="E91" s="395" t="str">
        <f>VLOOKUP(B91,'P14'!B:U,5,0)&amp;""</f>
        <v/>
      </c>
      <c r="F91" s="395" t="str">
        <f>VLOOKUP(B91,'P14'!B:U,8,0)&amp;""</f>
        <v/>
      </c>
      <c r="G91" s="453" t="str">
        <f>VLOOKUP(B91,'P14'!B:U,17,0)&amp;""</f>
        <v>　</v>
      </c>
      <c r="H91" s="453" t="str">
        <f>VLOOKUP(B91,'P14'!B:U,18,0)&amp;""</f>
        <v>　</v>
      </c>
      <c r="I91" s="407"/>
      <c r="J91" s="408"/>
      <c r="K91" s="414"/>
      <c r="L91" s="391" t="s">
        <v>971</v>
      </c>
      <c r="M91" s="415"/>
      <c r="N91" s="526"/>
      <c r="O91" s="527"/>
      <c r="P91" s="414"/>
      <c r="Q91" s="391" t="s">
        <v>971</v>
      </c>
      <c r="R91" s="415"/>
      <c r="S91" s="409"/>
      <c r="T91" s="390" t="str">
        <f t="shared" si="103"/>
        <v/>
      </c>
      <c r="U91" s="410" t="str">
        <f t="shared" si="103"/>
        <v/>
      </c>
      <c r="V91" s="410" t="str">
        <f t="shared" si="103"/>
        <v/>
      </c>
      <c r="W91" s="411" t="str">
        <f t="shared" si="103"/>
        <v/>
      </c>
      <c r="X91" s="438" t="str">
        <f t="shared" si="103"/>
        <v/>
      </c>
      <c r="Y91" s="410" t="str">
        <f t="shared" si="103"/>
        <v/>
      </c>
      <c r="Z91" s="410" t="str">
        <f t="shared" si="103"/>
        <v/>
      </c>
      <c r="AA91" s="437" t="str">
        <f t="shared" si="103"/>
        <v/>
      </c>
      <c r="AB91" s="412" t="str">
        <f t="shared" si="103"/>
        <v/>
      </c>
      <c r="AC91" s="410" t="str">
        <f t="shared" si="103"/>
        <v/>
      </c>
      <c r="AD91" s="410" t="str">
        <f t="shared" si="103"/>
        <v/>
      </c>
      <c r="AE91" s="411" t="str">
        <f t="shared" si="103"/>
        <v/>
      </c>
      <c r="AF91" s="438" t="str">
        <f t="shared" si="103"/>
        <v/>
      </c>
      <c r="AG91" s="410" t="str">
        <f t="shared" si="103"/>
        <v/>
      </c>
      <c r="AH91" s="410" t="str">
        <f t="shared" si="103"/>
        <v/>
      </c>
      <c r="AI91" s="437" t="str">
        <f t="shared" si="101"/>
        <v/>
      </c>
      <c r="AJ91" s="412" t="str">
        <f t="shared" si="101"/>
        <v/>
      </c>
      <c r="AK91" s="410" t="str">
        <f t="shared" si="101"/>
        <v/>
      </c>
      <c r="AL91" s="410" t="str">
        <f t="shared" si="101"/>
        <v/>
      </c>
      <c r="AM91" s="411" t="str">
        <f t="shared" si="101"/>
        <v/>
      </c>
      <c r="AN91" s="438" t="str">
        <f t="shared" si="101"/>
        <v/>
      </c>
      <c r="AO91" s="410" t="str">
        <f t="shared" si="101"/>
        <v/>
      </c>
      <c r="AP91" s="410" t="str">
        <f t="shared" si="101"/>
        <v/>
      </c>
      <c r="AQ91" s="437" t="str">
        <f t="shared" si="101"/>
        <v/>
      </c>
      <c r="AR91" s="412" t="str">
        <f t="shared" si="101"/>
        <v/>
      </c>
      <c r="AS91" s="410" t="str">
        <f t="shared" si="101"/>
        <v/>
      </c>
      <c r="AT91" s="410" t="str">
        <f t="shared" si="101"/>
        <v/>
      </c>
      <c r="AU91" s="411" t="str">
        <f t="shared" si="101"/>
        <v/>
      </c>
      <c r="AV91" s="438" t="str">
        <f t="shared" si="101"/>
        <v/>
      </c>
      <c r="AW91" s="410" t="str">
        <f t="shared" si="101"/>
        <v/>
      </c>
      <c r="AX91" s="410" t="str">
        <f t="shared" si="101"/>
        <v/>
      </c>
      <c r="AY91" s="437" t="str">
        <f t="shared" si="102"/>
        <v/>
      </c>
      <c r="AZ91" s="412" t="str">
        <f t="shared" si="100"/>
        <v/>
      </c>
      <c r="BA91" s="410" t="str">
        <f t="shared" si="100"/>
        <v/>
      </c>
      <c r="BB91" s="410" t="str">
        <f t="shared" si="100"/>
        <v/>
      </c>
      <c r="BC91" s="411" t="str">
        <f t="shared" si="100"/>
        <v/>
      </c>
      <c r="BD91" s="438" t="str">
        <f t="shared" si="100"/>
        <v/>
      </c>
      <c r="BE91" s="410" t="str">
        <f t="shared" si="100"/>
        <v/>
      </c>
      <c r="BF91" s="410" t="str">
        <f t="shared" si="100"/>
        <v/>
      </c>
      <c r="BG91" s="437" t="str">
        <f t="shared" si="100"/>
        <v/>
      </c>
      <c r="BH91" s="412" t="str">
        <f t="shared" si="100"/>
        <v/>
      </c>
      <c r="BI91" s="410" t="str">
        <f t="shared" si="100"/>
        <v/>
      </c>
      <c r="BJ91" s="410" t="str">
        <f t="shared" si="100"/>
        <v/>
      </c>
      <c r="BK91" s="411" t="str">
        <f t="shared" si="100"/>
        <v/>
      </c>
      <c r="BL91" s="438" t="str">
        <f t="shared" si="100"/>
        <v/>
      </c>
      <c r="BM91" s="410" t="str">
        <f t="shared" si="100"/>
        <v/>
      </c>
      <c r="BN91" s="410" t="str">
        <f t="shared" si="100"/>
        <v/>
      </c>
      <c r="BO91" s="437" t="str">
        <f t="shared" si="100"/>
        <v/>
      </c>
      <c r="BP91" s="438" t="str">
        <f t="shared" si="99"/>
        <v/>
      </c>
      <c r="BQ91" s="410" t="str">
        <f t="shared" si="99"/>
        <v/>
      </c>
      <c r="BR91" s="410" t="str">
        <f t="shared" si="99"/>
        <v/>
      </c>
      <c r="BS91" s="437" t="str">
        <f t="shared" si="99"/>
        <v/>
      </c>
      <c r="BT91" s="412" t="str">
        <f t="shared" si="99"/>
        <v/>
      </c>
      <c r="BU91" s="410" t="str">
        <f t="shared" si="99"/>
        <v/>
      </c>
      <c r="BV91" s="410" t="str">
        <f t="shared" si="99"/>
        <v/>
      </c>
      <c r="BW91" s="413" t="str">
        <f t="shared" si="99"/>
        <v/>
      </c>
    </row>
    <row r="92" spans="1:76" ht="15.9" customHeight="1">
      <c r="A92" s="471"/>
      <c r="B92" s="395" t="s">
        <v>1107</v>
      </c>
      <c r="C92" s="395" t="str">
        <f>VLOOKUP(B92,'P14'!B:U,19,0)&amp;""</f>
        <v>×</v>
      </c>
      <c r="D92" s="395" t="str">
        <f>VLOOKUP(B92,'P14'!B:U,2,0)&amp;""</f>
        <v/>
      </c>
      <c r="E92" s="395" t="str">
        <f>VLOOKUP(B92,'P14'!B:U,5,0)&amp;""</f>
        <v/>
      </c>
      <c r="F92" s="395" t="str">
        <f>VLOOKUP(B92,'P14'!B:U,8,0)&amp;""</f>
        <v/>
      </c>
      <c r="G92" s="453" t="str">
        <f>VLOOKUP(B92,'P14'!B:U,17,0)&amp;""</f>
        <v>　</v>
      </c>
      <c r="H92" s="453" t="str">
        <f>VLOOKUP(B92,'P14'!B:U,18,0)&amp;""</f>
        <v>　</v>
      </c>
      <c r="I92" s="407"/>
      <c r="J92" s="408"/>
      <c r="K92" s="414"/>
      <c r="L92" s="391" t="s">
        <v>971</v>
      </c>
      <c r="M92" s="415"/>
      <c r="N92" s="526"/>
      <c r="O92" s="527"/>
      <c r="P92" s="414"/>
      <c r="Q92" s="391" t="s">
        <v>971</v>
      </c>
      <c r="R92" s="415"/>
      <c r="S92" s="409"/>
      <c r="T92" s="390" t="str">
        <f t="shared" si="103"/>
        <v/>
      </c>
      <c r="U92" s="410" t="str">
        <f t="shared" si="103"/>
        <v/>
      </c>
      <c r="V92" s="410" t="str">
        <f t="shared" si="103"/>
        <v/>
      </c>
      <c r="W92" s="411" t="str">
        <f t="shared" si="103"/>
        <v/>
      </c>
      <c r="X92" s="438" t="str">
        <f t="shared" si="103"/>
        <v/>
      </c>
      <c r="Y92" s="410" t="str">
        <f t="shared" si="103"/>
        <v/>
      </c>
      <c r="Z92" s="410" t="str">
        <f t="shared" si="103"/>
        <v/>
      </c>
      <c r="AA92" s="437" t="str">
        <f t="shared" si="103"/>
        <v/>
      </c>
      <c r="AB92" s="412" t="str">
        <f t="shared" si="103"/>
        <v/>
      </c>
      <c r="AC92" s="410" t="str">
        <f t="shared" si="103"/>
        <v/>
      </c>
      <c r="AD92" s="410" t="str">
        <f t="shared" si="103"/>
        <v/>
      </c>
      <c r="AE92" s="411" t="str">
        <f t="shared" si="103"/>
        <v/>
      </c>
      <c r="AF92" s="438" t="str">
        <f t="shared" si="103"/>
        <v/>
      </c>
      <c r="AG92" s="410" t="str">
        <f t="shared" si="103"/>
        <v/>
      </c>
      <c r="AH92" s="410" t="str">
        <f t="shared" si="103"/>
        <v/>
      </c>
      <c r="AI92" s="437" t="str">
        <f t="shared" si="101"/>
        <v/>
      </c>
      <c r="AJ92" s="412" t="str">
        <f t="shared" si="101"/>
        <v/>
      </c>
      <c r="AK92" s="410" t="str">
        <f t="shared" si="101"/>
        <v/>
      </c>
      <c r="AL92" s="410" t="str">
        <f t="shared" si="101"/>
        <v/>
      </c>
      <c r="AM92" s="411" t="str">
        <f t="shared" si="101"/>
        <v/>
      </c>
      <c r="AN92" s="438" t="str">
        <f t="shared" si="101"/>
        <v/>
      </c>
      <c r="AO92" s="410" t="str">
        <f t="shared" si="101"/>
        <v/>
      </c>
      <c r="AP92" s="410" t="str">
        <f t="shared" si="101"/>
        <v/>
      </c>
      <c r="AQ92" s="437" t="str">
        <f t="shared" si="101"/>
        <v/>
      </c>
      <c r="AR92" s="412" t="str">
        <f t="shared" si="101"/>
        <v/>
      </c>
      <c r="AS92" s="410" t="str">
        <f t="shared" si="101"/>
        <v/>
      </c>
      <c r="AT92" s="410" t="str">
        <f t="shared" si="101"/>
        <v/>
      </c>
      <c r="AU92" s="411" t="str">
        <f t="shared" si="101"/>
        <v/>
      </c>
      <c r="AV92" s="438" t="str">
        <f t="shared" si="101"/>
        <v/>
      </c>
      <c r="AW92" s="410" t="str">
        <f t="shared" si="101"/>
        <v/>
      </c>
      <c r="AX92" s="410" t="str">
        <f t="shared" si="101"/>
        <v/>
      </c>
      <c r="AY92" s="437" t="str">
        <f t="shared" si="102"/>
        <v/>
      </c>
      <c r="AZ92" s="412" t="str">
        <f t="shared" si="100"/>
        <v/>
      </c>
      <c r="BA92" s="410" t="str">
        <f t="shared" si="100"/>
        <v/>
      </c>
      <c r="BB92" s="410" t="str">
        <f t="shared" si="100"/>
        <v/>
      </c>
      <c r="BC92" s="411" t="str">
        <f t="shared" si="100"/>
        <v/>
      </c>
      <c r="BD92" s="438" t="str">
        <f t="shared" si="100"/>
        <v/>
      </c>
      <c r="BE92" s="410" t="str">
        <f t="shared" si="100"/>
        <v/>
      </c>
      <c r="BF92" s="410" t="str">
        <f t="shared" si="100"/>
        <v/>
      </c>
      <c r="BG92" s="437" t="str">
        <f t="shared" si="100"/>
        <v/>
      </c>
      <c r="BH92" s="412" t="str">
        <f t="shared" si="100"/>
        <v/>
      </c>
      <c r="BI92" s="410" t="str">
        <f t="shared" si="100"/>
        <v/>
      </c>
      <c r="BJ92" s="410" t="str">
        <f t="shared" si="100"/>
        <v/>
      </c>
      <c r="BK92" s="411" t="str">
        <f t="shared" si="100"/>
        <v/>
      </c>
      <c r="BL92" s="438" t="str">
        <f t="shared" si="100"/>
        <v/>
      </c>
      <c r="BM92" s="410" t="str">
        <f t="shared" si="100"/>
        <v/>
      </c>
      <c r="BN92" s="410" t="str">
        <f t="shared" si="100"/>
        <v/>
      </c>
      <c r="BO92" s="437" t="str">
        <f t="shared" si="100"/>
        <v/>
      </c>
      <c r="BP92" s="438" t="str">
        <f t="shared" si="99"/>
        <v/>
      </c>
      <c r="BQ92" s="410" t="str">
        <f t="shared" si="99"/>
        <v/>
      </c>
      <c r="BR92" s="410" t="str">
        <f t="shared" si="99"/>
        <v/>
      </c>
      <c r="BS92" s="437" t="str">
        <f t="shared" si="99"/>
        <v/>
      </c>
      <c r="BT92" s="412" t="str">
        <f t="shared" si="99"/>
        <v/>
      </c>
      <c r="BU92" s="410" t="str">
        <f t="shared" si="99"/>
        <v/>
      </c>
      <c r="BV92" s="410" t="str">
        <f t="shared" si="99"/>
        <v/>
      </c>
      <c r="BW92" s="413" t="str">
        <f t="shared" si="99"/>
        <v/>
      </c>
    </row>
    <row r="93" spans="1:76" ht="15.9" customHeight="1">
      <c r="A93" s="471"/>
      <c r="B93" s="395" t="s">
        <v>1108</v>
      </c>
      <c r="C93" s="395" t="str">
        <f>VLOOKUP(B93,'P14'!B:U,19,0)&amp;""</f>
        <v>×</v>
      </c>
      <c r="D93" s="395" t="str">
        <f>VLOOKUP(B93,'P14'!B:U,2,0)&amp;""</f>
        <v/>
      </c>
      <c r="E93" s="395" t="str">
        <f>VLOOKUP(B93,'P14'!B:U,5,0)&amp;""</f>
        <v/>
      </c>
      <c r="F93" s="395" t="str">
        <f>VLOOKUP(B93,'P14'!B:U,8,0)&amp;""</f>
        <v/>
      </c>
      <c r="G93" s="453" t="str">
        <f>VLOOKUP(B93,'P14'!B:U,17,0)&amp;""</f>
        <v>　</v>
      </c>
      <c r="H93" s="453" t="str">
        <f>VLOOKUP(B93,'P14'!B:U,18,0)&amp;""</f>
        <v>　</v>
      </c>
      <c r="I93" s="407"/>
      <c r="J93" s="408"/>
      <c r="K93" s="414"/>
      <c r="L93" s="391" t="s">
        <v>971</v>
      </c>
      <c r="M93" s="415"/>
      <c r="N93" s="526"/>
      <c r="O93" s="527"/>
      <c r="P93" s="414"/>
      <c r="Q93" s="391" t="s">
        <v>971</v>
      </c>
      <c r="R93" s="415"/>
      <c r="S93" s="409"/>
      <c r="T93" s="390" t="str">
        <f t="shared" si="103"/>
        <v/>
      </c>
      <c r="U93" s="410" t="str">
        <f t="shared" si="103"/>
        <v/>
      </c>
      <c r="V93" s="410" t="str">
        <f t="shared" si="103"/>
        <v/>
      </c>
      <c r="W93" s="411" t="str">
        <f t="shared" si="103"/>
        <v/>
      </c>
      <c r="X93" s="438" t="str">
        <f t="shared" si="103"/>
        <v/>
      </c>
      <c r="Y93" s="410" t="str">
        <f t="shared" si="103"/>
        <v/>
      </c>
      <c r="Z93" s="410" t="str">
        <f t="shared" si="103"/>
        <v/>
      </c>
      <c r="AA93" s="437" t="str">
        <f t="shared" si="103"/>
        <v/>
      </c>
      <c r="AB93" s="412" t="str">
        <f t="shared" si="103"/>
        <v/>
      </c>
      <c r="AC93" s="410" t="str">
        <f t="shared" si="103"/>
        <v/>
      </c>
      <c r="AD93" s="410" t="str">
        <f t="shared" si="103"/>
        <v/>
      </c>
      <c r="AE93" s="411" t="str">
        <f t="shared" si="103"/>
        <v/>
      </c>
      <c r="AF93" s="438" t="str">
        <f t="shared" si="103"/>
        <v/>
      </c>
      <c r="AG93" s="410" t="str">
        <f t="shared" si="103"/>
        <v/>
      </c>
      <c r="AH93" s="410" t="str">
        <f t="shared" si="103"/>
        <v/>
      </c>
      <c r="AI93" s="437" t="str">
        <f t="shared" si="101"/>
        <v/>
      </c>
      <c r="AJ93" s="412" t="str">
        <f t="shared" si="101"/>
        <v/>
      </c>
      <c r="AK93" s="410" t="str">
        <f t="shared" si="101"/>
        <v/>
      </c>
      <c r="AL93" s="410" t="str">
        <f t="shared" si="101"/>
        <v/>
      </c>
      <c r="AM93" s="411" t="str">
        <f t="shared" si="101"/>
        <v/>
      </c>
      <c r="AN93" s="438" t="str">
        <f t="shared" si="101"/>
        <v/>
      </c>
      <c r="AO93" s="410" t="str">
        <f t="shared" si="101"/>
        <v/>
      </c>
      <c r="AP93" s="410" t="str">
        <f t="shared" si="101"/>
        <v/>
      </c>
      <c r="AQ93" s="437" t="str">
        <f t="shared" si="101"/>
        <v/>
      </c>
      <c r="AR93" s="412" t="str">
        <f t="shared" si="101"/>
        <v/>
      </c>
      <c r="AS93" s="410" t="str">
        <f t="shared" si="101"/>
        <v/>
      </c>
      <c r="AT93" s="410" t="str">
        <f t="shared" si="101"/>
        <v/>
      </c>
      <c r="AU93" s="411" t="str">
        <f t="shared" si="101"/>
        <v/>
      </c>
      <c r="AV93" s="438" t="str">
        <f t="shared" si="101"/>
        <v/>
      </c>
      <c r="AW93" s="410" t="str">
        <f t="shared" si="101"/>
        <v/>
      </c>
      <c r="AX93" s="410" t="str">
        <f t="shared" si="101"/>
        <v/>
      </c>
      <c r="AY93" s="437" t="str">
        <f t="shared" si="102"/>
        <v/>
      </c>
      <c r="AZ93" s="412" t="str">
        <f t="shared" si="100"/>
        <v/>
      </c>
      <c r="BA93" s="410" t="str">
        <f t="shared" si="100"/>
        <v/>
      </c>
      <c r="BB93" s="410" t="str">
        <f t="shared" si="100"/>
        <v/>
      </c>
      <c r="BC93" s="411" t="str">
        <f t="shared" si="100"/>
        <v/>
      </c>
      <c r="BD93" s="438" t="str">
        <f t="shared" si="100"/>
        <v/>
      </c>
      <c r="BE93" s="410" t="str">
        <f t="shared" si="100"/>
        <v/>
      </c>
      <c r="BF93" s="410" t="str">
        <f t="shared" si="100"/>
        <v/>
      </c>
      <c r="BG93" s="437" t="str">
        <f t="shared" si="100"/>
        <v/>
      </c>
      <c r="BH93" s="412" t="str">
        <f t="shared" si="100"/>
        <v/>
      </c>
      <c r="BI93" s="410" t="str">
        <f t="shared" si="100"/>
        <v/>
      </c>
      <c r="BJ93" s="410" t="str">
        <f t="shared" si="100"/>
        <v/>
      </c>
      <c r="BK93" s="411" t="str">
        <f t="shared" si="100"/>
        <v/>
      </c>
      <c r="BL93" s="438" t="str">
        <f t="shared" si="100"/>
        <v/>
      </c>
      <c r="BM93" s="410" t="str">
        <f t="shared" si="100"/>
        <v/>
      </c>
      <c r="BN93" s="410" t="str">
        <f t="shared" si="100"/>
        <v/>
      </c>
      <c r="BO93" s="437" t="str">
        <f t="shared" si="100"/>
        <v/>
      </c>
      <c r="BP93" s="438" t="str">
        <f t="shared" si="99"/>
        <v/>
      </c>
      <c r="BQ93" s="410" t="str">
        <f t="shared" si="99"/>
        <v/>
      </c>
      <c r="BR93" s="410" t="str">
        <f t="shared" si="99"/>
        <v/>
      </c>
      <c r="BS93" s="437" t="str">
        <f t="shared" si="99"/>
        <v/>
      </c>
      <c r="BT93" s="412" t="str">
        <f t="shared" si="99"/>
        <v/>
      </c>
      <c r="BU93" s="410" t="str">
        <f t="shared" si="99"/>
        <v/>
      </c>
      <c r="BV93" s="410" t="str">
        <f t="shared" si="99"/>
        <v/>
      </c>
      <c r="BW93" s="413" t="str">
        <f t="shared" si="99"/>
        <v/>
      </c>
    </row>
    <row r="94" spans="1:76" ht="15.9" customHeight="1">
      <c r="A94" s="471"/>
      <c r="B94" s="395" t="s">
        <v>1109</v>
      </c>
      <c r="C94" s="395" t="str">
        <f>VLOOKUP(B94,'P14'!B:U,19,0)&amp;""</f>
        <v>×</v>
      </c>
      <c r="D94" s="395" t="str">
        <f>VLOOKUP(B94,'P14'!B:U,2,0)&amp;""</f>
        <v/>
      </c>
      <c r="E94" s="395" t="str">
        <f>VLOOKUP(B94,'P14'!B:U,5,0)&amp;""</f>
        <v/>
      </c>
      <c r="F94" s="395" t="str">
        <f>VLOOKUP(B94,'P14'!B:U,8,0)&amp;""</f>
        <v/>
      </c>
      <c r="G94" s="453" t="str">
        <f>VLOOKUP(B94,'P14'!B:U,17,0)&amp;""</f>
        <v>　</v>
      </c>
      <c r="H94" s="453" t="str">
        <f>VLOOKUP(B94,'P14'!B:U,18,0)&amp;""</f>
        <v>　</v>
      </c>
      <c r="I94" s="407"/>
      <c r="J94" s="408"/>
      <c r="K94" s="414"/>
      <c r="L94" s="391" t="s">
        <v>971</v>
      </c>
      <c r="M94" s="415"/>
      <c r="N94" s="526"/>
      <c r="O94" s="527"/>
      <c r="P94" s="414"/>
      <c r="Q94" s="391" t="s">
        <v>971</v>
      </c>
      <c r="R94" s="415"/>
      <c r="S94" s="409"/>
      <c r="T94" s="390" t="str">
        <f t="shared" si="103"/>
        <v/>
      </c>
      <c r="U94" s="410" t="str">
        <f t="shared" si="103"/>
        <v/>
      </c>
      <c r="V94" s="410" t="str">
        <f t="shared" si="103"/>
        <v/>
      </c>
      <c r="W94" s="411" t="str">
        <f t="shared" si="103"/>
        <v/>
      </c>
      <c r="X94" s="438" t="str">
        <f t="shared" si="103"/>
        <v/>
      </c>
      <c r="Y94" s="410" t="str">
        <f t="shared" si="103"/>
        <v/>
      </c>
      <c r="Z94" s="410" t="str">
        <f t="shared" si="103"/>
        <v/>
      </c>
      <c r="AA94" s="437" t="str">
        <f t="shared" si="103"/>
        <v/>
      </c>
      <c r="AB94" s="412" t="str">
        <f t="shared" si="103"/>
        <v/>
      </c>
      <c r="AC94" s="410" t="str">
        <f t="shared" si="103"/>
        <v/>
      </c>
      <c r="AD94" s="410" t="str">
        <f t="shared" si="103"/>
        <v/>
      </c>
      <c r="AE94" s="411" t="str">
        <f t="shared" si="103"/>
        <v/>
      </c>
      <c r="AF94" s="438" t="str">
        <f t="shared" si="103"/>
        <v/>
      </c>
      <c r="AG94" s="410" t="str">
        <f t="shared" si="103"/>
        <v/>
      </c>
      <c r="AH94" s="410" t="str">
        <f t="shared" si="103"/>
        <v/>
      </c>
      <c r="AI94" s="437" t="str">
        <f t="shared" si="101"/>
        <v/>
      </c>
      <c r="AJ94" s="412" t="str">
        <f t="shared" si="101"/>
        <v/>
      </c>
      <c r="AK94" s="410" t="str">
        <f t="shared" si="101"/>
        <v/>
      </c>
      <c r="AL94" s="410" t="str">
        <f t="shared" si="101"/>
        <v/>
      </c>
      <c r="AM94" s="411" t="str">
        <f t="shared" si="101"/>
        <v/>
      </c>
      <c r="AN94" s="438" t="str">
        <f t="shared" si="101"/>
        <v/>
      </c>
      <c r="AO94" s="410" t="str">
        <f t="shared" si="101"/>
        <v/>
      </c>
      <c r="AP94" s="410" t="str">
        <f t="shared" si="101"/>
        <v/>
      </c>
      <c r="AQ94" s="437" t="str">
        <f t="shared" si="101"/>
        <v/>
      </c>
      <c r="AR94" s="412" t="str">
        <f t="shared" si="101"/>
        <v/>
      </c>
      <c r="AS94" s="410" t="str">
        <f t="shared" si="101"/>
        <v/>
      </c>
      <c r="AT94" s="410" t="str">
        <f t="shared" si="101"/>
        <v/>
      </c>
      <c r="AU94" s="411" t="str">
        <f t="shared" si="101"/>
        <v/>
      </c>
      <c r="AV94" s="438" t="str">
        <f t="shared" si="101"/>
        <v/>
      </c>
      <c r="AW94" s="410" t="str">
        <f t="shared" si="101"/>
        <v/>
      </c>
      <c r="AX94" s="410" t="str">
        <f t="shared" si="101"/>
        <v/>
      </c>
      <c r="AY94" s="437" t="str">
        <f t="shared" si="102"/>
        <v/>
      </c>
      <c r="AZ94" s="412" t="str">
        <f t="shared" si="100"/>
        <v/>
      </c>
      <c r="BA94" s="410" t="str">
        <f t="shared" si="100"/>
        <v/>
      </c>
      <c r="BB94" s="410" t="str">
        <f t="shared" si="100"/>
        <v/>
      </c>
      <c r="BC94" s="411" t="str">
        <f t="shared" si="100"/>
        <v/>
      </c>
      <c r="BD94" s="438" t="str">
        <f t="shared" si="100"/>
        <v/>
      </c>
      <c r="BE94" s="410" t="str">
        <f t="shared" si="100"/>
        <v/>
      </c>
      <c r="BF94" s="410" t="str">
        <f t="shared" si="100"/>
        <v/>
      </c>
      <c r="BG94" s="437" t="str">
        <f t="shared" si="100"/>
        <v/>
      </c>
      <c r="BH94" s="412" t="str">
        <f t="shared" si="100"/>
        <v/>
      </c>
      <c r="BI94" s="410" t="str">
        <f t="shared" si="100"/>
        <v/>
      </c>
      <c r="BJ94" s="410" t="str">
        <f t="shared" si="100"/>
        <v/>
      </c>
      <c r="BK94" s="411" t="str">
        <f t="shared" si="100"/>
        <v/>
      </c>
      <c r="BL94" s="438" t="str">
        <f t="shared" si="100"/>
        <v/>
      </c>
      <c r="BM94" s="410" t="str">
        <f t="shared" si="100"/>
        <v/>
      </c>
      <c r="BN94" s="410" t="str">
        <f t="shared" si="100"/>
        <v/>
      </c>
      <c r="BO94" s="437" t="str">
        <f t="shared" si="100"/>
        <v/>
      </c>
      <c r="BP94" s="438" t="str">
        <f t="shared" si="99"/>
        <v/>
      </c>
      <c r="BQ94" s="410" t="str">
        <f t="shared" si="99"/>
        <v/>
      </c>
      <c r="BR94" s="410" t="str">
        <f t="shared" si="99"/>
        <v/>
      </c>
      <c r="BS94" s="437" t="str">
        <f t="shared" si="99"/>
        <v/>
      </c>
      <c r="BT94" s="412" t="str">
        <f t="shared" si="99"/>
        <v/>
      </c>
      <c r="BU94" s="410" t="str">
        <f t="shared" si="99"/>
        <v/>
      </c>
      <c r="BV94" s="410" t="str">
        <f t="shared" si="99"/>
        <v/>
      </c>
      <c r="BW94" s="413" t="str">
        <f t="shared" si="99"/>
        <v/>
      </c>
    </row>
    <row r="95" spans="1:76" ht="15.9" customHeight="1">
      <c r="A95" s="471"/>
      <c r="B95" s="395" t="s">
        <v>1110</v>
      </c>
      <c r="C95" s="395" t="str">
        <f>VLOOKUP(B95,'P14'!B:U,19,0)&amp;""</f>
        <v>×</v>
      </c>
      <c r="D95" s="395" t="str">
        <f>VLOOKUP(B95,'P14'!B:U,2,0)&amp;""</f>
        <v/>
      </c>
      <c r="E95" s="395" t="str">
        <f>VLOOKUP(B95,'P14'!B:U,5,0)&amp;""</f>
        <v/>
      </c>
      <c r="F95" s="395" t="str">
        <f>VLOOKUP(B95,'P14'!B:U,8,0)&amp;""</f>
        <v/>
      </c>
      <c r="G95" s="453" t="str">
        <f>VLOOKUP(B95,'P14'!B:U,17,0)&amp;""</f>
        <v>　</v>
      </c>
      <c r="H95" s="453" t="str">
        <f>VLOOKUP(B95,'P14'!B:U,18,0)&amp;""</f>
        <v>　</v>
      </c>
      <c r="I95" s="407"/>
      <c r="J95" s="408"/>
      <c r="K95" s="414"/>
      <c r="L95" s="391" t="s">
        <v>971</v>
      </c>
      <c r="M95" s="415"/>
      <c r="N95" s="526"/>
      <c r="O95" s="527"/>
      <c r="P95" s="414"/>
      <c r="Q95" s="391" t="s">
        <v>971</v>
      </c>
      <c r="R95" s="415"/>
      <c r="S95" s="409"/>
      <c r="T95" s="390" t="str">
        <f t="shared" si="103"/>
        <v/>
      </c>
      <c r="U95" s="410" t="str">
        <f t="shared" si="103"/>
        <v/>
      </c>
      <c r="V95" s="410" t="str">
        <f t="shared" si="103"/>
        <v/>
      </c>
      <c r="W95" s="411" t="str">
        <f t="shared" si="103"/>
        <v/>
      </c>
      <c r="X95" s="438" t="str">
        <f t="shared" si="103"/>
        <v/>
      </c>
      <c r="Y95" s="410" t="str">
        <f t="shared" si="103"/>
        <v/>
      </c>
      <c r="Z95" s="410" t="str">
        <f t="shared" si="103"/>
        <v/>
      </c>
      <c r="AA95" s="437" t="str">
        <f t="shared" si="103"/>
        <v/>
      </c>
      <c r="AB95" s="412" t="str">
        <f t="shared" si="103"/>
        <v/>
      </c>
      <c r="AC95" s="410" t="str">
        <f t="shared" si="103"/>
        <v/>
      </c>
      <c r="AD95" s="410" t="str">
        <f t="shared" si="103"/>
        <v/>
      </c>
      <c r="AE95" s="411" t="str">
        <f t="shared" si="103"/>
        <v/>
      </c>
      <c r="AF95" s="438" t="str">
        <f t="shared" si="103"/>
        <v/>
      </c>
      <c r="AG95" s="410" t="str">
        <f t="shared" si="103"/>
        <v/>
      </c>
      <c r="AH95" s="410" t="str">
        <f t="shared" si="103"/>
        <v/>
      </c>
      <c r="AI95" s="437" t="str">
        <f t="shared" si="101"/>
        <v/>
      </c>
      <c r="AJ95" s="412" t="str">
        <f t="shared" si="101"/>
        <v/>
      </c>
      <c r="AK95" s="410" t="str">
        <f t="shared" si="101"/>
        <v/>
      </c>
      <c r="AL95" s="410" t="str">
        <f t="shared" si="101"/>
        <v/>
      </c>
      <c r="AM95" s="411" t="str">
        <f t="shared" si="101"/>
        <v/>
      </c>
      <c r="AN95" s="438" t="str">
        <f t="shared" si="101"/>
        <v/>
      </c>
      <c r="AO95" s="410" t="str">
        <f t="shared" si="101"/>
        <v/>
      </c>
      <c r="AP95" s="410" t="str">
        <f t="shared" si="101"/>
        <v/>
      </c>
      <c r="AQ95" s="437" t="str">
        <f t="shared" si="101"/>
        <v/>
      </c>
      <c r="AR95" s="412" t="str">
        <f t="shared" si="101"/>
        <v/>
      </c>
      <c r="AS95" s="410" t="str">
        <f t="shared" si="101"/>
        <v/>
      </c>
      <c r="AT95" s="410" t="str">
        <f t="shared" si="101"/>
        <v/>
      </c>
      <c r="AU95" s="411" t="str">
        <f t="shared" si="101"/>
        <v/>
      </c>
      <c r="AV95" s="438" t="str">
        <f t="shared" si="101"/>
        <v/>
      </c>
      <c r="AW95" s="410" t="str">
        <f t="shared" si="101"/>
        <v/>
      </c>
      <c r="AX95" s="410" t="str">
        <f t="shared" si="101"/>
        <v/>
      </c>
      <c r="AY95" s="437" t="str">
        <f t="shared" si="102"/>
        <v/>
      </c>
      <c r="AZ95" s="412" t="str">
        <f t="shared" si="100"/>
        <v/>
      </c>
      <c r="BA95" s="410" t="str">
        <f t="shared" si="100"/>
        <v/>
      </c>
      <c r="BB95" s="410" t="str">
        <f t="shared" si="100"/>
        <v/>
      </c>
      <c r="BC95" s="411" t="str">
        <f t="shared" si="100"/>
        <v/>
      </c>
      <c r="BD95" s="438" t="str">
        <f t="shared" si="100"/>
        <v/>
      </c>
      <c r="BE95" s="410" t="str">
        <f t="shared" si="100"/>
        <v/>
      </c>
      <c r="BF95" s="410" t="str">
        <f t="shared" si="100"/>
        <v/>
      </c>
      <c r="BG95" s="437" t="str">
        <f t="shared" si="100"/>
        <v/>
      </c>
      <c r="BH95" s="412" t="str">
        <f t="shared" si="100"/>
        <v/>
      </c>
      <c r="BI95" s="410" t="str">
        <f t="shared" si="100"/>
        <v/>
      </c>
      <c r="BJ95" s="410" t="str">
        <f t="shared" si="100"/>
        <v/>
      </c>
      <c r="BK95" s="411" t="str">
        <f t="shared" si="100"/>
        <v/>
      </c>
      <c r="BL95" s="438" t="str">
        <f t="shared" si="100"/>
        <v/>
      </c>
      <c r="BM95" s="410" t="str">
        <f t="shared" si="100"/>
        <v/>
      </c>
      <c r="BN95" s="410" t="str">
        <f t="shared" si="100"/>
        <v/>
      </c>
      <c r="BO95" s="437" t="str">
        <f t="shared" si="100"/>
        <v/>
      </c>
      <c r="BP95" s="438" t="str">
        <f t="shared" si="99"/>
        <v/>
      </c>
      <c r="BQ95" s="410" t="str">
        <f t="shared" si="99"/>
        <v/>
      </c>
      <c r="BR95" s="410" t="str">
        <f t="shared" si="99"/>
        <v/>
      </c>
      <c r="BS95" s="437" t="str">
        <f t="shared" si="99"/>
        <v/>
      </c>
      <c r="BT95" s="412" t="str">
        <f t="shared" si="99"/>
        <v/>
      </c>
      <c r="BU95" s="410" t="str">
        <f t="shared" si="99"/>
        <v/>
      </c>
      <c r="BV95" s="410" t="str">
        <f t="shared" si="99"/>
        <v/>
      </c>
      <c r="BW95" s="413" t="str">
        <f t="shared" si="99"/>
        <v/>
      </c>
    </row>
    <row r="96" spans="1:76" ht="15.9" customHeight="1">
      <c r="A96" s="471"/>
      <c r="B96" s="395" t="s">
        <v>1111</v>
      </c>
      <c r="C96" s="395" t="str">
        <f>VLOOKUP(B96,'P14'!B:U,19,0)&amp;""</f>
        <v>×</v>
      </c>
      <c r="D96" s="395" t="str">
        <f>VLOOKUP(B96,'P14'!B:U,2,0)&amp;""</f>
        <v/>
      </c>
      <c r="E96" s="395" t="str">
        <f>VLOOKUP(B96,'P14'!B:U,5,0)&amp;""</f>
        <v/>
      </c>
      <c r="F96" s="395" t="str">
        <f>VLOOKUP(B96,'P14'!B:U,8,0)&amp;""</f>
        <v/>
      </c>
      <c r="G96" s="453" t="str">
        <f>VLOOKUP(B96,'P14'!B:U,17,0)&amp;""</f>
        <v>　</v>
      </c>
      <c r="H96" s="453" t="str">
        <f>VLOOKUP(B96,'P14'!B:U,18,0)&amp;""</f>
        <v>　</v>
      </c>
      <c r="I96" s="407"/>
      <c r="J96" s="408"/>
      <c r="K96" s="414"/>
      <c r="L96" s="391" t="s">
        <v>971</v>
      </c>
      <c r="M96" s="415"/>
      <c r="N96" s="526"/>
      <c r="O96" s="527"/>
      <c r="P96" s="414"/>
      <c r="Q96" s="391" t="s">
        <v>971</v>
      </c>
      <c r="R96" s="415"/>
      <c r="S96" s="409"/>
      <c r="T96" s="390" t="str">
        <f t="shared" si="103"/>
        <v/>
      </c>
      <c r="U96" s="410" t="str">
        <f t="shared" si="103"/>
        <v/>
      </c>
      <c r="V96" s="410" t="str">
        <f t="shared" si="103"/>
        <v/>
      </c>
      <c r="W96" s="411" t="str">
        <f t="shared" si="103"/>
        <v/>
      </c>
      <c r="X96" s="438" t="str">
        <f t="shared" si="103"/>
        <v/>
      </c>
      <c r="Y96" s="410" t="str">
        <f t="shared" si="103"/>
        <v/>
      </c>
      <c r="Z96" s="410" t="str">
        <f t="shared" si="103"/>
        <v/>
      </c>
      <c r="AA96" s="437" t="str">
        <f t="shared" si="103"/>
        <v/>
      </c>
      <c r="AB96" s="412" t="str">
        <f t="shared" si="103"/>
        <v/>
      </c>
      <c r="AC96" s="410" t="str">
        <f t="shared" si="103"/>
        <v/>
      </c>
      <c r="AD96" s="410" t="str">
        <f t="shared" si="103"/>
        <v/>
      </c>
      <c r="AE96" s="411" t="str">
        <f t="shared" si="103"/>
        <v/>
      </c>
      <c r="AF96" s="438" t="str">
        <f t="shared" si="103"/>
        <v/>
      </c>
      <c r="AG96" s="410" t="str">
        <f t="shared" si="103"/>
        <v/>
      </c>
      <c r="AH96" s="410" t="str">
        <f t="shared" si="103"/>
        <v/>
      </c>
      <c r="AI96" s="437" t="str">
        <f t="shared" si="101"/>
        <v/>
      </c>
      <c r="AJ96" s="412" t="str">
        <f t="shared" si="101"/>
        <v/>
      </c>
      <c r="AK96" s="410" t="str">
        <f t="shared" si="101"/>
        <v/>
      </c>
      <c r="AL96" s="410" t="str">
        <f t="shared" si="101"/>
        <v/>
      </c>
      <c r="AM96" s="411" t="str">
        <f t="shared" si="101"/>
        <v/>
      </c>
      <c r="AN96" s="438" t="str">
        <f t="shared" si="101"/>
        <v/>
      </c>
      <c r="AO96" s="410" t="str">
        <f t="shared" si="101"/>
        <v/>
      </c>
      <c r="AP96" s="410" t="str">
        <f t="shared" si="101"/>
        <v/>
      </c>
      <c r="AQ96" s="437" t="str">
        <f t="shared" si="101"/>
        <v/>
      </c>
      <c r="AR96" s="412" t="str">
        <f t="shared" si="101"/>
        <v/>
      </c>
      <c r="AS96" s="410" t="str">
        <f t="shared" si="101"/>
        <v/>
      </c>
      <c r="AT96" s="410" t="str">
        <f t="shared" si="101"/>
        <v/>
      </c>
      <c r="AU96" s="411" t="str">
        <f t="shared" si="101"/>
        <v/>
      </c>
      <c r="AV96" s="438" t="str">
        <f t="shared" si="101"/>
        <v/>
      </c>
      <c r="AW96" s="410" t="str">
        <f t="shared" si="101"/>
        <v/>
      </c>
      <c r="AX96" s="410" t="str">
        <f t="shared" si="101"/>
        <v/>
      </c>
      <c r="AY96" s="437" t="str">
        <f t="shared" si="102"/>
        <v/>
      </c>
      <c r="AZ96" s="412" t="str">
        <f t="shared" si="100"/>
        <v/>
      </c>
      <c r="BA96" s="410" t="str">
        <f t="shared" si="100"/>
        <v/>
      </c>
      <c r="BB96" s="410" t="str">
        <f t="shared" si="100"/>
        <v/>
      </c>
      <c r="BC96" s="411" t="str">
        <f t="shared" si="100"/>
        <v/>
      </c>
      <c r="BD96" s="438" t="str">
        <f t="shared" si="100"/>
        <v/>
      </c>
      <c r="BE96" s="410" t="str">
        <f t="shared" si="100"/>
        <v/>
      </c>
      <c r="BF96" s="410" t="str">
        <f t="shared" si="100"/>
        <v/>
      </c>
      <c r="BG96" s="437" t="str">
        <f t="shared" si="100"/>
        <v/>
      </c>
      <c r="BH96" s="412" t="str">
        <f t="shared" si="100"/>
        <v/>
      </c>
      <c r="BI96" s="410" t="str">
        <f t="shared" si="100"/>
        <v/>
      </c>
      <c r="BJ96" s="410" t="str">
        <f t="shared" si="100"/>
        <v/>
      </c>
      <c r="BK96" s="411" t="str">
        <f t="shared" si="100"/>
        <v/>
      </c>
      <c r="BL96" s="438" t="str">
        <f t="shared" si="100"/>
        <v/>
      </c>
      <c r="BM96" s="410" t="str">
        <f t="shared" si="100"/>
        <v/>
      </c>
      <c r="BN96" s="410" t="str">
        <f t="shared" si="100"/>
        <v/>
      </c>
      <c r="BO96" s="437" t="str">
        <f t="shared" si="100"/>
        <v/>
      </c>
      <c r="BP96" s="438" t="str">
        <f t="shared" si="99"/>
        <v/>
      </c>
      <c r="BQ96" s="410" t="str">
        <f t="shared" si="99"/>
        <v/>
      </c>
      <c r="BR96" s="410" t="str">
        <f t="shared" si="99"/>
        <v/>
      </c>
      <c r="BS96" s="437" t="str">
        <f t="shared" si="99"/>
        <v/>
      </c>
      <c r="BT96" s="412" t="str">
        <f t="shared" si="99"/>
        <v/>
      </c>
      <c r="BU96" s="410" t="str">
        <f t="shared" si="99"/>
        <v/>
      </c>
      <c r="BV96" s="410" t="str">
        <f t="shared" si="99"/>
        <v/>
      </c>
      <c r="BW96" s="413" t="str">
        <f t="shared" si="99"/>
        <v/>
      </c>
    </row>
    <row r="97" spans="1:75" ht="15.9" customHeight="1">
      <c r="A97" s="471"/>
      <c r="B97" s="395" t="s">
        <v>1112</v>
      </c>
      <c r="C97" s="395" t="str">
        <f>VLOOKUP(B97,'P14'!B:U,19,0)&amp;""</f>
        <v>×</v>
      </c>
      <c r="D97" s="395" t="str">
        <f>VLOOKUP(B97,'P14'!B:U,2,0)&amp;""</f>
        <v/>
      </c>
      <c r="E97" s="395" t="str">
        <f>VLOOKUP(B97,'P14'!B:U,5,0)&amp;""</f>
        <v/>
      </c>
      <c r="F97" s="395" t="str">
        <f>VLOOKUP(B97,'P14'!B:U,8,0)&amp;""</f>
        <v/>
      </c>
      <c r="G97" s="453" t="str">
        <f>VLOOKUP(B97,'P14'!B:U,17,0)&amp;""</f>
        <v>　</v>
      </c>
      <c r="H97" s="453" t="str">
        <f>VLOOKUP(B97,'P14'!B:U,18,0)&amp;""</f>
        <v>　</v>
      </c>
      <c r="I97" s="407"/>
      <c r="J97" s="408"/>
      <c r="K97" s="414"/>
      <c r="L97" s="391" t="s">
        <v>971</v>
      </c>
      <c r="M97" s="415"/>
      <c r="N97" s="526"/>
      <c r="O97" s="527"/>
      <c r="P97" s="414"/>
      <c r="Q97" s="391" t="s">
        <v>971</v>
      </c>
      <c r="R97" s="415"/>
      <c r="S97" s="409"/>
      <c r="T97" s="390" t="str">
        <f t="shared" si="103"/>
        <v/>
      </c>
      <c r="U97" s="410" t="str">
        <f t="shared" si="103"/>
        <v/>
      </c>
      <c r="V97" s="410" t="str">
        <f t="shared" si="103"/>
        <v/>
      </c>
      <c r="W97" s="411" t="str">
        <f t="shared" si="103"/>
        <v/>
      </c>
      <c r="X97" s="438" t="str">
        <f t="shared" si="103"/>
        <v/>
      </c>
      <c r="Y97" s="410" t="str">
        <f t="shared" si="103"/>
        <v/>
      </c>
      <c r="Z97" s="410" t="str">
        <f t="shared" si="103"/>
        <v/>
      </c>
      <c r="AA97" s="437" t="str">
        <f t="shared" si="103"/>
        <v/>
      </c>
      <c r="AB97" s="412" t="str">
        <f t="shared" si="103"/>
        <v/>
      </c>
      <c r="AC97" s="410" t="str">
        <f t="shared" si="103"/>
        <v/>
      </c>
      <c r="AD97" s="410" t="str">
        <f t="shared" si="103"/>
        <v/>
      </c>
      <c r="AE97" s="411" t="str">
        <f t="shared" si="103"/>
        <v/>
      </c>
      <c r="AF97" s="438" t="str">
        <f t="shared" si="103"/>
        <v/>
      </c>
      <c r="AG97" s="410" t="str">
        <f t="shared" si="103"/>
        <v/>
      </c>
      <c r="AH97" s="410" t="str">
        <f t="shared" si="103"/>
        <v/>
      </c>
      <c r="AI97" s="437" t="str">
        <f t="shared" si="101"/>
        <v/>
      </c>
      <c r="AJ97" s="412" t="str">
        <f t="shared" si="101"/>
        <v/>
      </c>
      <c r="AK97" s="410" t="str">
        <f t="shared" si="101"/>
        <v/>
      </c>
      <c r="AL97" s="410" t="str">
        <f t="shared" si="101"/>
        <v/>
      </c>
      <c r="AM97" s="411" t="str">
        <f t="shared" si="101"/>
        <v/>
      </c>
      <c r="AN97" s="438" t="str">
        <f t="shared" si="101"/>
        <v/>
      </c>
      <c r="AO97" s="410" t="str">
        <f t="shared" si="101"/>
        <v/>
      </c>
      <c r="AP97" s="410" t="str">
        <f t="shared" si="101"/>
        <v/>
      </c>
      <c r="AQ97" s="437" t="str">
        <f t="shared" si="101"/>
        <v/>
      </c>
      <c r="AR97" s="412" t="str">
        <f t="shared" si="101"/>
        <v/>
      </c>
      <c r="AS97" s="410" t="str">
        <f t="shared" si="101"/>
        <v/>
      </c>
      <c r="AT97" s="410" t="str">
        <f t="shared" si="101"/>
        <v/>
      </c>
      <c r="AU97" s="411" t="str">
        <f t="shared" si="101"/>
        <v/>
      </c>
      <c r="AV97" s="438" t="str">
        <f t="shared" si="101"/>
        <v/>
      </c>
      <c r="AW97" s="410" t="str">
        <f t="shared" si="101"/>
        <v/>
      </c>
      <c r="AX97" s="410" t="str">
        <f t="shared" si="101"/>
        <v/>
      </c>
      <c r="AY97" s="437" t="str">
        <f t="shared" si="102"/>
        <v/>
      </c>
      <c r="AZ97" s="412" t="str">
        <f t="shared" si="102"/>
        <v/>
      </c>
      <c r="BA97" s="410" t="str">
        <f t="shared" si="102"/>
        <v/>
      </c>
      <c r="BB97" s="410" t="str">
        <f t="shared" si="102"/>
        <v/>
      </c>
      <c r="BC97" s="411" t="str">
        <f t="shared" si="102"/>
        <v/>
      </c>
      <c r="BD97" s="438" t="str">
        <f t="shared" si="102"/>
        <v/>
      </c>
      <c r="BE97" s="410" t="str">
        <f t="shared" si="102"/>
        <v/>
      </c>
      <c r="BF97" s="410" t="str">
        <f t="shared" si="102"/>
        <v/>
      </c>
      <c r="BG97" s="437" t="str">
        <f t="shared" si="102"/>
        <v/>
      </c>
      <c r="BH97" s="412" t="str">
        <f t="shared" si="102"/>
        <v/>
      </c>
      <c r="BI97" s="410" t="str">
        <f t="shared" si="102"/>
        <v/>
      </c>
      <c r="BJ97" s="410" t="str">
        <f t="shared" si="102"/>
        <v/>
      </c>
      <c r="BK97" s="411" t="str">
        <f t="shared" si="102"/>
        <v/>
      </c>
      <c r="BL97" s="438" t="str">
        <f t="shared" si="102"/>
        <v/>
      </c>
      <c r="BM97" s="410" t="str">
        <f t="shared" si="102"/>
        <v/>
      </c>
      <c r="BN97" s="410" t="str">
        <f t="shared" si="102"/>
        <v/>
      </c>
      <c r="BO97" s="437" t="str">
        <f t="shared" si="100"/>
        <v/>
      </c>
      <c r="BP97" s="438" t="str">
        <f t="shared" ref="BO97:BW108" si="104">IF($O97="",IF(OR($J97="",$M97=""),"",IF(AND(BP$18&gt;=1*($J97&amp;":"&amp;$K97),BP$18&lt;=1*($M97&amp;":"&amp;$N97)),1,"")),IF(OR($J97="",$M97=""),"",IF(AND(BP$18&gt;=1*($J97&amp;":"&amp;$K97),BP$18&lt;=1*($M97&amp;":"&amp;$N97)),IF(AND(BP$18&gt;=1*($O97&amp;":"&amp;$P97),BP$18&lt;=1*($R97&amp;":"&amp;$S97)), "休",1),"")))</f>
        <v/>
      </c>
      <c r="BQ97" s="410" t="str">
        <f t="shared" si="104"/>
        <v/>
      </c>
      <c r="BR97" s="410" t="str">
        <f t="shared" si="104"/>
        <v/>
      </c>
      <c r="BS97" s="437" t="str">
        <f t="shared" si="104"/>
        <v/>
      </c>
      <c r="BT97" s="412" t="str">
        <f t="shared" si="104"/>
        <v/>
      </c>
      <c r="BU97" s="410" t="str">
        <f t="shared" si="104"/>
        <v/>
      </c>
      <c r="BV97" s="410" t="str">
        <f t="shared" si="104"/>
        <v/>
      </c>
      <c r="BW97" s="413" t="str">
        <f t="shared" si="104"/>
        <v/>
      </c>
    </row>
    <row r="98" spans="1:75" ht="15.9" customHeight="1">
      <c r="A98" s="471"/>
      <c r="B98" s="395" t="s">
        <v>1113</v>
      </c>
      <c r="C98" s="395" t="str">
        <f>VLOOKUP(B98,'P14'!B:U,19,0)&amp;""</f>
        <v>×</v>
      </c>
      <c r="D98" s="395" t="str">
        <f>VLOOKUP(B98,'P14'!B:U,2,0)&amp;""</f>
        <v/>
      </c>
      <c r="E98" s="395" t="str">
        <f>VLOOKUP(B98,'P14'!B:U,5,0)&amp;""</f>
        <v/>
      </c>
      <c r="F98" s="395" t="str">
        <f>VLOOKUP(B98,'P14'!B:U,8,0)&amp;""</f>
        <v/>
      </c>
      <c r="G98" s="453" t="str">
        <f>VLOOKUP(B98,'P14'!B:U,17,0)&amp;""</f>
        <v>　</v>
      </c>
      <c r="H98" s="453" t="str">
        <f>VLOOKUP(B98,'P14'!B:U,18,0)&amp;""</f>
        <v>　</v>
      </c>
      <c r="I98" s="407"/>
      <c r="J98" s="408"/>
      <c r="K98" s="414"/>
      <c r="L98" s="391" t="s">
        <v>971</v>
      </c>
      <c r="M98" s="415"/>
      <c r="N98" s="526"/>
      <c r="O98" s="527"/>
      <c r="P98" s="414"/>
      <c r="Q98" s="391" t="s">
        <v>971</v>
      </c>
      <c r="R98" s="415"/>
      <c r="S98" s="409"/>
      <c r="T98" s="390" t="str">
        <f t="shared" si="103"/>
        <v/>
      </c>
      <c r="U98" s="410" t="str">
        <f t="shared" si="103"/>
        <v/>
      </c>
      <c r="V98" s="410" t="str">
        <f t="shared" si="103"/>
        <v/>
      </c>
      <c r="W98" s="411" t="str">
        <f t="shared" si="103"/>
        <v/>
      </c>
      <c r="X98" s="438" t="str">
        <f t="shared" si="103"/>
        <v/>
      </c>
      <c r="Y98" s="410" t="str">
        <f t="shared" si="103"/>
        <v/>
      </c>
      <c r="Z98" s="410" t="str">
        <f t="shared" si="103"/>
        <v/>
      </c>
      <c r="AA98" s="437" t="str">
        <f t="shared" si="103"/>
        <v/>
      </c>
      <c r="AB98" s="412" t="str">
        <f t="shared" si="103"/>
        <v/>
      </c>
      <c r="AC98" s="410" t="str">
        <f t="shared" si="103"/>
        <v/>
      </c>
      <c r="AD98" s="410" t="str">
        <f t="shared" si="103"/>
        <v/>
      </c>
      <c r="AE98" s="411" t="str">
        <f t="shared" si="103"/>
        <v/>
      </c>
      <c r="AF98" s="438" t="str">
        <f t="shared" si="103"/>
        <v/>
      </c>
      <c r="AG98" s="410" t="str">
        <f t="shared" si="103"/>
        <v/>
      </c>
      <c r="AH98" s="410" t="str">
        <f t="shared" si="103"/>
        <v/>
      </c>
      <c r="AI98" s="437" t="str">
        <f t="shared" si="101"/>
        <v/>
      </c>
      <c r="AJ98" s="412" t="str">
        <f t="shared" si="101"/>
        <v/>
      </c>
      <c r="AK98" s="410" t="str">
        <f t="shared" si="101"/>
        <v/>
      </c>
      <c r="AL98" s="410" t="str">
        <f t="shared" si="101"/>
        <v/>
      </c>
      <c r="AM98" s="411" t="str">
        <f t="shared" si="101"/>
        <v/>
      </c>
      <c r="AN98" s="438" t="str">
        <f t="shared" si="101"/>
        <v/>
      </c>
      <c r="AO98" s="410" t="str">
        <f t="shared" si="101"/>
        <v/>
      </c>
      <c r="AP98" s="410" t="str">
        <f t="shared" si="101"/>
        <v/>
      </c>
      <c r="AQ98" s="437" t="str">
        <f t="shared" si="101"/>
        <v/>
      </c>
      <c r="AR98" s="412" t="str">
        <f t="shared" si="101"/>
        <v/>
      </c>
      <c r="AS98" s="410" t="str">
        <f t="shared" si="101"/>
        <v/>
      </c>
      <c r="AT98" s="410" t="str">
        <f t="shared" si="101"/>
        <v/>
      </c>
      <c r="AU98" s="411" t="str">
        <f t="shared" si="101"/>
        <v/>
      </c>
      <c r="AV98" s="438" t="str">
        <f t="shared" si="101"/>
        <v/>
      </c>
      <c r="AW98" s="410" t="str">
        <f t="shared" si="101"/>
        <v/>
      </c>
      <c r="AX98" s="410" t="str">
        <f t="shared" ref="AX98:BM108" si="105">IF($O98="",IF(OR($J98="",$M98=""),"",IF(AND(AX$18&gt;=1*($J98&amp;":"&amp;$K98),AX$18&lt;=1*($M98&amp;":"&amp;$N98)),1,"")),IF(OR($J98="",$M98=""),"",IF(AND(AX$18&gt;=1*($J98&amp;":"&amp;$K98),AX$18&lt;=1*($M98&amp;":"&amp;$N98)),IF(AND(AX$18&gt;=1*($O98&amp;":"&amp;$P98),AX$18&lt;=1*($R98&amp;":"&amp;$S98)), "休",1),"")))</f>
        <v/>
      </c>
      <c r="AY98" s="437" t="str">
        <f t="shared" si="102"/>
        <v/>
      </c>
      <c r="AZ98" s="412" t="str">
        <f t="shared" si="102"/>
        <v/>
      </c>
      <c r="BA98" s="410" t="str">
        <f t="shared" si="102"/>
        <v/>
      </c>
      <c r="BB98" s="410" t="str">
        <f t="shared" si="102"/>
        <v/>
      </c>
      <c r="BC98" s="411" t="str">
        <f t="shared" si="102"/>
        <v/>
      </c>
      <c r="BD98" s="438" t="str">
        <f t="shared" si="102"/>
        <v/>
      </c>
      <c r="BE98" s="410" t="str">
        <f t="shared" si="102"/>
        <v/>
      </c>
      <c r="BF98" s="410" t="str">
        <f t="shared" si="102"/>
        <v/>
      </c>
      <c r="BG98" s="437" t="str">
        <f t="shared" si="102"/>
        <v/>
      </c>
      <c r="BH98" s="412" t="str">
        <f t="shared" si="102"/>
        <v/>
      </c>
      <c r="BI98" s="410" t="str">
        <f t="shared" si="102"/>
        <v/>
      </c>
      <c r="BJ98" s="410" t="str">
        <f t="shared" si="102"/>
        <v/>
      </c>
      <c r="BK98" s="411" t="str">
        <f t="shared" si="102"/>
        <v/>
      </c>
      <c r="BL98" s="438" t="str">
        <f t="shared" si="102"/>
        <v/>
      </c>
      <c r="BM98" s="410" t="str">
        <f t="shared" si="102"/>
        <v/>
      </c>
      <c r="BN98" s="410" t="str">
        <f t="shared" si="102"/>
        <v/>
      </c>
      <c r="BO98" s="437" t="str">
        <f t="shared" si="104"/>
        <v/>
      </c>
      <c r="BP98" s="438" t="str">
        <f t="shared" si="104"/>
        <v/>
      </c>
      <c r="BQ98" s="410" t="str">
        <f t="shared" si="104"/>
        <v/>
      </c>
      <c r="BR98" s="410" t="str">
        <f t="shared" si="104"/>
        <v/>
      </c>
      <c r="BS98" s="437" t="str">
        <f t="shared" si="104"/>
        <v/>
      </c>
      <c r="BT98" s="412" t="str">
        <f t="shared" si="104"/>
        <v/>
      </c>
      <c r="BU98" s="410" t="str">
        <f t="shared" si="104"/>
        <v/>
      </c>
      <c r="BV98" s="410" t="str">
        <f t="shared" si="104"/>
        <v/>
      </c>
      <c r="BW98" s="413" t="str">
        <f t="shared" si="104"/>
        <v/>
      </c>
    </row>
    <row r="99" spans="1:75" ht="15.9" customHeight="1">
      <c r="A99" s="471"/>
      <c r="B99" s="395" t="s">
        <v>1114</v>
      </c>
      <c r="C99" s="395" t="str">
        <f>VLOOKUP(B99,'P14'!B:U,19,0)&amp;""</f>
        <v>×</v>
      </c>
      <c r="D99" s="395" t="str">
        <f>VLOOKUP(B99,'P14'!B:U,2,0)&amp;""</f>
        <v/>
      </c>
      <c r="E99" s="395" t="str">
        <f>VLOOKUP(B99,'P14'!B:U,5,0)&amp;""</f>
        <v/>
      </c>
      <c r="F99" s="395" t="str">
        <f>VLOOKUP(B99,'P14'!B:U,8,0)&amp;""</f>
        <v/>
      </c>
      <c r="G99" s="453" t="str">
        <f>VLOOKUP(B99,'P14'!B:U,17,0)&amp;""</f>
        <v>　</v>
      </c>
      <c r="H99" s="453" t="str">
        <f>VLOOKUP(B99,'P14'!B:U,18,0)&amp;""</f>
        <v>　</v>
      </c>
      <c r="I99" s="407"/>
      <c r="J99" s="408"/>
      <c r="K99" s="414"/>
      <c r="L99" s="391" t="s">
        <v>971</v>
      </c>
      <c r="M99" s="415"/>
      <c r="N99" s="526"/>
      <c r="O99" s="527"/>
      <c r="P99" s="414"/>
      <c r="Q99" s="391" t="s">
        <v>971</v>
      </c>
      <c r="R99" s="415"/>
      <c r="S99" s="409"/>
      <c r="T99" s="390" t="str">
        <f t="shared" si="103"/>
        <v/>
      </c>
      <c r="U99" s="410" t="str">
        <f t="shared" si="103"/>
        <v/>
      </c>
      <c r="V99" s="410" t="str">
        <f t="shared" si="103"/>
        <v/>
      </c>
      <c r="W99" s="411" t="str">
        <f t="shared" si="103"/>
        <v/>
      </c>
      <c r="X99" s="438" t="str">
        <f t="shared" si="103"/>
        <v/>
      </c>
      <c r="Y99" s="410" t="str">
        <f t="shared" si="103"/>
        <v/>
      </c>
      <c r="Z99" s="410" t="str">
        <f t="shared" si="103"/>
        <v/>
      </c>
      <c r="AA99" s="437" t="str">
        <f t="shared" si="103"/>
        <v/>
      </c>
      <c r="AB99" s="412" t="str">
        <f t="shared" si="103"/>
        <v/>
      </c>
      <c r="AC99" s="410" t="str">
        <f t="shared" si="103"/>
        <v/>
      </c>
      <c r="AD99" s="410" t="str">
        <f t="shared" si="103"/>
        <v/>
      </c>
      <c r="AE99" s="411" t="str">
        <f t="shared" si="103"/>
        <v/>
      </c>
      <c r="AF99" s="438" t="str">
        <f t="shared" si="103"/>
        <v/>
      </c>
      <c r="AG99" s="410" t="str">
        <f t="shared" si="103"/>
        <v/>
      </c>
      <c r="AH99" s="410" t="str">
        <f t="shared" si="103"/>
        <v/>
      </c>
      <c r="AI99" s="437" t="str">
        <f t="shared" si="103"/>
        <v/>
      </c>
      <c r="AJ99" s="412" t="str">
        <f t="shared" ref="AJ99:AW108" si="106">IF($O99="",IF(OR($J99="",$M99=""),"",IF(AND(AJ$18&gt;=1*($J99&amp;":"&amp;$K99),AJ$18&lt;=1*($M99&amp;":"&amp;$N99)),1,"")),IF(OR($J99="",$M99=""),"",IF(AND(AJ$18&gt;=1*($J99&amp;":"&amp;$K99),AJ$18&lt;=1*($M99&amp;":"&amp;$N99)),IF(AND(AJ$18&gt;=1*($O99&amp;":"&amp;$P99),AJ$18&lt;=1*($R99&amp;":"&amp;$S99)), "休",1),"")))</f>
        <v/>
      </c>
      <c r="AK99" s="410" t="str">
        <f t="shared" si="106"/>
        <v/>
      </c>
      <c r="AL99" s="410" t="str">
        <f t="shared" si="106"/>
        <v/>
      </c>
      <c r="AM99" s="411" t="str">
        <f t="shared" si="106"/>
        <v/>
      </c>
      <c r="AN99" s="438" t="str">
        <f t="shared" si="106"/>
        <v/>
      </c>
      <c r="AO99" s="410" t="str">
        <f t="shared" si="106"/>
        <v/>
      </c>
      <c r="AP99" s="410" t="str">
        <f t="shared" si="106"/>
        <v/>
      </c>
      <c r="AQ99" s="437" t="str">
        <f t="shared" si="106"/>
        <v/>
      </c>
      <c r="AR99" s="412" t="str">
        <f t="shared" si="106"/>
        <v/>
      </c>
      <c r="AS99" s="410" t="str">
        <f t="shared" si="106"/>
        <v/>
      </c>
      <c r="AT99" s="410" t="str">
        <f t="shared" si="106"/>
        <v/>
      </c>
      <c r="AU99" s="411" t="str">
        <f t="shared" si="106"/>
        <v/>
      </c>
      <c r="AV99" s="438" t="str">
        <f t="shared" si="106"/>
        <v/>
      </c>
      <c r="AW99" s="410" t="str">
        <f t="shared" si="106"/>
        <v/>
      </c>
      <c r="AX99" s="410" t="str">
        <f t="shared" si="105"/>
        <v/>
      </c>
      <c r="AY99" s="437" t="str">
        <f t="shared" si="105"/>
        <v/>
      </c>
      <c r="AZ99" s="412" t="str">
        <f t="shared" si="105"/>
        <v/>
      </c>
      <c r="BA99" s="410" t="str">
        <f t="shared" si="105"/>
        <v/>
      </c>
      <c r="BB99" s="410" t="str">
        <f t="shared" si="105"/>
        <v/>
      </c>
      <c r="BC99" s="411" t="str">
        <f t="shared" si="105"/>
        <v/>
      </c>
      <c r="BD99" s="438" t="str">
        <f t="shared" si="105"/>
        <v/>
      </c>
      <c r="BE99" s="410" t="str">
        <f t="shared" si="105"/>
        <v/>
      </c>
      <c r="BF99" s="410" t="str">
        <f t="shared" si="105"/>
        <v/>
      </c>
      <c r="BG99" s="437" t="str">
        <f t="shared" si="105"/>
        <v/>
      </c>
      <c r="BH99" s="412" t="str">
        <f t="shared" si="105"/>
        <v/>
      </c>
      <c r="BI99" s="410" t="str">
        <f t="shared" si="105"/>
        <v/>
      </c>
      <c r="BJ99" s="410" t="str">
        <f t="shared" si="105"/>
        <v/>
      </c>
      <c r="BK99" s="411" t="str">
        <f t="shared" si="105"/>
        <v/>
      </c>
      <c r="BL99" s="438" t="str">
        <f t="shared" si="105"/>
        <v/>
      </c>
      <c r="BM99" s="410" t="str">
        <f t="shared" si="105"/>
        <v/>
      </c>
      <c r="BN99" s="410" t="str">
        <f t="shared" ref="BN99:BN108" si="107">IF($O99="",IF(OR($J99="",$M99=""),"",IF(AND(BN$18&gt;=1*($J99&amp;":"&amp;$K99),BN$18&lt;=1*($M99&amp;":"&amp;$N99)),1,"")),IF(OR($J99="",$M99=""),"",IF(AND(BN$18&gt;=1*($J99&amp;":"&amp;$K99),BN$18&lt;=1*($M99&amp;":"&amp;$N99)),IF(AND(BN$18&gt;=1*($O99&amp;":"&amp;$P99),BN$18&lt;=1*($R99&amp;":"&amp;$S99)), "休",1),"")))</f>
        <v/>
      </c>
      <c r="BO99" s="437" t="str">
        <f t="shared" si="104"/>
        <v/>
      </c>
      <c r="BP99" s="438" t="str">
        <f t="shared" si="104"/>
        <v/>
      </c>
      <c r="BQ99" s="410" t="str">
        <f t="shared" si="104"/>
        <v/>
      </c>
      <c r="BR99" s="410" t="str">
        <f t="shared" si="104"/>
        <v/>
      </c>
      <c r="BS99" s="437" t="str">
        <f t="shared" si="104"/>
        <v/>
      </c>
      <c r="BT99" s="412" t="str">
        <f t="shared" si="104"/>
        <v/>
      </c>
      <c r="BU99" s="410" t="str">
        <f t="shared" si="104"/>
        <v/>
      </c>
      <c r="BV99" s="410" t="str">
        <f t="shared" si="104"/>
        <v/>
      </c>
      <c r="BW99" s="413" t="str">
        <f t="shared" si="104"/>
        <v/>
      </c>
    </row>
    <row r="100" spans="1:75" ht="15.9" customHeight="1">
      <c r="A100" s="471"/>
      <c r="B100" s="395" t="s">
        <v>1115</v>
      </c>
      <c r="C100" s="395" t="str">
        <f>VLOOKUP(B100,'P14'!B:U,19,0)&amp;""</f>
        <v>×</v>
      </c>
      <c r="D100" s="395" t="str">
        <f>VLOOKUP(B100,'P14'!B:U,2,0)&amp;""</f>
        <v/>
      </c>
      <c r="E100" s="395" t="str">
        <f>VLOOKUP(B100,'P14'!B:U,5,0)&amp;""</f>
        <v/>
      </c>
      <c r="F100" s="395" t="str">
        <f>VLOOKUP(B100,'P14'!B:U,8,0)&amp;""</f>
        <v/>
      </c>
      <c r="G100" s="453" t="str">
        <f>VLOOKUP(B100,'P14'!B:U,17,0)&amp;""</f>
        <v>　</v>
      </c>
      <c r="H100" s="453" t="str">
        <f>VLOOKUP(B100,'P14'!B:U,18,0)&amp;""</f>
        <v>　</v>
      </c>
      <c r="I100" s="407"/>
      <c r="J100" s="408"/>
      <c r="K100" s="414"/>
      <c r="L100" s="391" t="s">
        <v>971</v>
      </c>
      <c r="M100" s="415"/>
      <c r="N100" s="526"/>
      <c r="O100" s="527"/>
      <c r="P100" s="414"/>
      <c r="Q100" s="391" t="s">
        <v>971</v>
      </c>
      <c r="R100" s="415"/>
      <c r="S100" s="409"/>
      <c r="T100" s="390" t="str">
        <f t="shared" ref="T100:AI108" si="108">IF($O100="",IF(OR($J100="",$M100=""),"",IF(AND(T$18&gt;=1*($J100&amp;":"&amp;$K100),T$18&lt;=1*($M100&amp;":"&amp;$N100)),1,"")),IF(OR($J100="",$M100=""),"",IF(AND(T$18&gt;=1*($J100&amp;":"&amp;$K100),T$18&lt;=1*($M100&amp;":"&amp;$N100)),IF(AND(T$18&gt;=1*($O100&amp;":"&amp;$P100),T$18&lt;=1*($R100&amp;":"&amp;$S100)), "休",1),"")))</f>
        <v/>
      </c>
      <c r="U100" s="410" t="str">
        <f t="shared" si="108"/>
        <v/>
      </c>
      <c r="V100" s="410" t="str">
        <f t="shared" si="108"/>
        <v/>
      </c>
      <c r="W100" s="411" t="str">
        <f t="shared" si="108"/>
        <v/>
      </c>
      <c r="X100" s="438" t="str">
        <f t="shared" si="108"/>
        <v/>
      </c>
      <c r="Y100" s="410" t="str">
        <f t="shared" si="108"/>
        <v/>
      </c>
      <c r="Z100" s="410" t="str">
        <f t="shared" si="108"/>
        <v/>
      </c>
      <c r="AA100" s="437" t="str">
        <f t="shared" si="108"/>
        <v/>
      </c>
      <c r="AB100" s="412" t="str">
        <f t="shared" si="108"/>
        <v/>
      </c>
      <c r="AC100" s="410" t="str">
        <f t="shared" si="108"/>
        <v/>
      </c>
      <c r="AD100" s="410" t="str">
        <f t="shared" si="108"/>
        <v/>
      </c>
      <c r="AE100" s="411" t="str">
        <f t="shared" si="108"/>
        <v/>
      </c>
      <c r="AF100" s="438" t="str">
        <f t="shared" si="108"/>
        <v/>
      </c>
      <c r="AG100" s="410" t="str">
        <f t="shared" si="108"/>
        <v/>
      </c>
      <c r="AH100" s="410" t="str">
        <f t="shared" si="108"/>
        <v/>
      </c>
      <c r="AI100" s="437" t="str">
        <f t="shared" si="108"/>
        <v/>
      </c>
      <c r="AJ100" s="412" t="str">
        <f t="shared" si="106"/>
        <v/>
      </c>
      <c r="AK100" s="410" t="str">
        <f t="shared" si="106"/>
        <v/>
      </c>
      <c r="AL100" s="410" t="str">
        <f t="shared" si="106"/>
        <v/>
      </c>
      <c r="AM100" s="411" t="str">
        <f t="shared" si="106"/>
        <v/>
      </c>
      <c r="AN100" s="438" t="str">
        <f t="shared" si="106"/>
        <v/>
      </c>
      <c r="AO100" s="410" t="str">
        <f t="shared" si="106"/>
        <v/>
      </c>
      <c r="AP100" s="410" t="str">
        <f t="shared" si="106"/>
        <v/>
      </c>
      <c r="AQ100" s="437" t="str">
        <f t="shared" si="106"/>
        <v/>
      </c>
      <c r="AR100" s="412" t="str">
        <f t="shared" si="106"/>
        <v/>
      </c>
      <c r="AS100" s="410" t="str">
        <f t="shared" si="106"/>
        <v/>
      </c>
      <c r="AT100" s="410" t="str">
        <f t="shared" si="106"/>
        <v/>
      </c>
      <c r="AU100" s="411" t="str">
        <f t="shared" si="106"/>
        <v/>
      </c>
      <c r="AV100" s="438" t="str">
        <f t="shared" si="106"/>
        <v/>
      </c>
      <c r="AW100" s="410" t="str">
        <f t="shared" si="106"/>
        <v/>
      </c>
      <c r="AX100" s="410" t="str">
        <f t="shared" si="105"/>
        <v/>
      </c>
      <c r="AY100" s="437" t="str">
        <f t="shared" si="105"/>
        <v/>
      </c>
      <c r="AZ100" s="412" t="str">
        <f t="shared" si="105"/>
        <v/>
      </c>
      <c r="BA100" s="410" t="str">
        <f t="shared" si="105"/>
        <v/>
      </c>
      <c r="BB100" s="410" t="str">
        <f t="shared" si="105"/>
        <v/>
      </c>
      <c r="BC100" s="411" t="str">
        <f t="shared" si="105"/>
        <v/>
      </c>
      <c r="BD100" s="438" t="str">
        <f t="shared" si="105"/>
        <v/>
      </c>
      <c r="BE100" s="410" t="str">
        <f t="shared" si="105"/>
        <v/>
      </c>
      <c r="BF100" s="410" t="str">
        <f t="shared" si="105"/>
        <v/>
      </c>
      <c r="BG100" s="437" t="str">
        <f t="shared" si="105"/>
        <v/>
      </c>
      <c r="BH100" s="412" t="str">
        <f t="shared" si="105"/>
        <v/>
      </c>
      <c r="BI100" s="410" t="str">
        <f t="shared" si="105"/>
        <v/>
      </c>
      <c r="BJ100" s="410" t="str">
        <f t="shared" si="105"/>
        <v/>
      </c>
      <c r="BK100" s="411" t="str">
        <f t="shared" si="105"/>
        <v/>
      </c>
      <c r="BL100" s="438" t="str">
        <f t="shared" si="105"/>
        <v/>
      </c>
      <c r="BM100" s="410" t="str">
        <f t="shared" si="105"/>
        <v/>
      </c>
      <c r="BN100" s="410" t="str">
        <f t="shared" si="107"/>
        <v/>
      </c>
      <c r="BO100" s="437" t="str">
        <f t="shared" si="104"/>
        <v/>
      </c>
      <c r="BP100" s="438" t="str">
        <f t="shared" si="104"/>
        <v/>
      </c>
      <c r="BQ100" s="410" t="str">
        <f t="shared" si="104"/>
        <v/>
      </c>
      <c r="BR100" s="410" t="str">
        <f t="shared" si="104"/>
        <v/>
      </c>
      <c r="BS100" s="437" t="str">
        <f t="shared" si="104"/>
        <v/>
      </c>
      <c r="BT100" s="412" t="str">
        <f t="shared" si="104"/>
        <v/>
      </c>
      <c r="BU100" s="410" t="str">
        <f t="shared" si="104"/>
        <v/>
      </c>
      <c r="BV100" s="410" t="str">
        <f t="shared" si="104"/>
        <v/>
      </c>
      <c r="BW100" s="413" t="str">
        <f t="shared" si="104"/>
        <v/>
      </c>
    </row>
    <row r="101" spans="1:75" ht="15.9" customHeight="1">
      <c r="A101" s="471"/>
      <c r="B101" s="395" t="s">
        <v>1116</v>
      </c>
      <c r="C101" s="395" t="str">
        <f>VLOOKUP(B101,'P14'!B:U,19,0)&amp;""</f>
        <v>×</v>
      </c>
      <c r="D101" s="395" t="str">
        <f>VLOOKUP(B101,'P14'!B:U,2,0)&amp;""</f>
        <v/>
      </c>
      <c r="E101" s="395" t="str">
        <f>VLOOKUP(B101,'P14'!B:U,5,0)&amp;""</f>
        <v/>
      </c>
      <c r="F101" s="395" t="str">
        <f>VLOOKUP(B101,'P14'!B:U,8,0)&amp;""</f>
        <v/>
      </c>
      <c r="G101" s="453" t="str">
        <f>VLOOKUP(B101,'P14'!B:U,17,0)&amp;""</f>
        <v>　</v>
      </c>
      <c r="H101" s="453" t="str">
        <f>VLOOKUP(B101,'P14'!B:U,18,0)&amp;""</f>
        <v>　</v>
      </c>
      <c r="I101" s="407"/>
      <c r="J101" s="408"/>
      <c r="K101" s="414"/>
      <c r="L101" s="391" t="s">
        <v>971</v>
      </c>
      <c r="M101" s="415"/>
      <c r="N101" s="526"/>
      <c r="O101" s="527"/>
      <c r="P101" s="414"/>
      <c r="Q101" s="391" t="s">
        <v>971</v>
      </c>
      <c r="R101" s="415"/>
      <c r="S101" s="409"/>
      <c r="T101" s="390" t="str">
        <f t="shared" si="108"/>
        <v/>
      </c>
      <c r="U101" s="410" t="str">
        <f t="shared" si="108"/>
        <v/>
      </c>
      <c r="V101" s="410" t="str">
        <f t="shared" si="108"/>
        <v/>
      </c>
      <c r="W101" s="411" t="str">
        <f t="shared" si="108"/>
        <v/>
      </c>
      <c r="X101" s="438" t="str">
        <f t="shared" si="108"/>
        <v/>
      </c>
      <c r="Y101" s="410" t="str">
        <f t="shared" si="108"/>
        <v/>
      </c>
      <c r="Z101" s="410" t="str">
        <f t="shared" si="108"/>
        <v/>
      </c>
      <c r="AA101" s="437" t="str">
        <f t="shared" si="108"/>
        <v/>
      </c>
      <c r="AB101" s="412" t="str">
        <f t="shared" si="108"/>
        <v/>
      </c>
      <c r="AC101" s="410" t="str">
        <f t="shared" si="108"/>
        <v/>
      </c>
      <c r="AD101" s="410" t="str">
        <f t="shared" si="108"/>
        <v/>
      </c>
      <c r="AE101" s="411" t="str">
        <f t="shared" si="108"/>
        <v/>
      </c>
      <c r="AF101" s="438" t="str">
        <f t="shared" si="108"/>
        <v/>
      </c>
      <c r="AG101" s="410" t="str">
        <f t="shared" si="108"/>
        <v/>
      </c>
      <c r="AH101" s="410" t="str">
        <f t="shared" si="108"/>
        <v/>
      </c>
      <c r="AI101" s="437" t="str">
        <f t="shared" si="108"/>
        <v/>
      </c>
      <c r="AJ101" s="412" t="str">
        <f t="shared" si="106"/>
        <v/>
      </c>
      <c r="AK101" s="410" t="str">
        <f t="shared" si="106"/>
        <v/>
      </c>
      <c r="AL101" s="410" t="str">
        <f t="shared" si="106"/>
        <v/>
      </c>
      <c r="AM101" s="411" t="str">
        <f t="shared" si="106"/>
        <v/>
      </c>
      <c r="AN101" s="438" t="str">
        <f t="shared" si="106"/>
        <v/>
      </c>
      <c r="AO101" s="410" t="str">
        <f t="shared" si="106"/>
        <v/>
      </c>
      <c r="AP101" s="410" t="str">
        <f t="shared" si="106"/>
        <v/>
      </c>
      <c r="AQ101" s="437" t="str">
        <f t="shared" si="106"/>
        <v/>
      </c>
      <c r="AR101" s="412" t="str">
        <f t="shared" si="106"/>
        <v/>
      </c>
      <c r="AS101" s="410" t="str">
        <f t="shared" si="106"/>
        <v/>
      </c>
      <c r="AT101" s="410" t="str">
        <f t="shared" si="106"/>
        <v/>
      </c>
      <c r="AU101" s="411" t="str">
        <f t="shared" si="106"/>
        <v/>
      </c>
      <c r="AV101" s="438" t="str">
        <f t="shared" si="106"/>
        <v/>
      </c>
      <c r="AW101" s="410" t="str">
        <f t="shared" si="106"/>
        <v/>
      </c>
      <c r="AX101" s="410" t="str">
        <f t="shared" si="105"/>
        <v/>
      </c>
      <c r="AY101" s="437" t="str">
        <f t="shared" si="105"/>
        <v/>
      </c>
      <c r="AZ101" s="412" t="str">
        <f t="shared" si="105"/>
        <v/>
      </c>
      <c r="BA101" s="410" t="str">
        <f t="shared" si="105"/>
        <v/>
      </c>
      <c r="BB101" s="410" t="str">
        <f t="shared" si="105"/>
        <v/>
      </c>
      <c r="BC101" s="411" t="str">
        <f t="shared" si="105"/>
        <v/>
      </c>
      <c r="BD101" s="438" t="str">
        <f t="shared" si="105"/>
        <v/>
      </c>
      <c r="BE101" s="410" t="str">
        <f t="shared" si="105"/>
        <v/>
      </c>
      <c r="BF101" s="410" t="str">
        <f t="shared" si="105"/>
        <v/>
      </c>
      <c r="BG101" s="437" t="str">
        <f t="shared" si="105"/>
        <v/>
      </c>
      <c r="BH101" s="412" t="str">
        <f t="shared" si="105"/>
        <v/>
      </c>
      <c r="BI101" s="410" t="str">
        <f t="shared" si="105"/>
        <v/>
      </c>
      <c r="BJ101" s="410" t="str">
        <f t="shared" si="105"/>
        <v/>
      </c>
      <c r="BK101" s="411" t="str">
        <f t="shared" si="105"/>
        <v/>
      </c>
      <c r="BL101" s="438" t="str">
        <f t="shared" si="105"/>
        <v/>
      </c>
      <c r="BM101" s="410" t="str">
        <f t="shared" si="105"/>
        <v/>
      </c>
      <c r="BN101" s="410" t="str">
        <f t="shared" si="107"/>
        <v/>
      </c>
      <c r="BO101" s="437" t="str">
        <f t="shared" si="104"/>
        <v/>
      </c>
      <c r="BP101" s="438" t="str">
        <f t="shared" si="104"/>
        <v/>
      </c>
      <c r="BQ101" s="410" t="str">
        <f t="shared" si="104"/>
        <v/>
      </c>
      <c r="BR101" s="410" t="str">
        <f t="shared" si="104"/>
        <v/>
      </c>
      <c r="BS101" s="437" t="str">
        <f t="shared" si="104"/>
        <v/>
      </c>
      <c r="BT101" s="412" t="str">
        <f t="shared" si="104"/>
        <v/>
      </c>
      <c r="BU101" s="410" t="str">
        <f t="shared" si="104"/>
        <v/>
      </c>
      <c r="BV101" s="410" t="str">
        <f t="shared" si="104"/>
        <v/>
      </c>
      <c r="BW101" s="413" t="str">
        <f t="shared" si="104"/>
        <v/>
      </c>
    </row>
    <row r="102" spans="1:75" ht="15.9" customHeight="1">
      <c r="A102" s="471"/>
      <c r="B102" s="395" t="s">
        <v>1117</v>
      </c>
      <c r="C102" s="395" t="str">
        <f>VLOOKUP(B102,'P14'!B:U,19,0)&amp;""</f>
        <v>×</v>
      </c>
      <c r="D102" s="395" t="str">
        <f>VLOOKUP(B102,'P14'!B:U,2,0)&amp;""</f>
        <v/>
      </c>
      <c r="E102" s="395" t="str">
        <f>VLOOKUP(B102,'P14'!B:U,5,0)&amp;""</f>
        <v/>
      </c>
      <c r="F102" s="395" t="str">
        <f>VLOOKUP(B102,'P14'!B:U,8,0)&amp;""</f>
        <v/>
      </c>
      <c r="G102" s="453" t="str">
        <f>VLOOKUP(B102,'P14'!B:U,17,0)&amp;""</f>
        <v>　</v>
      </c>
      <c r="H102" s="453" t="str">
        <f>VLOOKUP(B102,'P14'!B:U,18,0)&amp;""</f>
        <v>　</v>
      </c>
      <c r="I102" s="407"/>
      <c r="J102" s="408"/>
      <c r="K102" s="414"/>
      <c r="L102" s="391" t="s">
        <v>971</v>
      </c>
      <c r="M102" s="415"/>
      <c r="N102" s="526"/>
      <c r="O102" s="527"/>
      <c r="P102" s="414"/>
      <c r="Q102" s="391" t="s">
        <v>971</v>
      </c>
      <c r="R102" s="415"/>
      <c r="S102" s="409"/>
      <c r="T102" s="390" t="str">
        <f t="shared" si="108"/>
        <v/>
      </c>
      <c r="U102" s="410" t="str">
        <f t="shared" si="108"/>
        <v/>
      </c>
      <c r="V102" s="410" t="str">
        <f t="shared" si="108"/>
        <v/>
      </c>
      <c r="W102" s="411" t="str">
        <f t="shared" si="108"/>
        <v/>
      </c>
      <c r="X102" s="438" t="str">
        <f t="shared" si="108"/>
        <v/>
      </c>
      <c r="Y102" s="410" t="str">
        <f t="shared" si="108"/>
        <v/>
      </c>
      <c r="Z102" s="410" t="str">
        <f t="shared" si="108"/>
        <v/>
      </c>
      <c r="AA102" s="437" t="str">
        <f t="shared" si="108"/>
        <v/>
      </c>
      <c r="AB102" s="412" t="str">
        <f t="shared" si="108"/>
        <v/>
      </c>
      <c r="AC102" s="410" t="str">
        <f t="shared" si="108"/>
        <v/>
      </c>
      <c r="AD102" s="410" t="str">
        <f t="shared" si="108"/>
        <v/>
      </c>
      <c r="AE102" s="411" t="str">
        <f t="shared" si="108"/>
        <v/>
      </c>
      <c r="AF102" s="438" t="str">
        <f t="shared" si="108"/>
        <v/>
      </c>
      <c r="AG102" s="410" t="str">
        <f t="shared" si="108"/>
        <v/>
      </c>
      <c r="AH102" s="410" t="str">
        <f t="shared" si="108"/>
        <v/>
      </c>
      <c r="AI102" s="437" t="str">
        <f t="shared" si="108"/>
        <v/>
      </c>
      <c r="AJ102" s="412" t="str">
        <f t="shared" si="106"/>
        <v/>
      </c>
      <c r="AK102" s="410" t="str">
        <f t="shared" si="106"/>
        <v/>
      </c>
      <c r="AL102" s="410" t="str">
        <f t="shared" si="106"/>
        <v/>
      </c>
      <c r="AM102" s="411" t="str">
        <f t="shared" si="106"/>
        <v/>
      </c>
      <c r="AN102" s="438" t="str">
        <f t="shared" si="106"/>
        <v/>
      </c>
      <c r="AO102" s="410" t="str">
        <f t="shared" si="106"/>
        <v/>
      </c>
      <c r="AP102" s="410" t="str">
        <f t="shared" si="106"/>
        <v/>
      </c>
      <c r="AQ102" s="437" t="str">
        <f t="shared" si="106"/>
        <v/>
      </c>
      <c r="AR102" s="412" t="str">
        <f t="shared" si="106"/>
        <v/>
      </c>
      <c r="AS102" s="410" t="str">
        <f t="shared" si="106"/>
        <v/>
      </c>
      <c r="AT102" s="410" t="str">
        <f t="shared" si="106"/>
        <v/>
      </c>
      <c r="AU102" s="411" t="str">
        <f t="shared" si="106"/>
        <v/>
      </c>
      <c r="AV102" s="438" t="str">
        <f t="shared" si="106"/>
        <v/>
      </c>
      <c r="AW102" s="410" t="str">
        <f t="shared" si="106"/>
        <v/>
      </c>
      <c r="AX102" s="410" t="str">
        <f t="shared" si="105"/>
        <v/>
      </c>
      <c r="AY102" s="437" t="str">
        <f t="shared" si="105"/>
        <v/>
      </c>
      <c r="AZ102" s="412" t="str">
        <f t="shared" si="105"/>
        <v/>
      </c>
      <c r="BA102" s="410" t="str">
        <f t="shared" si="105"/>
        <v/>
      </c>
      <c r="BB102" s="410" t="str">
        <f t="shared" si="105"/>
        <v/>
      </c>
      <c r="BC102" s="411" t="str">
        <f t="shared" si="105"/>
        <v/>
      </c>
      <c r="BD102" s="438" t="str">
        <f t="shared" si="105"/>
        <v/>
      </c>
      <c r="BE102" s="410" t="str">
        <f t="shared" si="105"/>
        <v/>
      </c>
      <c r="BF102" s="410" t="str">
        <f t="shared" si="105"/>
        <v/>
      </c>
      <c r="BG102" s="437" t="str">
        <f t="shared" si="105"/>
        <v/>
      </c>
      <c r="BH102" s="412" t="str">
        <f t="shared" si="105"/>
        <v/>
      </c>
      <c r="BI102" s="410" t="str">
        <f t="shared" si="105"/>
        <v/>
      </c>
      <c r="BJ102" s="410" t="str">
        <f t="shared" si="105"/>
        <v/>
      </c>
      <c r="BK102" s="411" t="str">
        <f t="shared" si="105"/>
        <v/>
      </c>
      <c r="BL102" s="438" t="str">
        <f t="shared" si="105"/>
        <v/>
      </c>
      <c r="BM102" s="410" t="str">
        <f t="shared" si="105"/>
        <v/>
      </c>
      <c r="BN102" s="410" t="str">
        <f t="shared" si="107"/>
        <v/>
      </c>
      <c r="BO102" s="437" t="str">
        <f t="shared" si="104"/>
        <v/>
      </c>
      <c r="BP102" s="438" t="str">
        <f t="shared" si="104"/>
        <v/>
      </c>
      <c r="BQ102" s="410" t="str">
        <f t="shared" si="104"/>
        <v/>
      </c>
      <c r="BR102" s="410" t="str">
        <f t="shared" si="104"/>
        <v/>
      </c>
      <c r="BS102" s="437" t="str">
        <f t="shared" si="104"/>
        <v/>
      </c>
      <c r="BT102" s="412" t="str">
        <f t="shared" si="104"/>
        <v/>
      </c>
      <c r="BU102" s="410" t="str">
        <f t="shared" si="104"/>
        <v/>
      </c>
      <c r="BV102" s="410" t="str">
        <f t="shared" si="104"/>
        <v/>
      </c>
      <c r="BW102" s="413" t="str">
        <f t="shared" si="104"/>
        <v/>
      </c>
    </row>
    <row r="103" spans="1:75" ht="15.9" customHeight="1">
      <c r="A103" s="471"/>
      <c r="B103" s="395" t="s">
        <v>1118</v>
      </c>
      <c r="C103" s="395" t="str">
        <f>VLOOKUP(B103,'P14'!B:U,19,0)&amp;""</f>
        <v>×</v>
      </c>
      <c r="D103" s="395" t="str">
        <f>VLOOKUP(B103,'P14'!B:U,2,0)&amp;""</f>
        <v/>
      </c>
      <c r="E103" s="395" t="str">
        <f>VLOOKUP(B103,'P14'!B:U,5,0)&amp;""</f>
        <v/>
      </c>
      <c r="F103" s="395" t="str">
        <f>VLOOKUP(B103,'P14'!B:U,8,0)&amp;""</f>
        <v/>
      </c>
      <c r="G103" s="453" t="str">
        <f>VLOOKUP(B103,'P14'!B:U,17,0)&amp;""</f>
        <v>　</v>
      </c>
      <c r="H103" s="453" t="str">
        <f>VLOOKUP(B103,'P14'!B:U,18,0)&amp;""</f>
        <v>　</v>
      </c>
      <c r="I103" s="407"/>
      <c r="J103" s="408"/>
      <c r="K103" s="414"/>
      <c r="L103" s="391" t="s">
        <v>971</v>
      </c>
      <c r="M103" s="415"/>
      <c r="N103" s="526"/>
      <c r="O103" s="527"/>
      <c r="P103" s="414"/>
      <c r="Q103" s="391" t="s">
        <v>971</v>
      </c>
      <c r="R103" s="415"/>
      <c r="S103" s="409"/>
      <c r="T103" s="390" t="str">
        <f t="shared" si="108"/>
        <v/>
      </c>
      <c r="U103" s="410" t="str">
        <f t="shared" si="108"/>
        <v/>
      </c>
      <c r="V103" s="410" t="str">
        <f t="shared" si="108"/>
        <v/>
      </c>
      <c r="W103" s="411" t="str">
        <f t="shared" si="108"/>
        <v/>
      </c>
      <c r="X103" s="438" t="str">
        <f t="shared" si="108"/>
        <v/>
      </c>
      <c r="Y103" s="410" t="str">
        <f t="shared" si="108"/>
        <v/>
      </c>
      <c r="Z103" s="410" t="str">
        <f t="shared" si="108"/>
        <v/>
      </c>
      <c r="AA103" s="437" t="str">
        <f t="shared" si="108"/>
        <v/>
      </c>
      <c r="AB103" s="412" t="str">
        <f t="shared" si="108"/>
        <v/>
      </c>
      <c r="AC103" s="410" t="str">
        <f t="shared" si="108"/>
        <v/>
      </c>
      <c r="AD103" s="410" t="str">
        <f t="shared" si="108"/>
        <v/>
      </c>
      <c r="AE103" s="411" t="str">
        <f t="shared" si="108"/>
        <v/>
      </c>
      <c r="AF103" s="438" t="str">
        <f t="shared" si="108"/>
        <v/>
      </c>
      <c r="AG103" s="410" t="str">
        <f t="shared" si="108"/>
        <v/>
      </c>
      <c r="AH103" s="410" t="str">
        <f t="shared" si="108"/>
        <v/>
      </c>
      <c r="AI103" s="437" t="str">
        <f t="shared" si="108"/>
        <v/>
      </c>
      <c r="AJ103" s="412" t="str">
        <f t="shared" si="106"/>
        <v/>
      </c>
      <c r="AK103" s="410" t="str">
        <f t="shared" si="106"/>
        <v/>
      </c>
      <c r="AL103" s="410" t="str">
        <f t="shared" si="106"/>
        <v/>
      </c>
      <c r="AM103" s="411" t="str">
        <f t="shared" si="106"/>
        <v/>
      </c>
      <c r="AN103" s="438" t="str">
        <f t="shared" si="106"/>
        <v/>
      </c>
      <c r="AO103" s="410" t="str">
        <f t="shared" si="106"/>
        <v/>
      </c>
      <c r="AP103" s="410" t="str">
        <f t="shared" si="106"/>
        <v/>
      </c>
      <c r="AQ103" s="437" t="str">
        <f t="shared" si="106"/>
        <v/>
      </c>
      <c r="AR103" s="412" t="str">
        <f t="shared" si="106"/>
        <v/>
      </c>
      <c r="AS103" s="410" t="str">
        <f t="shared" si="106"/>
        <v/>
      </c>
      <c r="AT103" s="410" t="str">
        <f t="shared" si="106"/>
        <v/>
      </c>
      <c r="AU103" s="411" t="str">
        <f t="shared" si="106"/>
        <v/>
      </c>
      <c r="AV103" s="438" t="str">
        <f t="shared" si="106"/>
        <v/>
      </c>
      <c r="AW103" s="410" t="str">
        <f t="shared" si="106"/>
        <v/>
      </c>
      <c r="AX103" s="410" t="str">
        <f t="shared" si="105"/>
        <v/>
      </c>
      <c r="AY103" s="437" t="str">
        <f t="shared" si="105"/>
        <v/>
      </c>
      <c r="AZ103" s="412" t="str">
        <f t="shared" si="105"/>
        <v/>
      </c>
      <c r="BA103" s="410" t="str">
        <f t="shared" si="105"/>
        <v/>
      </c>
      <c r="BB103" s="410" t="str">
        <f t="shared" si="105"/>
        <v/>
      </c>
      <c r="BC103" s="411" t="str">
        <f t="shared" si="105"/>
        <v/>
      </c>
      <c r="BD103" s="438" t="str">
        <f t="shared" si="105"/>
        <v/>
      </c>
      <c r="BE103" s="410" t="str">
        <f t="shared" si="105"/>
        <v/>
      </c>
      <c r="BF103" s="410" t="str">
        <f t="shared" si="105"/>
        <v/>
      </c>
      <c r="BG103" s="437" t="str">
        <f t="shared" si="105"/>
        <v/>
      </c>
      <c r="BH103" s="412" t="str">
        <f t="shared" si="105"/>
        <v/>
      </c>
      <c r="BI103" s="410" t="str">
        <f t="shared" si="105"/>
        <v/>
      </c>
      <c r="BJ103" s="410" t="str">
        <f t="shared" si="105"/>
        <v/>
      </c>
      <c r="BK103" s="411" t="str">
        <f t="shared" si="105"/>
        <v/>
      </c>
      <c r="BL103" s="438" t="str">
        <f t="shared" si="105"/>
        <v/>
      </c>
      <c r="BM103" s="410" t="str">
        <f t="shared" si="105"/>
        <v/>
      </c>
      <c r="BN103" s="410" t="str">
        <f t="shared" si="107"/>
        <v/>
      </c>
      <c r="BO103" s="437" t="str">
        <f t="shared" si="104"/>
        <v/>
      </c>
      <c r="BP103" s="438" t="str">
        <f t="shared" si="104"/>
        <v/>
      </c>
      <c r="BQ103" s="410" t="str">
        <f t="shared" si="104"/>
        <v/>
      </c>
      <c r="BR103" s="410" t="str">
        <f t="shared" si="104"/>
        <v/>
      </c>
      <c r="BS103" s="437" t="str">
        <f t="shared" si="104"/>
        <v/>
      </c>
      <c r="BT103" s="412" t="str">
        <f t="shared" si="104"/>
        <v/>
      </c>
      <c r="BU103" s="410" t="str">
        <f t="shared" si="104"/>
        <v/>
      </c>
      <c r="BV103" s="410" t="str">
        <f t="shared" si="104"/>
        <v/>
      </c>
      <c r="BW103" s="413" t="str">
        <f t="shared" si="104"/>
        <v/>
      </c>
    </row>
    <row r="104" spans="1:75" ht="15.9" customHeight="1">
      <c r="A104" s="471"/>
      <c r="B104" s="395" t="s">
        <v>1119</v>
      </c>
      <c r="C104" s="395" t="str">
        <f>VLOOKUP(B104,'P14'!B:U,19,0)&amp;""</f>
        <v>×</v>
      </c>
      <c r="D104" s="395" t="str">
        <f>VLOOKUP(B104,'P14'!B:U,2,0)&amp;""</f>
        <v/>
      </c>
      <c r="E104" s="395" t="str">
        <f>VLOOKUP(B104,'P14'!B:U,5,0)&amp;""</f>
        <v/>
      </c>
      <c r="F104" s="395" t="str">
        <f>VLOOKUP(B104,'P14'!B:U,8,0)&amp;""</f>
        <v/>
      </c>
      <c r="G104" s="453" t="str">
        <f>VLOOKUP(B104,'P14'!B:U,17,0)&amp;""</f>
        <v>　</v>
      </c>
      <c r="H104" s="453" t="str">
        <f>VLOOKUP(B104,'P14'!B:U,18,0)&amp;""</f>
        <v>　</v>
      </c>
      <c r="I104" s="407"/>
      <c r="J104" s="408"/>
      <c r="K104" s="414"/>
      <c r="L104" s="391" t="s">
        <v>971</v>
      </c>
      <c r="M104" s="415"/>
      <c r="N104" s="526"/>
      <c r="O104" s="527"/>
      <c r="P104" s="414"/>
      <c r="Q104" s="391" t="s">
        <v>971</v>
      </c>
      <c r="R104" s="415"/>
      <c r="S104" s="409"/>
      <c r="T104" s="390" t="str">
        <f t="shared" si="108"/>
        <v/>
      </c>
      <c r="U104" s="410" t="str">
        <f t="shared" si="108"/>
        <v/>
      </c>
      <c r="V104" s="410" t="str">
        <f t="shared" si="108"/>
        <v/>
      </c>
      <c r="W104" s="411" t="str">
        <f t="shared" si="108"/>
        <v/>
      </c>
      <c r="X104" s="438" t="str">
        <f t="shared" si="108"/>
        <v/>
      </c>
      <c r="Y104" s="410" t="str">
        <f t="shared" si="108"/>
        <v/>
      </c>
      <c r="Z104" s="410" t="str">
        <f t="shared" si="108"/>
        <v/>
      </c>
      <c r="AA104" s="437" t="str">
        <f t="shared" si="108"/>
        <v/>
      </c>
      <c r="AB104" s="412" t="str">
        <f t="shared" si="108"/>
        <v/>
      </c>
      <c r="AC104" s="410" t="str">
        <f t="shared" si="108"/>
        <v/>
      </c>
      <c r="AD104" s="410" t="str">
        <f t="shared" si="108"/>
        <v/>
      </c>
      <c r="AE104" s="411" t="str">
        <f t="shared" si="108"/>
        <v/>
      </c>
      <c r="AF104" s="438" t="str">
        <f t="shared" si="108"/>
        <v/>
      </c>
      <c r="AG104" s="410" t="str">
        <f t="shared" si="108"/>
        <v/>
      </c>
      <c r="AH104" s="410" t="str">
        <f t="shared" si="108"/>
        <v/>
      </c>
      <c r="AI104" s="437" t="str">
        <f t="shared" si="108"/>
        <v/>
      </c>
      <c r="AJ104" s="412" t="str">
        <f t="shared" si="106"/>
        <v/>
      </c>
      <c r="AK104" s="410" t="str">
        <f t="shared" si="106"/>
        <v/>
      </c>
      <c r="AL104" s="410" t="str">
        <f t="shared" si="106"/>
        <v/>
      </c>
      <c r="AM104" s="411" t="str">
        <f t="shared" si="106"/>
        <v/>
      </c>
      <c r="AN104" s="438" t="str">
        <f t="shared" si="106"/>
        <v/>
      </c>
      <c r="AO104" s="410" t="str">
        <f t="shared" si="106"/>
        <v/>
      </c>
      <c r="AP104" s="410" t="str">
        <f t="shared" si="106"/>
        <v/>
      </c>
      <c r="AQ104" s="437" t="str">
        <f t="shared" si="106"/>
        <v/>
      </c>
      <c r="AR104" s="412" t="str">
        <f t="shared" si="106"/>
        <v/>
      </c>
      <c r="AS104" s="410" t="str">
        <f t="shared" si="106"/>
        <v/>
      </c>
      <c r="AT104" s="410" t="str">
        <f t="shared" si="106"/>
        <v/>
      </c>
      <c r="AU104" s="411" t="str">
        <f t="shared" si="106"/>
        <v/>
      </c>
      <c r="AV104" s="438" t="str">
        <f t="shared" si="106"/>
        <v/>
      </c>
      <c r="AW104" s="410" t="str">
        <f t="shared" si="106"/>
        <v/>
      </c>
      <c r="AX104" s="410" t="str">
        <f t="shared" si="105"/>
        <v/>
      </c>
      <c r="AY104" s="437" t="str">
        <f t="shared" si="105"/>
        <v/>
      </c>
      <c r="AZ104" s="412" t="str">
        <f t="shared" si="105"/>
        <v/>
      </c>
      <c r="BA104" s="410" t="str">
        <f t="shared" si="105"/>
        <v/>
      </c>
      <c r="BB104" s="410" t="str">
        <f t="shared" si="105"/>
        <v/>
      </c>
      <c r="BC104" s="411" t="str">
        <f t="shared" si="105"/>
        <v/>
      </c>
      <c r="BD104" s="438" t="str">
        <f t="shared" si="105"/>
        <v/>
      </c>
      <c r="BE104" s="410" t="str">
        <f t="shared" si="105"/>
        <v/>
      </c>
      <c r="BF104" s="410" t="str">
        <f t="shared" si="105"/>
        <v/>
      </c>
      <c r="BG104" s="437" t="str">
        <f t="shared" si="105"/>
        <v/>
      </c>
      <c r="BH104" s="412" t="str">
        <f t="shared" si="105"/>
        <v/>
      </c>
      <c r="BI104" s="410" t="str">
        <f t="shared" si="105"/>
        <v/>
      </c>
      <c r="BJ104" s="410" t="str">
        <f t="shared" si="105"/>
        <v/>
      </c>
      <c r="BK104" s="411" t="str">
        <f t="shared" si="105"/>
        <v/>
      </c>
      <c r="BL104" s="438" t="str">
        <f t="shared" si="105"/>
        <v/>
      </c>
      <c r="BM104" s="410" t="str">
        <f t="shared" si="105"/>
        <v/>
      </c>
      <c r="BN104" s="410" t="str">
        <f t="shared" si="107"/>
        <v/>
      </c>
      <c r="BO104" s="437" t="str">
        <f t="shared" si="104"/>
        <v/>
      </c>
      <c r="BP104" s="438" t="str">
        <f t="shared" si="104"/>
        <v/>
      </c>
      <c r="BQ104" s="410" t="str">
        <f t="shared" si="104"/>
        <v/>
      </c>
      <c r="BR104" s="410" t="str">
        <f t="shared" si="104"/>
        <v/>
      </c>
      <c r="BS104" s="437" t="str">
        <f t="shared" si="104"/>
        <v/>
      </c>
      <c r="BT104" s="412" t="str">
        <f t="shared" si="104"/>
        <v/>
      </c>
      <c r="BU104" s="410" t="str">
        <f t="shared" si="104"/>
        <v/>
      </c>
      <c r="BV104" s="410" t="str">
        <f t="shared" si="104"/>
        <v/>
      </c>
      <c r="BW104" s="413" t="str">
        <f t="shared" si="104"/>
        <v/>
      </c>
    </row>
    <row r="105" spans="1:75" ht="15.9" customHeight="1">
      <c r="A105" s="471"/>
      <c r="B105" s="395" t="s">
        <v>1120</v>
      </c>
      <c r="C105" s="395" t="str">
        <f>VLOOKUP(B105,'P14'!B:U,19,0)&amp;""</f>
        <v>×</v>
      </c>
      <c r="D105" s="395" t="str">
        <f>VLOOKUP(B105,'P14'!B:U,2,0)&amp;""</f>
        <v/>
      </c>
      <c r="E105" s="395" t="str">
        <f>VLOOKUP(B105,'P14'!B:U,5,0)&amp;""</f>
        <v/>
      </c>
      <c r="F105" s="395" t="str">
        <f>VLOOKUP(B105,'P14'!B:U,8,0)&amp;""</f>
        <v/>
      </c>
      <c r="G105" s="453" t="str">
        <f>VLOOKUP(B105,'P14'!B:U,17,0)&amp;""</f>
        <v>　</v>
      </c>
      <c r="H105" s="453" t="str">
        <f>VLOOKUP(B105,'P14'!B:U,18,0)&amp;""</f>
        <v>　</v>
      </c>
      <c r="I105" s="407"/>
      <c r="J105" s="408"/>
      <c r="K105" s="414"/>
      <c r="L105" s="391" t="s">
        <v>971</v>
      </c>
      <c r="M105" s="415"/>
      <c r="N105" s="526"/>
      <c r="O105" s="527"/>
      <c r="P105" s="414"/>
      <c r="Q105" s="391" t="s">
        <v>971</v>
      </c>
      <c r="R105" s="415"/>
      <c r="S105" s="409"/>
      <c r="T105" s="390" t="str">
        <f t="shared" si="108"/>
        <v/>
      </c>
      <c r="U105" s="410" t="str">
        <f t="shared" si="108"/>
        <v/>
      </c>
      <c r="V105" s="410" t="str">
        <f t="shared" si="108"/>
        <v/>
      </c>
      <c r="W105" s="411" t="str">
        <f t="shared" si="108"/>
        <v/>
      </c>
      <c r="X105" s="438" t="str">
        <f t="shared" si="108"/>
        <v/>
      </c>
      <c r="Y105" s="410" t="str">
        <f t="shared" si="108"/>
        <v/>
      </c>
      <c r="Z105" s="410" t="str">
        <f t="shared" si="108"/>
        <v/>
      </c>
      <c r="AA105" s="437" t="str">
        <f t="shared" si="108"/>
        <v/>
      </c>
      <c r="AB105" s="412" t="str">
        <f t="shared" si="108"/>
        <v/>
      </c>
      <c r="AC105" s="410" t="str">
        <f t="shared" si="108"/>
        <v/>
      </c>
      <c r="AD105" s="410" t="str">
        <f t="shared" si="108"/>
        <v/>
      </c>
      <c r="AE105" s="411" t="str">
        <f t="shared" si="108"/>
        <v/>
      </c>
      <c r="AF105" s="438" t="str">
        <f t="shared" si="108"/>
        <v/>
      </c>
      <c r="AG105" s="410" t="str">
        <f t="shared" si="108"/>
        <v/>
      </c>
      <c r="AH105" s="410" t="str">
        <f t="shared" si="108"/>
        <v/>
      </c>
      <c r="AI105" s="437" t="str">
        <f t="shared" si="108"/>
        <v/>
      </c>
      <c r="AJ105" s="412" t="str">
        <f t="shared" si="106"/>
        <v/>
      </c>
      <c r="AK105" s="410" t="str">
        <f t="shared" si="106"/>
        <v/>
      </c>
      <c r="AL105" s="410" t="str">
        <f t="shared" si="106"/>
        <v/>
      </c>
      <c r="AM105" s="411" t="str">
        <f t="shared" si="106"/>
        <v/>
      </c>
      <c r="AN105" s="438" t="str">
        <f t="shared" si="106"/>
        <v/>
      </c>
      <c r="AO105" s="410" t="str">
        <f t="shared" si="106"/>
        <v/>
      </c>
      <c r="AP105" s="410" t="str">
        <f t="shared" si="106"/>
        <v/>
      </c>
      <c r="AQ105" s="437" t="str">
        <f t="shared" si="106"/>
        <v/>
      </c>
      <c r="AR105" s="412" t="str">
        <f t="shared" si="106"/>
        <v/>
      </c>
      <c r="AS105" s="410" t="str">
        <f t="shared" si="106"/>
        <v/>
      </c>
      <c r="AT105" s="410" t="str">
        <f t="shared" si="106"/>
        <v/>
      </c>
      <c r="AU105" s="411" t="str">
        <f t="shared" si="106"/>
        <v/>
      </c>
      <c r="AV105" s="438" t="str">
        <f t="shared" si="106"/>
        <v/>
      </c>
      <c r="AW105" s="410" t="str">
        <f t="shared" si="106"/>
        <v/>
      </c>
      <c r="AX105" s="410" t="str">
        <f t="shared" si="105"/>
        <v/>
      </c>
      <c r="AY105" s="437" t="str">
        <f t="shared" si="105"/>
        <v/>
      </c>
      <c r="AZ105" s="412" t="str">
        <f t="shared" si="105"/>
        <v/>
      </c>
      <c r="BA105" s="410" t="str">
        <f t="shared" si="105"/>
        <v/>
      </c>
      <c r="BB105" s="410" t="str">
        <f t="shared" si="105"/>
        <v/>
      </c>
      <c r="BC105" s="411" t="str">
        <f t="shared" si="105"/>
        <v/>
      </c>
      <c r="BD105" s="438" t="str">
        <f t="shared" si="105"/>
        <v/>
      </c>
      <c r="BE105" s="410" t="str">
        <f t="shared" si="105"/>
        <v/>
      </c>
      <c r="BF105" s="410" t="str">
        <f t="shared" si="105"/>
        <v/>
      </c>
      <c r="BG105" s="437" t="str">
        <f t="shared" si="105"/>
        <v/>
      </c>
      <c r="BH105" s="412" t="str">
        <f t="shared" si="105"/>
        <v/>
      </c>
      <c r="BI105" s="410" t="str">
        <f t="shared" si="105"/>
        <v/>
      </c>
      <c r="BJ105" s="410" t="str">
        <f t="shared" si="105"/>
        <v/>
      </c>
      <c r="BK105" s="411" t="str">
        <f t="shared" si="105"/>
        <v/>
      </c>
      <c r="BL105" s="438" t="str">
        <f t="shared" si="105"/>
        <v/>
      </c>
      <c r="BM105" s="410" t="str">
        <f t="shared" si="105"/>
        <v/>
      </c>
      <c r="BN105" s="410" t="str">
        <f t="shared" si="107"/>
        <v/>
      </c>
      <c r="BO105" s="437" t="str">
        <f t="shared" si="104"/>
        <v/>
      </c>
      <c r="BP105" s="438" t="str">
        <f t="shared" si="104"/>
        <v/>
      </c>
      <c r="BQ105" s="410" t="str">
        <f t="shared" si="104"/>
        <v/>
      </c>
      <c r="BR105" s="410" t="str">
        <f t="shared" si="104"/>
        <v/>
      </c>
      <c r="BS105" s="437" t="str">
        <f t="shared" si="104"/>
        <v/>
      </c>
      <c r="BT105" s="412" t="str">
        <f t="shared" si="104"/>
        <v/>
      </c>
      <c r="BU105" s="410" t="str">
        <f t="shared" si="104"/>
        <v/>
      </c>
      <c r="BV105" s="410" t="str">
        <f t="shared" si="104"/>
        <v/>
      </c>
      <c r="BW105" s="413" t="str">
        <f t="shared" si="104"/>
        <v/>
      </c>
    </row>
    <row r="106" spans="1:75" ht="15.9" customHeight="1">
      <c r="A106" s="471"/>
      <c r="B106" s="395" t="s">
        <v>1121</v>
      </c>
      <c r="C106" s="395" t="str">
        <f>VLOOKUP(B106,'P14'!B:U,19,0)&amp;""</f>
        <v>×</v>
      </c>
      <c r="D106" s="395" t="str">
        <f>VLOOKUP(B106,'P14'!B:U,2,0)&amp;""</f>
        <v/>
      </c>
      <c r="E106" s="395" t="str">
        <f>VLOOKUP(B106,'P14'!B:U,5,0)&amp;""</f>
        <v/>
      </c>
      <c r="F106" s="395" t="str">
        <f>VLOOKUP(B106,'P14'!B:U,8,0)&amp;""</f>
        <v/>
      </c>
      <c r="G106" s="453" t="str">
        <f>VLOOKUP(B106,'P14'!B:U,17,0)&amp;""</f>
        <v>　</v>
      </c>
      <c r="H106" s="453" t="str">
        <f>VLOOKUP(B106,'P14'!B:U,18,0)&amp;""</f>
        <v>　</v>
      </c>
      <c r="I106" s="407"/>
      <c r="J106" s="408"/>
      <c r="K106" s="414"/>
      <c r="L106" s="391" t="s">
        <v>971</v>
      </c>
      <c r="M106" s="415"/>
      <c r="N106" s="526"/>
      <c r="O106" s="527"/>
      <c r="P106" s="414"/>
      <c r="Q106" s="391" t="s">
        <v>971</v>
      </c>
      <c r="R106" s="415"/>
      <c r="S106" s="409"/>
      <c r="T106" s="390" t="str">
        <f t="shared" si="108"/>
        <v/>
      </c>
      <c r="U106" s="410" t="str">
        <f t="shared" si="108"/>
        <v/>
      </c>
      <c r="V106" s="410" t="str">
        <f t="shared" si="108"/>
        <v/>
      </c>
      <c r="W106" s="411" t="str">
        <f t="shared" si="108"/>
        <v/>
      </c>
      <c r="X106" s="438" t="str">
        <f t="shared" si="108"/>
        <v/>
      </c>
      <c r="Y106" s="410" t="str">
        <f t="shared" si="108"/>
        <v/>
      </c>
      <c r="Z106" s="410" t="str">
        <f t="shared" si="108"/>
        <v/>
      </c>
      <c r="AA106" s="437" t="str">
        <f t="shared" si="108"/>
        <v/>
      </c>
      <c r="AB106" s="412" t="str">
        <f t="shared" si="108"/>
        <v/>
      </c>
      <c r="AC106" s="410" t="str">
        <f t="shared" si="108"/>
        <v/>
      </c>
      <c r="AD106" s="410" t="str">
        <f t="shared" si="108"/>
        <v/>
      </c>
      <c r="AE106" s="411" t="str">
        <f t="shared" si="108"/>
        <v/>
      </c>
      <c r="AF106" s="438" t="str">
        <f t="shared" si="108"/>
        <v/>
      </c>
      <c r="AG106" s="410" t="str">
        <f t="shared" si="108"/>
        <v/>
      </c>
      <c r="AH106" s="410" t="str">
        <f t="shared" si="108"/>
        <v/>
      </c>
      <c r="AI106" s="437" t="str">
        <f t="shared" si="108"/>
        <v/>
      </c>
      <c r="AJ106" s="412" t="str">
        <f t="shared" si="106"/>
        <v/>
      </c>
      <c r="AK106" s="410" t="str">
        <f t="shared" si="106"/>
        <v/>
      </c>
      <c r="AL106" s="410" t="str">
        <f t="shared" si="106"/>
        <v/>
      </c>
      <c r="AM106" s="411" t="str">
        <f t="shared" si="106"/>
        <v/>
      </c>
      <c r="AN106" s="438" t="str">
        <f t="shared" si="106"/>
        <v/>
      </c>
      <c r="AO106" s="410" t="str">
        <f t="shared" si="106"/>
        <v/>
      </c>
      <c r="AP106" s="410" t="str">
        <f t="shared" si="106"/>
        <v/>
      </c>
      <c r="AQ106" s="437" t="str">
        <f t="shared" si="106"/>
        <v/>
      </c>
      <c r="AR106" s="412" t="str">
        <f t="shared" si="106"/>
        <v/>
      </c>
      <c r="AS106" s="410" t="str">
        <f t="shared" si="106"/>
        <v/>
      </c>
      <c r="AT106" s="410" t="str">
        <f t="shared" si="106"/>
        <v/>
      </c>
      <c r="AU106" s="411" t="str">
        <f t="shared" si="106"/>
        <v/>
      </c>
      <c r="AV106" s="438" t="str">
        <f t="shared" si="106"/>
        <v/>
      </c>
      <c r="AW106" s="410" t="str">
        <f t="shared" si="106"/>
        <v/>
      </c>
      <c r="AX106" s="410" t="str">
        <f t="shared" si="105"/>
        <v/>
      </c>
      <c r="AY106" s="437" t="str">
        <f t="shared" si="105"/>
        <v/>
      </c>
      <c r="AZ106" s="412" t="str">
        <f t="shared" si="105"/>
        <v/>
      </c>
      <c r="BA106" s="410" t="str">
        <f t="shared" si="105"/>
        <v/>
      </c>
      <c r="BB106" s="410" t="str">
        <f t="shared" si="105"/>
        <v/>
      </c>
      <c r="BC106" s="411" t="str">
        <f t="shared" si="105"/>
        <v/>
      </c>
      <c r="BD106" s="438" t="str">
        <f t="shared" si="105"/>
        <v/>
      </c>
      <c r="BE106" s="410" t="str">
        <f t="shared" si="105"/>
        <v/>
      </c>
      <c r="BF106" s="410" t="str">
        <f t="shared" si="105"/>
        <v/>
      </c>
      <c r="BG106" s="437" t="str">
        <f t="shared" si="105"/>
        <v/>
      </c>
      <c r="BH106" s="412" t="str">
        <f t="shared" si="105"/>
        <v/>
      </c>
      <c r="BI106" s="410" t="str">
        <f t="shared" si="105"/>
        <v/>
      </c>
      <c r="BJ106" s="410" t="str">
        <f t="shared" si="105"/>
        <v/>
      </c>
      <c r="BK106" s="411" t="str">
        <f t="shared" si="105"/>
        <v/>
      </c>
      <c r="BL106" s="438" t="str">
        <f t="shared" si="105"/>
        <v/>
      </c>
      <c r="BM106" s="410" t="str">
        <f t="shared" si="105"/>
        <v/>
      </c>
      <c r="BN106" s="410" t="str">
        <f t="shared" si="107"/>
        <v/>
      </c>
      <c r="BO106" s="437" t="str">
        <f t="shared" si="104"/>
        <v/>
      </c>
      <c r="BP106" s="438" t="str">
        <f t="shared" si="104"/>
        <v/>
      </c>
      <c r="BQ106" s="410" t="str">
        <f t="shared" si="104"/>
        <v/>
      </c>
      <c r="BR106" s="410" t="str">
        <f t="shared" si="104"/>
        <v/>
      </c>
      <c r="BS106" s="437" t="str">
        <f t="shared" si="104"/>
        <v/>
      </c>
      <c r="BT106" s="412" t="str">
        <f t="shared" si="104"/>
        <v/>
      </c>
      <c r="BU106" s="410" t="str">
        <f t="shared" si="104"/>
        <v/>
      </c>
      <c r="BV106" s="410" t="str">
        <f t="shared" si="104"/>
        <v/>
      </c>
      <c r="BW106" s="413" t="str">
        <f t="shared" si="104"/>
        <v/>
      </c>
    </row>
    <row r="107" spans="1:75" ht="15.9" customHeight="1">
      <c r="A107" s="471"/>
      <c r="B107" s="395" t="s">
        <v>1122</v>
      </c>
      <c r="C107" s="395" t="str">
        <f>VLOOKUP(B107,'P14'!B:U,19,0)&amp;""</f>
        <v>×</v>
      </c>
      <c r="D107" s="395" t="str">
        <f>VLOOKUP(B107,'P14'!B:U,2,0)&amp;""</f>
        <v/>
      </c>
      <c r="E107" s="395" t="str">
        <f>VLOOKUP(B107,'P14'!B:U,5,0)&amp;""</f>
        <v/>
      </c>
      <c r="F107" s="395" t="str">
        <f>VLOOKUP(B107,'P14'!B:U,8,0)&amp;""</f>
        <v/>
      </c>
      <c r="G107" s="453" t="str">
        <f>VLOOKUP(B107,'P14'!B:U,17,0)&amp;""</f>
        <v>　</v>
      </c>
      <c r="H107" s="453" t="str">
        <f>VLOOKUP(B107,'P14'!B:U,18,0)&amp;""</f>
        <v>　</v>
      </c>
      <c r="I107" s="407"/>
      <c r="J107" s="408"/>
      <c r="K107" s="414"/>
      <c r="L107" s="391" t="s">
        <v>971</v>
      </c>
      <c r="M107" s="415"/>
      <c r="N107" s="526"/>
      <c r="O107" s="527"/>
      <c r="P107" s="414"/>
      <c r="Q107" s="391" t="s">
        <v>971</v>
      </c>
      <c r="R107" s="415"/>
      <c r="S107" s="409"/>
      <c r="T107" s="390" t="str">
        <f t="shared" si="108"/>
        <v/>
      </c>
      <c r="U107" s="410" t="str">
        <f t="shared" si="108"/>
        <v/>
      </c>
      <c r="V107" s="410" t="str">
        <f t="shared" si="108"/>
        <v/>
      </c>
      <c r="W107" s="411" t="str">
        <f t="shared" si="108"/>
        <v/>
      </c>
      <c r="X107" s="438" t="str">
        <f t="shared" si="108"/>
        <v/>
      </c>
      <c r="Y107" s="410" t="str">
        <f t="shared" si="108"/>
        <v/>
      </c>
      <c r="Z107" s="410" t="str">
        <f t="shared" si="108"/>
        <v/>
      </c>
      <c r="AA107" s="437" t="str">
        <f t="shared" si="108"/>
        <v/>
      </c>
      <c r="AB107" s="412" t="str">
        <f t="shared" si="108"/>
        <v/>
      </c>
      <c r="AC107" s="410" t="str">
        <f t="shared" si="108"/>
        <v/>
      </c>
      <c r="AD107" s="410" t="str">
        <f t="shared" si="108"/>
        <v/>
      </c>
      <c r="AE107" s="411" t="str">
        <f t="shared" si="108"/>
        <v/>
      </c>
      <c r="AF107" s="438" t="str">
        <f t="shared" si="108"/>
        <v/>
      </c>
      <c r="AG107" s="410" t="str">
        <f t="shared" si="108"/>
        <v/>
      </c>
      <c r="AH107" s="410" t="str">
        <f t="shared" si="108"/>
        <v/>
      </c>
      <c r="AI107" s="437" t="str">
        <f t="shared" si="108"/>
        <v/>
      </c>
      <c r="AJ107" s="412" t="str">
        <f t="shared" si="106"/>
        <v/>
      </c>
      <c r="AK107" s="410" t="str">
        <f t="shared" si="106"/>
        <v/>
      </c>
      <c r="AL107" s="410" t="str">
        <f t="shared" si="106"/>
        <v/>
      </c>
      <c r="AM107" s="411" t="str">
        <f t="shared" si="106"/>
        <v/>
      </c>
      <c r="AN107" s="438" t="str">
        <f t="shared" si="106"/>
        <v/>
      </c>
      <c r="AO107" s="410" t="str">
        <f t="shared" si="106"/>
        <v/>
      </c>
      <c r="AP107" s="410" t="str">
        <f t="shared" si="106"/>
        <v/>
      </c>
      <c r="AQ107" s="437" t="str">
        <f t="shared" si="106"/>
        <v/>
      </c>
      <c r="AR107" s="412" t="str">
        <f t="shared" si="106"/>
        <v/>
      </c>
      <c r="AS107" s="410" t="str">
        <f t="shared" si="106"/>
        <v/>
      </c>
      <c r="AT107" s="410" t="str">
        <f t="shared" si="106"/>
        <v/>
      </c>
      <c r="AU107" s="411" t="str">
        <f t="shared" si="106"/>
        <v/>
      </c>
      <c r="AV107" s="438" t="str">
        <f t="shared" si="106"/>
        <v/>
      </c>
      <c r="AW107" s="410" t="str">
        <f t="shared" si="106"/>
        <v/>
      </c>
      <c r="AX107" s="410" t="str">
        <f t="shared" si="105"/>
        <v/>
      </c>
      <c r="AY107" s="437" t="str">
        <f t="shared" si="105"/>
        <v/>
      </c>
      <c r="AZ107" s="412" t="str">
        <f t="shared" si="105"/>
        <v/>
      </c>
      <c r="BA107" s="410" t="str">
        <f t="shared" si="105"/>
        <v/>
      </c>
      <c r="BB107" s="410" t="str">
        <f t="shared" si="105"/>
        <v/>
      </c>
      <c r="BC107" s="411" t="str">
        <f t="shared" si="105"/>
        <v/>
      </c>
      <c r="BD107" s="438" t="str">
        <f t="shared" si="105"/>
        <v/>
      </c>
      <c r="BE107" s="410" t="str">
        <f t="shared" si="105"/>
        <v/>
      </c>
      <c r="BF107" s="410" t="str">
        <f t="shared" si="105"/>
        <v/>
      </c>
      <c r="BG107" s="437" t="str">
        <f t="shared" si="105"/>
        <v/>
      </c>
      <c r="BH107" s="412" t="str">
        <f t="shared" si="105"/>
        <v/>
      </c>
      <c r="BI107" s="410" t="str">
        <f t="shared" si="105"/>
        <v/>
      </c>
      <c r="BJ107" s="410" t="str">
        <f t="shared" si="105"/>
        <v/>
      </c>
      <c r="BK107" s="411" t="str">
        <f t="shared" si="105"/>
        <v/>
      </c>
      <c r="BL107" s="438" t="str">
        <f t="shared" si="105"/>
        <v/>
      </c>
      <c r="BM107" s="410" t="str">
        <f t="shared" si="105"/>
        <v/>
      </c>
      <c r="BN107" s="410" t="str">
        <f t="shared" si="107"/>
        <v/>
      </c>
      <c r="BO107" s="437" t="str">
        <f t="shared" si="104"/>
        <v/>
      </c>
      <c r="BP107" s="438" t="str">
        <f t="shared" si="104"/>
        <v/>
      </c>
      <c r="BQ107" s="410" t="str">
        <f t="shared" si="104"/>
        <v/>
      </c>
      <c r="BR107" s="410" t="str">
        <f t="shared" si="104"/>
        <v/>
      </c>
      <c r="BS107" s="437" t="str">
        <f t="shared" si="104"/>
        <v/>
      </c>
      <c r="BT107" s="412" t="str">
        <f t="shared" si="104"/>
        <v/>
      </c>
      <c r="BU107" s="410" t="str">
        <f t="shared" si="104"/>
        <v/>
      </c>
      <c r="BV107" s="410" t="str">
        <f t="shared" si="104"/>
        <v/>
      </c>
      <c r="BW107" s="413" t="str">
        <f t="shared" si="104"/>
        <v/>
      </c>
    </row>
    <row r="108" spans="1:75" ht="15.9" customHeight="1" thickBot="1">
      <c r="A108" s="472"/>
      <c r="B108" s="416" t="s">
        <v>1123</v>
      </c>
      <c r="C108" s="416" t="str">
        <f>VLOOKUP(B108,'P14'!B:U,19,0)&amp;""</f>
        <v>×</v>
      </c>
      <c r="D108" s="416" t="str">
        <f>VLOOKUP(B108,'P14'!B:U,2,0)&amp;""</f>
        <v/>
      </c>
      <c r="E108" s="416" t="str">
        <f>VLOOKUP(B108,'P14'!B:U,5,0)&amp;""</f>
        <v/>
      </c>
      <c r="F108" s="416" t="str">
        <f>VLOOKUP(B108,'P14'!B:U,8,0)&amp;""</f>
        <v/>
      </c>
      <c r="G108" s="695" t="str">
        <f>VLOOKUP(B108,'P14'!B:U,17,0)&amp;""</f>
        <v>　</v>
      </c>
      <c r="H108" s="695" t="str">
        <f>VLOOKUP(B108,'P14'!B:U,18,0)&amp;""</f>
        <v>　</v>
      </c>
      <c r="I108" s="417"/>
      <c r="J108" s="418"/>
      <c r="K108" s="419"/>
      <c r="L108" s="420" t="s">
        <v>971</v>
      </c>
      <c r="M108" s="421"/>
      <c r="N108" s="528"/>
      <c r="O108" s="529"/>
      <c r="P108" s="419"/>
      <c r="Q108" s="420" t="s">
        <v>971</v>
      </c>
      <c r="R108" s="421"/>
      <c r="S108" s="422"/>
      <c r="T108" s="423" t="str">
        <f t="shared" si="108"/>
        <v/>
      </c>
      <c r="U108" s="424" t="str">
        <f t="shared" si="108"/>
        <v/>
      </c>
      <c r="V108" s="424" t="str">
        <f t="shared" si="108"/>
        <v/>
      </c>
      <c r="W108" s="425" t="str">
        <f t="shared" si="108"/>
        <v/>
      </c>
      <c r="X108" s="426" t="str">
        <f t="shared" si="108"/>
        <v/>
      </c>
      <c r="Y108" s="424" t="str">
        <f t="shared" si="108"/>
        <v/>
      </c>
      <c r="Z108" s="424" t="str">
        <f t="shared" si="108"/>
        <v/>
      </c>
      <c r="AA108" s="427" t="str">
        <f t="shared" si="108"/>
        <v/>
      </c>
      <c r="AB108" s="428" t="str">
        <f t="shared" si="108"/>
        <v/>
      </c>
      <c r="AC108" s="424" t="str">
        <f t="shared" si="108"/>
        <v/>
      </c>
      <c r="AD108" s="424" t="str">
        <f t="shared" si="108"/>
        <v/>
      </c>
      <c r="AE108" s="425" t="str">
        <f t="shared" si="108"/>
        <v/>
      </c>
      <c r="AF108" s="426" t="str">
        <f t="shared" si="108"/>
        <v/>
      </c>
      <c r="AG108" s="424" t="str">
        <f t="shared" si="108"/>
        <v/>
      </c>
      <c r="AH108" s="424" t="str">
        <f t="shared" si="108"/>
        <v/>
      </c>
      <c r="AI108" s="427" t="str">
        <f t="shared" si="108"/>
        <v/>
      </c>
      <c r="AJ108" s="428" t="str">
        <f t="shared" si="106"/>
        <v/>
      </c>
      <c r="AK108" s="424" t="str">
        <f t="shared" si="106"/>
        <v/>
      </c>
      <c r="AL108" s="424" t="str">
        <f t="shared" si="106"/>
        <v/>
      </c>
      <c r="AM108" s="425" t="str">
        <f t="shared" si="106"/>
        <v/>
      </c>
      <c r="AN108" s="426" t="str">
        <f t="shared" si="106"/>
        <v/>
      </c>
      <c r="AO108" s="424" t="str">
        <f t="shared" si="106"/>
        <v/>
      </c>
      <c r="AP108" s="424" t="str">
        <f t="shared" si="106"/>
        <v/>
      </c>
      <c r="AQ108" s="427" t="str">
        <f t="shared" si="106"/>
        <v/>
      </c>
      <c r="AR108" s="428" t="str">
        <f t="shared" si="106"/>
        <v/>
      </c>
      <c r="AS108" s="424" t="str">
        <f t="shared" si="106"/>
        <v/>
      </c>
      <c r="AT108" s="424" t="str">
        <f t="shared" si="106"/>
        <v/>
      </c>
      <c r="AU108" s="425" t="str">
        <f t="shared" si="106"/>
        <v/>
      </c>
      <c r="AV108" s="426" t="str">
        <f t="shared" si="106"/>
        <v/>
      </c>
      <c r="AW108" s="424" t="str">
        <f t="shared" si="106"/>
        <v/>
      </c>
      <c r="AX108" s="424" t="str">
        <f t="shared" si="105"/>
        <v/>
      </c>
      <c r="AY108" s="427" t="str">
        <f t="shared" si="105"/>
        <v/>
      </c>
      <c r="AZ108" s="428" t="str">
        <f t="shared" si="105"/>
        <v/>
      </c>
      <c r="BA108" s="424" t="str">
        <f t="shared" si="105"/>
        <v/>
      </c>
      <c r="BB108" s="424" t="str">
        <f t="shared" si="105"/>
        <v/>
      </c>
      <c r="BC108" s="425" t="str">
        <f t="shared" si="105"/>
        <v/>
      </c>
      <c r="BD108" s="426" t="str">
        <f t="shared" si="105"/>
        <v/>
      </c>
      <c r="BE108" s="424" t="str">
        <f t="shared" si="105"/>
        <v/>
      </c>
      <c r="BF108" s="424" t="str">
        <f t="shared" si="105"/>
        <v/>
      </c>
      <c r="BG108" s="427" t="str">
        <f t="shared" si="105"/>
        <v/>
      </c>
      <c r="BH108" s="428" t="str">
        <f t="shared" si="105"/>
        <v/>
      </c>
      <c r="BI108" s="424" t="str">
        <f t="shared" si="105"/>
        <v/>
      </c>
      <c r="BJ108" s="424" t="str">
        <f t="shared" si="105"/>
        <v/>
      </c>
      <c r="BK108" s="425" t="str">
        <f t="shared" si="105"/>
        <v/>
      </c>
      <c r="BL108" s="426" t="str">
        <f t="shared" si="105"/>
        <v/>
      </c>
      <c r="BM108" s="424" t="str">
        <f t="shared" si="105"/>
        <v/>
      </c>
      <c r="BN108" s="424" t="str">
        <f t="shared" si="107"/>
        <v/>
      </c>
      <c r="BO108" s="427" t="str">
        <f t="shared" si="104"/>
        <v/>
      </c>
      <c r="BP108" s="426" t="str">
        <f t="shared" si="104"/>
        <v/>
      </c>
      <c r="BQ108" s="424" t="str">
        <f t="shared" si="104"/>
        <v/>
      </c>
      <c r="BR108" s="424" t="str">
        <f t="shared" si="104"/>
        <v/>
      </c>
      <c r="BS108" s="427" t="str">
        <f t="shared" si="104"/>
        <v/>
      </c>
      <c r="BT108" s="428" t="str">
        <f t="shared" si="104"/>
        <v/>
      </c>
      <c r="BU108" s="424" t="str">
        <f t="shared" si="104"/>
        <v/>
      </c>
      <c r="BV108" s="424" t="str">
        <f t="shared" si="104"/>
        <v/>
      </c>
      <c r="BW108" s="429" t="str">
        <f t="shared" si="104"/>
        <v/>
      </c>
    </row>
    <row r="109" spans="1:75" ht="11">
      <c r="C109" s="610" t="s">
        <v>1157</v>
      </c>
      <c r="D109" s="611" t="s">
        <v>1158</v>
      </c>
      <c r="E109" s="286" t="s">
        <v>1159</v>
      </c>
      <c r="F109" s="286"/>
      <c r="G109" s="696"/>
      <c r="H109" s="696"/>
      <c r="I109" s="612"/>
      <c r="J109" s="612"/>
      <c r="K109" s="612"/>
      <c r="L109" s="612"/>
      <c r="M109" s="612"/>
      <c r="N109" s="612"/>
      <c r="O109" s="612"/>
      <c r="P109" s="612"/>
      <c r="Q109" s="612"/>
      <c r="R109" s="612"/>
      <c r="S109" s="612"/>
      <c r="T109" s="612"/>
      <c r="U109" s="612"/>
      <c r="V109" s="612"/>
      <c r="W109" s="612"/>
      <c r="X109" s="612"/>
      <c r="Y109" s="612"/>
      <c r="Z109" s="612"/>
      <c r="AA109" s="612"/>
      <c r="AB109" s="612"/>
      <c r="AC109" s="612"/>
      <c r="AD109" s="612"/>
      <c r="AE109" s="612"/>
      <c r="AF109" s="612"/>
      <c r="AG109" s="612"/>
      <c r="AH109" s="286"/>
      <c r="AI109" s="613"/>
      <c r="AJ109" s="612"/>
    </row>
    <row r="110" spans="1:75" ht="11">
      <c r="C110" s="610"/>
      <c r="D110" s="286"/>
      <c r="E110" s="286"/>
      <c r="F110" s="286"/>
      <c r="G110" s="286"/>
      <c r="H110" s="286"/>
      <c r="I110" s="286"/>
      <c r="J110" s="286"/>
      <c r="K110" s="286"/>
      <c r="L110" s="286"/>
      <c r="M110" s="286"/>
      <c r="N110" s="286"/>
      <c r="O110" s="286"/>
      <c r="P110" s="286"/>
      <c r="Q110" s="286"/>
      <c r="R110" s="286"/>
      <c r="S110" s="286"/>
      <c r="T110" s="286"/>
      <c r="U110" s="286"/>
      <c r="V110" s="286"/>
      <c r="W110" s="286"/>
      <c r="X110" s="286"/>
      <c r="Y110" s="286"/>
      <c r="Z110" s="286"/>
      <c r="AA110" s="286"/>
      <c r="AB110" s="286"/>
      <c r="AC110" s="286"/>
      <c r="AD110" s="286"/>
      <c r="AE110" s="286"/>
      <c r="AF110" s="286"/>
      <c r="AG110" s="286"/>
      <c r="AH110" s="286"/>
      <c r="AI110" s="614"/>
      <c r="AJ110" s="286"/>
    </row>
    <row r="111" spans="1:75" ht="11">
      <c r="C111" s="610"/>
      <c r="D111" s="286"/>
      <c r="E111" s="614"/>
      <c r="F111" s="286"/>
      <c r="G111" s="286"/>
      <c r="H111" s="286"/>
      <c r="I111" s="286"/>
      <c r="J111" s="286"/>
      <c r="K111" s="286"/>
      <c r="L111" s="286"/>
      <c r="M111" s="286"/>
      <c r="N111" s="286"/>
      <c r="O111" s="286"/>
      <c r="P111" s="286"/>
      <c r="Q111" s="286"/>
      <c r="R111" s="286"/>
      <c r="S111" s="286"/>
      <c r="T111" s="286"/>
      <c r="U111" s="286"/>
      <c r="V111" s="286"/>
      <c r="W111" s="286"/>
      <c r="X111" s="286"/>
      <c r="Y111" s="286"/>
      <c r="Z111" s="286"/>
      <c r="AA111" s="286"/>
      <c r="AB111" s="286"/>
      <c r="AC111" s="286"/>
      <c r="AD111" s="286"/>
      <c r="AE111" s="286"/>
      <c r="AF111" s="286"/>
      <c r="AG111" s="286"/>
      <c r="AH111" s="286"/>
      <c r="AI111" s="614"/>
      <c r="AJ111" s="286"/>
      <c r="BQ111" s="284">
        <v>7</v>
      </c>
    </row>
    <row r="112" spans="1:75" ht="11">
      <c r="C112" s="610"/>
      <c r="D112" s="286"/>
      <c r="E112" s="614"/>
      <c r="F112" s="286"/>
      <c r="G112" s="286"/>
      <c r="H112" s="286"/>
      <c r="I112" s="286"/>
      <c r="J112" s="286"/>
      <c r="K112" s="286"/>
      <c r="L112" s="286"/>
      <c r="M112" s="286"/>
      <c r="N112" s="286"/>
      <c r="O112" s="286"/>
      <c r="P112" s="286"/>
      <c r="Q112" s="286"/>
      <c r="R112" s="286"/>
      <c r="S112" s="286"/>
      <c r="T112" s="286"/>
      <c r="U112" s="286"/>
      <c r="V112" s="286"/>
      <c r="W112" s="286"/>
      <c r="X112" s="286"/>
      <c r="Y112" s="286"/>
      <c r="Z112" s="286"/>
      <c r="AA112" s="286"/>
      <c r="AB112" s="286"/>
      <c r="AC112" s="286"/>
      <c r="AD112" s="286"/>
      <c r="AE112" s="286"/>
      <c r="AF112" s="286"/>
      <c r="AG112" s="286"/>
      <c r="AH112" s="286"/>
      <c r="AI112" s="286"/>
      <c r="AJ112" s="286"/>
      <c r="BQ112" s="284">
        <v>8</v>
      </c>
    </row>
    <row r="113" spans="69:69">
      <c r="BQ113" s="284">
        <v>9</v>
      </c>
    </row>
    <row r="114" spans="69:69">
      <c r="BQ114" s="284">
        <v>10</v>
      </c>
    </row>
    <row r="115" spans="69:69">
      <c r="BQ115" s="284">
        <v>11</v>
      </c>
    </row>
    <row r="116" spans="69:69">
      <c r="BQ116" s="284">
        <v>12</v>
      </c>
    </row>
    <row r="117" spans="69:69">
      <c r="BQ117" s="284">
        <v>13</v>
      </c>
    </row>
    <row r="118" spans="69:69">
      <c r="BQ118" s="284">
        <v>14</v>
      </c>
    </row>
    <row r="119" spans="69:69">
      <c r="BQ119" s="284">
        <v>15</v>
      </c>
    </row>
    <row r="120" spans="69:69">
      <c r="BQ120" s="284">
        <v>16</v>
      </c>
    </row>
    <row r="121" spans="69:69">
      <c r="BQ121" s="284">
        <v>17</v>
      </c>
    </row>
    <row r="122" spans="69:69">
      <c r="BQ122" s="284">
        <v>18</v>
      </c>
    </row>
    <row r="123" spans="69:69">
      <c r="BQ123" s="284">
        <v>19</v>
      </c>
    </row>
    <row r="124" spans="69:69">
      <c r="BQ124" s="284">
        <v>20</v>
      </c>
    </row>
    <row r="125" spans="69:69">
      <c r="BQ125" s="284">
        <v>21</v>
      </c>
    </row>
    <row r="126" spans="69:69">
      <c r="BQ126" s="284">
        <v>22</v>
      </c>
    </row>
  </sheetData>
  <sheetProtection formatCells="0" formatColumns="0" formatRows="0" autoFilter="0" pivotTables="0"/>
  <autoFilter ref="A17:WYF126" xr:uid="{00000000-0009-0000-0000-00001E000000}">
    <filterColumn colId="9" showButton="0"/>
    <filterColumn colId="12" showButton="0"/>
    <filterColumn colId="19" showButton="0"/>
    <filterColumn colId="21" showButton="0"/>
    <filterColumn colId="23" showButton="0"/>
    <filterColumn colId="25" showButton="0"/>
    <filterColumn colId="27" showButton="0"/>
    <filterColumn colId="29" showButton="0"/>
    <filterColumn colId="31" showButton="0"/>
    <filterColumn colId="33" showButton="0"/>
    <filterColumn colId="35" showButton="0"/>
    <filterColumn colId="37" showButton="0"/>
    <filterColumn colId="39" showButton="0"/>
    <filterColumn colId="41" showButton="0"/>
    <filterColumn colId="43" showButton="0"/>
    <filterColumn colId="45" showButton="0"/>
    <filterColumn colId="47" showButton="0"/>
    <filterColumn colId="49" showButton="0"/>
    <filterColumn colId="51" showButton="0"/>
    <filterColumn colId="53" showButton="0"/>
    <filterColumn colId="55" showButton="0"/>
    <filterColumn colId="57" showButton="0"/>
    <filterColumn colId="59" showButton="0"/>
    <filterColumn colId="61" showButton="0"/>
    <filterColumn colId="63" showButton="0"/>
    <filterColumn colId="65" showButton="0"/>
    <filterColumn colId="67" showButton="0"/>
    <filterColumn colId="69" showButton="0"/>
    <filterColumn colId="71" showButton="0"/>
    <filterColumn colId="73" showButton="0"/>
  </autoFilter>
  <mergeCells count="329">
    <mergeCell ref="T17:U17"/>
    <mergeCell ref="AB17:AC17"/>
    <mergeCell ref="AD17:AE17"/>
    <mergeCell ref="A17:A48"/>
    <mergeCell ref="BH17:BI17"/>
    <mergeCell ref="BJ17:BK17"/>
    <mergeCell ref="BL17:BM17"/>
    <mergeCell ref="BN17:BO17"/>
    <mergeCell ref="AR17:AS17"/>
    <mergeCell ref="AT17:AU17"/>
    <mergeCell ref="AV17:AW17"/>
    <mergeCell ref="AX17:AY17"/>
    <mergeCell ref="AZ17:BA17"/>
    <mergeCell ref="BB17:BC17"/>
    <mergeCell ref="BT13:BU13"/>
    <mergeCell ref="BV13:BW13"/>
    <mergeCell ref="H14:S14"/>
    <mergeCell ref="H15:S15"/>
    <mergeCell ref="H16:S16"/>
    <mergeCell ref="BP13:BQ13"/>
    <mergeCell ref="BR13:BS13"/>
    <mergeCell ref="BP17:BQ17"/>
    <mergeCell ref="BR17:BS17"/>
    <mergeCell ref="BT17:BU17"/>
    <mergeCell ref="BV17:BW17"/>
    <mergeCell ref="J17:K17"/>
    <mergeCell ref="M17:N17"/>
    <mergeCell ref="O17:P17"/>
    <mergeCell ref="R17:S17"/>
    <mergeCell ref="BH13:BI13"/>
    <mergeCell ref="BJ13:BK13"/>
    <mergeCell ref="BL13:BM13"/>
    <mergeCell ref="BN13:BO13"/>
    <mergeCell ref="AV13:AW13"/>
    <mergeCell ref="AX13:AY13"/>
    <mergeCell ref="AZ13:BA13"/>
    <mergeCell ref="BB13:BC13"/>
    <mergeCell ref="BD13:BE13"/>
    <mergeCell ref="BF13:BG13"/>
    <mergeCell ref="AJ13:AK13"/>
    <mergeCell ref="AL13:AM13"/>
    <mergeCell ref="AN13:AO13"/>
    <mergeCell ref="AP13:AQ13"/>
    <mergeCell ref="AR13:AS13"/>
    <mergeCell ref="AT13:AU13"/>
    <mergeCell ref="V17:W17"/>
    <mergeCell ref="X17:Y17"/>
    <mergeCell ref="Z17:AA17"/>
    <mergeCell ref="BD17:BE17"/>
    <mergeCell ref="BF17:BG17"/>
    <mergeCell ref="AF17:AG17"/>
    <mergeCell ref="AH17:AI17"/>
    <mergeCell ref="AJ17:AK17"/>
    <mergeCell ref="AL17:AM17"/>
    <mergeCell ref="AN17:AO17"/>
    <mergeCell ref="AP17:AQ17"/>
    <mergeCell ref="BV12:BW12"/>
    <mergeCell ref="H13:S13"/>
    <mergeCell ref="T13:U13"/>
    <mergeCell ref="V13:W13"/>
    <mergeCell ref="X13:Y13"/>
    <mergeCell ref="Z13:AA13"/>
    <mergeCell ref="AB13:AC13"/>
    <mergeCell ref="AD13:AE13"/>
    <mergeCell ref="AF13:AG13"/>
    <mergeCell ref="AH13:AI13"/>
    <mergeCell ref="BJ12:BK12"/>
    <mergeCell ref="BL12:BM12"/>
    <mergeCell ref="BN12:BO12"/>
    <mergeCell ref="BP12:BQ12"/>
    <mergeCell ref="BR12:BS12"/>
    <mergeCell ref="BT12:BU12"/>
    <mergeCell ref="AX12:AY12"/>
    <mergeCell ref="AZ12:BA12"/>
    <mergeCell ref="BB12:BC12"/>
    <mergeCell ref="BD12:BE12"/>
    <mergeCell ref="BF12:BG12"/>
    <mergeCell ref="BH12:BI12"/>
    <mergeCell ref="AL12:AM12"/>
    <mergeCell ref="AN12:AO12"/>
    <mergeCell ref="AP12:AQ12"/>
    <mergeCell ref="AR12:AS12"/>
    <mergeCell ref="AT12:AU12"/>
    <mergeCell ref="AV12:AW12"/>
    <mergeCell ref="Z12:AA12"/>
    <mergeCell ref="AB12:AC12"/>
    <mergeCell ref="AD12:AE12"/>
    <mergeCell ref="AF12:AG12"/>
    <mergeCell ref="AH12:AI12"/>
    <mergeCell ref="AJ12:AK12"/>
    <mergeCell ref="BN11:BO11"/>
    <mergeCell ref="BP11:BQ11"/>
    <mergeCell ref="BR11:BS11"/>
    <mergeCell ref="BT11:BU11"/>
    <mergeCell ref="BV11:BW11"/>
    <mergeCell ref="A12:G16"/>
    <mergeCell ref="H12:S12"/>
    <mergeCell ref="T12:U12"/>
    <mergeCell ref="V12:W12"/>
    <mergeCell ref="X12:Y12"/>
    <mergeCell ref="BB11:BC11"/>
    <mergeCell ref="BD11:BE11"/>
    <mergeCell ref="BF11:BG11"/>
    <mergeCell ref="BH11:BI11"/>
    <mergeCell ref="BJ11:BK11"/>
    <mergeCell ref="BL11:BM11"/>
    <mergeCell ref="AP11:AQ11"/>
    <mergeCell ref="AR11:AS11"/>
    <mergeCell ref="AT11:AU11"/>
    <mergeCell ref="AV11:AW11"/>
    <mergeCell ref="AX11:AY11"/>
    <mergeCell ref="AZ11:BA11"/>
    <mergeCell ref="AD11:AE11"/>
    <mergeCell ref="AF11:AG11"/>
    <mergeCell ref="AH11:AI11"/>
    <mergeCell ref="AJ11:AK11"/>
    <mergeCell ref="AL11:AM11"/>
    <mergeCell ref="AN11:AO11"/>
    <mergeCell ref="BP10:BQ10"/>
    <mergeCell ref="BR10:BS10"/>
    <mergeCell ref="BT10:BU10"/>
    <mergeCell ref="BV10:BW10"/>
    <mergeCell ref="O11:S11"/>
    <mergeCell ref="T11:U11"/>
    <mergeCell ref="V11:W11"/>
    <mergeCell ref="X11:Y11"/>
    <mergeCell ref="Z11:AA11"/>
    <mergeCell ref="AB11:AC11"/>
    <mergeCell ref="BD10:BE10"/>
    <mergeCell ref="BF10:BG10"/>
    <mergeCell ref="BH10:BI10"/>
    <mergeCell ref="BJ10:BK10"/>
    <mergeCell ref="BL10:BM10"/>
    <mergeCell ref="BN10:BO10"/>
    <mergeCell ref="AR10:AS10"/>
    <mergeCell ref="AT10:AU10"/>
    <mergeCell ref="AV10:AW10"/>
    <mergeCell ref="AX10:AY10"/>
    <mergeCell ref="AZ10:BA10"/>
    <mergeCell ref="BB10:BC10"/>
    <mergeCell ref="AF10:AG10"/>
    <mergeCell ref="AH10:AI10"/>
    <mergeCell ref="AJ10:AK10"/>
    <mergeCell ref="AL10:AM10"/>
    <mergeCell ref="AN10:AO10"/>
    <mergeCell ref="AP10:AQ10"/>
    <mergeCell ref="T10:U10"/>
    <mergeCell ref="V10:W10"/>
    <mergeCell ref="X10:Y10"/>
    <mergeCell ref="Z10:AA10"/>
    <mergeCell ref="AB10:AC10"/>
    <mergeCell ref="AD10:AE10"/>
    <mergeCell ref="BL9:BM9"/>
    <mergeCell ref="BN9:BO9"/>
    <mergeCell ref="BP9:BQ9"/>
    <mergeCell ref="BR9:BS9"/>
    <mergeCell ref="BT9:BU9"/>
    <mergeCell ref="BV9:BW9"/>
    <mergeCell ref="AZ9:BA9"/>
    <mergeCell ref="BB9:BC9"/>
    <mergeCell ref="BD9:BE9"/>
    <mergeCell ref="BF9:BG9"/>
    <mergeCell ref="BH9:BI9"/>
    <mergeCell ref="BJ9:BK9"/>
    <mergeCell ref="AN9:AO9"/>
    <mergeCell ref="AP9:AQ9"/>
    <mergeCell ref="AR9:AS9"/>
    <mergeCell ref="AT9:AU9"/>
    <mergeCell ref="AV9:AW9"/>
    <mergeCell ref="AX9:AY9"/>
    <mergeCell ref="AB9:AC9"/>
    <mergeCell ref="AD9:AE9"/>
    <mergeCell ref="AF9:AG9"/>
    <mergeCell ref="AH9:AI9"/>
    <mergeCell ref="AJ9:AK9"/>
    <mergeCell ref="AL9:AM9"/>
    <mergeCell ref="BN8:BO8"/>
    <mergeCell ref="BP8:BQ8"/>
    <mergeCell ref="BR8:BS8"/>
    <mergeCell ref="BT8:BU8"/>
    <mergeCell ref="BV8:BW8"/>
    <mergeCell ref="O9:S9"/>
    <mergeCell ref="T9:U9"/>
    <mergeCell ref="V9:W9"/>
    <mergeCell ref="X9:Y9"/>
    <mergeCell ref="Z9:AA9"/>
    <mergeCell ref="BB8:BC8"/>
    <mergeCell ref="BD8:BE8"/>
    <mergeCell ref="BF8:BG8"/>
    <mergeCell ref="BH8:BI8"/>
    <mergeCell ref="BJ8:BK8"/>
    <mergeCell ref="BL8:BM8"/>
    <mergeCell ref="AP8:AQ8"/>
    <mergeCell ref="AR8:AS8"/>
    <mergeCell ref="AT8:AU8"/>
    <mergeCell ref="AV8:AW8"/>
    <mergeCell ref="AX8:AY8"/>
    <mergeCell ref="AZ8:BA8"/>
    <mergeCell ref="AD8:AE8"/>
    <mergeCell ref="AF8:AG8"/>
    <mergeCell ref="AH8:AI8"/>
    <mergeCell ref="AJ8:AK8"/>
    <mergeCell ref="AL8:AM8"/>
    <mergeCell ref="AN8:AO8"/>
    <mergeCell ref="O8:S8"/>
    <mergeCell ref="T8:U8"/>
    <mergeCell ref="V8:W8"/>
    <mergeCell ref="X8:Y8"/>
    <mergeCell ref="Z8:AA8"/>
    <mergeCell ref="AB8:AC8"/>
    <mergeCell ref="BL7:BM7"/>
    <mergeCell ref="BN7:BO7"/>
    <mergeCell ref="BP7:BQ7"/>
    <mergeCell ref="BR7:BS7"/>
    <mergeCell ref="BT7:BU7"/>
    <mergeCell ref="BV7:BW7"/>
    <mergeCell ref="AZ7:BA7"/>
    <mergeCell ref="BB7:BC7"/>
    <mergeCell ref="BD7:BE7"/>
    <mergeCell ref="BF7:BG7"/>
    <mergeCell ref="BH7:BI7"/>
    <mergeCell ref="BJ7:BK7"/>
    <mergeCell ref="AN7:AO7"/>
    <mergeCell ref="AP7:AQ7"/>
    <mergeCell ref="AR7:AS7"/>
    <mergeCell ref="AT7:AU7"/>
    <mergeCell ref="AV7:AW7"/>
    <mergeCell ref="AX7:AY7"/>
    <mergeCell ref="AB7:AC7"/>
    <mergeCell ref="AD7:AE7"/>
    <mergeCell ref="AF7:AG7"/>
    <mergeCell ref="AH7:AI7"/>
    <mergeCell ref="AJ7:AK7"/>
    <mergeCell ref="AL7:AM7"/>
    <mergeCell ref="BN6:BO6"/>
    <mergeCell ref="BP6:BQ6"/>
    <mergeCell ref="BR6:BS6"/>
    <mergeCell ref="BT6:BU6"/>
    <mergeCell ref="BV6:BW6"/>
    <mergeCell ref="O7:S7"/>
    <mergeCell ref="T7:U7"/>
    <mergeCell ref="V7:W7"/>
    <mergeCell ref="X7:Y7"/>
    <mergeCell ref="Z7:AA7"/>
    <mergeCell ref="BB6:BC6"/>
    <mergeCell ref="BD6:BE6"/>
    <mergeCell ref="BF6:BG6"/>
    <mergeCell ref="BH6:BI6"/>
    <mergeCell ref="BJ6:BK6"/>
    <mergeCell ref="BL6:BM6"/>
    <mergeCell ref="AP6:AQ6"/>
    <mergeCell ref="AR6:AS6"/>
    <mergeCell ref="AT6:AU6"/>
    <mergeCell ref="AV6:AW6"/>
    <mergeCell ref="AX6:AY6"/>
    <mergeCell ref="AZ6:BA6"/>
    <mergeCell ref="AD6:AE6"/>
    <mergeCell ref="AF6:AG6"/>
    <mergeCell ref="AH6:AI6"/>
    <mergeCell ref="AJ6:AK6"/>
    <mergeCell ref="AL6:AM6"/>
    <mergeCell ref="AN6:AO6"/>
    <mergeCell ref="BP5:BQ5"/>
    <mergeCell ref="BR5:BS5"/>
    <mergeCell ref="BT5:BU5"/>
    <mergeCell ref="BV5:BW5"/>
    <mergeCell ref="O6:S6"/>
    <mergeCell ref="T6:U6"/>
    <mergeCell ref="V6:W6"/>
    <mergeCell ref="X6:Y6"/>
    <mergeCell ref="Z6:AA6"/>
    <mergeCell ref="AB6:AC6"/>
    <mergeCell ref="BD5:BE5"/>
    <mergeCell ref="BF5:BG5"/>
    <mergeCell ref="BH5:BI5"/>
    <mergeCell ref="BJ5:BK5"/>
    <mergeCell ref="BL5:BM5"/>
    <mergeCell ref="BN5:BO5"/>
    <mergeCell ref="AR5:AS5"/>
    <mergeCell ref="AT5:AU5"/>
    <mergeCell ref="AV5:AW5"/>
    <mergeCell ref="AX5:AY5"/>
    <mergeCell ref="AZ5:BA5"/>
    <mergeCell ref="BB5:BC5"/>
    <mergeCell ref="AF5:AG5"/>
    <mergeCell ref="AH5:AI5"/>
    <mergeCell ref="AJ5:AK5"/>
    <mergeCell ref="AL5:AM5"/>
    <mergeCell ref="AN5:AO5"/>
    <mergeCell ref="AP5:AQ5"/>
    <mergeCell ref="BV4:BW4"/>
    <mergeCell ref="BJ4:BK4"/>
    <mergeCell ref="BL4:BM4"/>
    <mergeCell ref="BN4:BO4"/>
    <mergeCell ref="BP4:BQ4"/>
    <mergeCell ref="BR4:BS4"/>
    <mergeCell ref="BT4:BU4"/>
    <mergeCell ref="AX4:AY4"/>
    <mergeCell ref="AZ4:BA4"/>
    <mergeCell ref="BB4:BC4"/>
    <mergeCell ref="BD4:BE4"/>
    <mergeCell ref="BF4:BG4"/>
    <mergeCell ref="BH4:BI4"/>
    <mergeCell ref="AL4:AM4"/>
    <mergeCell ref="AN4:AO4"/>
    <mergeCell ref="AP4:AQ4"/>
    <mergeCell ref="A5:I11"/>
    <mergeCell ref="J5:N11"/>
    <mergeCell ref="O5:S5"/>
    <mergeCell ref="T5:U5"/>
    <mergeCell ref="V5:W5"/>
    <mergeCell ref="X5:Y5"/>
    <mergeCell ref="Z5:AA5"/>
    <mergeCell ref="AB5:AC5"/>
    <mergeCell ref="AD5:AE5"/>
    <mergeCell ref="B3:D3"/>
    <mergeCell ref="A4:S4"/>
    <mergeCell ref="T4:U4"/>
    <mergeCell ref="V4:W4"/>
    <mergeCell ref="X4:Y4"/>
    <mergeCell ref="AR4:AS4"/>
    <mergeCell ref="AT4:AU4"/>
    <mergeCell ref="AV4:AW4"/>
    <mergeCell ref="Z4:AA4"/>
    <mergeCell ref="AB4:AC4"/>
    <mergeCell ref="AD4:AE4"/>
    <mergeCell ref="AF4:AG4"/>
    <mergeCell ref="AH4:AI4"/>
    <mergeCell ref="AJ4:AK4"/>
  </mergeCells>
  <phoneticPr fontId="9"/>
  <conditionalFormatting sqref="T19:BW48 T79:BW108">
    <cfRule type="expression" dxfId="17" priority="9">
      <formula>T19=1</formula>
    </cfRule>
  </conditionalFormatting>
  <conditionalFormatting sqref="T16:BW16">
    <cfRule type="expression" dxfId="16" priority="8">
      <formula>T16="×"</formula>
    </cfRule>
  </conditionalFormatting>
  <conditionalFormatting sqref="T49:BW78">
    <cfRule type="expression" dxfId="15" priority="7">
      <formula>T49=1</formula>
    </cfRule>
  </conditionalFormatting>
  <conditionalFormatting sqref="J19:S108">
    <cfRule type="expression" dxfId="14" priority="6">
      <formula>$I19&lt;&gt;"勤務日"</formula>
    </cfRule>
  </conditionalFormatting>
  <conditionalFormatting sqref="G19:H19">
    <cfRule type="expression" dxfId="13" priority="4">
      <formula>$F19="有"</formula>
    </cfRule>
  </conditionalFormatting>
  <conditionalFormatting sqref="G20:H48">
    <cfRule type="expression" dxfId="12" priority="3">
      <formula>$F20="有"</formula>
    </cfRule>
  </conditionalFormatting>
  <conditionalFormatting sqref="G69:H69">
    <cfRule type="expression" dxfId="11" priority="2">
      <formula>$F69="有"</formula>
    </cfRule>
  </conditionalFormatting>
  <conditionalFormatting sqref="G70:H108">
    <cfRule type="expression" dxfId="10" priority="1">
      <formula>$F70="有"</formula>
    </cfRule>
  </conditionalFormatting>
  <dataValidations count="4">
    <dataValidation type="list" allowBlank="1" showInputMessage="1" showErrorMessage="1" sqref="R19:R68 O19:O68 O70:O108 M70:M108 M19:M68 R70:R108" xr:uid="{00000000-0002-0000-1E00-000001000000}">
      <formula1>$BQ$111:$BQ$126</formula1>
    </dataValidation>
    <dataValidation type="list" allowBlank="1" showInputMessage="1" showErrorMessage="1" sqref="K70:K108 N19:N68 K19:K68 N70:N108 P70:P108 S19:S68 P19:P68 S70:S108" xr:uid="{00000000-0002-0000-1E00-000002000000}">
      <formula1>"00,15,30,45"</formula1>
    </dataValidation>
    <dataValidation type="list" allowBlank="1" showInputMessage="1" sqref="I19:I108" xr:uid="{00000000-0002-0000-1E00-000003000000}">
      <formula1>"勤務日,出張,休暇日,産育休,病休,年休,欠勤,その他"</formula1>
    </dataValidation>
    <dataValidation type="list" allowBlank="1" showInputMessage="1" showErrorMessage="1" prompt="施設への勤務日のみ入力。_x000a_出張などの場合は入力しない。" sqref="J19:J108" xr:uid="{00000000-0002-0000-1E00-000004000000}">
      <formula1>$BQ$111:$BQ$126</formula1>
    </dataValidation>
  </dataValidations>
  <printOptions horizontalCentered="1"/>
  <pageMargins left="0.51181102362204722" right="0.31496062992125984" top="0.74803149606299213" bottom="0.35433070866141736" header="0.51181102362204722" footer="0.11811023622047245"/>
  <pageSetup paperSize="9" scale="61" fitToHeight="2" orientation="landscape" r:id="rId1"/>
  <headerFooter>
    <oddHeader>&amp;C&amp;A</oddHeader>
    <oddFooter>&amp;P / &amp;N ページ</oddFooter>
  </headerFooter>
  <drawing r:id="rId2"/>
  <legacyDrawing r:id="rId3"/>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JT146"/>
  <sheetViews>
    <sheetView view="pageBreakPreview" zoomScale="60" zoomScaleNormal="100" workbookViewId="0"/>
  </sheetViews>
  <sheetFormatPr defaultColWidth="0" defaultRowHeight="10"/>
  <cols>
    <col min="1" max="1" width="4.6328125" style="284" customWidth="1"/>
    <col min="2" max="2" width="6.36328125" style="284" customWidth="1"/>
    <col min="3" max="3" width="5.90625" style="284" customWidth="1"/>
    <col min="4" max="4" width="10.453125" style="284" customWidth="1"/>
    <col min="5" max="5" width="8.6328125" style="284" customWidth="1"/>
    <col min="6" max="6" width="5.90625" style="284" customWidth="1"/>
    <col min="7" max="7" width="5.1796875" style="284" customWidth="1"/>
    <col min="8" max="8" width="4.1796875" style="284" customWidth="1"/>
    <col min="9" max="9" width="6.08984375" style="284" customWidth="1"/>
    <col min="10" max="10" width="3.90625" style="284" customWidth="1"/>
    <col min="11" max="11" width="2.81640625" style="284" customWidth="1"/>
    <col min="12" max="12" width="2.453125" style="284" customWidth="1"/>
    <col min="13" max="13" width="3" style="284" customWidth="1"/>
    <col min="14" max="14" width="3.6328125" style="284" customWidth="1"/>
    <col min="15" max="15" width="3.08984375" style="284" customWidth="1"/>
    <col min="16" max="16" width="3.81640625" style="284" customWidth="1"/>
    <col min="17" max="18" width="3.08984375" style="284" customWidth="1"/>
    <col min="19" max="19" width="3.90625" style="284" customWidth="1"/>
    <col min="20" max="34" width="2.453125" style="284" customWidth="1"/>
    <col min="35" max="35" width="2.6328125" style="284" customWidth="1"/>
    <col min="36" max="75" width="2.453125" style="284" customWidth="1"/>
    <col min="76" max="76" width="1" style="284" customWidth="1"/>
    <col min="77" max="270" width="0" style="284" hidden="1"/>
    <col min="271" max="271" width="4.6328125" style="284" customWidth="1"/>
    <col min="272" max="272" width="2.6328125" style="284" customWidth="1"/>
    <col min="273" max="274" width="8.6328125" style="284" customWidth="1"/>
    <col min="275" max="279" width="1.90625" style="284" customWidth="1"/>
    <col min="280" max="280" width="3.1796875" style="284" customWidth="1"/>
    <col min="281" max="330" width="1.90625" style="284" customWidth="1"/>
    <col min="331" max="331" width="9.6328125" style="284" customWidth="1"/>
    <col min="332" max="332" width="2.6328125" style="284" customWidth="1"/>
    <col min="333" max="526" width="0" style="284" hidden="1"/>
    <col min="527" max="527" width="4.6328125" style="284" customWidth="1"/>
    <col min="528" max="528" width="2.6328125" style="284" customWidth="1"/>
    <col min="529" max="530" width="8.6328125" style="284" customWidth="1"/>
    <col min="531" max="586" width="1.90625" style="284" customWidth="1"/>
    <col min="587" max="587" width="9.6328125" style="284" customWidth="1"/>
    <col min="588" max="588" width="2.6328125" style="284" customWidth="1"/>
    <col min="589" max="782" width="0" style="284" hidden="1"/>
    <col min="783" max="783" width="4.6328125" style="284" customWidth="1"/>
    <col min="784" max="784" width="2.6328125" style="284" customWidth="1"/>
    <col min="785" max="786" width="8.6328125" style="284" customWidth="1"/>
    <col min="787" max="842" width="1.90625" style="284" customWidth="1"/>
    <col min="843" max="843" width="9.6328125" style="284" customWidth="1"/>
    <col min="844" max="844" width="2.6328125" style="284" customWidth="1"/>
    <col min="845" max="1038" width="0" style="284" hidden="1"/>
    <col min="1039" max="1039" width="4.6328125" style="284" customWidth="1"/>
    <col min="1040" max="1040" width="2.6328125" style="284" customWidth="1"/>
    <col min="1041" max="1042" width="8.6328125" style="284" customWidth="1"/>
    <col min="1043" max="1098" width="1.90625" style="284" customWidth="1"/>
    <col min="1099" max="1099" width="9.6328125" style="284" customWidth="1"/>
    <col min="1100" max="1100" width="2.6328125" style="284" customWidth="1"/>
    <col min="1101" max="1294" width="0" style="284" hidden="1"/>
    <col min="1295" max="1295" width="4.6328125" style="284" customWidth="1"/>
    <col min="1296" max="1296" width="2.6328125" style="284" customWidth="1"/>
    <col min="1297" max="1298" width="8.6328125" style="284" customWidth="1"/>
    <col min="1299" max="1354" width="1.90625" style="284" customWidth="1"/>
    <col min="1355" max="1355" width="9.6328125" style="284" customWidth="1"/>
    <col min="1356" max="1356" width="2.6328125" style="284" customWidth="1"/>
    <col min="1357" max="1550" width="0" style="284" hidden="1"/>
    <col min="1551" max="1551" width="4.6328125" style="284" customWidth="1"/>
    <col min="1552" max="1552" width="2.6328125" style="284" customWidth="1"/>
    <col min="1553" max="1554" width="8.6328125" style="284" customWidth="1"/>
    <col min="1555" max="1610" width="1.90625" style="284" customWidth="1"/>
    <col min="1611" max="1611" width="9.6328125" style="284" customWidth="1"/>
    <col min="1612" max="1612" width="2.6328125" style="284" customWidth="1"/>
    <col min="1613" max="1806" width="0" style="284" hidden="1"/>
    <col min="1807" max="1807" width="4.6328125" style="284" customWidth="1"/>
    <col min="1808" max="1808" width="2.6328125" style="284" customWidth="1"/>
    <col min="1809" max="1810" width="8.6328125" style="284" customWidth="1"/>
    <col min="1811" max="1866" width="1.90625" style="284" customWidth="1"/>
    <col min="1867" max="1867" width="9.6328125" style="284" customWidth="1"/>
    <col min="1868" max="1868" width="2.6328125" style="284" customWidth="1"/>
    <col min="1869" max="2062" width="0" style="284" hidden="1"/>
    <col min="2063" max="2063" width="4.6328125" style="284" customWidth="1"/>
    <col min="2064" max="2064" width="2.6328125" style="284" customWidth="1"/>
    <col min="2065" max="2066" width="8.6328125" style="284" customWidth="1"/>
    <col min="2067" max="2122" width="1.90625" style="284" customWidth="1"/>
    <col min="2123" max="2123" width="9.6328125" style="284" customWidth="1"/>
    <col min="2124" max="2124" width="2.6328125" style="284" customWidth="1"/>
    <col min="2125" max="2318" width="0" style="284" hidden="1"/>
    <col min="2319" max="2319" width="4.6328125" style="284" customWidth="1"/>
    <col min="2320" max="2320" width="2.6328125" style="284" customWidth="1"/>
    <col min="2321" max="2322" width="8.6328125" style="284" customWidth="1"/>
    <col min="2323" max="2378" width="1.90625" style="284" customWidth="1"/>
    <col min="2379" max="2379" width="9.6328125" style="284" customWidth="1"/>
    <col min="2380" max="2380" width="2.6328125" style="284" customWidth="1"/>
    <col min="2381" max="2574" width="0" style="284" hidden="1"/>
    <col min="2575" max="2575" width="4.6328125" style="284" customWidth="1"/>
    <col min="2576" max="2576" width="2.6328125" style="284" customWidth="1"/>
    <col min="2577" max="2578" width="8.6328125" style="284" customWidth="1"/>
    <col min="2579" max="2634" width="1.90625" style="284" customWidth="1"/>
    <col min="2635" max="2635" width="9.6328125" style="284" customWidth="1"/>
    <col min="2636" max="2636" width="2.6328125" style="284" customWidth="1"/>
    <col min="2637" max="2830" width="0" style="284" hidden="1"/>
    <col min="2831" max="2831" width="4.6328125" style="284" customWidth="1"/>
    <col min="2832" max="2832" width="2.6328125" style="284" customWidth="1"/>
    <col min="2833" max="2834" width="8.6328125" style="284" customWidth="1"/>
    <col min="2835" max="2890" width="1.90625" style="284" customWidth="1"/>
    <col min="2891" max="2891" width="9.6328125" style="284" customWidth="1"/>
    <col min="2892" max="2892" width="2.6328125" style="284" customWidth="1"/>
    <col min="2893" max="3086" width="0" style="284" hidden="1"/>
    <col min="3087" max="3087" width="4.6328125" style="284" customWidth="1"/>
    <col min="3088" max="3088" width="2.6328125" style="284" customWidth="1"/>
    <col min="3089" max="3090" width="8.6328125" style="284" customWidth="1"/>
    <col min="3091" max="3146" width="1.90625" style="284" customWidth="1"/>
    <col min="3147" max="3147" width="9.6328125" style="284" customWidth="1"/>
    <col min="3148" max="3148" width="2.6328125" style="284" customWidth="1"/>
    <col min="3149" max="3342" width="0" style="284" hidden="1"/>
    <col min="3343" max="3343" width="4.6328125" style="284" customWidth="1"/>
    <col min="3344" max="3344" width="2.6328125" style="284" customWidth="1"/>
    <col min="3345" max="3346" width="8.6328125" style="284" customWidth="1"/>
    <col min="3347" max="3402" width="1.90625" style="284" customWidth="1"/>
    <col min="3403" max="3403" width="9.6328125" style="284" customWidth="1"/>
    <col min="3404" max="3404" width="2.6328125" style="284" customWidth="1"/>
    <col min="3405" max="3598" width="0" style="284" hidden="1"/>
    <col min="3599" max="3599" width="4.6328125" style="284" customWidth="1"/>
    <col min="3600" max="3600" width="2.6328125" style="284" customWidth="1"/>
    <col min="3601" max="3602" width="8.6328125" style="284" customWidth="1"/>
    <col min="3603" max="3658" width="1.90625" style="284" customWidth="1"/>
    <col min="3659" max="3659" width="9.6328125" style="284" customWidth="1"/>
    <col min="3660" max="3660" width="2.6328125" style="284" customWidth="1"/>
    <col min="3661" max="3854" width="0" style="284" hidden="1"/>
    <col min="3855" max="3855" width="4.6328125" style="284" customWidth="1"/>
    <col min="3856" max="3856" width="2.6328125" style="284" customWidth="1"/>
    <col min="3857" max="3858" width="8.6328125" style="284" customWidth="1"/>
    <col min="3859" max="3914" width="1.90625" style="284" customWidth="1"/>
    <col min="3915" max="3915" width="9.6328125" style="284" customWidth="1"/>
    <col min="3916" max="3916" width="2.6328125" style="284" customWidth="1"/>
    <col min="3917" max="4110" width="0" style="284" hidden="1"/>
    <col min="4111" max="4111" width="4.6328125" style="284" customWidth="1"/>
    <col min="4112" max="4112" width="2.6328125" style="284" customWidth="1"/>
    <col min="4113" max="4114" width="8.6328125" style="284" customWidth="1"/>
    <col min="4115" max="4170" width="1.90625" style="284" customWidth="1"/>
    <col min="4171" max="4171" width="9.6328125" style="284" customWidth="1"/>
    <col min="4172" max="4172" width="2.6328125" style="284" customWidth="1"/>
    <col min="4173" max="4366" width="0" style="284" hidden="1"/>
    <col min="4367" max="4367" width="4.6328125" style="284" customWidth="1"/>
    <col min="4368" max="4368" width="2.6328125" style="284" customWidth="1"/>
    <col min="4369" max="4370" width="8.6328125" style="284" customWidth="1"/>
    <col min="4371" max="4426" width="1.90625" style="284" customWidth="1"/>
    <col min="4427" max="4427" width="9.6328125" style="284" customWidth="1"/>
    <col min="4428" max="4428" width="2.6328125" style="284" customWidth="1"/>
    <col min="4429" max="4622" width="0" style="284" hidden="1"/>
    <col min="4623" max="4623" width="4.6328125" style="284" customWidth="1"/>
    <col min="4624" max="4624" width="2.6328125" style="284" customWidth="1"/>
    <col min="4625" max="4626" width="8.6328125" style="284" customWidth="1"/>
    <col min="4627" max="4682" width="1.90625" style="284" customWidth="1"/>
    <col min="4683" max="4683" width="9.6328125" style="284" customWidth="1"/>
    <col min="4684" max="4684" width="2.6328125" style="284" customWidth="1"/>
    <col min="4685" max="4878" width="0" style="284" hidden="1"/>
    <col min="4879" max="4879" width="4.6328125" style="284" customWidth="1"/>
    <col min="4880" max="4880" width="2.6328125" style="284" customWidth="1"/>
    <col min="4881" max="4882" width="8.6328125" style="284" customWidth="1"/>
    <col min="4883" max="4938" width="1.90625" style="284" customWidth="1"/>
    <col min="4939" max="4939" width="9.6328125" style="284" customWidth="1"/>
    <col min="4940" max="4940" width="2.6328125" style="284" customWidth="1"/>
    <col min="4941" max="5134" width="0" style="284" hidden="1"/>
    <col min="5135" max="5135" width="4.6328125" style="284" customWidth="1"/>
    <col min="5136" max="5136" width="2.6328125" style="284" customWidth="1"/>
    <col min="5137" max="5138" width="8.6328125" style="284" customWidth="1"/>
    <col min="5139" max="5194" width="1.90625" style="284" customWidth="1"/>
    <col min="5195" max="5195" width="9.6328125" style="284" customWidth="1"/>
    <col min="5196" max="5196" width="2.6328125" style="284" customWidth="1"/>
    <col min="5197" max="5390" width="0" style="284" hidden="1"/>
    <col min="5391" max="5391" width="4.6328125" style="284" customWidth="1"/>
    <col min="5392" max="5392" width="2.6328125" style="284" customWidth="1"/>
    <col min="5393" max="5394" width="8.6328125" style="284" customWidth="1"/>
    <col min="5395" max="5450" width="1.90625" style="284" customWidth="1"/>
    <col min="5451" max="5451" width="9.6328125" style="284" customWidth="1"/>
    <col min="5452" max="5452" width="2.6328125" style="284" customWidth="1"/>
    <col min="5453" max="5646" width="0" style="284" hidden="1"/>
    <col min="5647" max="5647" width="4.6328125" style="284" customWidth="1"/>
    <col min="5648" max="5648" width="2.6328125" style="284" customWidth="1"/>
    <col min="5649" max="5650" width="8.6328125" style="284" customWidth="1"/>
    <col min="5651" max="5706" width="1.90625" style="284" customWidth="1"/>
    <col min="5707" max="5707" width="9.6328125" style="284" customWidth="1"/>
    <col min="5708" max="5708" width="2.6328125" style="284" customWidth="1"/>
    <col min="5709" max="5902" width="0" style="284" hidden="1"/>
    <col min="5903" max="5903" width="4.6328125" style="284" customWidth="1"/>
    <col min="5904" max="5904" width="2.6328125" style="284" customWidth="1"/>
    <col min="5905" max="5906" width="8.6328125" style="284" customWidth="1"/>
    <col min="5907" max="5962" width="1.90625" style="284" customWidth="1"/>
    <col min="5963" max="5963" width="9.6328125" style="284" customWidth="1"/>
    <col min="5964" max="5964" width="2.6328125" style="284" customWidth="1"/>
    <col min="5965" max="6158" width="0" style="284" hidden="1"/>
    <col min="6159" max="6159" width="4.6328125" style="284" customWidth="1"/>
    <col min="6160" max="6160" width="2.6328125" style="284" customWidth="1"/>
    <col min="6161" max="6162" width="8.6328125" style="284" customWidth="1"/>
    <col min="6163" max="6218" width="1.90625" style="284" customWidth="1"/>
    <col min="6219" max="6219" width="9.6328125" style="284" customWidth="1"/>
    <col min="6220" max="6220" width="2.6328125" style="284" customWidth="1"/>
    <col min="6221" max="6414" width="0" style="284" hidden="1"/>
    <col min="6415" max="6415" width="4.6328125" style="284" customWidth="1"/>
    <col min="6416" max="6416" width="2.6328125" style="284" customWidth="1"/>
    <col min="6417" max="6418" width="8.6328125" style="284" customWidth="1"/>
    <col min="6419" max="6474" width="1.90625" style="284" customWidth="1"/>
    <col min="6475" max="6475" width="9.6328125" style="284" customWidth="1"/>
    <col min="6476" max="6476" width="2.6328125" style="284" customWidth="1"/>
    <col min="6477" max="6670" width="0" style="284" hidden="1"/>
    <col min="6671" max="6671" width="4.6328125" style="284" customWidth="1"/>
    <col min="6672" max="6672" width="2.6328125" style="284" customWidth="1"/>
    <col min="6673" max="6674" width="8.6328125" style="284" customWidth="1"/>
    <col min="6675" max="6730" width="1.90625" style="284" customWidth="1"/>
    <col min="6731" max="6731" width="9.6328125" style="284" customWidth="1"/>
    <col min="6732" max="6732" width="2.6328125" style="284" customWidth="1"/>
    <col min="6733" max="6926" width="0" style="284" hidden="1"/>
    <col min="6927" max="6927" width="4.6328125" style="284" customWidth="1"/>
    <col min="6928" max="6928" width="2.6328125" style="284" customWidth="1"/>
    <col min="6929" max="6930" width="8.6328125" style="284" customWidth="1"/>
    <col min="6931" max="6986" width="1.90625" style="284" customWidth="1"/>
    <col min="6987" max="6987" width="9.6328125" style="284" customWidth="1"/>
    <col min="6988" max="6988" width="2.6328125" style="284" customWidth="1"/>
    <col min="6989" max="7182" width="0" style="284" hidden="1"/>
    <col min="7183" max="7183" width="4.6328125" style="284" customWidth="1"/>
    <col min="7184" max="7184" width="2.6328125" style="284" customWidth="1"/>
    <col min="7185" max="7186" width="8.6328125" style="284" customWidth="1"/>
    <col min="7187" max="7242" width="1.90625" style="284" customWidth="1"/>
    <col min="7243" max="7243" width="9.6328125" style="284" customWidth="1"/>
    <col min="7244" max="7244" width="2.6328125" style="284" customWidth="1"/>
    <col min="7245" max="7438" width="0" style="284" hidden="1"/>
    <col min="7439" max="7439" width="4.6328125" style="284" customWidth="1"/>
    <col min="7440" max="7440" width="2.6328125" style="284" customWidth="1"/>
    <col min="7441" max="7442" width="8.6328125" style="284" customWidth="1"/>
    <col min="7443" max="7498" width="1.90625" style="284" customWidth="1"/>
    <col min="7499" max="7499" width="9.6328125" style="284" customWidth="1"/>
    <col min="7500" max="7500" width="2.6328125" style="284" customWidth="1"/>
    <col min="7501" max="7694" width="0" style="284" hidden="1"/>
    <col min="7695" max="7695" width="4.6328125" style="284" customWidth="1"/>
    <col min="7696" max="7696" width="2.6328125" style="284" customWidth="1"/>
    <col min="7697" max="7698" width="8.6328125" style="284" customWidth="1"/>
    <col min="7699" max="7754" width="1.90625" style="284" customWidth="1"/>
    <col min="7755" max="7755" width="9.6328125" style="284" customWidth="1"/>
    <col min="7756" max="7756" width="2.6328125" style="284" customWidth="1"/>
    <col min="7757" max="7950" width="0" style="284" hidden="1"/>
    <col min="7951" max="7951" width="4.6328125" style="284" customWidth="1"/>
    <col min="7952" max="7952" width="2.6328125" style="284" customWidth="1"/>
    <col min="7953" max="7954" width="8.6328125" style="284" customWidth="1"/>
    <col min="7955" max="8010" width="1.90625" style="284" customWidth="1"/>
    <col min="8011" max="8011" width="9.6328125" style="284" customWidth="1"/>
    <col min="8012" max="8012" width="2.6328125" style="284" customWidth="1"/>
    <col min="8013" max="8206" width="0" style="284" hidden="1"/>
    <col min="8207" max="8207" width="4.6328125" style="284" customWidth="1"/>
    <col min="8208" max="8208" width="2.6328125" style="284" customWidth="1"/>
    <col min="8209" max="8210" width="8.6328125" style="284" customWidth="1"/>
    <col min="8211" max="8266" width="1.90625" style="284" customWidth="1"/>
    <col min="8267" max="8267" width="9.6328125" style="284" customWidth="1"/>
    <col min="8268" max="8268" width="2.6328125" style="284" customWidth="1"/>
    <col min="8269" max="8462" width="0" style="284" hidden="1"/>
    <col min="8463" max="8463" width="4.6328125" style="284" customWidth="1"/>
    <col min="8464" max="8464" width="2.6328125" style="284" customWidth="1"/>
    <col min="8465" max="8466" width="8.6328125" style="284" customWidth="1"/>
    <col min="8467" max="8522" width="1.90625" style="284" customWidth="1"/>
    <col min="8523" max="8523" width="9.6328125" style="284" customWidth="1"/>
    <col min="8524" max="8524" width="2.6328125" style="284" customWidth="1"/>
    <col min="8525" max="8718" width="0" style="284" hidden="1"/>
    <col min="8719" max="8719" width="4.6328125" style="284" customWidth="1"/>
    <col min="8720" max="8720" width="2.6328125" style="284" customWidth="1"/>
    <col min="8721" max="8722" width="8.6328125" style="284" customWidth="1"/>
    <col min="8723" max="8778" width="1.90625" style="284" customWidth="1"/>
    <col min="8779" max="8779" width="9.6328125" style="284" customWidth="1"/>
    <col min="8780" max="8780" width="2.6328125" style="284" customWidth="1"/>
    <col min="8781" max="8974" width="0" style="284" hidden="1"/>
    <col min="8975" max="8975" width="4.6328125" style="284" customWidth="1"/>
    <col min="8976" max="8976" width="2.6328125" style="284" customWidth="1"/>
    <col min="8977" max="8978" width="8.6328125" style="284" customWidth="1"/>
    <col min="8979" max="9034" width="1.90625" style="284" customWidth="1"/>
    <col min="9035" max="9035" width="9.6328125" style="284" customWidth="1"/>
    <col min="9036" max="9036" width="2.6328125" style="284" customWidth="1"/>
    <col min="9037" max="9230" width="0" style="284" hidden="1"/>
    <col min="9231" max="9231" width="4.6328125" style="284" customWidth="1"/>
    <col min="9232" max="9232" width="2.6328125" style="284" customWidth="1"/>
    <col min="9233" max="9234" width="8.6328125" style="284" customWidth="1"/>
    <col min="9235" max="9290" width="1.90625" style="284" customWidth="1"/>
    <col min="9291" max="9291" width="9.6328125" style="284" customWidth="1"/>
    <col min="9292" max="9292" width="2.6328125" style="284" customWidth="1"/>
    <col min="9293" max="9486" width="0" style="284" hidden="1"/>
    <col min="9487" max="9487" width="4.6328125" style="284" customWidth="1"/>
    <col min="9488" max="9488" width="2.6328125" style="284" customWidth="1"/>
    <col min="9489" max="9490" width="8.6328125" style="284" customWidth="1"/>
    <col min="9491" max="9546" width="1.90625" style="284" customWidth="1"/>
    <col min="9547" max="9547" width="9.6328125" style="284" customWidth="1"/>
    <col min="9548" max="9548" width="2.6328125" style="284" customWidth="1"/>
    <col min="9549" max="9742" width="0" style="284" hidden="1"/>
    <col min="9743" max="9743" width="4.6328125" style="284" customWidth="1"/>
    <col min="9744" max="9744" width="2.6328125" style="284" customWidth="1"/>
    <col min="9745" max="9746" width="8.6328125" style="284" customWidth="1"/>
    <col min="9747" max="9802" width="1.90625" style="284" customWidth="1"/>
    <col min="9803" max="9803" width="9.6328125" style="284" customWidth="1"/>
    <col min="9804" max="9804" width="2.6328125" style="284" customWidth="1"/>
    <col min="9805" max="9998" width="0" style="284" hidden="1"/>
    <col min="9999" max="9999" width="4.6328125" style="284" customWidth="1"/>
    <col min="10000" max="10000" width="2.6328125" style="284" customWidth="1"/>
    <col min="10001" max="10002" width="8.6328125" style="284" customWidth="1"/>
    <col min="10003" max="10058" width="1.90625" style="284" customWidth="1"/>
    <col min="10059" max="10059" width="9.6328125" style="284" customWidth="1"/>
    <col min="10060" max="10060" width="2.6328125" style="284" customWidth="1"/>
    <col min="10061" max="10254" width="0" style="284" hidden="1"/>
    <col min="10255" max="10255" width="4.6328125" style="284" customWidth="1"/>
    <col min="10256" max="10256" width="2.6328125" style="284" customWidth="1"/>
    <col min="10257" max="10258" width="8.6328125" style="284" customWidth="1"/>
    <col min="10259" max="10314" width="1.90625" style="284" customWidth="1"/>
    <col min="10315" max="10315" width="9.6328125" style="284" customWidth="1"/>
    <col min="10316" max="10316" width="2.6328125" style="284" customWidth="1"/>
    <col min="10317" max="10510" width="0" style="284" hidden="1"/>
    <col min="10511" max="10511" width="4.6328125" style="284" customWidth="1"/>
    <col min="10512" max="10512" width="2.6328125" style="284" customWidth="1"/>
    <col min="10513" max="10514" width="8.6328125" style="284" customWidth="1"/>
    <col min="10515" max="10570" width="1.90625" style="284" customWidth="1"/>
    <col min="10571" max="10571" width="9.6328125" style="284" customWidth="1"/>
    <col min="10572" max="10572" width="2.6328125" style="284" customWidth="1"/>
    <col min="10573" max="10766" width="0" style="284" hidden="1"/>
    <col min="10767" max="10767" width="4.6328125" style="284" customWidth="1"/>
    <col min="10768" max="10768" width="2.6328125" style="284" customWidth="1"/>
    <col min="10769" max="10770" width="8.6328125" style="284" customWidth="1"/>
    <col min="10771" max="10826" width="1.90625" style="284" customWidth="1"/>
    <col min="10827" max="10827" width="9.6328125" style="284" customWidth="1"/>
    <col min="10828" max="10828" width="2.6328125" style="284" customWidth="1"/>
    <col min="10829" max="11022" width="0" style="284" hidden="1"/>
    <col min="11023" max="11023" width="4.6328125" style="284" customWidth="1"/>
    <col min="11024" max="11024" width="2.6328125" style="284" customWidth="1"/>
    <col min="11025" max="11026" width="8.6328125" style="284" customWidth="1"/>
    <col min="11027" max="11082" width="1.90625" style="284" customWidth="1"/>
    <col min="11083" max="11083" width="9.6328125" style="284" customWidth="1"/>
    <col min="11084" max="11084" width="2.6328125" style="284" customWidth="1"/>
    <col min="11085" max="11278" width="0" style="284" hidden="1"/>
    <col min="11279" max="11279" width="4.6328125" style="284" customWidth="1"/>
    <col min="11280" max="11280" width="2.6328125" style="284" customWidth="1"/>
    <col min="11281" max="11282" width="8.6328125" style="284" customWidth="1"/>
    <col min="11283" max="11338" width="1.90625" style="284" customWidth="1"/>
    <col min="11339" max="11339" width="9.6328125" style="284" customWidth="1"/>
    <col min="11340" max="11340" width="2.6328125" style="284" customWidth="1"/>
    <col min="11341" max="11534" width="0" style="284" hidden="1"/>
    <col min="11535" max="11535" width="4.6328125" style="284" customWidth="1"/>
    <col min="11536" max="11536" width="2.6328125" style="284" customWidth="1"/>
    <col min="11537" max="11538" width="8.6328125" style="284" customWidth="1"/>
    <col min="11539" max="11594" width="1.90625" style="284" customWidth="1"/>
    <col min="11595" max="11595" width="9.6328125" style="284" customWidth="1"/>
    <col min="11596" max="11596" width="2.6328125" style="284" customWidth="1"/>
    <col min="11597" max="11790" width="0" style="284" hidden="1"/>
    <col min="11791" max="11791" width="4.6328125" style="284" customWidth="1"/>
    <col min="11792" max="11792" width="2.6328125" style="284" customWidth="1"/>
    <col min="11793" max="11794" width="8.6328125" style="284" customWidth="1"/>
    <col min="11795" max="11850" width="1.90625" style="284" customWidth="1"/>
    <col min="11851" max="11851" width="9.6328125" style="284" customWidth="1"/>
    <col min="11852" max="11852" width="2.6328125" style="284" customWidth="1"/>
    <col min="11853" max="12046" width="0" style="284" hidden="1"/>
    <col min="12047" max="12047" width="4.6328125" style="284" customWidth="1"/>
    <col min="12048" max="12048" width="2.6328125" style="284" customWidth="1"/>
    <col min="12049" max="12050" width="8.6328125" style="284" customWidth="1"/>
    <col min="12051" max="12106" width="1.90625" style="284" customWidth="1"/>
    <col min="12107" max="12107" width="9.6328125" style="284" customWidth="1"/>
    <col min="12108" max="12108" width="2.6328125" style="284" customWidth="1"/>
    <col min="12109" max="12302" width="0" style="284" hidden="1"/>
    <col min="12303" max="12303" width="4.6328125" style="284" customWidth="1"/>
    <col min="12304" max="12304" width="2.6328125" style="284" customWidth="1"/>
    <col min="12305" max="12306" width="8.6328125" style="284" customWidth="1"/>
    <col min="12307" max="12362" width="1.90625" style="284" customWidth="1"/>
    <col min="12363" max="12363" width="9.6328125" style="284" customWidth="1"/>
    <col min="12364" max="12364" width="2.6328125" style="284" customWidth="1"/>
    <col min="12365" max="12558" width="0" style="284" hidden="1"/>
    <col min="12559" max="12559" width="4.6328125" style="284" customWidth="1"/>
    <col min="12560" max="12560" width="2.6328125" style="284" customWidth="1"/>
    <col min="12561" max="12562" width="8.6328125" style="284" customWidth="1"/>
    <col min="12563" max="12618" width="1.90625" style="284" customWidth="1"/>
    <col min="12619" max="12619" width="9.6328125" style="284" customWidth="1"/>
    <col min="12620" max="12620" width="2.6328125" style="284" customWidth="1"/>
    <col min="12621" max="12814" width="0" style="284" hidden="1"/>
    <col min="12815" max="12815" width="4.6328125" style="284" customWidth="1"/>
    <col min="12816" max="12816" width="2.6328125" style="284" customWidth="1"/>
    <col min="12817" max="12818" width="8.6328125" style="284" customWidth="1"/>
    <col min="12819" max="12874" width="1.90625" style="284" customWidth="1"/>
    <col min="12875" max="12875" width="9.6328125" style="284" customWidth="1"/>
    <col min="12876" max="12876" width="2.6328125" style="284" customWidth="1"/>
    <col min="12877" max="13070" width="0" style="284" hidden="1"/>
    <col min="13071" max="13071" width="4.6328125" style="284" customWidth="1"/>
    <col min="13072" max="13072" width="2.6328125" style="284" customWidth="1"/>
    <col min="13073" max="13074" width="8.6328125" style="284" customWidth="1"/>
    <col min="13075" max="13130" width="1.90625" style="284" customWidth="1"/>
    <col min="13131" max="13131" width="9.6328125" style="284" customWidth="1"/>
    <col min="13132" max="13132" width="2.6328125" style="284" customWidth="1"/>
    <col min="13133" max="13326" width="0" style="284" hidden="1"/>
    <col min="13327" max="13327" width="4.6328125" style="284" customWidth="1"/>
    <col min="13328" max="13328" width="2.6328125" style="284" customWidth="1"/>
    <col min="13329" max="13330" width="8.6328125" style="284" customWidth="1"/>
    <col min="13331" max="13386" width="1.90625" style="284" customWidth="1"/>
    <col min="13387" max="13387" width="9.6328125" style="284" customWidth="1"/>
    <col min="13388" max="13388" width="2.6328125" style="284" customWidth="1"/>
    <col min="13389" max="13582" width="0" style="284" hidden="1"/>
    <col min="13583" max="13583" width="4.6328125" style="284" customWidth="1"/>
    <col min="13584" max="13584" width="2.6328125" style="284" customWidth="1"/>
    <col min="13585" max="13586" width="8.6328125" style="284" customWidth="1"/>
    <col min="13587" max="13642" width="1.90625" style="284" customWidth="1"/>
    <col min="13643" max="13643" width="9.6328125" style="284" customWidth="1"/>
    <col min="13644" max="13644" width="2.6328125" style="284" customWidth="1"/>
    <col min="13645" max="13838" width="0" style="284" hidden="1"/>
    <col min="13839" max="13839" width="4.6328125" style="284" customWidth="1"/>
    <col min="13840" max="13840" width="2.6328125" style="284" customWidth="1"/>
    <col min="13841" max="13842" width="8.6328125" style="284" customWidth="1"/>
    <col min="13843" max="13898" width="1.90625" style="284" customWidth="1"/>
    <col min="13899" max="13899" width="9.6328125" style="284" customWidth="1"/>
    <col min="13900" max="13900" width="2.6328125" style="284" customWidth="1"/>
    <col min="13901" max="14094" width="0" style="284" hidden="1"/>
    <col min="14095" max="14095" width="4.6328125" style="284" customWidth="1"/>
    <col min="14096" max="14096" width="2.6328125" style="284" customWidth="1"/>
    <col min="14097" max="14098" width="8.6328125" style="284" customWidth="1"/>
    <col min="14099" max="14154" width="1.90625" style="284" customWidth="1"/>
    <col min="14155" max="14155" width="9.6328125" style="284" customWidth="1"/>
    <col min="14156" max="14156" width="2.6328125" style="284" customWidth="1"/>
    <col min="14157" max="14350" width="0" style="284" hidden="1"/>
    <col min="14351" max="14351" width="4.6328125" style="284" customWidth="1"/>
    <col min="14352" max="14352" width="2.6328125" style="284" customWidth="1"/>
    <col min="14353" max="14354" width="8.6328125" style="284" customWidth="1"/>
    <col min="14355" max="14410" width="1.90625" style="284" customWidth="1"/>
    <col min="14411" max="14411" width="9.6328125" style="284" customWidth="1"/>
    <col min="14412" max="14412" width="2.6328125" style="284" customWidth="1"/>
    <col min="14413" max="14606" width="0" style="284" hidden="1"/>
    <col min="14607" max="14607" width="4.6328125" style="284" customWidth="1"/>
    <col min="14608" max="14608" width="2.6328125" style="284" customWidth="1"/>
    <col min="14609" max="14610" width="8.6328125" style="284" customWidth="1"/>
    <col min="14611" max="14666" width="1.90625" style="284" customWidth="1"/>
    <col min="14667" max="14667" width="9.6328125" style="284" customWidth="1"/>
    <col min="14668" max="14668" width="2.6328125" style="284" customWidth="1"/>
    <col min="14669" max="14862" width="0" style="284" hidden="1"/>
    <col min="14863" max="14863" width="4.6328125" style="284" customWidth="1"/>
    <col min="14864" max="14864" width="2.6328125" style="284" customWidth="1"/>
    <col min="14865" max="14866" width="8.6328125" style="284" customWidth="1"/>
    <col min="14867" max="14922" width="1.90625" style="284" customWidth="1"/>
    <col min="14923" max="14923" width="9.6328125" style="284" customWidth="1"/>
    <col min="14924" max="14924" width="2.6328125" style="284" customWidth="1"/>
    <col min="14925" max="15118" width="0" style="284" hidden="1"/>
    <col min="15119" max="15119" width="4.6328125" style="284" customWidth="1"/>
    <col min="15120" max="15120" width="2.6328125" style="284" customWidth="1"/>
    <col min="15121" max="15122" width="8.6328125" style="284" customWidth="1"/>
    <col min="15123" max="15178" width="1.90625" style="284" customWidth="1"/>
    <col min="15179" max="15179" width="9.6328125" style="284" customWidth="1"/>
    <col min="15180" max="15180" width="2.6328125" style="284" customWidth="1"/>
    <col min="15181" max="15374" width="0" style="284" hidden="1"/>
    <col min="15375" max="15375" width="4.6328125" style="284" customWidth="1"/>
    <col min="15376" max="15376" width="2.6328125" style="284" customWidth="1"/>
    <col min="15377" max="15378" width="8.6328125" style="284" customWidth="1"/>
    <col min="15379" max="15434" width="1.90625" style="284" customWidth="1"/>
    <col min="15435" max="15435" width="9.6328125" style="284" customWidth="1"/>
    <col min="15436" max="15436" width="2.6328125" style="284" customWidth="1"/>
    <col min="15437" max="15630" width="0" style="284" hidden="1"/>
    <col min="15631" max="15631" width="4.6328125" style="284" customWidth="1"/>
    <col min="15632" max="15632" width="2.6328125" style="284" customWidth="1"/>
    <col min="15633" max="15634" width="8.6328125" style="284" customWidth="1"/>
    <col min="15635" max="15690" width="1.90625" style="284" customWidth="1"/>
    <col min="15691" max="15691" width="9.6328125" style="284" customWidth="1"/>
    <col min="15692" max="15692" width="2.6328125" style="284" customWidth="1"/>
    <col min="15693" max="15886" width="0" style="284" hidden="1"/>
    <col min="15887" max="15887" width="4.6328125" style="284" customWidth="1"/>
    <col min="15888" max="15888" width="2.6328125" style="284" customWidth="1"/>
    <col min="15889" max="15890" width="8.6328125" style="284" customWidth="1"/>
    <col min="15891" max="15946" width="1.90625" style="284" customWidth="1"/>
    <col min="15947" max="15947" width="9.6328125" style="284" customWidth="1"/>
    <col min="15948" max="15948" width="2.6328125" style="284" customWidth="1"/>
    <col min="15949" max="16142" width="0" style="284" hidden="1"/>
    <col min="16143" max="16143" width="4.6328125" style="284" customWidth="1"/>
    <col min="16144" max="16144" width="2.6328125" style="284" customWidth="1"/>
    <col min="16145" max="16146" width="8.6328125" style="284" customWidth="1"/>
    <col min="16147" max="16202" width="1.90625" style="284" customWidth="1"/>
    <col min="16203" max="16203" width="9.6328125" style="284" customWidth="1"/>
    <col min="16204" max="16204" width="2.6328125" style="284" customWidth="1"/>
    <col min="16205" max="16384" width="0" style="284" hidden="1"/>
  </cols>
  <sheetData>
    <row r="1" spans="1:280" ht="13.5" customHeight="1" thickBot="1">
      <c r="A1" s="283" t="s">
        <v>1155</v>
      </c>
    </row>
    <row r="2" spans="1:280" ht="17.25" customHeight="1" thickBot="1">
      <c r="A2" s="1713" t="s">
        <v>967</v>
      </c>
      <c r="B2" s="1714"/>
      <c r="C2" s="1714"/>
      <c r="D2" s="1714"/>
      <c r="E2" s="1714"/>
      <c r="F2" s="502"/>
      <c r="G2" s="502"/>
      <c r="H2" s="440" t="e">
        <f>'p9'!#REF!</f>
        <v>#REF!</v>
      </c>
      <c r="I2" s="284" t="s">
        <v>1124</v>
      </c>
    </row>
    <row r="3" spans="1:280" ht="86.15" customHeight="1" thickBot="1">
      <c r="B3" s="1607" t="s">
        <v>1267</v>
      </c>
      <c r="C3" s="1607"/>
      <c r="D3" s="1607"/>
    </row>
    <row r="4" spans="1:280" ht="17.25" customHeight="1" thickBot="1">
      <c r="A4" s="1608" t="s">
        <v>1135</v>
      </c>
      <c r="B4" s="1609"/>
      <c r="C4" s="1609"/>
      <c r="D4" s="1609"/>
      <c r="E4" s="1609"/>
      <c r="F4" s="1609"/>
      <c r="G4" s="1609"/>
      <c r="H4" s="1609"/>
      <c r="I4" s="1609"/>
      <c r="J4" s="1609"/>
      <c r="K4" s="1609"/>
      <c r="L4" s="1609"/>
      <c r="M4" s="1609"/>
      <c r="N4" s="1609"/>
      <c r="O4" s="1609"/>
      <c r="P4" s="1609"/>
      <c r="Q4" s="1609"/>
      <c r="R4" s="1609"/>
      <c r="S4" s="1610"/>
      <c r="T4" s="1611">
        <v>0.29166666666666669</v>
      </c>
      <c r="U4" s="1612"/>
      <c r="V4" s="1613">
        <v>0.3125</v>
      </c>
      <c r="W4" s="1614"/>
      <c r="X4" s="1615">
        <v>0.33333333333333298</v>
      </c>
      <c r="Y4" s="1616"/>
      <c r="Z4" s="1617">
        <v>0.35416666666666702</v>
      </c>
      <c r="AA4" s="1614"/>
      <c r="AB4" s="1615">
        <v>0.375</v>
      </c>
      <c r="AC4" s="1612"/>
      <c r="AD4" s="1613">
        <v>0.39583333333333398</v>
      </c>
      <c r="AE4" s="1614"/>
      <c r="AF4" s="1615">
        <v>0.41666666666666702</v>
      </c>
      <c r="AG4" s="1616"/>
      <c r="AH4" s="1617">
        <v>0.4375</v>
      </c>
      <c r="AI4" s="1614"/>
      <c r="AJ4" s="1615">
        <v>0.45833333333333398</v>
      </c>
      <c r="AK4" s="1612"/>
      <c r="AL4" s="1613">
        <v>0.47916666666666702</v>
      </c>
      <c r="AM4" s="1614"/>
      <c r="AN4" s="1615">
        <v>0.5</v>
      </c>
      <c r="AO4" s="1616"/>
      <c r="AP4" s="1617">
        <v>0.52083333333333304</v>
      </c>
      <c r="AQ4" s="1614"/>
      <c r="AR4" s="1615">
        <v>0.54166666666666696</v>
      </c>
      <c r="AS4" s="1612"/>
      <c r="AT4" s="1613">
        <v>0.5625</v>
      </c>
      <c r="AU4" s="1614"/>
      <c r="AV4" s="1615">
        <v>0.58333333333333304</v>
      </c>
      <c r="AW4" s="1616"/>
      <c r="AX4" s="1617">
        <v>0.60416666666666696</v>
      </c>
      <c r="AY4" s="1614"/>
      <c r="AZ4" s="1615">
        <v>0.625</v>
      </c>
      <c r="BA4" s="1612"/>
      <c r="BB4" s="1613">
        <v>0.64583333333333304</v>
      </c>
      <c r="BC4" s="1614"/>
      <c r="BD4" s="1615">
        <v>0.66666666666666696</v>
      </c>
      <c r="BE4" s="1616"/>
      <c r="BF4" s="1617">
        <v>0.6875</v>
      </c>
      <c r="BG4" s="1614"/>
      <c r="BH4" s="1615">
        <v>0.70833333333333304</v>
      </c>
      <c r="BI4" s="1612"/>
      <c r="BJ4" s="1613">
        <v>0.72916666666666696</v>
      </c>
      <c r="BK4" s="1614"/>
      <c r="BL4" s="1615">
        <v>0.75</v>
      </c>
      <c r="BM4" s="1616"/>
      <c r="BN4" s="1617">
        <v>0.77083333333333304</v>
      </c>
      <c r="BO4" s="1614"/>
      <c r="BP4" s="1615">
        <v>0.79166666666666696</v>
      </c>
      <c r="BQ4" s="1612"/>
      <c r="BR4" s="1613">
        <v>0.8125</v>
      </c>
      <c r="BS4" s="1614"/>
      <c r="BT4" s="1615">
        <v>0.83333333333333304</v>
      </c>
      <c r="BU4" s="1616"/>
      <c r="BV4" s="1617">
        <v>0.85416666666666696</v>
      </c>
      <c r="BW4" s="1643"/>
    </row>
    <row r="5" spans="1:280" ht="15" customHeight="1">
      <c r="A5" s="1618" t="s">
        <v>968</v>
      </c>
      <c r="B5" s="1619"/>
      <c r="C5" s="1619"/>
      <c r="D5" s="1619"/>
      <c r="E5" s="1619"/>
      <c r="F5" s="1619"/>
      <c r="G5" s="1619"/>
      <c r="H5" s="1619"/>
      <c r="I5" s="1620"/>
      <c r="J5" s="1627" t="s">
        <v>787</v>
      </c>
      <c r="K5" s="1628"/>
      <c r="L5" s="1628"/>
      <c r="M5" s="1628"/>
      <c r="N5" s="1629"/>
      <c r="O5" s="1636" t="s">
        <v>788</v>
      </c>
      <c r="P5" s="1636"/>
      <c r="Q5" s="1636"/>
      <c r="R5" s="1636"/>
      <c r="S5" s="1637"/>
      <c r="T5" s="1638"/>
      <c r="U5" s="1639"/>
      <c r="V5" s="1640"/>
      <c r="W5" s="1641"/>
      <c r="X5" s="1641"/>
      <c r="Y5" s="1642"/>
      <c r="Z5" s="1638"/>
      <c r="AA5" s="1641"/>
      <c r="AB5" s="1641"/>
      <c r="AC5" s="1639"/>
      <c r="AD5" s="1640"/>
      <c r="AE5" s="1641"/>
      <c r="AF5" s="1641"/>
      <c r="AG5" s="1642"/>
      <c r="AH5" s="1638"/>
      <c r="AI5" s="1641"/>
      <c r="AJ5" s="1641"/>
      <c r="AK5" s="1639"/>
      <c r="AL5" s="1640"/>
      <c r="AM5" s="1641"/>
      <c r="AN5" s="1641"/>
      <c r="AO5" s="1642"/>
      <c r="AP5" s="1638"/>
      <c r="AQ5" s="1641"/>
      <c r="AR5" s="1641"/>
      <c r="AS5" s="1639"/>
      <c r="AT5" s="1640"/>
      <c r="AU5" s="1641"/>
      <c r="AV5" s="1641"/>
      <c r="AW5" s="1642"/>
      <c r="AX5" s="1638"/>
      <c r="AY5" s="1641"/>
      <c r="AZ5" s="1641"/>
      <c r="BA5" s="1639"/>
      <c r="BB5" s="1640"/>
      <c r="BC5" s="1641"/>
      <c r="BD5" s="1641"/>
      <c r="BE5" s="1642"/>
      <c r="BF5" s="1638"/>
      <c r="BG5" s="1641"/>
      <c r="BH5" s="1641"/>
      <c r="BI5" s="1639"/>
      <c r="BJ5" s="1640"/>
      <c r="BK5" s="1641"/>
      <c r="BL5" s="1641"/>
      <c r="BM5" s="1642"/>
      <c r="BN5" s="1638"/>
      <c r="BO5" s="1641"/>
      <c r="BP5" s="1641"/>
      <c r="BQ5" s="1639"/>
      <c r="BR5" s="1640"/>
      <c r="BS5" s="1641"/>
      <c r="BT5" s="1641"/>
      <c r="BU5" s="1642"/>
      <c r="BV5" s="1638"/>
      <c r="BW5" s="1649"/>
      <c r="BX5" s="441"/>
    </row>
    <row r="6" spans="1:280" ht="15" customHeight="1">
      <c r="A6" s="1621"/>
      <c r="B6" s="1622"/>
      <c r="C6" s="1622"/>
      <c r="D6" s="1622"/>
      <c r="E6" s="1622"/>
      <c r="F6" s="1622"/>
      <c r="G6" s="1622"/>
      <c r="H6" s="1622"/>
      <c r="I6" s="1623"/>
      <c r="J6" s="1630"/>
      <c r="K6" s="1631"/>
      <c r="L6" s="1631"/>
      <c r="M6" s="1631"/>
      <c r="N6" s="1632"/>
      <c r="O6" s="1650" t="s">
        <v>789</v>
      </c>
      <c r="P6" s="1650"/>
      <c r="Q6" s="1650"/>
      <c r="R6" s="1650"/>
      <c r="S6" s="1651"/>
      <c r="T6" s="1644"/>
      <c r="U6" s="1646"/>
      <c r="V6" s="1647"/>
      <c r="W6" s="1645"/>
      <c r="X6" s="1645"/>
      <c r="Y6" s="1648"/>
      <c r="Z6" s="1644"/>
      <c r="AA6" s="1645"/>
      <c r="AB6" s="1645"/>
      <c r="AC6" s="1646"/>
      <c r="AD6" s="1647"/>
      <c r="AE6" s="1645"/>
      <c r="AF6" s="1645"/>
      <c r="AG6" s="1648"/>
      <c r="AH6" s="1644"/>
      <c r="AI6" s="1645"/>
      <c r="AJ6" s="1645"/>
      <c r="AK6" s="1646"/>
      <c r="AL6" s="1647"/>
      <c r="AM6" s="1645"/>
      <c r="AN6" s="1645"/>
      <c r="AO6" s="1648"/>
      <c r="AP6" s="1644"/>
      <c r="AQ6" s="1645"/>
      <c r="AR6" s="1645"/>
      <c r="AS6" s="1646"/>
      <c r="AT6" s="1647"/>
      <c r="AU6" s="1645"/>
      <c r="AV6" s="1645"/>
      <c r="AW6" s="1648"/>
      <c r="AX6" s="1644"/>
      <c r="AY6" s="1645"/>
      <c r="AZ6" s="1645"/>
      <c r="BA6" s="1646"/>
      <c r="BB6" s="1647"/>
      <c r="BC6" s="1645"/>
      <c r="BD6" s="1645"/>
      <c r="BE6" s="1648"/>
      <c r="BF6" s="1644"/>
      <c r="BG6" s="1645"/>
      <c r="BH6" s="1645"/>
      <c r="BI6" s="1646"/>
      <c r="BJ6" s="1647"/>
      <c r="BK6" s="1645"/>
      <c r="BL6" s="1645"/>
      <c r="BM6" s="1648"/>
      <c r="BN6" s="1644"/>
      <c r="BO6" s="1645"/>
      <c r="BP6" s="1645"/>
      <c r="BQ6" s="1646"/>
      <c r="BR6" s="1647"/>
      <c r="BS6" s="1645"/>
      <c r="BT6" s="1645"/>
      <c r="BU6" s="1648"/>
      <c r="BV6" s="1644"/>
      <c r="BW6" s="1652"/>
      <c r="BX6" s="441"/>
    </row>
    <row r="7" spans="1:280" ht="15" customHeight="1">
      <c r="A7" s="1621"/>
      <c r="B7" s="1622"/>
      <c r="C7" s="1622"/>
      <c r="D7" s="1622"/>
      <c r="E7" s="1622"/>
      <c r="F7" s="1622"/>
      <c r="G7" s="1622"/>
      <c r="H7" s="1622"/>
      <c r="I7" s="1623"/>
      <c r="J7" s="1630"/>
      <c r="K7" s="1631"/>
      <c r="L7" s="1631"/>
      <c r="M7" s="1631"/>
      <c r="N7" s="1632"/>
      <c r="O7" s="1650" t="s">
        <v>790</v>
      </c>
      <c r="P7" s="1650"/>
      <c r="Q7" s="1650"/>
      <c r="R7" s="1650"/>
      <c r="S7" s="1651"/>
      <c r="T7" s="1644"/>
      <c r="U7" s="1646"/>
      <c r="V7" s="1647"/>
      <c r="W7" s="1645"/>
      <c r="X7" s="1645"/>
      <c r="Y7" s="1648"/>
      <c r="Z7" s="1644"/>
      <c r="AA7" s="1645"/>
      <c r="AB7" s="1645"/>
      <c r="AC7" s="1646"/>
      <c r="AD7" s="1647"/>
      <c r="AE7" s="1645"/>
      <c r="AF7" s="1645"/>
      <c r="AG7" s="1648"/>
      <c r="AH7" s="1644"/>
      <c r="AI7" s="1645"/>
      <c r="AJ7" s="1645"/>
      <c r="AK7" s="1646"/>
      <c r="AL7" s="1647"/>
      <c r="AM7" s="1645"/>
      <c r="AN7" s="1645"/>
      <c r="AO7" s="1648"/>
      <c r="AP7" s="1644"/>
      <c r="AQ7" s="1645"/>
      <c r="AR7" s="1645"/>
      <c r="AS7" s="1646"/>
      <c r="AT7" s="1647"/>
      <c r="AU7" s="1645"/>
      <c r="AV7" s="1645"/>
      <c r="AW7" s="1648"/>
      <c r="AX7" s="1644"/>
      <c r="AY7" s="1645"/>
      <c r="AZ7" s="1645"/>
      <c r="BA7" s="1646"/>
      <c r="BB7" s="1647"/>
      <c r="BC7" s="1645"/>
      <c r="BD7" s="1645"/>
      <c r="BE7" s="1648"/>
      <c r="BF7" s="1644"/>
      <c r="BG7" s="1645"/>
      <c r="BH7" s="1645"/>
      <c r="BI7" s="1646"/>
      <c r="BJ7" s="1647"/>
      <c r="BK7" s="1645"/>
      <c r="BL7" s="1645"/>
      <c r="BM7" s="1648"/>
      <c r="BN7" s="1644"/>
      <c r="BO7" s="1645"/>
      <c r="BP7" s="1645"/>
      <c r="BQ7" s="1646"/>
      <c r="BR7" s="1647"/>
      <c r="BS7" s="1645"/>
      <c r="BT7" s="1645"/>
      <c r="BU7" s="1648"/>
      <c r="BV7" s="1644"/>
      <c r="BW7" s="1652"/>
      <c r="BX7" s="441"/>
    </row>
    <row r="8" spans="1:280" ht="15" customHeight="1">
      <c r="A8" s="1621"/>
      <c r="B8" s="1622"/>
      <c r="C8" s="1622"/>
      <c r="D8" s="1622"/>
      <c r="E8" s="1622"/>
      <c r="F8" s="1622"/>
      <c r="G8" s="1622"/>
      <c r="H8" s="1622"/>
      <c r="I8" s="1623"/>
      <c r="J8" s="1630"/>
      <c r="K8" s="1631"/>
      <c r="L8" s="1631"/>
      <c r="M8" s="1631"/>
      <c r="N8" s="1632"/>
      <c r="O8" s="1650" t="s">
        <v>791</v>
      </c>
      <c r="P8" s="1650"/>
      <c r="Q8" s="1650"/>
      <c r="R8" s="1650"/>
      <c r="S8" s="1651"/>
      <c r="T8" s="1644"/>
      <c r="U8" s="1646"/>
      <c r="V8" s="1647"/>
      <c r="W8" s="1645"/>
      <c r="X8" s="1645"/>
      <c r="Y8" s="1648"/>
      <c r="Z8" s="1644"/>
      <c r="AA8" s="1645"/>
      <c r="AB8" s="1645"/>
      <c r="AC8" s="1646"/>
      <c r="AD8" s="1647"/>
      <c r="AE8" s="1645"/>
      <c r="AF8" s="1645"/>
      <c r="AG8" s="1648"/>
      <c r="AH8" s="1644"/>
      <c r="AI8" s="1645"/>
      <c r="AJ8" s="1645"/>
      <c r="AK8" s="1646"/>
      <c r="AL8" s="1647"/>
      <c r="AM8" s="1645"/>
      <c r="AN8" s="1645"/>
      <c r="AO8" s="1648"/>
      <c r="AP8" s="1644"/>
      <c r="AQ8" s="1645"/>
      <c r="AR8" s="1645"/>
      <c r="AS8" s="1646"/>
      <c r="AT8" s="1647"/>
      <c r="AU8" s="1645"/>
      <c r="AV8" s="1645"/>
      <c r="AW8" s="1648"/>
      <c r="AX8" s="1644"/>
      <c r="AY8" s="1645"/>
      <c r="AZ8" s="1645"/>
      <c r="BA8" s="1646"/>
      <c r="BB8" s="1647"/>
      <c r="BC8" s="1645"/>
      <c r="BD8" s="1645"/>
      <c r="BE8" s="1648"/>
      <c r="BF8" s="1644"/>
      <c r="BG8" s="1645"/>
      <c r="BH8" s="1645"/>
      <c r="BI8" s="1646"/>
      <c r="BJ8" s="1647"/>
      <c r="BK8" s="1645"/>
      <c r="BL8" s="1645"/>
      <c r="BM8" s="1648"/>
      <c r="BN8" s="1644"/>
      <c r="BO8" s="1645"/>
      <c r="BP8" s="1645"/>
      <c r="BQ8" s="1646"/>
      <c r="BR8" s="1647"/>
      <c r="BS8" s="1645"/>
      <c r="BT8" s="1645"/>
      <c r="BU8" s="1648"/>
      <c r="BV8" s="1644"/>
      <c r="BW8" s="1652"/>
      <c r="BX8" s="441"/>
    </row>
    <row r="9" spans="1:280" ht="15" customHeight="1">
      <c r="A9" s="1621"/>
      <c r="B9" s="1622"/>
      <c r="C9" s="1622"/>
      <c r="D9" s="1622"/>
      <c r="E9" s="1622"/>
      <c r="F9" s="1622"/>
      <c r="G9" s="1622"/>
      <c r="H9" s="1622"/>
      <c r="I9" s="1623"/>
      <c r="J9" s="1630"/>
      <c r="K9" s="1631"/>
      <c r="L9" s="1631"/>
      <c r="M9" s="1631"/>
      <c r="N9" s="1632"/>
      <c r="O9" s="1650" t="s">
        <v>792</v>
      </c>
      <c r="P9" s="1650"/>
      <c r="Q9" s="1650"/>
      <c r="R9" s="1650"/>
      <c r="S9" s="1651"/>
      <c r="T9" s="1644"/>
      <c r="U9" s="1646"/>
      <c r="V9" s="1647"/>
      <c r="W9" s="1645"/>
      <c r="X9" s="1645"/>
      <c r="Y9" s="1648"/>
      <c r="Z9" s="1644"/>
      <c r="AA9" s="1645"/>
      <c r="AB9" s="1645"/>
      <c r="AC9" s="1646"/>
      <c r="AD9" s="1647"/>
      <c r="AE9" s="1645"/>
      <c r="AF9" s="1645"/>
      <c r="AG9" s="1648"/>
      <c r="AH9" s="1644"/>
      <c r="AI9" s="1645"/>
      <c r="AJ9" s="1645"/>
      <c r="AK9" s="1646"/>
      <c r="AL9" s="1647"/>
      <c r="AM9" s="1645"/>
      <c r="AN9" s="1645"/>
      <c r="AO9" s="1648"/>
      <c r="AP9" s="1644"/>
      <c r="AQ9" s="1645"/>
      <c r="AR9" s="1645"/>
      <c r="AS9" s="1646"/>
      <c r="AT9" s="1647"/>
      <c r="AU9" s="1645"/>
      <c r="AV9" s="1645"/>
      <c r="AW9" s="1648"/>
      <c r="AX9" s="1644"/>
      <c r="AY9" s="1645"/>
      <c r="AZ9" s="1645"/>
      <c r="BA9" s="1646"/>
      <c r="BB9" s="1647"/>
      <c r="BC9" s="1645"/>
      <c r="BD9" s="1645"/>
      <c r="BE9" s="1648"/>
      <c r="BF9" s="1644"/>
      <c r="BG9" s="1645"/>
      <c r="BH9" s="1645"/>
      <c r="BI9" s="1646"/>
      <c r="BJ9" s="1647"/>
      <c r="BK9" s="1645"/>
      <c r="BL9" s="1645"/>
      <c r="BM9" s="1648"/>
      <c r="BN9" s="1644"/>
      <c r="BO9" s="1645"/>
      <c r="BP9" s="1645"/>
      <c r="BQ9" s="1646"/>
      <c r="BR9" s="1647"/>
      <c r="BS9" s="1645"/>
      <c r="BT9" s="1645"/>
      <c r="BU9" s="1648"/>
      <c r="BV9" s="1644"/>
      <c r="BW9" s="1652"/>
      <c r="BX9" s="441"/>
    </row>
    <row r="10" spans="1:280" ht="15" customHeight="1">
      <c r="A10" s="1621"/>
      <c r="B10" s="1622"/>
      <c r="C10" s="1622"/>
      <c r="D10" s="1622"/>
      <c r="E10" s="1622"/>
      <c r="F10" s="1622"/>
      <c r="G10" s="1622"/>
      <c r="H10" s="1622"/>
      <c r="I10" s="1623"/>
      <c r="J10" s="1630"/>
      <c r="K10" s="1631"/>
      <c r="L10" s="1631"/>
      <c r="M10" s="1631"/>
      <c r="N10" s="1632"/>
      <c r="O10" s="393"/>
      <c r="P10" s="393"/>
      <c r="Q10" s="393"/>
      <c r="R10" s="393"/>
      <c r="S10" s="394"/>
      <c r="T10" s="1657"/>
      <c r="U10" s="1654"/>
      <c r="V10" s="1655"/>
      <c r="W10" s="1653"/>
      <c r="X10" s="1653"/>
      <c r="Y10" s="1656"/>
      <c r="Z10" s="1657"/>
      <c r="AA10" s="1653"/>
      <c r="AB10" s="1653"/>
      <c r="AC10" s="1654"/>
      <c r="AD10" s="1655"/>
      <c r="AE10" s="1653"/>
      <c r="AF10" s="1653"/>
      <c r="AG10" s="1656"/>
      <c r="AH10" s="1657"/>
      <c r="AI10" s="1653"/>
      <c r="AJ10" s="1653"/>
      <c r="AK10" s="1654"/>
      <c r="AL10" s="1655"/>
      <c r="AM10" s="1653"/>
      <c r="AN10" s="1653"/>
      <c r="AO10" s="1656"/>
      <c r="AP10" s="1657"/>
      <c r="AQ10" s="1653"/>
      <c r="AR10" s="1653"/>
      <c r="AS10" s="1654"/>
      <c r="AT10" s="1655"/>
      <c r="AU10" s="1653"/>
      <c r="AV10" s="1653"/>
      <c r="AW10" s="1656"/>
      <c r="AX10" s="1657"/>
      <c r="AY10" s="1653"/>
      <c r="AZ10" s="1653"/>
      <c r="BA10" s="1654"/>
      <c r="BB10" s="1655"/>
      <c r="BC10" s="1653"/>
      <c r="BD10" s="1653"/>
      <c r="BE10" s="1656"/>
      <c r="BF10" s="1657"/>
      <c r="BG10" s="1653"/>
      <c r="BH10" s="1653"/>
      <c r="BI10" s="1654"/>
      <c r="BJ10" s="1655"/>
      <c r="BK10" s="1653"/>
      <c r="BL10" s="1653"/>
      <c r="BM10" s="1656"/>
      <c r="BN10" s="1657"/>
      <c r="BO10" s="1653"/>
      <c r="BP10" s="1653"/>
      <c r="BQ10" s="1654"/>
      <c r="BR10" s="1655"/>
      <c r="BS10" s="1653"/>
      <c r="BT10" s="1653"/>
      <c r="BU10" s="1656"/>
      <c r="BV10" s="1657"/>
      <c r="BW10" s="1663"/>
      <c r="BX10" s="441"/>
    </row>
    <row r="11" spans="1:280" ht="15" customHeight="1" thickBot="1">
      <c r="A11" s="1624"/>
      <c r="B11" s="1625"/>
      <c r="C11" s="1625"/>
      <c r="D11" s="1625"/>
      <c r="E11" s="1625"/>
      <c r="F11" s="1625"/>
      <c r="G11" s="1625"/>
      <c r="H11" s="1625"/>
      <c r="I11" s="1626"/>
      <c r="J11" s="1633"/>
      <c r="K11" s="1634"/>
      <c r="L11" s="1634"/>
      <c r="M11" s="1634"/>
      <c r="N11" s="1635"/>
      <c r="O11" s="1664" t="s">
        <v>60</v>
      </c>
      <c r="P11" s="1665"/>
      <c r="Q11" s="1665"/>
      <c r="R11" s="1665"/>
      <c r="S11" s="1666"/>
      <c r="T11" s="1658">
        <f>SUM(T5:T10)*1</f>
        <v>0</v>
      </c>
      <c r="U11" s="1660"/>
      <c r="V11" s="1661">
        <f>SUM(V5:V10)</f>
        <v>0</v>
      </c>
      <c r="W11" s="1659"/>
      <c r="X11" s="1659">
        <f>SUM(X5:X10)</f>
        <v>0</v>
      </c>
      <c r="Y11" s="1662"/>
      <c r="Z11" s="1658">
        <f>SUM(Z5:Z10)</f>
        <v>0</v>
      </c>
      <c r="AA11" s="1659"/>
      <c r="AB11" s="1659">
        <f>SUM(AB5:AB10)</f>
        <v>0</v>
      </c>
      <c r="AC11" s="1660"/>
      <c r="AD11" s="1661">
        <f>SUM(AD5:AD10)</f>
        <v>0</v>
      </c>
      <c r="AE11" s="1659"/>
      <c r="AF11" s="1659">
        <f>SUM(AF5:AF10)</f>
        <v>0</v>
      </c>
      <c r="AG11" s="1662"/>
      <c r="AH11" s="1658">
        <f>SUM(AH5:AH10)</f>
        <v>0</v>
      </c>
      <c r="AI11" s="1659"/>
      <c r="AJ11" s="1659">
        <f>SUM(AJ5:AJ10)</f>
        <v>0</v>
      </c>
      <c r="AK11" s="1660"/>
      <c r="AL11" s="1661">
        <f>SUM(AL5:AL10)</f>
        <v>0</v>
      </c>
      <c r="AM11" s="1659"/>
      <c r="AN11" s="1659">
        <f>SUM(AN5:AN10)</f>
        <v>0</v>
      </c>
      <c r="AO11" s="1662"/>
      <c r="AP11" s="1658">
        <f>SUM(AP5:AP10)</f>
        <v>0</v>
      </c>
      <c r="AQ11" s="1659"/>
      <c r="AR11" s="1659">
        <f>SUM(AR5:AR10)</f>
        <v>0</v>
      </c>
      <c r="AS11" s="1660"/>
      <c r="AT11" s="1661">
        <f>SUM(AT5:AT10)</f>
        <v>0</v>
      </c>
      <c r="AU11" s="1659"/>
      <c r="AV11" s="1659">
        <f>SUM(AV5:AV10)</f>
        <v>0</v>
      </c>
      <c r="AW11" s="1662"/>
      <c r="AX11" s="1658">
        <f>SUM(AX5:AX10)</f>
        <v>0</v>
      </c>
      <c r="AY11" s="1659"/>
      <c r="AZ11" s="1659">
        <f>SUM(AZ5:AZ10)</f>
        <v>0</v>
      </c>
      <c r="BA11" s="1660"/>
      <c r="BB11" s="1661">
        <f>SUM(BB5:BB10)</f>
        <v>0</v>
      </c>
      <c r="BC11" s="1659"/>
      <c r="BD11" s="1659">
        <f>SUM(BD5:BD10)</f>
        <v>0</v>
      </c>
      <c r="BE11" s="1662"/>
      <c r="BF11" s="1658">
        <f>SUM(BF5:BF10)</f>
        <v>0</v>
      </c>
      <c r="BG11" s="1659"/>
      <c r="BH11" s="1659">
        <f>SUM(BH5:BH10)</f>
        <v>0</v>
      </c>
      <c r="BI11" s="1660"/>
      <c r="BJ11" s="1661">
        <f>SUM(BJ5:BJ10)</f>
        <v>0</v>
      </c>
      <c r="BK11" s="1659"/>
      <c r="BL11" s="1659">
        <f>SUM(BL5:BL10)</f>
        <v>0</v>
      </c>
      <c r="BM11" s="1662"/>
      <c r="BN11" s="1658">
        <f>SUM(BN5:BN10)</f>
        <v>0</v>
      </c>
      <c r="BO11" s="1659"/>
      <c r="BP11" s="1659">
        <f>SUM(BP5:BP10)</f>
        <v>0</v>
      </c>
      <c r="BQ11" s="1660"/>
      <c r="BR11" s="1661">
        <f>SUM(BR5:BR10)</f>
        <v>0</v>
      </c>
      <c r="BS11" s="1659"/>
      <c r="BT11" s="1659">
        <f>SUM(BT5:BT10)</f>
        <v>0</v>
      </c>
      <c r="BU11" s="1662"/>
      <c r="BV11" s="1658">
        <f>SUM(BV5:BV10)</f>
        <v>0</v>
      </c>
      <c r="BW11" s="1667"/>
      <c r="BX11" s="441"/>
      <c r="JT11" s="284">
        <v>7</v>
      </c>
    </row>
    <row r="12" spans="1:280" ht="15.9" customHeight="1">
      <c r="A12" s="1668" t="s">
        <v>1126</v>
      </c>
      <c r="B12" s="1669"/>
      <c r="C12" s="1669"/>
      <c r="D12" s="1669"/>
      <c r="E12" s="1669"/>
      <c r="F12" s="1669"/>
      <c r="G12" s="1670"/>
      <c r="H12" s="1677" t="s">
        <v>1127</v>
      </c>
      <c r="I12" s="1677"/>
      <c r="J12" s="1677"/>
      <c r="K12" s="1677"/>
      <c r="L12" s="1677"/>
      <c r="M12" s="1677"/>
      <c r="N12" s="1677"/>
      <c r="O12" s="1677"/>
      <c r="P12" s="1677"/>
      <c r="Q12" s="1677"/>
      <c r="R12" s="1677"/>
      <c r="S12" s="1678"/>
      <c r="T12" s="1679">
        <f>ROUND((TRUNC(T5/3,1)+TRUNC((T6+T7)/6,1)+TRUNC(T8/'p9'!H49,1)+TRUNC((T9)/'p9'!H50,1)),0)</f>
        <v>0</v>
      </c>
      <c r="U12" s="1680"/>
      <c r="V12" s="1681">
        <f>ROUND((TRUNC(V5/3,1)+TRUNC((V6+V7)/6,1)+TRUNC(V8/'p9'!H49,1)+TRUNC((V9)/'p9'!H50,1)),0)</f>
        <v>0</v>
      </c>
      <c r="W12" s="1682"/>
      <c r="X12" s="1682">
        <f>ROUND((TRUNC(X5/3,1)+TRUNC((X6+X7)/6,1)+TRUNC(X8/'p9'!H49,1)+TRUNC((X9)/'p9'!H50,1)),0)</f>
        <v>0</v>
      </c>
      <c r="Y12" s="1683"/>
      <c r="Z12" s="1679">
        <f>ROUND((TRUNC(Z5/3,1)+TRUNC((Z6+Z7)/6,1)+TRUNC(Z8/'p9'!H49,1)+TRUNC((Z9)/'p9'!H50,1)),0)</f>
        <v>0</v>
      </c>
      <c r="AA12" s="1682"/>
      <c r="AB12" s="1682">
        <f>ROUND((TRUNC(AB5/3,1)+TRUNC((AB6+AB7)/6,1)+TRUNC(AB8/'p9'!H49,1)+TRUNC((AB9)/'p9'!H50,1)),0)</f>
        <v>0</v>
      </c>
      <c r="AC12" s="1680"/>
      <c r="AD12" s="1681">
        <f>ROUND((TRUNC(AD5/3,1)+TRUNC((AD6+AD7)/6,1)+TRUNC(AD8/'p9'!H49,1)+TRUNC((AD9)/'p9'!H50,1)),0)</f>
        <v>0</v>
      </c>
      <c r="AE12" s="1682"/>
      <c r="AF12" s="1682">
        <f>ROUND((TRUNC(AF5/3,1)+TRUNC((AF6+AF7)/6,1)+TRUNC(AF8/'p9'!H49,1)+TRUNC((AF9)/'p9'!H50,1)),0)</f>
        <v>0</v>
      </c>
      <c r="AG12" s="1683"/>
      <c r="AH12" s="1679">
        <f>ROUND((TRUNC(AH5/3,1)+TRUNC((AH6+AH7)/6,1)+TRUNC(AH8/'p9'!H49,1)+TRUNC((AH9)/'p9'!H50,1)),0)</f>
        <v>0</v>
      </c>
      <c r="AI12" s="1682"/>
      <c r="AJ12" s="1682">
        <f>ROUND((TRUNC(AJ5/3,1)+TRUNC((AJ6+AJ7)/6,1)+TRUNC(AJ8/'p9'!H49,1)+TRUNC((AJ9)/'p9'!H50,1)),0)</f>
        <v>0</v>
      </c>
      <c r="AK12" s="1680"/>
      <c r="AL12" s="1681">
        <f>ROUND((TRUNC(AL5/3,1)+TRUNC((AL6+AL7)/6,1)+TRUNC(AL8/'p9'!H49,1)+TRUNC((AL9)/'p9'!H50,1)),0)</f>
        <v>0</v>
      </c>
      <c r="AM12" s="1682"/>
      <c r="AN12" s="1682">
        <f>ROUND((TRUNC(AN5/3,1)+TRUNC((AN6+AN7)/6,1)+TRUNC(AN8/'p9'!H49,1)+TRUNC((AN9)/'p9'!H50,1)),0)</f>
        <v>0</v>
      </c>
      <c r="AO12" s="1683"/>
      <c r="AP12" s="1679">
        <f>ROUND((TRUNC(AP5/3,1)+TRUNC((AP6+AP7)/6,1)+TRUNC(AP8/'p9'!H49,1)+TRUNC((AP9)/'p9'!H50,1)),0)</f>
        <v>0</v>
      </c>
      <c r="AQ12" s="1682"/>
      <c r="AR12" s="1682">
        <f>ROUND((TRUNC(AR5/3,1)+TRUNC((AR6+AR7)/6,1)+TRUNC(AR8/'p9'!H49,1)+TRUNC((AR9)/'p9'!H50,1)),0)</f>
        <v>0</v>
      </c>
      <c r="AS12" s="1680"/>
      <c r="AT12" s="1681">
        <f>ROUND((TRUNC(AT5/3,1)+TRUNC((AT6+AT7)/6,1)+TRUNC(AT8/'p9'!H49,1)+TRUNC((AT9)/'p9'!H50,1)),0)</f>
        <v>0</v>
      </c>
      <c r="AU12" s="1682"/>
      <c r="AV12" s="1682">
        <f>ROUND((TRUNC(AV5/3,1)+TRUNC((AV6+AV7)/6,1)+TRUNC(AV8/'p9'!H49,1)+TRUNC((AV9)/'p9'!H50,1)),0)</f>
        <v>0</v>
      </c>
      <c r="AW12" s="1683"/>
      <c r="AX12" s="1679">
        <f>ROUND((TRUNC(AX5/3,1)+TRUNC((AX6+AX7)/6,1)+TRUNC(AX8/'p9'!H49,1)+TRUNC((AX9)/'p9'!H50,1)),0)</f>
        <v>0</v>
      </c>
      <c r="AY12" s="1682"/>
      <c r="AZ12" s="1682">
        <f>ROUND((TRUNC(AZ5/3,1)+TRUNC((AZ6+AZ7)/6,1)+TRUNC(AZ8/'p9'!H49,1)+TRUNC((AZ9)/'p9'!H50,1)),0)</f>
        <v>0</v>
      </c>
      <c r="BA12" s="1680"/>
      <c r="BB12" s="1681">
        <f>ROUND((TRUNC(BB5/3,1)+TRUNC((BB6+BB7)/6,1)+TRUNC(BB8/'p9'!H49,1)+TRUNC((BB9)/'p9'!H50,1)),0)</f>
        <v>0</v>
      </c>
      <c r="BC12" s="1682"/>
      <c r="BD12" s="1682">
        <f>ROUND((TRUNC(BD5/3,1)+TRUNC((BD6+BD7)/6,1)+TRUNC(BD8/'p9'!H49,1)+TRUNC((BD9)/'p9'!H50,1)),0)</f>
        <v>0</v>
      </c>
      <c r="BE12" s="1683"/>
      <c r="BF12" s="1679">
        <f>ROUND((TRUNC(BF5/3,1)+TRUNC((BF6+BF7)/6,1)+TRUNC(BF8/'p9'!H49,1)+TRUNC((BF9)/'p9'!H50,1)),0)</f>
        <v>0</v>
      </c>
      <c r="BG12" s="1682"/>
      <c r="BH12" s="1682">
        <f>ROUND((TRUNC(BH5/3,1)+TRUNC((BH6+BH7)/6,1)+TRUNC(BH8/'p9'!H49,1)+TRUNC((BH9)/'p9'!H50,1)),0)</f>
        <v>0</v>
      </c>
      <c r="BI12" s="1680"/>
      <c r="BJ12" s="1681">
        <f>ROUND((TRUNC(BJ5/3,1)+TRUNC((BJ6+BJ7)/6,1)+TRUNC(BJ8/'p9'!H49,1)+TRUNC((BJ9)/'p9'!H50,1)),0)</f>
        <v>0</v>
      </c>
      <c r="BK12" s="1682"/>
      <c r="BL12" s="1682">
        <f>ROUND((TRUNC(BL5/3,1)+TRUNC((BL6+BL7)/6,1)+TRUNC(BL8/'p9'!H49,1)+TRUNC((BL9)/'p9'!H50,1)),0)</f>
        <v>0</v>
      </c>
      <c r="BM12" s="1683"/>
      <c r="BN12" s="1679">
        <f>ROUND((TRUNC(BN5/3,1)+TRUNC((BN6+BN7)/6,1)+TRUNC(BN8/'p9'!H49,1)+TRUNC((BN9)/'p9'!H50,1)),0)</f>
        <v>0</v>
      </c>
      <c r="BO12" s="1682"/>
      <c r="BP12" s="1682">
        <f>ROUND((TRUNC(BP5/3,1)+TRUNC((BP6+BP7)/6,1)+TRUNC(BP8/'p9'!H49,1)+TRUNC((BP9)/'p9'!H50,1)),0)</f>
        <v>0</v>
      </c>
      <c r="BQ12" s="1680"/>
      <c r="BR12" s="1681">
        <f>ROUND((TRUNC(BR5/3,1)+TRUNC((BR6+BR7)/6,1)+TRUNC(BR8/'p9'!H49,1)+TRUNC((BR9)/'p9'!H50,1)),0)</f>
        <v>0</v>
      </c>
      <c r="BS12" s="1682"/>
      <c r="BT12" s="1682">
        <f>ROUND((TRUNC(BT5/3,1)+TRUNC((BT6+BT7)/6,1)+TRUNC(BT8/'p9'!H49,1)+TRUNC((BT9)/'p9'!H50,1)),0)</f>
        <v>0</v>
      </c>
      <c r="BU12" s="1683"/>
      <c r="BV12" s="1679">
        <f>ROUND((TRUNC(BV5/3,1)+TRUNC((BV6+BV7)/6,1)+TRUNC(BV8/'p9'!H49,1)+TRUNC((BV9)/'p9'!H50,1)),0)</f>
        <v>0</v>
      </c>
      <c r="BW12" s="1684"/>
      <c r="BX12" s="441"/>
      <c r="JT12" s="284">
        <v>8</v>
      </c>
    </row>
    <row r="13" spans="1:280" ht="15.9" customHeight="1">
      <c r="A13" s="1671"/>
      <c r="B13" s="1672"/>
      <c r="C13" s="1672"/>
      <c r="D13" s="1672"/>
      <c r="E13" s="1672"/>
      <c r="F13" s="1672"/>
      <c r="G13" s="1673"/>
      <c r="H13" s="1685" t="s">
        <v>1128</v>
      </c>
      <c r="I13" s="1685"/>
      <c r="J13" s="1685"/>
      <c r="K13" s="1685"/>
      <c r="L13" s="1685"/>
      <c r="M13" s="1685"/>
      <c r="N13" s="1685"/>
      <c r="O13" s="1685"/>
      <c r="P13" s="1685"/>
      <c r="Q13" s="1685"/>
      <c r="R13" s="1685"/>
      <c r="S13" s="1686"/>
      <c r="T13" s="1687">
        <f>IF(AND(T12=0,T11&gt;0),2,IF(T12=1,2,T12))</f>
        <v>0</v>
      </c>
      <c r="U13" s="1688"/>
      <c r="V13" s="1689">
        <f t="shared" ref="V13" si="0">IF(AND(V12=0,V11&gt;0),2,IF(V12=1,2,V12))</f>
        <v>0</v>
      </c>
      <c r="W13" s="1690"/>
      <c r="X13" s="1690">
        <f t="shared" ref="X13" si="1">IF(AND(X12=0,X11&gt;0),2,IF(X12=1,2,X12))</f>
        <v>0</v>
      </c>
      <c r="Y13" s="1691"/>
      <c r="Z13" s="1687">
        <f t="shared" ref="Z13" si="2">IF(AND(Z12=0,Z11&gt;0),2,IF(Z12=1,2,Z12))</f>
        <v>0</v>
      </c>
      <c r="AA13" s="1690"/>
      <c r="AB13" s="1690">
        <f t="shared" ref="AB13" si="3">IF(AND(AB12=0,AB11&gt;0),2,IF(AB12=1,2,AB12))</f>
        <v>0</v>
      </c>
      <c r="AC13" s="1688"/>
      <c r="AD13" s="1689">
        <f t="shared" ref="AD13" si="4">IF(AND(AD12=0,AD11&gt;0),2,IF(AD12=1,2,AD12))</f>
        <v>0</v>
      </c>
      <c r="AE13" s="1690"/>
      <c r="AF13" s="1690">
        <f t="shared" ref="AF13" si="5">IF(AND(AF12=0,AF11&gt;0),2,IF(AF12=1,2,AF12))</f>
        <v>0</v>
      </c>
      <c r="AG13" s="1691"/>
      <c r="AH13" s="1687">
        <f t="shared" ref="AH13" si="6">IF(AND(AH12=0,AH11&gt;0),2,IF(AH12=1,2,AH12))</f>
        <v>0</v>
      </c>
      <c r="AI13" s="1690"/>
      <c r="AJ13" s="1690">
        <f t="shared" ref="AJ13" si="7">IF(AND(AJ12=0,AJ11&gt;0),2,IF(AJ12=1,2,AJ12))</f>
        <v>0</v>
      </c>
      <c r="AK13" s="1688"/>
      <c r="AL13" s="1689">
        <f t="shared" ref="AL13" si="8">IF(AND(AL12=0,AL11&gt;0),2,IF(AL12=1,2,AL12))</f>
        <v>0</v>
      </c>
      <c r="AM13" s="1690"/>
      <c r="AN13" s="1690">
        <f t="shared" ref="AN13" si="9">IF(AND(AN12=0,AN11&gt;0),2,IF(AN12=1,2,AN12))</f>
        <v>0</v>
      </c>
      <c r="AO13" s="1691"/>
      <c r="AP13" s="1687">
        <f t="shared" ref="AP13" si="10">IF(AND(AP12=0,AP11&gt;0),2,IF(AP12=1,2,AP12))</f>
        <v>0</v>
      </c>
      <c r="AQ13" s="1690"/>
      <c r="AR13" s="1690">
        <f t="shared" ref="AR13" si="11">IF(AND(AR12=0,AR11&gt;0),2,IF(AR12=1,2,AR12))</f>
        <v>0</v>
      </c>
      <c r="AS13" s="1688"/>
      <c r="AT13" s="1689">
        <f t="shared" ref="AT13" si="12">IF(AND(AT12=0,AT11&gt;0),2,IF(AT12=1,2,AT12))</f>
        <v>0</v>
      </c>
      <c r="AU13" s="1690"/>
      <c r="AV13" s="1690">
        <f t="shared" ref="AV13" si="13">IF(AND(AV12=0,AV11&gt;0),2,IF(AV12=1,2,AV12))</f>
        <v>0</v>
      </c>
      <c r="AW13" s="1691"/>
      <c r="AX13" s="1687">
        <f t="shared" ref="AX13" si="14">IF(AND(AX12=0,AX11&gt;0),2,IF(AX12=1,2,AX12))</f>
        <v>0</v>
      </c>
      <c r="AY13" s="1690"/>
      <c r="AZ13" s="1690">
        <f t="shared" ref="AZ13" si="15">IF(AND(AZ12=0,AZ11&gt;0),2,IF(AZ12=1,2,AZ12))</f>
        <v>0</v>
      </c>
      <c r="BA13" s="1688"/>
      <c r="BB13" s="1689">
        <f t="shared" ref="BB13" si="16">IF(AND(BB12=0,BB11&gt;0),2,IF(BB12=1,2,BB12))</f>
        <v>0</v>
      </c>
      <c r="BC13" s="1690"/>
      <c r="BD13" s="1690">
        <f t="shared" ref="BD13" si="17">IF(AND(BD12=0,BD11&gt;0),2,IF(BD12=1,2,BD12))</f>
        <v>0</v>
      </c>
      <c r="BE13" s="1691"/>
      <c r="BF13" s="1687">
        <f t="shared" ref="BF13" si="18">IF(AND(BF12=0,BF11&gt;0),2,IF(BF12=1,2,BF12))</f>
        <v>0</v>
      </c>
      <c r="BG13" s="1690"/>
      <c r="BH13" s="1690">
        <f t="shared" ref="BH13" si="19">IF(AND(BH12=0,BH11&gt;0),2,IF(BH12=1,2,BH12))</f>
        <v>0</v>
      </c>
      <c r="BI13" s="1688"/>
      <c r="BJ13" s="1689">
        <f t="shared" ref="BJ13" si="20">IF(AND(BJ12=0,BJ11&gt;0),2,IF(BJ12=1,2,BJ12))</f>
        <v>0</v>
      </c>
      <c r="BK13" s="1690"/>
      <c r="BL13" s="1690">
        <f t="shared" ref="BL13" si="21">IF(AND(BL12=0,BL11&gt;0),2,IF(BL12=1,2,BL12))</f>
        <v>0</v>
      </c>
      <c r="BM13" s="1691"/>
      <c r="BN13" s="1687">
        <f t="shared" ref="BN13" si="22">IF(AND(BN12=0,BN11&gt;0),2,IF(BN12=1,2,BN12))</f>
        <v>0</v>
      </c>
      <c r="BO13" s="1690"/>
      <c r="BP13" s="1690">
        <f t="shared" ref="BP13" si="23">IF(AND(BP12=0,BP11&gt;0),2,IF(BP12=1,2,BP12))</f>
        <v>0</v>
      </c>
      <c r="BQ13" s="1688"/>
      <c r="BR13" s="1689">
        <f t="shared" ref="BR13" si="24">IF(AND(BR12=0,BR11&gt;0),2,IF(BR12=1,2,BR12))</f>
        <v>0</v>
      </c>
      <c r="BS13" s="1690"/>
      <c r="BT13" s="1690">
        <f t="shared" ref="BT13" si="25">IF(AND(BT12=0,BT11&gt;0),2,IF(BT12=1,2,BT12))</f>
        <v>0</v>
      </c>
      <c r="BU13" s="1691"/>
      <c r="BV13" s="1687">
        <f t="shared" ref="BV13" si="26">IF(AND(BV12=0,BV11&gt;0),2,IF(BV12=1,2,BV12))</f>
        <v>0</v>
      </c>
      <c r="BW13" s="1700"/>
      <c r="BX13" s="441"/>
      <c r="JT13" s="284">
        <v>8</v>
      </c>
    </row>
    <row r="14" spans="1:280" ht="15.9" customHeight="1">
      <c r="A14" s="1671"/>
      <c r="B14" s="1672"/>
      <c r="C14" s="1672"/>
      <c r="D14" s="1672"/>
      <c r="E14" s="1672"/>
      <c r="F14" s="1672"/>
      <c r="G14" s="1673"/>
      <c r="H14" s="1685" t="s">
        <v>1129</v>
      </c>
      <c r="I14" s="1685"/>
      <c r="J14" s="1685"/>
      <c r="K14" s="1685"/>
      <c r="L14" s="1685"/>
      <c r="M14" s="1685"/>
      <c r="N14" s="1685"/>
      <c r="O14" s="1685"/>
      <c r="P14" s="1685"/>
      <c r="Q14" s="1685"/>
      <c r="R14" s="1685"/>
      <c r="S14" s="1686"/>
      <c r="T14" s="442">
        <f t="shared" ref="T14:AY14" si="27">SUMIF($F19:$F108,"有",T19:T108)</f>
        <v>0</v>
      </c>
      <c r="U14" s="443">
        <f t="shared" si="27"/>
        <v>0</v>
      </c>
      <c r="V14" s="443">
        <f t="shared" si="27"/>
        <v>0</v>
      </c>
      <c r="W14" s="444">
        <f t="shared" si="27"/>
        <v>0</v>
      </c>
      <c r="X14" s="499">
        <f t="shared" si="27"/>
        <v>0</v>
      </c>
      <c r="Y14" s="443">
        <f t="shared" si="27"/>
        <v>0</v>
      </c>
      <c r="Z14" s="443">
        <f t="shared" si="27"/>
        <v>0</v>
      </c>
      <c r="AA14" s="498">
        <f t="shared" si="27"/>
        <v>0</v>
      </c>
      <c r="AB14" s="445">
        <f t="shared" si="27"/>
        <v>0</v>
      </c>
      <c r="AC14" s="443">
        <f t="shared" si="27"/>
        <v>0</v>
      </c>
      <c r="AD14" s="443">
        <f t="shared" si="27"/>
        <v>0</v>
      </c>
      <c r="AE14" s="444">
        <f t="shared" si="27"/>
        <v>0</v>
      </c>
      <c r="AF14" s="499">
        <f t="shared" si="27"/>
        <v>0</v>
      </c>
      <c r="AG14" s="443">
        <f t="shared" si="27"/>
        <v>0</v>
      </c>
      <c r="AH14" s="443">
        <f t="shared" si="27"/>
        <v>0</v>
      </c>
      <c r="AI14" s="498">
        <f t="shared" si="27"/>
        <v>0</v>
      </c>
      <c r="AJ14" s="445">
        <f t="shared" si="27"/>
        <v>0</v>
      </c>
      <c r="AK14" s="443">
        <f t="shared" si="27"/>
        <v>0</v>
      </c>
      <c r="AL14" s="443">
        <f t="shared" si="27"/>
        <v>0</v>
      </c>
      <c r="AM14" s="444">
        <f t="shared" si="27"/>
        <v>0</v>
      </c>
      <c r="AN14" s="499">
        <f t="shared" si="27"/>
        <v>0</v>
      </c>
      <c r="AO14" s="443">
        <f t="shared" si="27"/>
        <v>0</v>
      </c>
      <c r="AP14" s="443">
        <f t="shared" si="27"/>
        <v>0</v>
      </c>
      <c r="AQ14" s="498">
        <f t="shared" si="27"/>
        <v>0</v>
      </c>
      <c r="AR14" s="445">
        <f t="shared" si="27"/>
        <v>0</v>
      </c>
      <c r="AS14" s="443">
        <f t="shared" si="27"/>
        <v>0</v>
      </c>
      <c r="AT14" s="443">
        <f t="shared" si="27"/>
        <v>0</v>
      </c>
      <c r="AU14" s="444">
        <f t="shared" si="27"/>
        <v>0</v>
      </c>
      <c r="AV14" s="499">
        <f t="shared" si="27"/>
        <v>0</v>
      </c>
      <c r="AW14" s="443">
        <f t="shared" si="27"/>
        <v>0</v>
      </c>
      <c r="AX14" s="443">
        <f t="shared" si="27"/>
        <v>0</v>
      </c>
      <c r="AY14" s="498">
        <f t="shared" si="27"/>
        <v>0</v>
      </c>
      <c r="AZ14" s="445">
        <f t="shared" ref="AZ14:BW14" si="28">SUMIF($F19:$F108,"有",AZ19:AZ108)</f>
        <v>0</v>
      </c>
      <c r="BA14" s="443">
        <f t="shared" si="28"/>
        <v>0</v>
      </c>
      <c r="BB14" s="443">
        <f t="shared" si="28"/>
        <v>0</v>
      </c>
      <c r="BC14" s="444">
        <f t="shared" si="28"/>
        <v>0</v>
      </c>
      <c r="BD14" s="499">
        <f t="shared" si="28"/>
        <v>0</v>
      </c>
      <c r="BE14" s="443">
        <f t="shared" si="28"/>
        <v>0</v>
      </c>
      <c r="BF14" s="443">
        <f t="shared" si="28"/>
        <v>0</v>
      </c>
      <c r="BG14" s="498">
        <f t="shared" si="28"/>
        <v>0</v>
      </c>
      <c r="BH14" s="445">
        <f t="shared" si="28"/>
        <v>0</v>
      </c>
      <c r="BI14" s="443">
        <f t="shared" si="28"/>
        <v>0</v>
      </c>
      <c r="BJ14" s="443">
        <f t="shared" si="28"/>
        <v>0</v>
      </c>
      <c r="BK14" s="444">
        <f t="shared" si="28"/>
        <v>0</v>
      </c>
      <c r="BL14" s="499">
        <f t="shared" si="28"/>
        <v>0</v>
      </c>
      <c r="BM14" s="443">
        <f t="shared" si="28"/>
        <v>0</v>
      </c>
      <c r="BN14" s="443">
        <f t="shared" si="28"/>
        <v>0</v>
      </c>
      <c r="BO14" s="498">
        <f t="shared" si="28"/>
        <v>0</v>
      </c>
      <c r="BP14" s="499">
        <f t="shared" si="28"/>
        <v>0</v>
      </c>
      <c r="BQ14" s="443">
        <f t="shared" si="28"/>
        <v>0</v>
      </c>
      <c r="BR14" s="443">
        <f t="shared" si="28"/>
        <v>0</v>
      </c>
      <c r="BS14" s="498">
        <f t="shared" si="28"/>
        <v>0</v>
      </c>
      <c r="BT14" s="445">
        <f t="shared" si="28"/>
        <v>0</v>
      </c>
      <c r="BU14" s="443">
        <f t="shared" si="28"/>
        <v>0</v>
      </c>
      <c r="BV14" s="443">
        <f t="shared" si="28"/>
        <v>0</v>
      </c>
      <c r="BW14" s="446">
        <f t="shared" si="28"/>
        <v>0</v>
      </c>
      <c r="BX14" s="441"/>
    </row>
    <row r="15" spans="1:280" ht="25.5" customHeight="1">
      <c r="A15" s="1671"/>
      <c r="B15" s="1672"/>
      <c r="C15" s="1672"/>
      <c r="D15" s="1672"/>
      <c r="E15" s="1672"/>
      <c r="F15" s="1672"/>
      <c r="G15" s="1673"/>
      <c r="H15" s="1701" t="s">
        <v>1130</v>
      </c>
      <c r="I15" s="1685"/>
      <c r="J15" s="1685"/>
      <c r="K15" s="1685"/>
      <c r="L15" s="1685"/>
      <c r="M15" s="1685"/>
      <c r="N15" s="1685"/>
      <c r="O15" s="1685"/>
      <c r="P15" s="1685"/>
      <c r="Q15" s="1685"/>
      <c r="R15" s="1685"/>
      <c r="S15" s="1686"/>
      <c r="T15" s="442">
        <f>IF(AND(T11&gt;=0,T12&lt;=1),IF(SUMIF($H19:$H108,"○",T19:T108)&gt;0,T14+1,T14),T14)+SUMIF($G$19:$G$108,"○",T19:T108)</f>
        <v>0</v>
      </c>
      <c r="U15" s="443">
        <f>IF(AND(T11&gt;=0,T12&lt;=1),IF(SUMIF($H19:$H108,"○",U19:U108)&gt;0,U14+1,U14),U14)+SUMIF($G$19:$G$108,"○",U19:U108)</f>
        <v>0</v>
      </c>
      <c r="V15" s="443">
        <f>IF(AND(V11&gt;=0,V12&lt;=1),IF(SUMIF($H19:$H108,"○",V19:V108)&gt;0,V14+1,V14),V14)+SUMIF($G$19:$G$108,"○",V19:V108)</f>
        <v>0</v>
      </c>
      <c r="W15" s="444">
        <f>IF(AND(V11&gt;=0,V12&lt;=1),IF(SUMIF($H19:$H108,"○",W19:W108)&gt;0,W14+1,W14),W14)+SUMIF($G$19:$G$108,"○",W19:W108)</f>
        <v>0</v>
      </c>
      <c r="X15" s="556">
        <f>IF(AND(X11&gt;=0,X12&lt;=1),IF(SUMIF($H19:$H108,"○",X19:X108)&gt;0,X14+1,X14),X14)+SUMIF($G$19:$G$108,"○",X19:X108)</f>
        <v>0</v>
      </c>
      <c r="Y15" s="443">
        <f>IF(AND(X11&gt;=0,X12&lt;=1),IF(SUMIF($H19:$H108,"○",Y19:Y108)&gt;0,Y14+1,Y14),Y14)+SUMIF($G$19:$G$108,"○",Y19:Y108)</f>
        <v>0</v>
      </c>
      <c r="Z15" s="443">
        <f>IF(AND(Z11&gt;=0,Z12&lt;=1),IF(SUMIF($H19:$H108,"○",Z19:Z108)&gt;0,Z14+1,Z14),Z14)+SUMIF($G$19:$G$108,"○",Z19:Z108)</f>
        <v>0</v>
      </c>
      <c r="AA15" s="444">
        <f>IF(AND(Z11&gt;=0,Z12&lt;=1),IF(SUMIF($H19:$H108,"○",AA19:AA108)&gt;0,AA14+1,AA14),AA14)+SUMIF($G$19:$G$108,"○",AA19:AA108)</f>
        <v>0</v>
      </c>
      <c r="AB15" s="556">
        <f>IF(AND(AB11&gt;=0,AB12&lt;=1),IF(SUMIF($H19:$H108,"○",AB19:AB108)&gt;0,AB14+1,AB14),AB14)+SUMIF($G$19:$G$108,"○",AB19:AB108)</f>
        <v>0</v>
      </c>
      <c r="AC15" s="443">
        <f>IF(AND(AB11&gt;=0,AB12&lt;=1),IF(SUMIF($H19:$H108,"○",AC19:AC108)&gt;0,AC14+1,AC14),AC14)+SUMIF($G$19:$G$108,"○",AC19:AC108)</f>
        <v>0</v>
      </c>
      <c r="AD15" s="443">
        <f>IF(AND(AD11&gt;=0,AD12&lt;=1),IF(SUMIF($H19:$H108,"○",AD19:AD108)&gt;0,AD14+1,AD14),AD14)+SUMIF($G$19:$G$108,"○",AD19:AD108)</f>
        <v>0</v>
      </c>
      <c r="AE15" s="444">
        <f>IF(AND(AD11&gt;=0,AD12&lt;=1),IF(SUMIF($H19:$H108,"○",AE19:AE108)&gt;0,AE14+1,AE14),AE14)+SUMIF($G$19:$G$108,"○",AE19:AE108)</f>
        <v>0</v>
      </c>
      <c r="AF15" s="556">
        <f>IF(AND(AF11&gt;=0,AF12&lt;=1),IF(SUMIF($H19:$H108,"○",AF19:AF108)&gt;0,AF14+1,AF14),AF14)+SUMIF($G$19:$G$108,"○",AF19:AF108)</f>
        <v>0</v>
      </c>
      <c r="AG15" s="443">
        <f>IF(AND(AF11&gt;=0,AF12&lt;=1),IF(SUMIF($H19:$H108,"○",AG19:AG108)&gt;0,AG14+1,AG14),AG14)+SUMIF($G$19:$G$108,"○",AG19:AG108)</f>
        <v>0</v>
      </c>
      <c r="AH15" s="443">
        <f>IF(AND(AH11&gt;=0,AH12&lt;=1),IF(SUMIF($H19:$H108,"○",AH19:AH108)&gt;0,AH14+1,AH14),AH14)+SUMIF($G$19:$G$108,"○",AH19:AH108)</f>
        <v>0</v>
      </c>
      <c r="AI15" s="444">
        <f>IF(AND(AH11&gt;=0,AH12&lt;=1),IF(SUMIF($H19:$H108,"○",AI19:AI108)&gt;0,AI14+1,AI14),AI14)+SUMIF($G$19:$G$108,"○",AI19:AI108)</f>
        <v>0</v>
      </c>
      <c r="AJ15" s="556">
        <f>IF(AND(AJ11&gt;=0,AJ12&lt;=1),IF(SUMIF($H19:$H108,"○",AJ19:AJ108)&gt;0,AJ14+1,AJ14),AJ14)+SUMIF($G$19:$G$108,"○",AJ19:AJ108)</f>
        <v>0</v>
      </c>
      <c r="AK15" s="443">
        <f>IF(AND(AJ11&gt;=0,AJ12&lt;=1),IF(SUMIF($H19:$H108,"○",AK19:AK108)&gt;0,AK14+1,AK14),AK14)+SUMIF($G$19:$G$108,"○",AK19:AK108)</f>
        <v>0</v>
      </c>
      <c r="AL15" s="443">
        <f>IF(AND(AL11&gt;=0,AL12&lt;=1),IF(SUMIF($H19:$H108,"○",AL19:AL108)&gt;0,AL14+1,AL14),AL14)+SUMIF($G$19:$G$108,"○",AL19:AL108)</f>
        <v>0</v>
      </c>
      <c r="AM15" s="557">
        <f>IF(AND(AL11&gt;=0,AL12&lt;=1),IF(SUMIF($H19:$H108,"○",AM19:AM108)&gt;0,AM14+1,AM14),AM14)+SUMIF($G$19:$G$108,"○",AM19:AM108)</f>
        <v>0</v>
      </c>
      <c r="AN15" s="442">
        <f>IF(AND(AN11&gt;=0,AN12&lt;=1),IF(SUMIF($H19:$H108,"○",AN19:AN108)&gt;0,AN14+1,AN14),AN14)+SUMIF($G$19:$G$108,"○",AN19:AN108)</f>
        <v>0</v>
      </c>
      <c r="AO15" s="443">
        <f>IF(AND(AN11&gt;=0,AN12&lt;=1),IF(SUMIF($H19:$H108,"○",AO19:AO108)&gt;0,AO14+1,AO14),AO14)+SUMIF($G$19:$G$108,"○",AO19:AO108)</f>
        <v>0</v>
      </c>
      <c r="AP15" s="443">
        <f>IF(AND(AP11&gt;=0,AP12&lt;=1),IF(SUMIF($H19:$H108,"○",AP19:AP108)&gt;0,AP14+1,AP14),AP14)+SUMIF($G$19:$G$108,"○",AP19:AP108)</f>
        <v>0</v>
      </c>
      <c r="AQ15" s="444">
        <f>IF(AND(AP11&gt;=0,AP12&lt;=1),IF(SUMIF($H19:$H108,"○",AQ19:AQ108)&gt;0,AQ14+1,AQ14),AQ14)+SUMIF($G$19:$G$108,"○",AQ19:AQ108)</f>
        <v>0</v>
      </c>
      <c r="AR15" s="556">
        <f>IF(AND(AR11&gt;=0,AR12&lt;=1),IF(SUMIF($H19:$H108,"○",AR19:AR108)&gt;0,AR14+1,AR14),AR14)+SUMIF($G$19:$G$108,"○",AR19:AR108)</f>
        <v>0</v>
      </c>
      <c r="AS15" s="443">
        <f>IF(AND(AR11&gt;=0,AR12&lt;=1),IF(SUMIF($H19:$H108,"○",AS19:AS108)&gt;0,AS14+1,AS14),AS14)+SUMIF($G$19:$G$108,"○",AS19:AS108)</f>
        <v>0</v>
      </c>
      <c r="AT15" s="443">
        <f>IF(AND(AT11&gt;=0,AT12&lt;=1),IF(SUMIF($H19:$H108,"○",AT19:AT108)&gt;0,AT14+1,AT14),AT14)+SUMIF($G$19:$G$108,"○",AT19:AT108)</f>
        <v>0</v>
      </c>
      <c r="AU15" s="444">
        <f>IF(AND(AT11&gt;=0,AT12&lt;=1),IF(SUMIF($H19:$H108,"○",AU19:AU108)&gt;0,AU14+1,AU14),AU14)+SUMIF($G$19:$G$108,"○",AU19:AU108)</f>
        <v>0</v>
      </c>
      <c r="AV15" s="556">
        <f>IF(AND(AV11&gt;=0,AV12&lt;=1),IF(SUMIF($H19:$H108,"○",AV19:AV108)&gt;0,AV14+1,AV14),AV14)+SUMIF($G$19:$G$108,"○",AV19:AV108)</f>
        <v>0</v>
      </c>
      <c r="AW15" s="443">
        <f>IF(AND(AV11&gt;=0,AV12&lt;=1),IF(SUMIF($H19:$H108,"○",AW19:AW108)&gt;0,AW14+1,AW14),AW14)+SUMIF($G$19:$G$108,"○",AW19:AW108)</f>
        <v>0</v>
      </c>
      <c r="AX15" s="443">
        <f>IF(AND(AX11&gt;=0,AX12&lt;=1),IF(SUMIF($H19:$H108,"○",AX19:AX108)&gt;0,AX14+1,AX14),AX14)+SUMIF($G$19:$G$108,"○",AX19:AX108)</f>
        <v>0</v>
      </c>
      <c r="AY15" s="444">
        <f>IF(AND(AX11&gt;=0,AX12&lt;=1),IF(SUMIF($H19:$H108,"○",AY19:AY108)&gt;0,AY14+1,AY14),AY14)+SUMIF($G$19:$G$108,"○",AY19:AY108)</f>
        <v>0</v>
      </c>
      <c r="AZ15" s="556">
        <f>IF(AND(AZ11&gt;=0,AZ12&lt;=1),IF(SUMIF($H19:$H108,"○",AZ19:AZ108)&gt;0,AZ14+1,AZ14),AZ14)+SUMIF($G$19:$G$108,"○",AZ19:AZ108)</f>
        <v>0</v>
      </c>
      <c r="BA15" s="443">
        <f>IF(AND(AZ11&gt;=0,AZ12&lt;=1),IF(SUMIF($H19:$H108,"○",BA19:BA108)&gt;0,BA14+1,BA14),BA14)+SUMIF($G$19:$G$108,"○",BA19:BA108)</f>
        <v>0</v>
      </c>
      <c r="BB15" s="443">
        <f>IF(AND(BB11&gt;=0,BB12&lt;=1),IF(SUMIF($H19:$H108,"○",BB19:BB108)&gt;0,BB14+1,BB14),BB14)+SUMIF($G$19:$G$108,"○",BB19:BB108)</f>
        <v>0</v>
      </c>
      <c r="BC15" s="444">
        <f>IF(AND(BB11&gt;=0,BB12&lt;=1),IF(SUMIF($H19:$H108,"○",BC19:BC108)&gt;0,BC14+1,BC14),BC14)+SUMIF($G$19:$G$108,"○",BC19:BC108)</f>
        <v>0</v>
      </c>
      <c r="BD15" s="556">
        <f>IF(AND(BD11&gt;=0,BD12&lt;=1),IF(SUMIF($H19:$H108,"○",BD19:BD108)&gt;0,BD14+1,BD14),BD14)+SUMIF($G$19:$G$108,"○",BD19:BD108)</f>
        <v>0</v>
      </c>
      <c r="BE15" s="443">
        <f>IF(AND(BD11&gt;=0,BD12&lt;=1),IF(SUMIF($H19:$H108,"○",BE19:BE108)&gt;0,BE14+1,BE14),BE14)+SUMIF($G$19:$G$108,"○",BE19:BE108)</f>
        <v>0</v>
      </c>
      <c r="BF15" s="443">
        <f>IF(AND(BF11&gt;=0,BF12&lt;=1),IF(SUMIF($H19:$H108,"○",BF19:BF108)&gt;0,BF14+1,BF14),BF14)+SUMIF($G$19:$G$108,"○",BF19:BF108)</f>
        <v>0</v>
      </c>
      <c r="BG15" s="444">
        <f>IF(AND(BF11&gt;=0,BF12&lt;=1),IF(SUMIF($H19:$H108,"○",BG19:BG108)&gt;0,BG14+1,BG14),BG14)+SUMIF($G$19:$G$108,"○",BG19:BG108)</f>
        <v>0</v>
      </c>
      <c r="BH15" s="556">
        <f>IF(AND(BH11&gt;=0,BH12&lt;=1),IF(SUMIF($H19:$H108,"○",BH19:BH108)&gt;0,BH14+1,BH14),BH14)+SUMIF($G$19:$G$108,"○",BH19:BH108)</f>
        <v>0</v>
      </c>
      <c r="BI15" s="443">
        <f>IF(AND(BH11&gt;=0,BH12&lt;=1),IF(SUMIF($H19:$H108,"○",BI19:BI108)&gt;0,BI14+1,BI14),BI14)+SUMIF($G$19:$G$108,"○",BI19:BI108)</f>
        <v>0</v>
      </c>
      <c r="BJ15" s="443">
        <f>IF(AND(BJ11&gt;=0,BJ12&lt;=1),IF(SUMIF($H19:$H108,"○",BJ19:BJ108)&gt;0,BJ14+1,BJ14),BJ14)+SUMIF($G$19:$G$108,"○",BJ19:BJ108)</f>
        <v>0</v>
      </c>
      <c r="BK15" s="444">
        <f>IF(AND(BJ11&gt;=0,BJ12&lt;=1),IF(SUMIF($H19:$H108,"○",BK19:BK108)&gt;0,BK14+1,BK14),BK14)+SUMIF($G$19:$G$108,"○",BK19:BK108)</f>
        <v>0</v>
      </c>
      <c r="BL15" s="556">
        <f>IF(AND(BL11&gt;=0,BL12&lt;=1),IF(SUMIF($H19:$H108,"○",BL19:BL108)&gt;0,BL14+1,BL14),BL14)+SUMIF($G$19:$G$108,"○",BL19:BL108)</f>
        <v>0</v>
      </c>
      <c r="BM15" s="443">
        <f>IF(AND(BL11&gt;=0,BL12&lt;=1),IF(SUMIF($H19:$H108,"○",BM19:BM108)&gt;0,BM14+1,BM14),BM14)+SUMIF($G$19:$G$108,"○",BM19:BM108)</f>
        <v>0</v>
      </c>
      <c r="BN15" s="443">
        <f>IF(AND(BN11&gt;=0,BN12&lt;=1),IF(SUMIF($H19:$H108,"○",BN19:BN108)&gt;0,BN14+1,BN14),BN14)+SUMIF($G$19:$G$108,"○",BN19:BN108)</f>
        <v>0</v>
      </c>
      <c r="BO15" s="444">
        <f>IF(AND(BN11&gt;=0,BN12&lt;=1),IF(SUMIF($H19:$H108,"○",BO19:BO108)&gt;0,BO14+1,BO14),BO14)+SUMIF($G$19:$G$108,"○",BO19:BO108)</f>
        <v>0</v>
      </c>
      <c r="BP15" s="556">
        <f>IF(AND(BP11&gt;=0,BP12&lt;=1),IF(SUMIF($H19:$H108,"○",BP19:BP108)&gt;0,BP14+1,BP14),BP14)+SUMIF($G$19:$G$108,"○",BP19:BP108)</f>
        <v>0</v>
      </c>
      <c r="BQ15" s="443">
        <f>IF(AND(BP11&gt;=0,BP12&lt;=1),IF(SUMIF($H19:$H108,"○",BQ19:BQ108)&gt;0,BQ14+1,BQ14),BQ14)+SUMIF($G$19:$G$108,"○",BQ19:BQ108)</f>
        <v>0</v>
      </c>
      <c r="BR15" s="443">
        <f>IF(AND(BR11&gt;=0,BR12&lt;=1),IF(SUMIF($H19:$H108,"○",BR19:BR108)&gt;0,BR14+1,BR14),BR14)+SUMIF($G$19:$G$108,"○",BR19:BR108)</f>
        <v>0</v>
      </c>
      <c r="BS15" s="444">
        <f>IF(AND(BR11&gt;=0,BR12&lt;=1),IF(SUMIF($H19:$H108,"○",BS19:BS108)&gt;0,BS14+1,BS14),BS14)+SUMIF($G$19:$G$108,"○",BS19:BS108)</f>
        <v>0</v>
      </c>
      <c r="BT15" s="556">
        <f>IF(AND(BT11&gt;=0,BT12&lt;=1),IF(SUMIF($H19:$H108,"○",BT19:BT108)&gt;0,BT14+1,BT14),BT14)+SUMIF($G$19:$G$108,"○",BT19:BT108)</f>
        <v>0</v>
      </c>
      <c r="BU15" s="443">
        <f>IF(AND(BT11&gt;=0,BT12&lt;=1),IF(SUMIF($H19:$H108,"○",BU19:BU108)&gt;0,BU14+1,BU14),BU14)+SUMIF($G$19:$G$108,"○",BU19:BU108)</f>
        <v>0</v>
      </c>
      <c r="BV15" s="443">
        <f>IF(AND(BV11&gt;=0,BV12&lt;=1),IF(SUMIF($H19:$H108,"○",BV19:BV108)&gt;0,BV14+1,BV14),BV14)+SUMIF($G$19:$G$108,"○",BV19:BV108)</f>
        <v>0</v>
      </c>
      <c r="BW15" s="514">
        <f>IF(AND(BV11&gt;=0,BV12&lt;=1),IF(SUMIF($H19:$H108,"○",BW19:BW108)&gt;0,BW14+1,BW14),BW14)+SUMIF($G$19:$G$108,"○",BW19:BW108)</f>
        <v>0</v>
      </c>
      <c r="BX15" s="515"/>
    </row>
    <row r="16" spans="1:280" ht="15.9" customHeight="1" thickBot="1">
      <c r="A16" s="1674"/>
      <c r="B16" s="1675"/>
      <c r="C16" s="1675"/>
      <c r="D16" s="1675"/>
      <c r="E16" s="1675"/>
      <c r="F16" s="1675"/>
      <c r="G16" s="1676"/>
      <c r="H16" s="1702" t="s">
        <v>1131</v>
      </c>
      <c r="I16" s="1703"/>
      <c r="J16" s="1703"/>
      <c r="K16" s="1703"/>
      <c r="L16" s="1703"/>
      <c r="M16" s="1703"/>
      <c r="N16" s="1703"/>
      <c r="O16" s="1703"/>
      <c r="P16" s="1703"/>
      <c r="Q16" s="1703"/>
      <c r="R16" s="1703"/>
      <c r="S16" s="1704"/>
      <c r="T16" s="447" t="str">
        <f>IF(T15&gt;=T13,"○","×")</f>
        <v>○</v>
      </c>
      <c r="U16" s="448" t="str">
        <f>IF(U15&gt;=T13,"○","×")</f>
        <v>○</v>
      </c>
      <c r="V16" s="448" t="str">
        <f t="shared" ref="V16" si="29">IF(V15&gt;=V13,"○","×")</f>
        <v>○</v>
      </c>
      <c r="W16" s="449" t="str">
        <f t="shared" ref="W16" si="30">IF(W15&gt;=V13,"○","×")</f>
        <v>○</v>
      </c>
      <c r="X16" s="501" t="str">
        <f t="shared" ref="X16" si="31">IF(X15&gt;=X13,"○","×")</f>
        <v>○</v>
      </c>
      <c r="Y16" s="448" t="str">
        <f>IF(Y15&gt;=X13,"○","×")</f>
        <v>○</v>
      </c>
      <c r="Z16" s="448" t="str">
        <f t="shared" ref="Z16" si="32">IF(Z15&gt;=Z13,"○","×")</f>
        <v>○</v>
      </c>
      <c r="AA16" s="500" t="str">
        <f t="shared" ref="AA16" si="33">IF(AA15&gt;=Z13,"○","×")</f>
        <v>○</v>
      </c>
      <c r="AB16" s="450" t="str">
        <f t="shared" ref="AB16" si="34">IF(AB15&gt;=AB13,"○","×")</f>
        <v>○</v>
      </c>
      <c r="AC16" s="448" t="str">
        <f t="shared" ref="AC16" si="35">IF(AC15&gt;=AB13,"○","×")</f>
        <v>○</v>
      </c>
      <c r="AD16" s="448" t="str">
        <f t="shared" ref="AD16" si="36">IF(AD15&gt;=AD13,"○","×")</f>
        <v>○</v>
      </c>
      <c r="AE16" s="449" t="str">
        <f t="shared" ref="AE16" si="37">IF(AE15&gt;=AD13,"○","×")</f>
        <v>○</v>
      </c>
      <c r="AF16" s="501" t="str">
        <f t="shared" ref="AF16" si="38">IF(AF15&gt;=AF13,"○","×")</f>
        <v>○</v>
      </c>
      <c r="AG16" s="448" t="str">
        <f t="shared" ref="AG16" si="39">IF(AG15&gt;=AF13,"○","×")</f>
        <v>○</v>
      </c>
      <c r="AH16" s="448" t="str">
        <f t="shared" ref="AH16" si="40">IF(AH15&gt;=AH13,"○","×")</f>
        <v>○</v>
      </c>
      <c r="AI16" s="500" t="str">
        <f t="shared" ref="AI16" si="41">IF(AI15&gt;=AH13,"○","×")</f>
        <v>○</v>
      </c>
      <c r="AJ16" s="450" t="str">
        <f t="shared" ref="AJ16" si="42">IF(AJ15&gt;=AJ13,"○","×")</f>
        <v>○</v>
      </c>
      <c r="AK16" s="448" t="str">
        <f t="shared" ref="AK16" si="43">IF(AK15&gt;=AJ13,"○","×")</f>
        <v>○</v>
      </c>
      <c r="AL16" s="448" t="str">
        <f t="shared" ref="AL16" si="44">IF(AL15&gt;=AL13,"○","×")</f>
        <v>○</v>
      </c>
      <c r="AM16" s="449" t="str">
        <f t="shared" ref="AM16" si="45">IF(AM15&gt;=AL13,"○","×")</f>
        <v>○</v>
      </c>
      <c r="AN16" s="501" t="str">
        <f t="shared" ref="AN16" si="46">IF(AN15&gt;=AN13,"○","×")</f>
        <v>○</v>
      </c>
      <c r="AO16" s="448" t="str">
        <f t="shared" ref="AO16" si="47">IF(AO15&gt;=AN13,"○","×")</f>
        <v>○</v>
      </c>
      <c r="AP16" s="448" t="str">
        <f t="shared" ref="AP16" si="48">IF(AP15&gt;=AP13,"○","×")</f>
        <v>○</v>
      </c>
      <c r="AQ16" s="500" t="str">
        <f t="shared" ref="AQ16" si="49">IF(AQ15&gt;=AP13,"○","×")</f>
        <v>○</v>
      </c>
      <c r="AR16" s="450" t="str">
        <f t="shared" ref="AR16" si="50">IF(AR15&gt;=AR13,"○","×")</f>
        <v>○</v>
      </c>
      <c r="AS16" s="448" t="str">
        <f t="shared" ref="AS16" si="51">IF(AS15&gt;=AR13,"○","×")</f>
        <v>○</v>
      </c>
      <c r="AT16" s="448" t="str">
        <f t="shared" ref="AT16" si="52">IF(AT15&gt;=AT13,"○","×")</f>
        <v>○</v>
      </c>
      <c r="AU16" s="449" t="str">
        <f t="shared" ref="AU16" si="53">IF(AU15&gt;=AT13,"○","×")</f>
        <v>○</v>
      </c>
      <c r="AV16" s="501" t="str">
        <f t="shared" ref="AV16" si="54">IF(AV15&gt;=AV13,"○","×")</f>
        <v>○</v>
      </c>
      <c r="AW16" s="448" t="str">
        <f t="shared" ref="AW16" si="55">IF(AW15&gt;=AV13,"○","×")</f>
        <v>○</v>
      </c>
      <c r="AX16" s="448" t="str">
        <f t="shared" ref="AX16" si="56">IF(AX15&gt;=AX13,"○","×")</f>
        <v>○</v>
      </c>
      <c r="AY16" s="500" t="str">
        <f t="shared" ref="AY16" si="57">IF(AY15&gt;=AX13,"○","×")</f>
        <v>○</v>
      </c>
      <c r="AZ16" s="450" t="str">
        <f t="shared" ref="AZ16" si="58">IF(AZ15&gt;=AZ13,"○","×")</f>
        <v>○</v>
      </c>
      <c r="BA16" s="448" t="str">
        <f t="shared" ref="BA16" si="59">IF(BA15&gt;=AZ13,"○","×")</f>
        <v>○</v>
      </c>
      <c r="BB16" s="448" t="str">
        <f t="shared" ref="BB16" si="60">IF(BB15&gt;=BB13,"○","×")</f>
        <v>○</v>
      </c>
      <c r="BC16" s="449" t="str">
        <f t="shared" ref="BC16" si="61">IF(BC15&gt;=BB13,"○","×")</f>
        <v>○</v>
      </c>
      <c r="BD16" s="501" t="str">
        <f t="shared" ref="BD16" si="62">IF(BD15&gt;=BD13,"○","×")</f>
        <v>○</v>
      </c>
      <c r="BE16" s="448" t="str">
        <f t="shared" ref="BE16" si="63">IF(BE15&gt;=BD13,"○","×")</f>
        <v>○</v>
      </c>
      <c r="BF16" s="448" t="str">
        <f t="shared" ref="BF16" si="64">IF(BF15&gt;=BF13,"○","×")</f>
        <v>○</v>
      </c>
      <c r="BG16" s="500" t="str">
        <f t="shared" ref="BG16" si="65">IF(BG15&gt;=BF13,"○","×")</f>
        <v>○</v>
      </c>
      <c r="BH16" s="450" t="str">
        <f t="shared" ref="BH16" si="66">IF(BH15&gt;=BH13,"○","×")</f>
        <v>○</v>
      </c>
      <c r="BI16" s="448" t="str">
        <f t="shared" ref="BI16" si="67">IF(BI15&gt;=BH13,"○","×")</f>
        <v>○</v>
      </c>
      <c r="BJ16" s="448" t="str">
        <f t="shared" ref="BJ16" si="68">IF(BJ15&gt;=BJ13,"○","×")</f>
        <v>○</v>
      </c>
      <c r="BK16" s="449" t="str">
        <f t="shared" ref="BK16" si="69">IF(BK15&gt;=BJ13,"○","×")</f>
        <v>○</v>
      </c>
      <c r="BL16" s="501" t="str">
        <f t="shared" ref="BL16" si="70">IF(BL15&gt;=BL13,"○","×")</f>
        <v>○</v>
      </c>
      <c r="BM16" s="448" t="str">
        <f t="shared" ref="BM16" si="71">IF(BM15&gt;=BL13,"○","×")</f>
        <v>○</v>
      </c>
      <c r="BN16" s="448" t="str">
        <f t="shared" ref="BN16" si="72">IF(BN15&gt;=BN13,"○","×")</f>
        <v>○</v>
      </c>
      <c r="BO16" s="500" t="str">
        <f t="shared" ref="BO16" si="73">IF(BO15&gt;=BN13,"○","×")</f>
        <v>○</v>
      </c>
      <c r="BP16" s="501" t="str">
        <f t="shared" ref="BP16" si="74">IF(BP15&gt;=BP13,"○","×")</f>
        <v>○</v>
      </c>
      <c r="BQ16" s="448" t="str">
        <f t="shared" ref="BQ16" si="75">IF(BQ15&gt;=BP13,"○","×")</f>
        <v>○</v>
      </c>
      <c r="BR16" s="448" t="str">
        <f t="shared" ref="BR16" si="76">IF(BR15&gt;=BR13,"○","×")</f>
        <v>○</v>
      </c>
      <c r="BS16" s="500" t="str">
        <f t="shared" ref="BS16" si="77">IF(BS15&gt;=BR13,"○","×")</f>
        <v>○</v>
      </c>
      <c r="BT16" s="450" t="str">
        <f t="shared" ref="BT16" si="78">IF(BT15&gt;=BT13,"○","×")</f>
        <v>○</v>
      </c>
      <c r="BU16" s="448" t="str">
        <f t="shared" ref="BU16" si="79">IF(BU15&gt;=BT13,"○","×")</f>
        <v>○</v>
      </c>
      <c r="BV16" s="448" t="str">
        <f t="shared" ref="BV16" si="80">IF(BV15&gt;=BV13,"○","×")</f>
        <v>○</v>
      </c>
      <c r="BW16" s="516" t="str">
        <f t="shared" ref="BW16" si="81">IF(BW15&gt;=BV13,"○","×")</f>
        <v>○</v>
      </c>
      <c r="BX16" s="515"/>
    </row>
    <row r="17" spans="1:280" ht="42.75" customHeight="1">
      <c r="A17" s="1711" t="s">
        <v>1080</v>
      </c>
      <c r="B17" s="497" t="s">
        <v>108</v>
      </c>
      <c r="C17" s="497" t="s">
        <v>1081</v>
      </c>
      <c r="D17" s="497" t="s">
        <v>1082</v>
      </c>
      <c r="E17" s="497" t="s">
        <v>1083</v>
      </c>
      <c r="F17" s="497" t="s">
        <v>1132</v>
      </c>
      <c r="G17" s="497" t="s">
        <v>1016</v>
      </c>
      <c r="H17" s="497" t="s">
        <v>1017</v>
      </c>
      <c r="I17" s="517" t="s">
        <v>1018</v>
      </c>
      <c r="J17" s="1706" t="s">
        <v>969</v>
      </c>
      <c r="K17" s="1707"/>
      <c r="L17" s="451"/>
      <c r="M17" s="1708" t="s">
        <v>970</v>
      </c>
      <c r="N17" s="1709"/>
      <c r="O17" s="1708" t="s">
        <v>1133</v>
      </c>
      <c r="P17" s="1707"/>
      <c r="Q17" s="451"/>
      <c r="R17" s="1708" t="s">
        <v>1134</v>
      </c>
      <c r="S17" s="1710"/>
      <c r="T17" s="1698">
        <v>0.29166666666666669</v>
      </c>
      <c r="U17" s="1699"/>
      <c r="V17" s="1692">
        <v>0.3125</v>
      </c>
      <c r="W17" s="1693"/>
      <c r="X17" s="1694">
        <v>0.33333333333333298</v>
      </c>
      <c r="Y17" s="1695"/>
      <c r="Z17" s="1696">
        <v>0.35416666666666702</v>
      </c>
      <c r="AA17" s="1697"/>
      <c r="AB17" s="1698">
        <v>0.375</v>
      </c>
      <c r="AC17" s="1699"/>
      <c r="AD17" s="1692">
        <v>0.39583333333333398</v>
      </c>
      <c r="AE17" s="1693"/>
      <c r="AF17" s="1694">
        <v>0.41666666666666702</v>
      </c>
      <c r="AG17" s="1695"/>
      <c r="AH17" s="1696">
        <v>0.4375</v>
      </c>
      <c r="AI17" s="1697"/>
      <c r="AJ17" s="1698">
        <v>0.45833333333333398</v>
      </c>
      <c r="AK17" s="1699"/>
      <c r="AL17" s="1692">
        <v>0.47916666666666702</v>
      </c>
      <c r="AM17" s="1693"/>
      <c r="AN17" s="1694">
        <v>0.5</v>
      </c>
      <c r="AO17" s="1695"/>
      <c r="AP17" s="1696">
        <v>0.52083333333333304</v>
      </c>
      <c r="AQ17" s="1697"/>
      <c r="AR17" s="1698">
        <v>0.54166666666666696</v>
      </c>
      <c r="AS17" s="1699"/>
      <c r="AT17" s="1692">
        <v>0.5625</v>
      </c>
      <c r="AU17" s="1693"/>
      <c r="AV17" s="1694">
        <v>0.58333333333333304</v>
      </c>
      <c r="AW17" s="1695"/>
      <c r="AX17" s="1696">
        <v>0.60416666666666696</v>
      </c>
      <c r="AY17" s="1697"/>
      <c r="AZ17" s="1698">
        <v>0.625</v>
      </c>
      <c r="BA17" s="1699"/>
      <c r="BB17" s="1692">
        <v>0.64583333333333304</v>
      </c>
      <c r="BC17" s="1693"/>
      <c r="BD17" s="1694">
        <v>0.66666666666666696</v>
      </c>
      <c r="BE17" s="1695"/>
      <c r="BF17" s="1696">
        <v>0.6875</v>
      </c>
      <c r="BG17" s="1697"/>
      <c r="BH17" s="1698">
        <v>0.70833333333333304</v>
      </c>
      <c r="BI17" s="1699"/>
      <c r="BJ17" s="1692">
        <v>0.72916666666666696</v>
      </c>
      <c r="BK17" s="1693"/>
      <c r="BL17" s="1694">
        <v>0.75</v>
      </c>
      <c r="BM17" s="1695"/>
      <c r="BN17" s="1696">
        <v>0.77083333333333304</v>
      </c>
      <c r="BO17" s="1697"/>
      <c r="BP17" s="1694">
        <v>0.79166666666666696</v>
      </c>
      <c r="BQ17" s="1699"/>
      <c r="BR17" s="1692">
        <v>0.8125</v>
      </c>
      <c r="BS17" s="1697"/>
      <c r="BT17" s="1698">
        <v>0.83333333333333304</v>
      </c>
      <c r="BU17" s="1695"/>
      <c r="BV17" s="1696">
        <v>0.85416666666666696</v>
      </c>
      <c r="BW17" s="1705"/>
      <c r="BX17" s="441"/>
      <c r="JT17" s="284">
        <v>9</v>
      </c>
    </row>
    <row r="18" spans="1:280" ht="31.5" customHeight="1">
      <c r="A18" s="1712"/>
      <c r="B18" s="395"/>
      <c r="C18" s="395"/>
      <c r="D18" s="395"/>
      <c r="E18" s="395"/>
      <c r="F18" s="395"/>
      <c r="G18" s="395"/>
      <c r="H18" s="395"/>
      <c r="I18" s="395"/>
      <c r="J18" s="396"/>
      <c r="K18" s="397"/>
      <c r="L18" s="391"/>
      <c r="M18" s="398"/>
      <c r="N18" s="518"/>
      <c r="O18" s="398"/>
      <c r="P18" s="397"/>
      <c r="Q18" s="391"/>
      <c r="R18" s="398"/>
      <c r="S18" s="399"/>
      <c r="T18" s="400">
        <v>0.29236111111111113</v>
      </c>
      <c r="U18" s="401">
        <v>0.30277777777777776</v>
      </c>
      <c r="V18" s="402">
        <v>0.313194444444444</v>
      </c>
      <c r="W18" s="401">
        <v>0.32361111111111102</v>
      </c>
      <c r="X18" s="403">
        <v>0.33402777777777798</v>
      </c>
      <c r="Y18" s="404">
        <v>0.344444444444444</v>
      </c>
      <c r="Z18" s="400">
        <v>0.35486111111111102</v>
      </c>
      <c r="AA18" s="403">
        <v>0.36527777777777798</v>
      </c>
      <c r="AB18" s="400">
        <v>0.375694444444444</v>
      </c>
      <c r="AC18" s="401">
        <v>0.38611111111111102</v>
      </c>
      <c r="AD18" s="402">
        <v>0.39652777777777698</v>
      </c>
      <c r="AE18" s="401">
        <v>0.406944444444444</v>
      </c>
      <c r="AF18" s="403">
        <v>0.41736111111111102</v>
      </c>
      <c r="AG18" s="404">
        <v>0.42777777777777698</v>
      </c>
      <c r="AH18" s="400">
        <v>0.438194444444444</v>
      </c>
      <c r="AI18" s="403">
        <v>0.44861111111111002</v>
      </c>
      <c r="AJ18" s="400">
        <v>0.45902777777777698</v>
      </c>
      <c r="AK18" s="401">
        <v>0.469444444444444</v>
      </c>
      <c r="AL18" s="402">
        <v>0.47986111111111002</v>
      </c>
      <c r="AM18" s="401">
        <v>0.49027777777777698</v>
      </c>
      <c r="AN18" s="403">
        <v>0.500694444444444</v>
      </c>
      <c r="AO18" s="404">
        <v>0.51111111111110996</v>
      </c>
      <c r="AP18" s="400">
        <v>0.52152777777777704</v>
      </c>
      <c r="AQ18" s="403">
        <v>0.531944444444443</v>
      </c>
      <c r="AR18" s="400">
        <v>0.54236111111110996</v>
      </c>
      <c r="AS18" s="401">
        <v>0.55277777777777704</v>
      </c>
      <c r="AT18" s="402">
        <v>0.563194444444443</v>
      </c>
      <c r="AU18" s="401">
        <v>0.57361111111110996</v>
      </c>
      <c r="AV18" s="403">
        <v>0.58402777777777704</v>
      </c>
      <c r="AW18" s="404">
        <v>0.594444444444443</v>
      </c>
      <c r="AX18" s="400">
        <v>0.60486111111110996</v>
      </c>
      <c r="AY18" s="403">
        <v>0.61527777777777704</v>
      </c>
      <c r="AZ18" s="400">
        <v>0.625694444444443</v>
      </c>
      <c r="BA18" s="401">
        <v>0.63611111111110996</v>
      </c>
      <c r="BB18" s="402">
        <v>0.64652777777777604</v>
      </c>
      <c r="BC18" s="401">
        <v>0.656944444444443</v>
      </c>
      <c r="BD18" s="403">
        <v>0.66736111111110996</v>
      </c>
      <c r="BE18" s="404">
        <v>0.67777777777777604</v>
      </c>
      <c r="BF18" s="400">
        <v>0.688194444444443</v>
      </c>
      <c r="BG18" s="403">
        <v>0.69861111111110996</v>
      </c>
      <c r="BH18" s="400">
        <v>0.70902777777777604</v>
      </c>
      <c r="BI18" s="401">
        <v>0.719444444444443</v>
      </c>
      <c r="BJ18" s="402">
        <v>0.72986111111110896</v>
      </c>
      <c r="BK18" s="401">
        <v>0.74027777777777604</v>
      </c>
      <c r="BL18" s="403">
        <v>0.750694444444443</v>
      </c>
      <c r="BM18" s="404">
        <v>0.76111111111110896</v>
      </c>
      <c r="BN18" s="400">
        <v>0.77152777777777604</v>
      </c>
      <c r="BO18" s="403">
        <v>0.781944444444443</v>
      </c>
      <c r="BP18" s="403">
        <v>0.79236111111110896</v>
      </c>
      <c r="BQ18" s="401">
        <v>0.80277777777777604</v>
      </c>
      <c r="BR18" s="402">
        <v>0.813194444444442</v>
      </c>
      <c r="BS18" s="403">
        <v>0.82361111111110896</v>
      </c>
      <c r="BT18" s="400">
        <v>0.83402777777777604</v>
      </c>
      <c r="BU18" s="404">
        <v>0.844444444444442</v>
      </c>
      <c r="BV18" s="400">
        <v>0.85486111111110896</v>
      </c>
      <c r="BW18" s="405">
        <v>0.86527777777777604</v>
      </c>
      <c r="BX18" s="406">
        <v>0.874999999999998</v>
      </c>
    </row>
    <row r="19" spans="1:280" ht="15.9" customHeight="1">
      <c r="A19" s="1712"/>
      <c r="B19" s="395" t="s">
        <v>1020</v>
      </c>
      <c r="C19" s="395" t="str">
        <f>VLOOKUP(B19,'P13'!B:AA,25,0)&amp;""</f>
        <v>×</v>
      </c>
      <c r="D19" s="395" t="str">
        <f>VLOOKUP(B19,'P13'!B:Z,2,0)&amp;""</f>
        <v/>
      </c>
      <c r="E19" s="395" t="str">
        <f>VLOOKUP(B19,'P13'!B:Z,4,0)&amp;""</f>
        <v/>
      </c>
      <c r="F19" s="395" t="str">
        <f>VLOOKUP(B19,'P13'!B:Z,8,0)&amp;""</f>
        <v/>
      </c>
      <c r="G19" s="395" t="str">
        <f>VLOOKUP(B19,'P13'!B:AA,23,0)&amp;""</f>
        <v/>
      </c>
      <c r="H19" s="395" t="str">
        <f>VLOOKUP(B19,'P13'!B:AA,24,0)&amp;""</f>
        <v/>
      </c>
      <c r="I19" s="407"/>
      <c r="J19" s="519"/>
      <c r="K19" s="520"/>
      <c r="L19" s="454" t="s">
        <v>971</v>
      </c>
      <c r="M19" s="521"/>
      <c r="N19" s="522"/>
      <c r="O19" s="523"/>
      <c r="P19" s="520"/>
      <c r="Q19" s="454" t="s">
        <v>971</v>
      </c>
      <c r="R19" s="521"/>
      <c r="S19" s="524"/>
      <c r="T19" s="390" t="str">
        <f>IF($O19="",IF(OR($J19="",$M19=""),"",IF(AND(T$18&gt;=1*($J19&amp;":"&amp;$K19),T$18&lt;=1*($M19&amp;":"&amp;$N19)),1,"")),IF(OR($J19="",$M19=""),"",IF(AND(T$18&gt;=1*($J19&amp;":"&amp;$K19),T$18&lt;=1*($M19&amp;":"&amp;$N19)),IF(AND(T$18&gt;=1*($O19&amp;":"&amp;$P19),T$18&lt;=1*($R19&amp;":"&amp;$S19)), "休",1),"")))</f>
        <v/>
      </c>
      <c r="U19" s="410" t="str">
        <f t="shared" ref="U19:AJ34" si="82">IF($O19="",IF(OR($J19="",$M19=""),"",IF(AND(U$18&gt;=1*($J19&amp;":"&amp;$K19),U$18&lt;=1*($M19&amp;":"&amp;$N19)),1,"")),IF(OR($J19="",$M19=""),"",IF(AND(U$18&gt;=1*($J19&amp;":"&amp;$K19),U$18&lt;=1*($M19&amp;":"&amp;$N19)),IF(AND(U$18&gt;=1*($O19&amp;":"&amp;$P19),U$18&lt;=1*($R19&amp;":"&amp;$S19)), "休",1),"")))</f>
        <v/>
      </c>
      <c r="V19" s="410" t="str">
        <f t="shared" si="82"/>
        <v/>
      </c>
      <c r="W19" s="411" t="str">
        <f t="shared" si="82"/>
        <v/>
      </c>
      <c r="X19" s="438" t="str">
        <f t="shared" si="82"/>
        <v/>
      </c>
      <c r="Y19" s="410" t="str">
        <f t="shared" si="82"/>
        <v/>
      </c>
      <c r="Z19" s="410" t="str">
        <f t="shared" si="82"/>
        <v/>
      </c>
      <c r="AA19" s="437" t="str">
        <f t="shared" si="82"/>
        <v/>
      </c>
      <c r="AB19" s="412" t="str">
        <f t="shared" si="82"/>
        <v/>
      </c>
      <c r="AC19" s="410" t="str">
        <f t="shared" si="82"/>
        <v/>
      </c>
      <c r="AD19" s="410" t="str">
        <f t="shared" si="82"/>
        <v/>
      </c>
      <c r="AE19" s="411" t="str">
        <f t="shared" si="82"/>
        <v/>
      </c>
      <c r="AF19" s="438" t="str">
        <f t="shared" si="82"/>
        <v/>
      </c>
      <c r="AG19" s="410" t="str">
        <f t="shared" si="82"/>
        <v/>
      </c>
      <c r="AH19" s="410" t="str">
        <f t="shared" si="82"/>
        <v/>
      </c>
      <c r="AI19" s="437" t="str">
        <f t="shared" si="82"/>
        <v/>
      </c>
      <c r="AJ19" s="412" t="str">
        <f t="shared" si="82"/>
        <v/>
      </c>
      <c r="AK19" s="410" t="str">
        <f t="shared" ref="AK19:AZ34" si="83">IF($O19="",IF(OR($J19="",$M19=""),"",IF(AND(AK$18&gt;=1*($J19&amp;":"&amp;$K19),AK$18&lt;=1*($M19&amp;":"&amp;$N19)),1,"")),IF(OR($J19="",$M19=""),"",IF(AND(AK$18&gt;=1*($J19&amp;":"&amp;$K19),AK$18&lt;=1*($M19&amp;":"&amp;$N19)),IF(AND(AK$18&gt;=1*($O19&amp;":"&amp;$P19),AK$18&lt;=1*($R19&amp;":"&amp;$S19)), "休",1),"")))</f>
        <v/>
      </c>
      <c r="AL19" s="410" t="str">
        <f t="shared" si="83"/>
        <v/>
      </c>
      <c r="AM19" s="411" t="str">
        <f t="shared" si="83"/>
        <v/>
      </c>
      <c r="AN19" s="438" t="str">
        <f t="shared" si="83"/>
        <v/>
      </c>
      <c r="AO19" s="410" t="str">
        <f t="shared" si="83"/>
        <v/>
      </c>
      <c r="AP19" s="410" t="str">
        <f t="shared" si="83"/>
        <v/>
      </c>
      <c r="AQ19" s="437" t="str">
        <f t="shared" si="83"/>
        <v/>
      </c>
      <c r="AR19" s="412" t="str">
        <f t="shared" si="83"/>
        <v/>
      </c>
      <c r="AS19" s="410" t="str">
        <f t="shared" si="83"/>
        <v/>
      </c>
      <c r="AT19" s="410" t="str">
        <f t="shared" si="83"/>
        <v/>
      </c>
      <c r="AU19" s="411" t="str">
        <f t="shared" si="83"/>
        <v/>
      </c>
      <c r="AV19" s="438" t="str">
        <f t="shared" si="83"/>
        <v/>
      </c>
      <c r="AW19" s="410" t="str">
        <f t="shared" si="83"/>
        <v/>
      </c>
      <c r="AX19" s="410" t="str">
        <f t="shared" si="83"/>
        <v/>
      </c>
      <c r="AY19" s="437" t="str">
        <f t="shared" si="83"/>
        <v/>
      </c>
      <c r="AZ19" s="412" t="str">
        <f t="shared" si="83"/>
        <v/>
      </c>
      <c r="BA19" s="410" t="str">
        <f t="shared" ref="BA19:BP34" si="84">IF($O19="",IF(OR($J19="",$M19=""),"",IF(AND(BA$18&gt;=1*($J19&amp;":"&amp;$K19),BA$18&lt;=1*($M19&amp;":"&amp;$N19)),1,"")),IF(OR($J19="",$M19=""),"",IF(AND(BA$18&gt;=1*($J19&amp;":"&amp;$K19),BA$18&lt;=1*($M19&amp;":"&amp;$N19)),IF(AND(BA$18&gt;=1*($O19&amp;":"&amp;$P19),BA$18&lt;=1*($R19&amp;":"&amp;$S19)), "休",1),"")))</f>
        <v/>
      </c>
      <c r="BB19" s="410" t="str">
        <f t="shared" si="84"/>
        <v/>
      </c>
      <c r="BC19" s="411" t="str">
        <f t="shared" si="84"/>
        <v/>
      </c>
      <c r="BD19" s="438" t="str">
        <f t="shared" si="84"/>
        <v/>
      </c>
      <c r="BE19" s="410" t="str">
        <f t="shared" si="84"/>
        <v/>
      </c>
      <c r="BF19" s="410" t="str">
        <f t="shared" si="84"/>
        <v/>
      </c>
      <c r="BG19" s="437" t="str">
        <f t="shared" si="84"/>
        <v/>
      </c>
      <c r="BH19" s="412" t="str">
        <f t="shared" si="84"/>
        <v/>
      </c>
      <c r="BI19" s="410" t="str">
        <f t="shared" si="84"/>
        <v/>
      </c>
      <c r="BJ19" s="410" t="str">
        <f t="shared" si="84"/>
        <v/>
      </c>
      <c r="BK19" s="411" t="str">
        <f t="shared" si="84"/>
        <v/>
      </c>
      <c r="BL19" s="438" t="str">
        <f t="shared" si="84"/>
        <v/>
      </c>
      <c r="BM19" s="410" t="str">
        <f t="shared" si="84"/>
        <v/>
      </c>
      <c r="BN19" s="410" t="str">
        <f t="shared" si="84"/>
        <v/>
      </c>
      <c r="BO19" s="437" t="str">
        <f t="shared" si="84"/>
        <v/>
      </c>
      <c r="BP19" s="438" t="str">
        <f t="shared" si="84"/>
        <v/>
      </c>
      <c r="BQ19" s="410" t="str">
        <f t="shared" ref="BQ19:BW34" si="85">IF($O19="",IF(OR($J19="",$M19=""),"",IF(AND(BQ$18&gt;=1*($J19&amp;":"&amp;$K19),BQ$18&lt;=1*($M19&amp;":"&amp;$N19)),1,"")),IF(OR($J19="",$M19=""),"",IF(AND(BQ$18&gt;=1*($J19&amp;":"&amp;$K19),BQ$18&lt;=1*($M19&amp;":"&amp;$N19)),IF(AND(BQ$18&gt;=1*($O19&amp;":"&amp;$P19),BQ$18&lt;=1*($R19&amp;":"&amp;$S19)), "休",1),"")))</f>
        <v/>
      </c>
      <c r="BR19" s="410" t="str">
        <f t="shared" si="85"/>
        <v/>
      </c>
      <c r="BS19" s="437" t="str">
        <f t="shared" si="85"/>
        <v/>
      </c>
      <c r="BT19" s="412" t="str">
        <f t="shared" si="85"/>
        <v/>
      </c>
      <c r="BU19" s="410" t="str">
        <f t="shared" si="85"/>
        <v/>
      </c>
      <c r="BV19" s="410" t="str">
        <f t="shared" si="85"/>
        <v/>
      </c>
      <c r="BW19" s="413" t="str">
        <f t="shared" si="85"/>
        <v/>
      </c>
      <c r="JT19" s="284">
        <v>11</v>
      </c>
    </row>
    <row r="20" spans="1:280" ht="15.9" customHeight="1">
      <c r="A20" s="1712"/>
      <c r="B20" s="452" t="s">
        <v>1023</v>
      </c>
      <c r="C20" s="453" t="str">
        <f>VLOOKUP(B20,'P13'!B:AA,25,0)&amp;""</f>
        <v>×</v>
      </c>
      <c r="D20" s="453" t="str">
        <f>VLOOKUP(B20,'P13'!B:Z,2,0)&amp;""</f>
        <v/>
      </c>
      <c r="E20" s="453" t="str">
        <f>VLOOKUP(B20,'P13'!B:Z,4,0)&amp;""</f>
        <v/>
      </c>
      <c r="F20" s="453" t="str">
        <f>VLOOKUP(B20,'P13'!B:Z,8,0)&amp;""</f>
        <v/>
      </c>
      <c r="G20" s="395" t="str">
        <f>VLOOKUP(B20,'P13'!B:AA,23,0)&amp;""</f>
        <v/>
      </c>
      <c r="H20" s="395" t="str">
        <f>VLOOKUP(B20,'P13'!B:AA,24,0)&amp;""</f>
        <v/>
      </c>
      <c r="I20" s="525"/>
      <c r="J20" s="519"/>
      <c r="K20" s="520"/>
      <c r="L20" s="454" t="s">
        <v>971</v>
      </c>
      <c r="M20" s="521"/>
      <c r="N20" s="522"/>
      <c r="O20" s="523"/>
      <c r="P20" s="520"/>
      <c r="Q20" s="454" t="s">
        <v>971</v>
      </c>
      <c r="R20" s="521"/>
      <c r="S20" s="524"/>
      <c r="T20" s="455" t="str">
        <f t="shared" ref="T20:AI35" si="86">IF($O20="",IF(OR($J20="",$M20=""),"",IF(AND(T$18&gt;=1*($J20&amp;":"&amp;$K20),T$18&lt;=1*($M20&amp;":"&amp;$N20)),1,"")),IF(OR($J20="",$M20=""),"",IF(AND(T$18&gt;=1*($J20&amp;":"&amp;$K20),T$18&lt;=1*($M20&amp;":"&amp;$N20)),IF(AND(T$18&gt;=1*($O20&amp;":"&amp;$P20),T$18&lt;=1*($R20&amp;":"&amp;$S20)), "休",1),"")))</f>
        <v/>
      </c>
      <c r="U20" s="456" t="str">
        <f t="shared" si="82"/>
        <v/>
      </c>
      <c r="V20" s="456" t="str">
        <f t="shared" si="82"/>
        <v/>
      </c>
      <c r="W20" s="457" t="str">
        <f t="shared" si="82"/>
        <v/>
      </c>
      <c r="X20" s="458" t="str">
        <f t="shared" si="82"/>
        <v/>
      </c>
      <c r="Y20" s="456" t="str">
        <f t="shared" si="82"/>
        <v/>
      </c>
      <c r="Z20" s="456" t="str">
        <f t="shared" si="82"/>
        <v/>
      </c>
      <c r="AA20" s="459" t="str">
        <f t="shared" si="82"/>
        <v/>
      </c>
      <c r="AB20" s="460" t="str">
        <f t="shared" si="82"/>
        <v/>
      </c>
      <c r="AC20" s="456" t="str">
        <f t="shared" si="82"/>
        <v/>
      </c>
      <c r="AD20" s="456" t="str">
        <f t="shared" si="82"/>
        <v/>
      </c>
      <c r="AE20" s="457" t="str">
        <f t="shared" si="82"/>
        <v/>
      </c>
      <c r="AF20" s="458" t="str">
        <f t="shared" si="82"/>
        <v/>
      </c>
      <c r="AG20" s="456" t="str">
        <f t="shared" si="82"/>
        <v/>
      </c>
      <c r="AH20" s="456" t="str">
        <f t="shared" si="82"/>
        <v/>
      </c>
      <c r="AI20" s="459" t="str">
        <f t="shared" si="82"/>
        <v/>
      </c>
      <c r="AJ20" s="460" t="str">
        <f t="shared" si="82"/>
        <v/>
      </c>
      <c r="AK20" s="456" t="str">
        <f t="shared" si="83"/>
        <v/>
      </c>
      <c r="AL20" s="456" t="str">
        <f t="shared" si="83"/>
        <v/>
      </c>
      <c r="AM20" s="457" t="str">
        <f t="shared" si="83"/>
        <v/>
      </c>
      <c r="AN20" s="458" t="str">
        <f t="shared" si="83"/>
        <v/>
      </c>
      <c r="AO20" s="456" t="str">
        <f t="shared" si="83"/>
        <v/>
      </c>
      <c r="AP20" s="456" t="str">
        <f t="shared" si="83"/>
        <v/>
      </c>
      <c r="AQ20" s="459" t="str">
        <f t="shared" si="83"/>
        <v/>
      </c>
      <c r="AR20" s="460" t="str">
        <f t="shared" si="83"/>
        <v/>
      </c>
      <c r="AS20" s="456" t="str">
        <f t="shared" si="83"/>
        <v/>
      </c>
      <c r="AT20" s="456" t="str">
        <f t="shared" si="83"/>
        <v/>
      </c>
      <c r="AU20" s="457" t="str">
        <f t="shared" si="83"/>
        <v/>
      </c>
      <c r="AV20" s="458" t="str">
        <f t="shared" si="83"/>
        <v/>
      </c>
      <c r="AW20" s="456" t="str">
        <f t="shared" si="83"/>
        <v/>
      </c>
      <c r="AX20" s="456" t="str">
        <f t="shared" si="83"/>
        <v/>
      </c>
      <c r="AY20" s="459" t="str">
        <f t="shared" si="83"/>
        <v/>
      </c>
      <c r="AZ20" s="460" t="str">
        <f t="shared" si="83"/>
        <v/>
      </c>
      <c r="BA20" s="456" t="str">
        <f t="shared" si="84"/>
        <v/>
      </c>
      <c r="BB20" s="456" t="str">
        <f t="shared" si="84"/>
        <v/>
      </c>
      <c r="BC20" s="457" t="str">
        <f t="shared" si="84"/>
        <v/>
      </c>
      <c r="BD20" s="458" t="str">
        <f t="shared" si="84"/>
        <v/>
      </c>
      <c r="BE20" s="456" t="str">
        <f t="shared" si="84"/>
        <v/>
      </c>
      <c r="BF20" s="456" t="str">
        <f t="shared" si="84"/>
        <v/>
      </c>
      <c r="BG20" s="459" t="str">
        <f t="shared" si="84"/>
        <v/>
      </c>
      <c r="BH20" s="460" t="str">
        <f t="shared" si="84"/>
        <v/>
      </c>
      <c r="BI20" s="456" t="str">
        <f t="shared" si="84"/>
        <v/>
      </c>
      <c r="BJ20" s="456" t="str">
        <f t="shared" si="84"/>
        <v/>
      </c>
      <c r="BK20" s="457" t="str">
        <f t="shared" si="84"/>
        <v/>
      </c>
      <c r="BL20" s="458" t="str">
        <f t="shared" si="84"/>
        <v/>
      </c>
      <c r="BM20" s="456" t="str">
        <f t="shared" si="84"/>
        <v/>
      </c>
      <c r="BN20" s="456" t="str">
        <f t="shared" si="84"/>
        <v/>
      </c>
      <c r="BO20" s="459" t="str">
        <f t="shared" si="84"/>
        <v/>
      </c>
      <c r="BP20" s="458" t="str">
        <f t="shared" si="84"/>
        <v/>
      </c>
      <c r="BQ20" s="456" t="str">
        <f t="shared" si="85"/>
        <v/>
      </c>
      <c r="BR20" s="456" t="str">
        <f t="shared" si="85"/>
        <v/>
      </c>
      <c r="BS20" s="459" t="str">
        <f t="shared" si="85"/>
        <v/>
      </c>
      <c r="BT20" s="460" t="str">
        <f t="shared" si="85"/>
        <v/>
      </c>
      <c r="BU20" s="456" t="str">
        <f t="shared" si="85"/>
        <v/>
      </c>
      <c r="BV20" s="456" t="str">
        <f t="shared" si="85"/>
        <v/>
      </c>
      <c r="BW20" s="461" t="str">
        <f t="shared" si="85"/>
        <v/>
      </c>
      <c r="BX20" s="441"/>
      <c r="JT20" s="284">
        <v>12</v>
      </c>
    </row>
    <row r="21" spans="1:280" ht="15.9" customHeight="1">
      <c r="A21" s="1712"/>
      <c r="B21" s="452" t="s">
        <v>1025</v>
      </c>
      <c r="C21" s="453" t="str">
        <f>VLOOKUP(B21,'P13'!B:AA,25,0)&amp;""</f>
        <v>×</v>
      </c>
      <c r="D21" s="453" t="str">
        <f>VLOOKUP(B21,'P13'!B:Z,2,0)&amp;""</f>
        <v/>
      </c>
      <c r="E21" s="453" t="str">
        <f>VLOOKUP(B21,'P13'!B:Z,4,0)&amp;""</f>
        <v/>
      </c>
      <c r="F21" s="453" t="str">
        <f>VLOOKUP(B21,'P13'!B:Z,8,0)&amp;""</f>
        <v/>
      </c>
      <c r="G21" s="395" t="str">
        <f>VLOOKUP(B21,'P13'!B:AA,23,0)&amp;""</f>
        <v/>
      </c>
      <c r="H21" s="395" t="str">
        <f>VLOOKUP(B21,'P13'!B:AA,24,0)&amp;""</f>
        <v/>
      </c>
      <c r="I21" s="525"/>
      <c r="J21" s="519"/>
      <c r="K21" s="520"/>
      <c r="L21" s="454" t="s">
        <v>971</v>
      </c>
      <c r="M21" s="521"/>
      <c r="N21" s="522"/>
      <c r="O21" s="523"/>
      <c r="P21" s="520"/>
      <c r="Q21" s="454" t="s">
        <v>971</v>
      </c>
      <c r="R21" s="521"/>
      <c r="S21" s="524"/>
      <c r="T21" s="455" t="str">
        <f t="shared" si="86"/>
        <v/>
      </c>
      <c r="U21" s="456" t="str">
        <f t="shared" si="82"/>
        <v/>
      </c>
      <c r="V21" s="456" t="str">
        <f t="shared" si="82"/>
        <v/>
      </c>
      <c r="W21" s="457" t="str">
        <f t="shared" si="82"/>
        <v/>
      </c>
      <c r="X21" s="458" t="str">
        <f t="shared" si="82"/>
        <v/>
      </c>
      <c r="Y21" s="456" t="str">
        <f t="shared" si="82"/>
        <v/>
      </c>
      <c r="Z21" s="456" t="str">
        <f t="shared" si="82"/>
        <v/>
      </c>
      <c r="AA21" s="459" t="str">
        <f t="shared" si="82"/>
        <v/>
      </c>
      <c r="AB21" s="460" t="str">
        <f t="shared" si="82"/>
        <v/>
      </c>
      <c r="AC21" s="456" t="str">
        <f t="shared" si="82"/>
        <v/>
      </c>
      <c r="AD21" s="456" t="str">
        <f t="shared" si="82"/>
        <v/>
      </c>
      <c r="AE21" s="457" t="str">
        <f t="shared" si="82"/>
        <v/>
      </c>
      <c r="AF21" s="458" t="str">
        <f t="shared" si="82"/>
        <v/>
      </c>
      <c r="AG21" s="456" t="str">
        <f t="shared" si="82"/>
        <v/>
      </c>
      <c r="AH21" s="456" t="str">
        <f t="shared" si="82"/>
        <v/>
      </c>
      <c r="AI21" s="459" t="str">
        <f t="shared" si="82"/>
        <v/>
      </c>
      <c r="AJ21" s="460" t="str">
        <f t="shared" si="82"/>
        <v/>
      </c>
      <c r="AK21" s="456" t="str">
        <f t="shared" si="83"/>
        <v/>
      </c>
      <c r="AL21" s="456" t="str">
        <f t="shared" si="83"/>
        <v/>
      </c>
      <c r="AM21" s="457" t="str">
        <f t="shared" si="83"/>
        <v/>
      </c>
      <c r="AN21" s="458" t="str">
        <f t="shared" si="83"/>
        <v/>
      </c>
      <c r="AO21" s="456" t="str">
        <f t="shared" si="83"/>
        <v/>
      </c>
      <c r="AP21" s="456" t="str">
        <f t="shared" si="83"/>
        <v/>
      </c>
      <c r="AQ21" s="459" t="str">
        <f t="shared" si="83"/>
        <v/>
      </c>
      <c r="AR21" s="460" t="str">
        <f t="shared" si="83"/>
        <v/>
      </c>
      <c r="AS21" s="456" t="str">
        <f t="shared" si="83"/>
        <v/>
      </c>
      <c r="AT21" s="456" t="str">
        <f t="shared" si="83"/>
        <v/>
      </c>
      <c r="AU21" s="457" t="str">
        <f t="shared" si="83"/>
        <v/>
      </c>
      <c r="AV21" s="458" t="str">
        <f t="shared" si="83"/>
        <v/>
      </c>
      <c r="AW21" s="456" t="str">
        <f t="shared" si="83"/>
        <v/>
      </c>
      <c r="AX21" s="456" t="str">
        <f t="shared" si="83"/>
        <v/>
      </c>
      <c r="AY21" s="459" t="str">
        <f t="shared" si="83"/>
        <v/>
      </c>
      <c r="AZ21" s="460" t="str">
        <f t="shared" si="83"/>
        <v/>
      </c>
      <c r="BA21" s="456" t="str">
        <f t="shared" si="84"/>
        <v/>
      </c>
      <c r="BB21" s="456" t="str">
        <f t="shared" si="84"/>
        <v/>
      </c>
      <c r="BC21" s="457" t="str">
        <f t="shared" si="84"/>
        <v/>
      </c>
      <c r="BD21" s="458" t="str">
        <f t="shared" si="84"/>
        <v/>
      </c>
      <c r="BE21" s="456" t="str">
        <f t="shared" si="84"/>
        <v/>
      </c>
      <c r="BF21" s="456" t="str">
        <f t="shared" si="84"/>
        <v/>
      </c>
      <c r="BG21" s="459" t="str">
        <f t="shared" si="84"/>
        <v/>
      </c>
      <c r="BH21" s="460" t="str">
        <f t="shared" si="84"/>
        <v/>
      </c>
      <c r="BI21" s="456" t="str">
        <f t="shared" si="84"/>
        <v/>
      </c>
      <c r="BJ21" s="456" t="str">
        <f t="shared" si="84"/>
        <v/>
      </c>
      <c r="BK21" s="457" t="str">
        <f t="shared" si="84"/>
        <v/>
      </c>
      <c r="BL21" s="458" t="str">
        <f t="shared" si="84"/>
        <v/>
      </c>
      <c r="BM21" s="456" t="str">
        <f t="shared" si="84"/>
        <v/>
      </c>
      <c r="BN21" s="456" t="str">
        <f t="shared" si="84"/>
        <v/>
      </c>
      <c r="BO21" s="459" t="str">
        <f t="shared" si="84"/>
        <v/>
      </c>
      <c r="BP21" s="458" t="str">
        <f t="shared" si="84"/>
        <v/>
      </c>
      <c r="BQ21" s="456" t="str">
        <f t="shared" si="85"/>
        <v/>
      </c>
      <c r="BR21" s="456" t="str">
        <f t="shared" si="85"/>
        <v/>
      </c>
      <c r="BS21" s="459" t="str">
        <f t="shared" si="85"/>
        <v/>
      </c>
      <c r="BT21" s="460" t="str">
        <f t="shared" si="85"/>
        <v/>
      </c>
      <c r="BU21" s="456" t="str">
        <f t="shared" si="85"/>
        <v/>
      </c>
      <c r="BV21" s="456" t="str">
        <f t="shared" si="85"/>
        <v/>
      </c>
      <c r="BW21" s="461" t="str">
        <f t="shared" si="85"/>
        <v/>
      </c>
      <c r="BX21" s="441"/>
      <c r="JT21" s="284">
        <v>13</v>
      </c>
    </row>
    <row r="22" spans="1:280" ht="15.9" customHeight="1">
      <c r="A22" s="1712"/>
      <c r="B22" s="452" t="s">
        <v>1026</v>
      </c>
      <c r="C22" s="453" t="str">
        <f>VLOOKUP(B22,'P13'!B:AA,25,0)&amp;""</f>
        <v>×</v>
      </c>
      <c r="D22" s="453" t="str">
        <f>VLOOKUP(B22,'P13'!B:Z,2,0)&amp;""</f>
        <v/>
      </c>
      <c r="E22" s="453" t="str">
        <f>VLOOKUP(B22,'P13'!B:Z,4,0)&amp;""</f>
        <v/>
      </c>
      <c r="F22" s="453" t="str">
        <f>VLOOKUP(B22,'P13'!B:Z,8,0)&amp;""</f>
        <v/>
      </c>
      <c r="G22" s="395" t="str">
        <f>VLOOKUP(B22,'P13'!B:AA,23,0)&amp;""</f>
        <v/>
      </c>
      <c r="H22" s="395" t="str">
        <f>VLOOKUP(B22,'P13'!B:AA,24,0)&amp;""</f>
        <v/>
      </c>
      <c r="I22" s="525"/>
      <c r="J22" s="519"/>
      <c r="K22" s="520"/>
      <c r="L22" s="454" t="s">
        <v>971</v>
      </c>
      <c r="M22" s="521"/>
      <c r="N22" s="522"/>
      <c r="O22" s="523"/>
      <c r="P22" s="520"/>
      <c r="Q22" s="454" t="s">
        <v>971</v>
      </c>
      <c r="R22" s="521"/>
      <c r="S22" s="524"/>
      <c r="T22" s="455" t="str">
        <f t="shared" si="86"/>
        <v/>
      </c>
      <c r="U22" s="456" t="str">
        <f t="shared" si="82"/>
        <v/>
      </c>
      <c r="V22" s="456" t="str">
        <f t="shared" si="82"/>
        <v/>
      </c>
      <c r="W22" s="457" t="str">
        <f t="shared" si="82"/>
        <v/>
      </c>
      <c r="X22" s="458" t="str">
        <f t="shared" si="82"/>
        <v/>
      </c>
      <c r="Y22" s="456" t="str">
        <f t="shared" si="82"/>
        <v/>
      </c>
      <c r="Z22" s="456" t="str">
        <f t="shared" si="82"/>
        <v/>
      </c>
      <c r="AA22" s="459" t="str">
        <f t="shared" si="82"/>
        <v/>
      </c>
      <c r="AB22" s="460" t="str">
        <f t="shared" si="82"/>
        <v/>
      </c>
      <c r="AC22" s="456" t="str">
        <f t="shared" si="82"/>
        <v/>
      </c>
      <c r="AD22" s="456" t="str">
        <f t="shared" si="82"/>
        <v/>
      </c>
      <c r="AE22" s="457" t="str">
        <f t="shared" si="82"/>
        <v/>
      </c>
      <c r="AF22" s="458" t="str">
        <f t="shared" si="82"/>
        <v/>
      </c>
      <c r="AG22" s="456" t="str">
        <f t="shared" si="82"/>
        <v/>
      </c>
      <c r="AH22" s="456" t="str">
        <f t="shared" si="82"/>
        <v/>
      </c>
      <c r="AI22" s="459" t="str">
        <f t="shared" si="82"/>
        <v/>
      </c>
      <c r="AJ22" s="460" t="str">
        <f t="shared" si="82"/>
        <v/>
      </c>
      <c r="AK22" s="456" t="str">
        <f t="shared" si="83"/>
        <v/>
      </c>
      <c r="AL22" s="456" t="str">
        <f t="shared" si="83"/>
        <v/>
      </c>
      <c r="AM22" s="457" t="str">
        <f t="shared" si="83"/>
        <v/>
      </c>
      <c r="AN22" s="458" t="str">
        <f t="shared" si="83"/>
        <v/>
      </c>
      <c r="AO22" s="456" t="str">
        <f t="shared" si="83"/>
        <v/>
      </c>
      <c r="AP22" s="456" t="str">
        <f t="shared" si="83"/>
        <v/>
      </c>
      <c r="AQ22" s="459" t="str">
        <f t="shared" si="83"/>
        <v/>
      </c>
      <c r="AR22" s="460" t="str">
        <f t="shared" si="83"/>
        <v/>
      </c>
      <c r="AS22" s="456" t="str">
        <f t="shared" si="83"/>
        <v/>
      </c>
      <c r="AT22" s="456" t="str">
        <f t="shared" si="83"/>
        <v/>
      </c>
      <c r="AU22" s="457" t="str">
        <f t="shared" si="83"/>
        <v/>
      </c>
      <c r="AV22" s="458" t="str">
        <f t="shared" si="83"/>
        <v/>
      </c>
      <c r="AW22" s="456" t="str">
        <f t="shared" si="83"/>
        <v/>
      </c>
      <c r="AX22" s="456" t="str">
        <f t="shared" si="83"/>
        <v/>
      </c>
      <c r="AY22" s="459" t="str">
        <f t="shared" si="83"/>
        <v/>
      </c>
      <c r="AZ22" s="460" t="str">
        <f t="shared" si="83"/>
        <v/>
      </c>
      <c r="BA22" s="456" t="str">
        <f t="shared" si="84"/>
        <v/>
      </c>
      <c r="BB22" s="456" t="str">
        <f t="shared" si="84"/>
        <v/>
      </c>
      <c r="BC22" s="457" t="str">
        <f t="shared" si="84"/>
        <v/>
      </c>
      <c r="BD22" s="458" t="str">
        <f t="shared" si="84"/>
        <v/>
      </c>
      <c r="BE22" s="456" t="str">
        <f t="shared" si="84"/>
        <v/>
      </c>
      <c r="BF22" s="456" t="str">
        <f t="shared" si="84"/>
        <v/>
      </c>
      <c r="BG22" s="459" t="str">
        <f t="shared" si="84"/>
        <v/>
      </c>
      <c r="BH22" s="460" t="str">
        <f t="shared" si="84"/>
        <v/>
      </c>
      <c r="BI22" s="456" t="str">
        <f t="shared" si="84"/>
        <v/>
      </c>
      <c r="BJ22" s="456" t="str">
        <f t="shared" si="84"/>
        <v/>
      </c>
      <c r="BK22" s="457" t="str">
        <f t="shared" si="84"/>
        <v/>
      </c>
      <c r="BL22" s="458" t="str">
        <f t="shared" si="84"/>
        <v/>
      </c>
      <c r="BM22" s="456" t="str">
        <f t="shared" si="84"/>
        <v/>
      </c>
      <c r="BN22" s="456" t="str">
        <f t="shared" si="84"/>
        <v/>
      </c>
      <c r="BO22" s="459" t="str">
        <f t="shared" si="84"/>
        <v/>
      </c>
      <c r="BP22" s="458" t="str">
        <f t="shared" si="84"/>
        <v/>
      </c>
      <c r="BQ22" s="456" t="str">
        <f t="shared" si="85"/>
        <v/>
      </c>
      <c r="BR22" s="456" t="str">
        <f t="shared" si="85"/>
        <v/>
      </c>
      <c r="BS22" s="459" t="str">
        <f t="shared" si="85"/>
        <v/>
      </c>
      <c r="BT22" s="460" t="str">
        <f t="shared" si="85"/>
        <v/>
      </c>
      <c r="BU22" s="456" t="str">
        <f t="shared" si="85"/>
        <v/>
      </c>
      <c r="BV22" s="456" t="str">
        <f t="shared" si="85"/>
        <v/>
      </c>
      <c r="BW22" s="461" t="str">
        <f t="shared" si="85"/>
        <v/>
      </c>
      <c r="BX22" s="441"/>
      <c r="JT22" s="284">
        <v>14</v>
      </c>
    </row>
    <row r="23" spans="1:280" ht="15.9" customHeight="1">
      <c r="A23" s="1712"/>
      <c r="B23" s="452" t="s">
        <v>1027</v>
      </c>
      <c r="C23" s="453" t="str">
        <f>VLOOKUP(B23,'P13'!B:AA,25,0)&amp;""</f>
        <v>×</v>
      </c>
      <c r="D23" s="453" t="str">
        <f>VLOOKUP(B23,'P13'!B:Z,2,0)&amp;""</f>
        <v/>
      </c>
      <c r="E23" s="453" t="str">
        <f>VLOOKUP(B23,'P13'!B:Z,4,0)&amp;""</f>
        <v/>
      </c>
      <c r="F23" s="453" t="str">
        <f>VLOOKUP(B23,'P13'!B:Z,8,0)&amp;""</f>
        <v/>
      </c>
      <c r="G23" s="395" t="str">
        <f>VLOOKUP(B23,'P13'!B:AA,23,0)&amp;""</f>
        <v/>
      </c>
      <c r="H23" s="395" t="str">
        <f>VLOOKUP(B23,'P13'!B:AA,24,0)&amp;""</f>
        <v/>
      </c>
      <c r="I23" s="525"/>
      <c r="J23" s="519"/>
      <c r="K23" s="520"/>
      <c r="L23" s="454" t="s">
        <v>971</v>
      </c>
      <c r="M23" s="521"/>
      <c r="N23" s="522"/>
      <c r="O23" s="523"/>
      <c r="P23" s="520"/>
      <c r="Q23" s="454" t="s">
        <v>971</v>
      </c>
      <c r="R23" s="521"/>
      <c r="S23" s="524"/>
      <c r="T23" s="455" t="str">
        <f t="shared" si="86"/>
        <v/>
      </c>
      <c r="U23" s="456" t="str">
        <f t="shared" si="82"/>
        <v/>
      </c>
      <c r="V23" s="456" t="str">
        <f t="shared" si="82"/>
        <v/>
      </c>
      <c r="W23" s="457" t="str">
        <f t="shared" si="82"/>
        <v/>
      </c>
      <c r="X23" s="458" t="str">
        <f t="shared" si="82"/>
        <v/>
      </c>
      <c r="Y23" s="456" t="str">
        <f t="shared" si="82"/>
        <v/>
      </c>
      <c r="Z23" s="456" t="str">
        <f t="shared" si="82"/>
        <v/>
      </c>
      <c r="AA23" s="459" t="str">
        <f t="shared" si="82"/>
        <v/>
      </c>
      <c r="AB23" s="460" t="str">
        <f t="shared" si="82"/>
        <v/>
      </c>
      <c r="AC23" s="456" t="str">
        <f t="shared" si="82"/>
        <v/>
      </c>
      <c r="AD23" s="456" t="str">
        <f t="shared" si="82"/>
        <v/>
      </c>
      <c r="AE23" s="457" t="str">
        <f t="shared" si="82"/>
        <v/>
      </c>
      <c r="AF23" s="458" t="str">
        <f t="shared" si="82"/>
        <v/>
      </c>
      <c r="AG23" s="456" t="str">
        <f t="shared" si="82"/>
        <v/>
      </c>
      <c r="AH23" s="456" t="str">
        <f t="shared" si="82"/>
        <v/>
      </c>
      <c r="AI23" s="459" t="str">
        <f t="shared" si="82"/>
        <v/>
      </c>
      <c r="AJ23" s="460" t="str">
        <f t="shared" si="82"/>
        <v/>
      </c>
      <c r="AK23" s="456" t="str">
        <f t="shared" si="83"/>
        <v/>
      </c>
      <c r="AL23" s="456" t="str">
        <f t="shared" si="83"/>
        <v/>
      </c>
      <c r="AM23" s="457" t="str">
        <f t="shared" si="83"/>
        <v/>
      </c>
      <c r="AN23" s="458" t="str">
        <f t="shared" si="83"/>
        <v/>
      </c>
      <c r="AO23" s="456" t="str">
        <f t="shared" si="83"/>
        <v/>
      </c>
      <c r="AP23" s="456" t="str">
        <f t="shared" si="83"/>
        <v/>
      </c>
      <c r="AQ23" s="459" t="str">
        <f t="shared" si="83"/>
        <v/>
      </c>
      <c r="AR23" s="460" t="str">
        <f t="shared" si="83"/>
        <v/>
      </c>
      <c r="AS23" s="456" t="str">
        <f t="shared" si="83"/>
        <v/>
      </c>
      <c r="AT23" s="456" t="str">
        <f t="shared" si="83"/>
        <v/>
      </c>
      <c r="AU23" s="457" t="str">
        <f t="shared" si="83"/>
        <v/>
      </c>
      <c r="AV23" s="458" t="str">
        <f t="shared" si="83"/>
        <v/>
      </c>
      <c r="AW23" s="456" t="str">
        <f t="shared" si="83"/>
        <v/>
      </c>
      <c r="AX23" s="456" t="str">
        <f t="shared" si="83"/>
        <v/>
      </c>
      <c r="AY23" s="459" t="str">
        <f t="shared" si="83"/>
        <v/>
      </c>
      <c r="AZ23" s="460" t="str">
        <f t="shared" si="83"/>
        <v/>
      </c>
      <c r="BA23" s="456" t="str">
        <f t="shared" si="84"/>
        <v/>
      </c>
      <c r="BB23" s="456" t="str">
        <f t="shared" si="84"/>
        <v/>
      </c>
      <c r="BC23" s="457" t="str">
        <f t="shared" si="84"/>
        <v/>
      </c>
      <c r="BD23" s="458" t="str">
        <f t="shared" si="84"/>
        <v/>
      </c>
      <c r="BE23" s="456" t="str">
        <f t="shared" si="84"/>
        <v/>
      </c>
      <c r="BF23" s="456" t="str">
        <f t="shared" si="84"/>
        <v/>
      </c>
      <c r="BG23" s="459" t="str">
        <f t="shared" si="84"/>
        <v/>
      </c>
      <c r="BH23" s="460" t="str">
        <f t="shared" si="84"/>
        <v/>
      </c>
      <c r="BI23" s="456" t="str">
        <f t="shared" si="84"/>
        <v/>
      </c>
      <c r="BJ23" s="456" t="str">
        <f t="shared" si="84"/>
        <v/>
      </c>
      <c r="BK23" s="457" t="str">
        <f t="shared" si="84"/>
        <v/>
      </c>
      <c r="BL23" s="458" t="str">
        <f t="shared" si="84"/>
        <v/>
      </c>
      <c r="BM23" s="456" t="str">
        <f t="shared" si="84"/>
        <v/>
      </c>
      <c r="BN23" s="456" t="str">
        <f t="shared" si="84"/>
        <v/>
      </c>
      <c r="BO23" s="459" t="str">
        <f t="shared" si="84"/>
        <v/>
      </c>
      <c r="BP23" s="458" t="str">
        <f t="shared" si="84"/>
        <v/>
      </c>
      <c r="BQ23" s="456" t="str">
        <f t="shared" si="85"/>
        <v/>
      </c>
      <c r="BR23" s="456" t="str">
        <f t="shared" si="85"/>
        <v/>
      </c>
      <c r="BS23" s="459" t="str">
        <f t="shared" si="85"/>
        <v/>
      </c>
      <c r="BT23" s="460" t="str">
        <f t="shared" si="85"/>
        <v/>
      </c>
      <c r="BU23" s="456" t="str">
        <f t="shared" si="85"/>
        <v/>
      </c>
      <c r="BV23" s="456" t="str">
        <f t="shared" si="85"/>
        <v/>
      </c>
      <c r="BW23" s="461" t="str">
        <f t="shared" si="85"/>
        <v/>
      </c>
      <c r="BX23" s="441"/>
      <c r="JT23" s="284">
        <v>15</v>
      </c>
    </row>
    <row r="24" spans="1:280" ht="15.9" customHeight="1">
      <c r="A24" s="1712"/>
      <c r="B24" s="452" t="s">
        <v>1028</v>
      </c>
      <c r="C24" s="453" t="str">
        <f>VLOOKUP(B24,'P13'!B:AA,25,0)&amp;""</f>
        <v>×</v>
      </c>
      <c r="D24" s="453" t="str">
        <f>VLOOKUP(B24,'P13'!B:Z,2,0)&amp;""</f>
        <v/>
      </c>
      <c r="E24" s="453" t="str">
        <f>VLOOKUP(B24,'P13'!B:Z,4,0)&amp;""</f>
        <v/>
      </c>
      <c r="F24" s="453" t="str">
        <f>VLOOKUP(B24,'P13'!B:Z,8,0)&amp;""</f>
        <v/>
      </c>
      <c r="G24" s="395" t="str">
        <f>VLOOKUP(B24,'P13'!B:AA,23,0)&amp;""</f>
        <v/>
      </c>
      <c r="H24" s="395" t="str">
        <f>VLOOKUP(B24,'P13'!B:AA,24,0)&amp;""</f>
        <v/>
      </c>
      <c r="I24" s="525"/>
      <c r="J24" s="519"/>
      <c r="K24" s="520"/>
      <c r="L24" s="454" t="s">
        <v>971</v>
      </c>
      <c r="M24" s="521"/>
      <c r="N24" s="522"/>
      <c r="O24" s="523"/>
      <c r="P24" s="520"/>
      <c r="Q24" s="454" t="s">
        <v>971</v>
      </c>
      <c r="R24" s="521"/>
      <c r="S24" s="524"/>
      <c r="T24" s="455" t="str">
        <f t="shared" si="86"/>
        <v/>
      </c>
      <c r="U24" s="456" t="str">
        <f t="shared" si="82"/>
        <v/>
      </c>
      <c r="V24" s="456" t="str">
        <f t="shared" si="82"/>
        <v/>
      </c>
      <c r="W24" s="457" t="str">
        <f t="shared" si="82"/>
        <v/>
      </c>
      <c r="X24" s="458" t="str">
        <f t="shared" si="82"/>
        <v/>
      </c>
      <c r="Y24" s="456" t="str">
        <f t="shared" si="82"/>
        <v/>
      </c>
      <c r="Z24" s="456" t="str">
        <f t="shared" si="82"/>
        <v/>
      </c>
      <c r="AA24" s="459" t="str">
        <f t="shared" si="82"/>
        <v/>
      </c>
      <c r="AB24" s="460" t="str">
        <f t="shared" si="82"/>
        <v/>
      </c>
      <c r="AC24" s="456" t="str">
        <f t="shared" si="82"/>
        <v/>
      </c>
      <c r="AD24" s="456" t="str">
        <f t="shared" si="82"/>
        <v/>
      </c>
      <c r="AE24" s="457" t="str">
        <f t="shared" si="82"/>
        <v/>
      </c>
      <c r="AF24" s="458" t="str">
        <f t="shared" si="82"/>
        <v/>
      </c>
      <c r="AG24" s="456" t="str">
        <f t="shared" si="82"/>
        <v/>
      </c>
      <c r="AH24" s="456" t="str">
        <f t="shared" si="82"/>
        <v/>
      </c>
      <c r="AI24" s="459" t="str">
        <f t="shared" si="82"/>
        <v/>
      </c>
      <c r="AJ24" s="460" t="str">
        <f t="shared" si="82"/>
        <v/>
      </c>
      <c r="AK24" s="456" t="str">
        <f t="shared" si="83"/>
        <v/>
      </c>
      <c r="AL24" s="456" t="str">
        <f t="shared" si="83"/>
        <v/>
      </c>
      <c r="AM24" s="457" t="str">
        <f t="shared" si="83"/>
        <v/>
      </c>
      <c r="AN24" s="458" t="str">
        <f t="shared" si="83"/>
        <v/>
      </c>
      <c r="AO24" s="456" t="str">
        <f t="shared" si="83"/>
        <v/>
      </c>
      <c r="AP24" s="456" t="str">
        <f t="shared" si="83"/>
        <v/>
      </c>
      <c r="AQ24" s="459" t="str">
        <f t="shared" si="83"/>
        <v/>
      </c>
      <c r="AR24" s="460" t="str">
        <f t="shared" si="83"/>
        <v/>
      </c>
      <c r="AS24" s="456" t="str">
        <f t="shared" si="83"/>
        <v/>
      </c>
      <c r="AT24" s="456" t="str">
        <f t="shared" si="83"/>
        <v/>
      </c>
      <c r="AU24" s="457" t="str">
        <f t="shared" si="83"/>
        <v/>
      </c>
      <c r="AV24" s="458" t="str">
        <f t="shared" si="83"/>
        <v/>
      </c>
      <c r="AW24" s="456" t="str">
        <f t="shared" si="83"/>
        <v/>
      </c>
      <c r="AX24" s="456" t="str">
        <f t="shared" si="83"/>
        <v/>
      </c>
      <c r="AY24" s="459" t="str">
        <f t="shared" si="83"/>
        <v/>
      </c>
      <c r="AZ24" s="460" t="str">
        <f t="shared" si="83"/>
        <v/>
      </c>
      <c r="BA24" s="456" t="str">
        <f t="shared" si="84"/>
        <v/>
      </c>
      <c r="BB24" s="456" t="str">
        <f t="shared" si="84"/>
        <v/>
      </c>
      <c r="BC24" s="457" t="str">
        <f t="shared" si="84"/>
        <v/>
      </c>
      <c r="BD24" s="458" t="str">
        <f t="shared" si="84"/>
        <v/>
      </c>
      <c r="BE24" s="456" t="str">
        <f t="shared" si="84"/>
        <v/>
      </c>
      <c r="BF24" s="456" t="str">
        <f t="shared" si="84"/>
        <v/>
      </c>
      <c r="BG24" s="459" t="str">
        <f t="shared" si="84"/>
        <v/>
      </c>
      <c r="BH24" s="460" t="str">
        <f t="shared" si="84"/>
        <v/>
      </c>
      <c r="BI24" s="456" t="str">
        <f t="shared" si="84"/>
        <v/>
      </c>
      <c r="BJ24" s="456" t="str">
        <f t="shared" si="84"/>
        <v/>
      </c>
      <c r="BK24" s="457" t="str">
        <f t="shared" si="84"/>
        <v/>
      </c>
      <c r="BL24" s="458" t="str">
        <f t="shared" si="84"/>
        <v/>
      </c>
      <c r="BM24" s="456" t="str">
        <f t="shared" si="84"/>
        <v/>
      </c>
      <c r="BN24" s="456" t="str">
        <f t="shared" si="84"/>
        <v/>
      </c>
      <c r="BO24" s="459" t="str">
        <f t="shared" si="84"/>
        <v/>
      </c>
      <c r="BP24" s="458" t="str">
        <f t="shared" si="84"/>
        <v/>
      </c>
      <c r="BQ24" s="456" t="str">
        <f t="shared" si="85"/>
        <v/>
      </c>
      <c r="BR24" s="456" t="str">
        <f t="shared" si="85"/>
        <v/>
      </c>
      <c r="BS24" s="459" t="str">
        <f t="shared" si="85"/>
        <v/>
      </c>
      <c r="BT24" s="460" t="str">
        <f t="shared" si="85"/>
        <v/>
      </c>
      <c r="BU24" s="456" t="str">
        <f t="shared" si="85"/>
        <v/>
      </c>
      <c r="BV24" s="456" t="str">
        <f t="shared" si="85"/>
        <v/>
      </c>
      <c r="BW24" s="461" t="str">
        <f t="shared" si="85"/>
        <v/>
      </c>
      <c r="BX24" s="441"/>
      <c r="JT24" s="284">
        <v>16</v>
      </c>
    </row>
    <row r="25" spans="1:280" ht="15.9" customHeight="1">
      <c r="A25" s="1712"/>
      <c r="B25" s="452" t="s">
        <v>1029</v>
      </c>
      <c r="C25" s="453" t="str">
        <f>VLOOKUP(B25,'P13'!B:AA,25,0)&amp;""</f>
        <v>×</v>
      </c>
      <c r="D25" s="453" t="str">
        <f>VLOOKUP(B25,'P13'!B:Z,2,0)&amp;""</f>
        <v/>
      </c>
      <c r="E25" s="453" t="str">
        <f>VLOOKUP(B25,'P13'!B:Z,4,0)&amp;""</f>
        <v/>
      </c>
      <c r="F25" s="453" t="str">
        <f>VLOOKUP(B25,'P13'!B:Z,8,0)&amp;""</f>
        <v/>
      </c>
      <c r="G25" s="395" t="str">
        <f>VLOOKUP(B25,'P13'!B:AA,23,0)&amp;""</f>
        <v/>
      </c>
      <c r="H25" s="395" t="str">
        <f>VLOOKUP(B25,'P13'!B:AA,24,0)&amp;""</f>
        <v/>
      </c>
      <c r="I25" s="525"/>
      <c r="J25" s="519"/>
      <c r="K25" s="520"/>
      <c r="L25" s="454" t="s">
        <v>971</v>
      </c>
      <c r="M25" s="521"/>
      <c r="N25" s="522"/>
      <c r="O25" s="523"/>
      <c r="P25" s="520"/>
      <c r="Q25" s="454" t="s">
        <v>971</v>
      </c>
      <c r="R25" s="521"/>
      <c r="S25" s="524"/>
      <c r="T25" s="455" t="str">
        <f t="shared" si="86"/>
        <v/>
      </c>
      <c r="U25" s="456" t="str">
        <f>IF($O25="",IF(OR($J25="",$M25=""),"",IF(AND(U$18&gt;=1*($J25&amp;":"&amp;$K25),U$18&lt;=1*($M25&amp;":"&amp;$N25)),1,"")),IF(OR($J25="",$M25=""),"",IF(AND(U$18&gt;=1*($J25&amp;":"&amp;$K25),U$18&lt;=1*($M25&amp;":"&amp;$N25)),IF(AND(U$18&gt;=1*($O25&amp;":"&amp;$P25),U$18&lt;=1*($R25&amp;":"&amp;$S25)), "休",1),"")))</f>
        <v/>
      </c>
      <c r="V25" s="456" t="str">
        <f t="shared" si="82"/>
        <v/>
      </c>
      <c r="W25" s="457" t="str">
        <f t="shared" si="82"/>
        <v/>
      </c>
      <c r="X25" s="458" t="str">
        <f t="shared" si="82"/>
        <v/>
      </c>
      <c r="Y25" s="456" t="str">
        <f t="shared" si="82"/>
        <v/>
      </c>
      <c r="Z25" s="456" t="str">
        <f t="shared" si="82"/>
        <v/>
      </c>
      <c r="AA25" s="459" t="str">
        <f t="shared" si="82"/>
        <v/>
      </c>
      <c r="AB25" s="460" t="str">
        <f t="shared" si="82"/>
        <v/>
      </c>
      <c r="AC25" s="456" t="str">
        <f t="shared" si="82"/>
        <v/>
      </c>
      <c r="AD25" s="456" t="str">
        <f t="shared" si="82"/>
        <v/>
      </c>
      <c r="AE25" s="457" t="str">
        <f t="shared" si="82"/>
        <v/>
      </c>
      <c r="AF25" s="458" t="str">
        <f t="shared" si="82"/>
        <v/>
      </c>
      <c r="AG25" s="456" t="str">
        <f t="shared" si="82"/>
        <v/>
      </c>
      <c r="AH25" s="456" t="str">
        <f t="shared" si="82"/>
        <v/>
      </c>
      <c r="AI25" s="459" t="str">
        <f t="shared" si="82"/>
        <v/>
      </c>
      <c r="AJ25" s="460" t="str">
        <f t="shared" si="82"/>
        <v/>
      </c>
      <c r="AK25" s="456" t="str">
        <f t="shared" si="83"/>
        <v/>
      </c>
      <c r="AL25" s="456" t="str">
        <f t="shared" si="83"/>
        <v/>
      </c>
      <c r="AM25" s="457" t="str">
        <f t="shared" si="83"/>
        <v/>
      </c>
      <c r="AN25" s="458" t="str">
        <f t="shared" si="83"/>
        <v/>
      </c>
      <c r="AO25" s="456" t="str">
        <f t="shared" si="83"/>
        <v/>
      </c>
      <c r="AP25" s="456" t="str">
        <f t="shared" si="83"/>
        <v/>
      </c>
      <c r="AQ25" s="459" t="str">
        <f t="shared" si="83"/>
        <v/>
      </c>
      <c r="AR25" s="460" t="str">
        <f t="shared" si="83"/>
        <v/>
      </c>
      <c r="AS25" s="456" t="str">
        <f t="shared" si="83"/>
        <v/>
      </c>
      <c r="AT25" s="456" t="str">
        <f t="shared" si="83"/>
        <v/>
      </c>
      <c r="AU25" s="457" t="str">
        <f t="shared" si="83"/>
        <v/>
      </c>
      <c r="AV25" s="458" t="str">
        <f t="shared" si="83"/>
        <v/>
      </c>
      <c r="AW25" s="456" t="str">
        <f t="shared" si="83"/>
        <v/>
      </c>
      <c r="AX25" s="456" t="str">
        <f t="shared" si="83"/>
        <v/>
      </c>
      <c r="AY25" s="459" t="str">
        <f t="shared" si="83"/>
        <v/>
      </c>
      <c r="AZ25" s="460" t="str">
        <f t="shared" si="83"/>
        <v/>
      </c>
      <c r="BA25" s="456" t="str">
        <f t="shared" si="84"/>
        <v/>
      </c>
      <c r="BB25" s="456" t="str">
        <f t="shared" si="84"/>
        <v/>
      </c>
      <c r="BC25" s="457" t="str">
        <f t="shared" si="84"/>
        <v/>
      </c>
      <c r="BD25" s="458" t="str">
        <f t="shared" si="84"/>
        <v/>
      </c>
      <c r="BE25" s="456" t="str">
        <f t="shared" si="84"/>
        <v/>
      </c>
      <c r="BF25" s="456" t="str">
        <f t="shared" si="84"/>
        <v/>
      </c>
      <c r="BG25" s="459" t="str">
        <f t="shared" si="84"/>
        <v/>
      </c>
      <c r="BH25" s="460" t="str">
        <f t="shared" si="84"/>
        <v/>
      </c>
      <c r="BI25" s="456" t="str">
        <f t="shared" si="84"/>
        <v/>
      </c>
      <c r="BJ25" s="456" t="str">
        <f t="shared" si="84"/>
        <v/>
      </c>
      <c r="BK25" s="457" t="str">
        <f t="shared" si="84"/>
        <v/>
      </c>
      <c r="BL25" s="458" t="str">
        <f t="shared" si="84"/>
        <v/>
      </c>
      <c r="BM25" s="456" t="str">
        <f t="shared" si="84"/>
        <v/>
      </c>
      <c r="BN25" s="456" t="str">
        <f t="shared" si="84"/>
        <v/>
      </c>
      <c r="BO25" s="459" t="str">
        <f t="shared" si="84"/>
        <v/>
      </c>
      <c r="BP25" s="458" t="str">
        <f t="shared" si="84"/>
        <v/>
      </c>
      <c r="BQ25" s="456" t="str">
        <f t="shared" si="85"/>
        <v/>
      </c>
      <c r="BR25" s="456" t="str">
        <f t="shared" si="85"/>
        <v/>
      </c>
      <c r="BS25" s="459" t="str">
        <f t="shared" si="85"/>
        <v/>
      </c>
      <c r="BT25" s="460" t="str">
        <f t="shared" si="85"/>
        <v/>
      </c>
      <c r="BU25" s="456" t="str">
        <f t="shared" si="85"/>
        <v/>
      </c>
      <c r="BV25" s="456" t="str">
        <f t="shared" si="85"/>
        <v/>
      </c>
      <c r="BW25" s="461" t="str">
        <f t="shared" si="85"/>
        <v/>
      </c>
      <c r="BX25" s="441"/>
      <c r="JT25" s="284">
        <v>17</v>
      </c>
    </row>
    <row r="26" spans="1:280" ht="15.9" customHeight="1">
      <c r="A26" s="1712"/>
      <c r="B26" s="452" t="s">
        <v>1030</v>
      </c>
      <c r="C26" s="453" t="str">
        <f>VLOOKUP(B26,'P13'!B:AA,25,0)&amp;""</f>
        <v>×</v>
      </c>
      <c r="D26" s="453" t="str">
        <f>VLOOKUP(B26,'P13'!B:Z,2,0)&amp;""</f>
        <v/>
      </c>
      <c r="E26" s="453" t="str">
        <f>VLOOKUP(B26,'P13'!B:Z,4,0)&amp;""</f>
        <v/>
      </c>
      <c r="F26" s="453" t="str">
        <f>VLOOKUP(B26,'P13'!B:Z,8,0)&amp;""</f>
        <v/>
      </c>
      <c r="G26" s="395" t="str">
        <f>VLOOKUP(B26,'P13'!B:AA,23,0)&amp;""</f>
        <v/>
      </c>
      <c r="H26" s="395" t="str">
        <f>VLOOKUP(B26,'P13'!B:AA,24,0)&amp;""</f>
        <v/>
      </c>
      <c r="I26" s="525"/>
      <c r="J26" s="519"/>
      <c r="K26" s="520"/>
      <c r="L26" s="454" t="s">
        <v>971</v>
      </c>
      <c r="M26" s="521"/>
      <c r="N26" s="522"/>
      <c r="O26" s="523"/>
      <c r="P26" s="520"/>
      <c r="Q26" s="454" t="s">
        <v>971</v>
      </c>
      <c r="R26" s="521"/>
      <c r="S26" s="524"/>
      <c r="T26" s="455" t="str">
        <f t="shared" si="86"/>
        <v/>
      </c>
      <c r="U26" s="456" t="str">
        <f t="shared" si="82"/>
        <v/>
      </c>
      <c r="V26" s="456" t="str">
        <f t="shared" si="82"/>
        <v/>
      </c>
      <c r="W26" s="457" t="str">
        <f t="shared" si="82"/>
        <v/>
      </c>
      <c r="X26" s="458" t="str">
        <f t="shared" si="82"/>
        <v/>
      </c>
      <c r="Y26" s="456" t="str">
        <f t="shared" si="82"/>
        <v/>
      </c>
      <c r="Z26" s="456" t="str">
        <f t="shared" si="82"/>
        <v/>
      </c>
      <c r="AA26" s="459" t="str">
        <f t="shared" si="82"/>
        <v/>
      </c>
      <c r="AB26" s="460" t="str">
        <f t="shared" si="82"/>
        <v/>
      </c>
      <c r="AC26" s="456" t="str">
        <f t="shared" si="82"/>
        <v/>
      </c>
      <c r="AD26" s="456" t="str">
        <f t="shared" si="82"/>
        <v/>
      </c>
      <c r="AE26" s="457" t="str">
        <f t="shared" si="82"/>
        <v/>
      </c>
      <c r="AF26" s="458" t="str">
        <f t="shared" si="82"/>
        <v/>
      </c>
      <c r="AG26" s="456" t="str">
        <f t="shared" si="82"/>
        <v/>
      </c>
      <c r="AH26" s="456" t="str">
        <f t="shared" si="82"/>
        <v/>
      </c>
      <c r="AI26" s="459" t="str">
        <f t="shared" si="82"/>
        <v/>
      </c>
      <c r="AJ26" s="460" t="str">
        <f t="shared" si="82"/>
        <v/>
      </c>
      <c r="AK26" s="456" t="str">
        <f t="shared" si="83"/>
        <v/>
      </c>
      <c r="AL26" s="456" t="str">
        <f t="shared" si="83"/>
        <v/>
      </c>
      <c r="AM26" s="457" t="str">
        <f t="shared" si="83"/>
        <v/>
      </c>
      <c r="AN26" s="458" t="str">
        <f t="shared" si="83"/>
        <v/>
      </c>
      <c r="AO26" s="456" t="str">
        <f t="shared" si="83"/>
        <v/>
      </c>
      <c r="AP26" s="456" t="str">
        <f t="shared" si="83"/>
        <v/>
      </c>
      <c r="AQ26" s="459" t="str">
        <f t="shared" si="83"/>
        <v/>
      </c>
      <c r="AR26" s="460" t="str">
        <f t="shared" si="83"/>
        <v/>
      </c>
      <c r="AS26" s="456" t="str">
        <f t="shared" si="83"/>
        <v/>
      </c>
      <c r="AT26" s="456" t="str">
        <f t="shared" si="83"/>
        <v/>
      </c>
      <c r="AU26" s="457" t="str">
        <f t="shared" si="83"/>
        <v/>
      </c>
      <c r="AV26" s="458" t="str">
        <f t="shared" si="83"/>
        <v/>
      </c>
      <c r="AW26" s="456" t="str">
        <f t="shared" si="83"/>
        <v/>
      </c>
      <c r="AX26" s="456" t="str">
        <f t="shared" si="83"/>
        <v/>
      </c>
      <c r="AY26" s="459" t="str">
        <f t="shared" si="83"/>
        <v/>
      </c>
      <c r="AZ26" s="460" t="str">
        <f t="shared" si="83"/>
        <v/>
      </c>
      <c r="BA26" s="456" t="str">
        <f t="shared" si="84"/>
        <v/>
      </c>
      <c r="BB26" s="456" t="str">
        <f t="shared" si="84"/>
        <v/>
      </c>
      <c r="BC26" s="457" t="str">
        <f t="shared" si="84"/>
        <v/>
      </c>
      <c r="BD26" s="458" t="str">
        <f t="shared" si="84"/>
        <v/>
      </c>
      <c r="BE26" s="456" t="str">
        <f t="shared" si="84"/>
        <v/>
      </c>
      <c r="BF26" s="456" t="str">
        <f t="shared" si="84"/>
        <v/>
      </c>
      <c r="BG26" s="459" t="str">
        <f t="shared" si="84"/>
        <v/>
      </c>
      <c r="BH26" s="460" t="str">
        <f t="shared" si="84"/>
        <v/>
      </c>
      <c r="BI26" s="456" t="str">
        <f t="shared" si="84"/>
        <v/>
      </c>
      <c r="BJ26" s="456" t="str">
        <f t="shared" si="84"/>
        <v/>
      </c>
      <c r="BK26" s="457" t="str">
        <f t="shared" si="84"/>
        <v/>
      </c>
      <c r="BL26" s="458" t="str">
        <f t="shared" si="84"/>
        <v/>
      </c>
      <c r="BM26" s="456" t="str">
        <f t="shared" si="84"/>
        <v/>
      </c>
      <c r="BN26" s="456" t="str">
        <f t="shared" si="84"/>
        <v/>
      </c>
      <c r="BO26" s="459" t="str">
        <f t="shared" si="84"/>
        <v/>
      </c>
      <c r="BP26" s="458" t="str">
        <f t="shared" si="84"/>
        <v/>
      </c>
      <c r="BQ26" s="456" t="str">
        <f t="shared" si="85"/>
        <v/>
      </c>
      <c r="BR26" s="456" t="str">
        <f t="shared" si="85"/>
        <v/>
      </c>
      <c r="BS26" s="459" t="str">
        <f t="shared" si="85"/>
        <v/>
      </c>
      <c r="BT26" s="460" t="str">
        <f t="shared" si="85"/>
        <v/>
      </c>
      <c r="BU26" s="456" t="str">
        <f t="shared" si="85"/>
        <v/>
      </c>
      <c r="BV26" s="456" t="str">
        <f t="shared" si="85"/>
        <v/>
      </c>
      <c r="BW26" s="461" t="str">
        <f t="shared" si="85"/>
        <v/>
      </c>
      <c r="BX26" s="441"/>
      <c r="JT26" s="284">
        <v>18</v>
      </c>
    </row>
    <row r="27" spans="1:280" ht="15.9" customHeight="1">
      <c r="A27" s="1712"/>
      <c r="B27" s="452" t="s">
        <v>1031</v>
      </c>
      <c r="C27" s="453" t="str">
        <f>VLOOKUP(B27,'P13'!B:AA,25,0)&amp;""</f>
        <v>×</v>
      </c>
      <c r="D27" s="453" t="str">
        <f>VLOOKUP(B27,'P13'!B:Z,2,0)&amp;""</f>
        <v/>
      </c>
      <c r="E27" s="453" t="str">
        <f>VLOOKUP(B27,'P13'!B:Z,4,0)&amp;""</f>
        <v/>
      </c>
      <c r="F27" s="453" t="str">
        <f>VLOOKUP(B27,'P13'!B:Z,8,0)&amp;""</f>
        <v/>
      </c>
      <c r="G27" s="395" t="str">
        <f>VLOOKUP(B27,'P13'!B:AA,23,0)&amp;""</f>
        <v/>
      </c>
      <c r="H27" s="395" t="str">
        <f>VLOOKUP(B27,'P13'!B:AA,24,0)&amp;""</f>
        <v/>
      </c>
      <c r="I27" s="525"/>
      <c r="J27" s="519"/>
      <c r="K27" s="520"/>
      <c r="L27" s="454" t="s">
        <v>971</v>
      </c>
      <c r="M27" s="521"/>
      <c r="N27" s="522"/>
      <c r="O27" s="523"/>
      <c r="P27" s="520"/>
      <c r="Q27" s="454" t="s">
        <v>971</v>
      </c>
      <c r="R27" s="521"/>
      <c r="S27" s="524"/>
      <c r="T27" s="455" t="str">
        <f t="shared" si="86"/>
        <v/>
      </c>
      <c r="U27" s="456" t="str">
        <f t="shared" si="82"/>
        <v/>
      </c>
      <c r="V27" s="456" t="str">
        <f t="shared" si="82"/>
        <v/>
      </c>
      <c r="W27" s="457" t="str">
        <f t="shared" si="82"/>
        <v/>
      </c>
      <c r="X27" s="458" t="str">
        <f t="shared" si="82"/>
        <v/>
      </c>
      <c r="Y27" s="456" t="str">
        <f t="shared" si="82"/>
        <v/>
      </c>
      <c r="Z27" s="456" t="str">
        <f t="shared" si="82"/>
        <v/>
      </c>
      <c r="AA27" s="459" t="str">
        <f t="shared" si="82"/>
        <v/>
      </c>
      <c r="AB27" s="460" t="str">
        <f t="shared" si="82"/>
        <v/>
      </c>
      <c r="AC27" s="456" t="str">
        <f t="shared" si="82"/>
        <v/>
      </c>
      <c r="AD27" s="456" t="str">
        <f t="shared" si="82"/>
        <v/>
      </c>
      <c r="AE27" s="457" t="str">
        <f t="shared" si="82"/>
        <v/>
      </c>
      <c r="AF27" s="458" t="str">
        <f t="shared" si="82"/>
        <v/>
      </c>
      <c r="AG27" s="456" t="str">
        <f t="shared" si="82"/>
        <v/>
      </c>
      <c r="AH27" s="456" t="str">
        <f t="shared" si="82"/>
        <v/>
      </c>
      <c r="AI27" s="459" t="str">
        <f t="shared" si="82"/>
        <v/>
      </c>
      <c r="AJ27" s="460" t="str">
        <f t="shared" si="82"/>
        <v/>
      </c>
      <c r="AK27" s="456" t="str">
        <f t="shared" si="83"/>
        <v/>
      </c>
      <c r="AL27" s="456" t="str">
        <f t="shared" si="83"/>
        <v/>
      </c>
      <c r="AM27" s="457" t="str">
        <f t="shared" si="83"/>
        <v/>
      </c>
      <c r="AN27" s="458" t="str">
        <f t="shared" si="83"/>
        <v/>
      </c>
      <c r="AO27" s="456" t="str">
        <f t="shared" si="83"/>
        <v/>
      </c>
      <c r="AP27" s="456" t="str">
        <f t="shared" si="83"/>
        <v/>
      </c>
      <c r="AQ27" s="459" t="str">
        <f t="shared" si="83"/>
        <v/>
      </c>
      <c r="AR27" s="460" t="str">
        <f t="shared" si="83"/>
        <v/>
      </c>
      <c r="AS27" s="456" t="str">
        <f t="shared" si="83"/>
        <v/>
      </c>
      <c r="AT27" s="456" t="str">
        <f t="shared" si="83"/>
        <v/>
      </c>
      <c r="AU27" s="457" t="str">
        <f t="shared" si="83"/>
        <v/>
      </c>
      <c r="AV27" s="458" t="str">
        <f t="shared" si="83"/>
        <v/>
      </c>
      <c r="AW27" s="456" t="str">
        <f t="shared" si="83"/>
        <v/>
      </c>
      <c r="AX27" s="456" t="str">
        <f t="shared" si="83"/>
        <v/>
      </c>
      <c r="AY27" s="459" t="str">
        <f t="shared" si="83"/>
        <v/>
      </c>
      <c r="AZ27" s="460" t="str">
        <f t="shared" si="83"/>
        <v/>
      </c>
      <c r="BA27" s="456" t="str">
        <f t="shared" si="84"/>
        <v/>
      </c>
      <c r="BB27" s="456" t="str">
        <f t="shared" si="84"/>
        <v/>
      </c>
      <c r="BC27" s="457" t="str">
        <f t="shared" si="84"/>
        <v/>
      </c>
      <c r="BD27" s="458" t="str">
        <f t="shared" si="84"/>
        <v/>
      </c>
      <c r="BE27" s="456" t="str">
        <f t="shared" si="84"/>
        <v/>
      </c>
      <c r="BF27" s="456" t="str">
        <f t="shared" si="84"/>
        <v/>
      </c>
      <c r="BG27" s="459" t="str">
        <f t="shared" si="84"/>
        <v/>
      </c>
      <c r="BH27" s="460" t="str">
        <f t="shared" si="84"/>
        <v/>
      </c>
      <c r="BI27" s="456" t="str">
        <f t="shared" si="84"/>
        <v/>
      </c>
      <c r="BJ27" s="456" t="str">
        <f t="shared" si="84"/>
        <v/>
      </c>
      <c r="BK27" s="457" t="str">
        <f t="shared" si="84"/>
        <v/>
      </c>
      <c r="BL27" s="458" t="str">
        <f t="shared" si="84"/>
        <v/>
      </c>
      <c r="BM27" s="456" t="str">
        <f t="shared" si="84"/>
        <v/>
      </c>
      <c r="BN27" s="456" t="str">
        <f t="shared" si="84"/>
        <v/>
      </c>
      <c r="BO27" s="459" t="str">
        <f t="shared" si="84"/>
        <v/>
      </c>
      <c r="BP27" s="458" t="str">
        <f t="shared" si="84"/>
        <v/>
      </c>
      <c r="BQ27" s="456" t="str">
        <f t="shared" si="85"/>
        <v/>
      </c>
      <c r="BR27" s="456" t="str">
        <f t="shared" si="85"/>
        <v/>
      </c>
      <c r="BS27" s="459" t="str">
        <f t="shared" si="85"/>
        <v/>
      </c>
      <c r="BT27" s="460" t="str">
        <f t="shared" si="85"/>
        <v/>
      </c>
      <c r="BU27" s="456" t="str">
        <f t="shared" si="85"/>
        <v/>
      </c>
      <c r="BV27" s="456" t="str">
        <f t="shared" si="85"/>
        <v/>
      </c>
      <c r="BW27" s="461" t="str">
        <f t="shared" si="85"/>
        <v/>
      </c>
      <c r="BX27" s="441"/>
      <c r="JT27" s="284">
        <v>19</v>
      </c>
    </row>
    <row r="28" spans="1:280" ht="15.9" customHeight="1">
      <c r="A28" s="1712"/>
      <c r="B28" s="452" t="s">
        <v>1032</v>
      </c>
      <c r="C28" s="453" t="str">
        <f>VLOOKUP(B28,'P13'!B:AA,25,0)&amp;""</f>
        <v>×</v>
      </c>
      <c r="D28" s="453" t="str">
        <f>VLOOKUP(B28,'P13'!B:Z,2,0)&amp;""</f>
        <v/>
      </c>
      <c r="E28" s="453" t="str">
        <f>VLOOKUP(B28,'P13'!B:Z,4,0)&amp;""</f>
        <v/>
      </c>
      <c r="F28" s="453" t="str">
        <f>VLOOKUP(B28,'P13'!B:Z,8,0)&amp;""</f>
        <v/>
      </c>
      <c r="G28" s="395" t="str">
        <f>VLOOKUP(B28,'P13'!B:AA,23,0)&amp;""</f>
        <v/>
      </c>
      <c r="H28" s="395" t="str">
        <f>VLOOKUP(B28,'P13'!B:AA,24,0)&amp;""</f>
        <v/>
      </c>
      <c r="I28" s="525"/>
      <c r="J28" s="519"/>
      <c r="K28" s="520"/>
      <c r="L28" s="454" t="s">
        <v>971</v>
      </c>
      <c r="M28" s="521"/>
      <c r="N28" s="522"/>
      <c r="O28" s="523"/>
      <c r="P28" s="520"/>
      <c r="Q28" s="454" t="s">
        <v>971</v>
      </c>
      <c r="R28" s="521"/>
      <c r="S28" s="524"/>
      <c r="T28" s="455" t="str">
        <f t="shared" si="86"/>
        <v/>
      </c>
      <c r="U28" s="456" t="str">
        <f t="shared" si="82"/>
        <v/>
      </c>
      <c r="V28" s="456" t="str">
        <f t="shared" si="82"/>
        <v/>
      </c>
      <c r="W28" s="457" t="str">
        <f t="shared" si="82"/>
        <v/>
      </c>
      <c r="X28" s="458" t="str">
        <f t="shared" si="82"/>
        <v/>
      </c>
      <c r="Y28" s="456" t="str">
        <f t="shared" si="82"/>
        <v/>
      </c>
      <c r="Z28" s="456" t="str">
        <f t="shared" si="82"/>
        <v/>
      </c>
      <c r="AA28" s="459" t="str">
        <f t="shared" si="82"/>
        <v/>
      </c>
      <c r="AB28" s="460" t="str">
        <f t="shared" si="82"/>
        <v/>
      </c>
      <c r="AC28" s="456" t="str">
        <f t="shared" si="82"/>
        <v/>
      </c>
      <c r="AD28" s="456" t="str">
        <f t="shared" si="82"/>
        <v/>
      </c>
      <c r="AE28" s="457" t="str">
        <f t="shared" si="82"/>
        <v/>
      </c>
      <c r="AF28" s="458" t="str">
        <f t="shared" si="82"/>
        <v/>
      </c>
      <c r="AG28" s="456" t="str">
        <f t="shared" si="82"/>
        <v/>
      </c>
      <c r="AH28" s="456" t="str">
        <f t="shared" si="82"/>
        <v/>
      </c>
      <c r="AI28" s="459" t="str">
        <f t="shared" si="82"/>
        <v/>
      </c>
      <c r="AJ28" s="460" t="str">
        <f t="shared" si="82"/>
        <v/>
      </c>
      <c r="AK28" s="456" t="str">
        <f t="shared" si="83"/>
        <v/>
      </c>
      <c r="AL28" s="456" t="str">
        <f t="shared" si="83"/>
        <v/>
      </c>
      <c r="AM28" s="457" t="str">
        <f t="shared" si="83"/>
        <v/>
      </c>
      <c r="AN28" s="458" t="str">
        <f t="shared" si="83"/>
        <v/>
      </c>
      <c r="AO28" s="456" t="str">
        <f t="shared" si="83"/>
        <v/>
      </c>
      <c r="AP28" s="456" t="str">
        <f t="shared" si="83"/>
        <v/>
      </c>
      <c r="AQ28" s="459" t="str">
        <f t="shared" si="83"/>
        <v/>
      </c>
      <c r="AR28" s="460" t="str">
        <f t="shared" si="83"/>
        <v/>
      </c>
      <c r="AS28" s="456" t="str">
        <f t="shared" si="83"/>
        <v/>
      </c>
      <c r="AT28" s="456" t="str">
        <f t="shared" si="83"/>
        <v/>
      </c>
      <c r="AU28" s="457" t="str">
        <f t="shared" si="83"/>
        <v/>
      </c>
      <c r="AV28" s="458" t="str">
        <f t="shared" si="83"/>
        <v/>
      </c>
      <c r="AW28" s="456" t="str">
        <f t="shared" si="83"/>
        <v/>
      </c>
      <c r="AX28" s="456" t="str">
        <f t="shared" si="83"/>
        <v/>
      </c>
      <c r="AY28" s="459" t="str">
        <f t="shared" si="83"/>
        <v/>
      </c>
      <c r="AZ28" s="460" t="str">
        <f t="shared" si="83"/>
        <v/>
      </c>
      <c r="BA28" s="456" t="str">
        <f t="shared" si="84"/>
        <v/>
      </c>
      <c r="BB28" s="456" t="str">
        <f t="shared" si="84"/>
        <v/>
      </c>
      <c r="BC28" s="457" t="str">
        <f t="shared" si="84"/>
        <v/>
      </c>
      <c r="BD28" s="458" t="str">
        <f t="shared" si="84"/>
        <v/>
      </c>
      <c r="BE28" s="456" t="str">
        <f t="shared" si="84"/>
        <v/>
      </c>
      <c r="BF28" s="456" t="str">
        <f t="shared" si="84"/>
        <v/>
      </c>
      <c r="BG28" s="459" t="str">
        <f t="shared" si="84"/>
        <v/>
      </c>
      <c r="BH28" s="460" t="str">
        <f t="shared" si="84"/>
        <v/>
      </c>
      <c r="BI28" s="456" t="str">
        <f t="shared" si="84"/>
        <v/>
      </c>
      <c r="BJ28" s="456" t="str">
        <f t="shared" si="84"/>
        <v/>
      </c>
      <c r="BK28" s="457" t="str">
        <f t="shared" si="84"/>
        <v/>
      </c>
      <c r="BL28" s="458" t="str">
        <f t="shared" si="84"/>
        <v/>
      </c>
      <c r="BM28" s="456" t="str">
        <f t="shared" si="84"/>
        <v/>
      </c>
      <c r="BN28" s="456" t="str">
        <f t="shared" si="84"/>
        <v/>
      </c>
      <c r="BO28" s="459" t="str">
        <f t="shared" si="84"/>
        <v/>
      </c>
      <c r="BP28" s="458" t="str">
        <f t="shared" si="84"/>
        <v/>
      </c>
      <c r="BQ28" s="456" t="str">
        <f t="shared" si="85"/>
        <v/>
      </c>
      <c r="BR28" s="456" t="str">
        <f t="shared" si="85"/>
        <v/>
      </c>
      <c r="BS28" s="459" t="str">
        <f t="shared" si="85"/>
        <v/>
      </c>
      <c r="BT28" s="460" t="str">
        <f t="shared" si="85"/>
        <v/>
      </c>
      <c r="BU28" s="456" t="str">
        <f t="shared" si="85"/>
        <v/>
      </c>
      <c r="BV28" s="456" t="str">
        <f t="shared" si="85"/>
        <v/>
      </c>
      <c r="BW28" s="461" t="str">
        <f t="shared" si="85"/>
        <v/>
      </c>
      <c r="BX28" s="441"/>
      <c r="JT28" s="284">
        <v>20</v>
      </c>
    </row>
    <row r="29" spans="1:280" ht="15.9" customHeight="1">
      <c r="A29" s="1712"/>
      <c r="B29" s="452" t="s">
        <v>1033</v>
      </c>
      <c r="C29" s="453" t="str">
        <f>VLOOKUP(B29,'P13'!B:AA,25,0)&amp;""</f>
        <v>×</v>
      </c>
      <c r="D29" s="453" t="str">
        <f>VLOOKUP(B29,'P13'!B:Z,2,0)&amp;""</f>
        <v/>
      </c>
      <c r="E29" s="453" t="str">
        <f>VLOOKUP(B29,'P13'!B:Z,4,0)&amp;""</f>
        <v/>
      </c>
      <c r="F29" s="453" t="str">
        <f>VLOOKUP(B29,'P13'!B:Z,8,0)&amp;""</f>
        <v/>
      </c>
      <c r="G29" s="395" t="str">
        <f>VLOOKUP(B29,'P13'!B:AA,23,0)&amp;""</f>
        <v/>
      </c>
      <c r="H29" s="395" t="str">
        <f>VLOOKUP(B29,'P13'!B:AA,24,0)&amp;""</f>
        <v/>
      </c>
      <c r="I29" s="525"/>
      <c r="J29" s="519"/>
      <c r="K29" s="520"/>
      <c r="L29" s="454" t="s">
        <v>971</v>
      </c>
      <c r="M29" s="521"/>
      <c r="N29" s="522"/>
      <c r="O29" s="523"/>
      <c r="P29" s="520"/>
      <c r="Q29" s="454" t="s">
        <v>971</v>
      </c>
      <c r="R29" s="521"/>
      <c r="S29" s="524"/>
      <c r="T29" s="455" t="str">
        <f t="shared" si="86"/>
        <v/>
      </c>
      <c r="U29" s="456" t="str">
        <f t="shared" si="82"/>
        <v/>
      </c>
      <c r="V29" s="456" t="str">
        <f t="shared" si="82"/>
        <v/>
      </c>
      <c r="W29" s="457" t="str">
        <f t="shared" si="82"/>
        <v/>
      </c>
      <c r="X29" s="458" t="str">
        <f t="shared" si="82"/>
        <v/>
      </c>
      <c r="Y29" s="456" t="str">
        <f t="shared" si="82"/>
        <v/>
      </c>
      <c r="Z29" s="456" t="str">
        <f t="shared" si="82"/>
        <v/>
      </c>
      <c r="AA29" s="459" t="str">
        <f t="shared" si="82"/>
        <v/>
      </c>
      <c r="AB29" s="460" t="str">
        <f t="shared" si="82"/>
        <v/>
      </c>
      <c r="AC29" s="456" t="str">
        <f t="shared" si="82"/>
        <v/>
      </c>
      <c r="AD29" s="456" t="str">
        <f t="shared" si="82"/>
        <v/>
      </c>
      <c r="AE29" s="457" t="str">
        <f t="shared" si="82"/>
        <v/>
      </c>
      <c r="AF29" s="458" t="str">
        <f t="shared" si="82"/>
        <v/>
      </c>
      <c r="AG29" s="456" t="str">
        <f t="shared" si="82"/>
        <v/>
      </c>
      <c r="AH29" s="456" t="str">
        <f t="shared" si="82"/>
        <v/>
      </c>
      <c r="AI29" s="459" t="str">
        <f t="shared" si="82"/>
        <v/>
      </c>
      <c r="AJ29" s="460" t="str">
        <f t="shared" si="82"/>
        <v/>
      </c>
      <c r="AK29" s="456" t="str">
        <f t="shared" si="83"/>
        <v/>
      </c>
      <c r="AL29" s="456" t="str">
        <f t="shared" si="83"/>
        <v/>
      </c>
      <c r="AM29" s="457" t="str">
        <f t="shared" si="83"/>
        <v/>
      </c>
      <c r="AN29" s="458" t="str">
        <f t="shared" si="83"/>
        <v/>
      </c>
      <c r="AO29" s="456" t="str">
        <f t="shared" si="83"/>
        <v/>
      </c>
      <c r="AP29" s="456" t="str">
        <f t="shared" si="83"/>
        <v/>
      </c>
      <c r="AQ29" s="459" t="str">
        <f t="shared" si="83"/>
        <v/>
      </c>
      <c r="AR29" s="460" t="str">
        <f t="shared" si="83"/>
        <v/>
      </c>
      <c r="AS29" s="456" t="str">
        <f t="shared" si="83"/>
        <v/>
      </c>
      <c r="AT29" s="456" t="str">
        <f t="shared" si="83"/>
        <v/>
      </c>
      <c r="AU29" s="457" t="str">
        <f t="shared" si="83"/>
        <v/>
      </c>
      <c r="AV29" s="458" t="str">
        <f t="shared" si="83"/>
        <v/>
      </c>
      <c r="AW29" s="456" t="str">
        <f t="shared" si="83"/>
        <v/>
      </c>
      <c r="AX29" s="456" t="str">
        <f t="shared" si="83"/>
        <v/>
      </c>
      <c r="AY29" s="459" t="str">
        <f t="shared" si="83"/>
        <v/>
      </c>
      <c r="AZ29" s="460" t="str">
        <f t="shared" si="83"/>
        <v/>
      </c>
      <c r="BA29" s="456" t="str">
        <f t="shared" si="84"/>
        <v/>
      </c>
      <c r="BB29" s="456" t="str">
        <f t="shared" si="84"/>
        <v/>
      </c>
      <c r="BC29" s="457" t="str">
        <f t="shared" si="84"/>
        <v/>
      </c>
      <c r="BD29" s="458" t="str">
        <f t="shared" si="84"/>
        <v/>
      </c>
      <c r="BE29" s="456" t="str">
        <f t="shared" si="84"/>
        <v/>
      </c>
      <c r="BF29" s="456" t="str">
        <f t="shared" si="84"/>
        <v/>
      </c>
      <c r="BG29" s="459" t="str">
        <f t="shared" si="84"/>
        <v/>
      </c>
      <c r="BH29" s="460" t="str">
        <f t="shared" si="84"/>
        <v/>
      </c>
      <c r="BI29" s="456" t="str">
        <f t="shared" si="84"/>
        <v/>
      </c>
      <c r="BJ29" s="456" t="str">
        <f t="shared" si="84"/>
        <v/>
      </c>
      <c r="BK29" s="457" t="str">
        <f t="shared" si="84"/>
        <v/>
      </c>
      <c r="BL29" s="458" t="str">
        <f t="shared" si="84"/>
        <v/>
      </c>
      <c r="BM29" s="456" t="str">
        <f t="shared" si="84"/>
        <v/>
      </c>
      <c r="BN29" s="456" t="str">
        <f t="shared" si="84"/>
        <v/>
      </c>
      <c r="BO29" s="459" t="str">
        <f t="shared" si="84"/>
        <v/>
      </c>
      <c r="BP29" s="458" t="str">
        <f t="shared" si="84"/>
        <v/>
      </c>
      <c r="BQ29" s="456" t="str">
        <f t="shared" si="85"/>
        <v/>
      </c>
      <c r="BR29" s="456" t="str">
        <f t="shared" si="85"/>
        <v/>
      </c>
      <c r="BS29" s="459" t="str">
        <f t="shared" si="85"/>
        <v/>
      </c>
      <c r="BT29" s="460" t="str">
        <f t="shared" si="85"/>
        <v/>
      </c>
      <c r="BU29" s="456" t="str">
        <f t="shared" si="85"/>
        <v/>
      </c>
      <c r="BV29" s="456" t="str">
        <f t="shared" si="85"/>
        <v/>
      </c>
      <c r="BW29" s="461" t="str">
        <f t="shared" si="85"/>
        <v/>
      </c>
      <c r="BX29" s="441"/>
      <c r="JT29" s="284">
        <v>21</v>
      </c>
    </row>
    <row r="30" spans="1:280" ht="15.9" customHeight="1">
      <c r="A30" s="1712"/>
      <c r="B30" s="452" t="s">
        <v>1034</v>
      </c>
      <c r="C30" s="453" t="str">
        <f>VLOOKUP(B30,'P13'!B:AA,25,0)&amp;""</f>
        <v>×</v>
      </c>
      <c r="D30" s="453" t="str">
        <f>VLOOKUP(B30,'P13'!B:Z,2,0)&amp;""</f>
        <v/>
      </c>
      <c r="E30" s="453" t="str">
        <f>VLOOKUP(B30,'P13'!B:Z,4,0)&amp;""</f>
        <v/>
      </c>
      <c r="F30" s="453" t="str">
        <f>VLOOKUP(B30,'P13'!B:Z,8,0)&amp;""</f>
        <v/>
      </c>
      <c r="G30" s="395" t="str">
        <f>VLOOKUP(B30,'P13'!B:AA,23,0)&amp;""</f>
        <v/>
      </c>
      <c r="H30" s="395" t="str">
        <f>VLOOKUP(B30,'P13'!B:AA,24,0)&amp;""</f>
        <v/>
      </c>
      <c r="I30" s="525"/>
      <c r="J30" s="519"/>
      <c r="K30" s="520"/>
      <c r="L30" s="454" t="s">
        <v>971</v>
      </c>
      <c r="M30" s="521"/>
      <c r="N30" s="522"/>
      <c r="O30" s="523"/>
      <c r="P30" s="520"/>
      <c r="Q30" s="454" t="s">
        <v>971</v>
      </c>
      <c r="R30" s="521"/>
      <c r="S30" s="524"/>
      <c r="T30" s="455" t="str">
        <f t="shared" si="86"/>
        <v/>
      </c>
      <c r="U30" s="456" t="str">
        <f t="shared" si="82"/>
        <v/>
      </c>
      <c r="V30" s="456" t="str">
        <f t="shared" si="82"/>
        <v/>
      </c>
      <c r="W30" s="457" t="str">
        <f t="shared" si="82"/>
        <v/>
      </c>
      <c r="X30" s="458" t="str">
        <f t="shared" si="82"/>
        <v/>
      </c>
      <c r="Y30" s="456" t="str">
        <f t="shared" si="82"/>
        <v/>
      </c>
      <c r="Z30" s="456" t="str">
        <f t="shared" si="82"/>
        <v/>
      </c>
      <c r="AA30" s="459" t="str">
        <f t="shared" si="82"/>
        <v/>
      </c>
      <c r="AB30" s="460" t="str">
        <f t="shared" si="82"/>
        <v/>
      </c>
      <c r="AC30" s="456" t="str">
        <f t="shared" si="82"/>
        <v/>
      </c>
      <c r="AD30" s="456" t="str">
        <f t="shared" si="82"/>
        <v/>
      </c>
      <c r="AE30" s="457" t="str">
        <f t="shared" si="82"/>
        <v/>
      </c>
      <c r="AF30" s="458" t="str">
        <f t="shared" si="82"/>
        <v/>
      </c>
      <c r="AG30" s="456" t="str">
        <f t="shared" si="82"/>
        <v/>
      </c>
      <c r="AH30" s="456" t="str">
        <f t="shared" si="82"/>
        <v/>
      </c>
      <c r="AI30" s="459" t="str">
        <f t="shared" si="82"/>
        <v/>
      </c>
      <c r="AJ30" s="460" t="str">
        <f t="shared" si="82"/>
        <v/>
      </c>
      <c r="AK30" s="456" t="str">
        <f t="shared" si="83"/>
        <v/>
      </c>
      <c r="AL30" s="456" t="str">
        <f t="shared" si="83"/>
        <v/>
      </c>
      <c r="AM30" s="457" t="str">
        <f t="shared" si="83"/>
        <v/>
      </c>
      <c r="AN30" s="458" t="str">
        <f t="shared" si="83"/>
        <v/>
      </c>
      <c r="AO30" s="456" t="str">
        <f t="shared" si="83"/>
        <v/>
      </c>
      <c r="AP30" s="456" t="str">
        <f t="shared" si="83"/>
        <v/>
      </c>
      <c r="AQ30" s="459" t="str">
        <f t="shared" si="83"/>
        <v/>
      </c>
      <c r="AR30" s="460" t="str">
        <f t="shared" si="83"/>
        <v/>
      </c>
      <c r="AS30" s="456" t="str">
        <f t="shared" si="83"/>
        <v/>
      </c>
      <c r="AT30" s="456" t="str">
        <f t="shared" si="83"/>
        <v/>
      </c>
      <c r="AU30" s="457" t="str">
        <f t="shared" si="83"/>
        <v/>
      </c>
      <c r="AV30" s="458" t="str">
        <f t="shared" si="83"/>
        <v/>
      </c>
      <c r="AW30" s="456" t="str">
        <f t="shared" si="83"/>
        <v/>
      </c>
      <c r="AX30" s="456" t="str">
        <f t="shared" si="83"/>
        <v/>
      </c>
      <c r="AY30" s="459" t="str">
        <f t="shared" si="83"/>
        <v/>
      </c>
      <c r="AZ30" s="460" t="str">
        <f t="shared" si="83"/>
        <v/>
      </c>
      <c r="BA30" s="456" t="str">
        <f t="shared" si="84"/>
        <v/>
      </c>
      <c r="BB30" s="456" t="str">
        <f t="shared" si="84"/>
        <v/>
      </c>
      <c r="BC30" s="457" t="str">
        <f t="shared" si="84"/>
        <v/>
      </c>
      <c r="BD30" s="458" t="str">
        <f t="shared" si="84"/>
        <v/>
      </c>
      <c r="BE30" s="456" t="str">
        <f t="shared" si="84"/>
        <v/>
      </c>
      <c r="BF30" s="456" t="str">
        <f t="shared" si="84"/>
        <v/>
      </c>
      <c r="BG30" s="459" t="str">
        <f t="shared" si="84"/>
        <v/>
      </c>
      <c r="BH30" s="460" t="str">
        <f t="shared" si="84"/>
        <v/>
      </c>
      <c r="BI30" s="456" t="str">
        <f t="shared" si="84"/>
        <v/>
      </c>
      <c r="BJ30" s="456" t="str">
        <f t="shared" si="84"/>
        <v/>
      </c>
      <c r="BK30" s="457" t="str">
        <f t="shared" si="84"/>
        <v/>
      </c>
      <c r="BL30" s="458" t="str">
        <f t="shared" si="84"/>
        <v/>
      </c>
      <c r="BM30" s="456" t="str">
        <f t="shared" si="84"/>
        <v/>
      </c>
      <c r="BN30" s="456" t="str">
        <f t="shared" si="84"/>
        <v/>
      </c>
      <c r="BO30" s="459" t="str">
        <f t="shared" si="84"/>
        <v/>
      </c>
      <c r="BP30" s="458" t="str">
        <f t="shared" si="84"/>
        <v/>
      </c>
      <c r="BQ30" s="456" t="str">
        <f t="shared" si="85"/>
        <v/>
      </c>
      <c r="BR30" s="456" t="str">
        <f t="shared" si="85"/>
        <v/>
      </c>
      <c r="BS30" s="459" t="str">
        <f t="shared" si="85"/>
        <v/>
      </c>
      <c r="BT30" s="460" t="str">
        <f t="shared" si="85"/>
        <v/>
      </c>
      <c r="BU30" s="456" t="str">
        <f t="shared" si="85"/>
        <v/>
      </c>
      <c r="BV30" s="456" t="str">
        <f t="shared" si="85"/>
        <v/>
      </c>
      <c r="BW30" s="461" t="str">
        <f t="shared" si="85"/>
        <v/>
      </c>
      <c r="BX30" s="441"/>
      <c r="JT30" s="284">
        <v>22</v>
      </c>
    </row>
    <row r="31" spans="1:280" ht="15.9" customHeight="1">
      <c r="A31" s="1712"/>
      <c r="B31" s="452" t="s">
        <v>1035</v>
      </c>
      <c r="C31" s="453" t="str">
        <f>VLOOKUP(B31,'P13'!B:AA,25,0)&amp;""</f>
        <v>×</v>
      </c>
      <c r="D31" s="453" t="str">
        <f>VLOOKUP(B31,'P13'!B:Z,2,0)&amp;""</f>
        <v/>
      </c>
      <c r="E31" s="453" t="str">
        <f>VLOOKUP(B31,'P13'!B:Z,4,0)&amp;""</f>
        <v/>
      </c>
      <c r="F31" s="453" t="str">
        <f>VLOOKUP(B31,'P13'!B:Z,8,0)&amp;""</f>
        <v/>
      </c>
      <c r="G31" s="395" t="str">
        <f>VLOOKUP(B31,'P13'!B:AA,23,0)&amp;""</f>
        <v/>
      </c>
      <c r="H31" s="395" t="str">
        <f>VLOOKUP(B31,'P13'!B:AA,24,0)&amp;""</f>
        <v/>
      </c>
      <c r="I31" s="525"/>
      <c r="J31" s="519"/>
      <c r="K31" s="520"/>
      <c r="L31" s="454" t="s">
        <v>971</v>
      </c>
      <c r="M31" s="521"/>
      <c r="N31" s="522"/>
      <c r="O31" s="523"/>
      <c r="P31" s="520"/>
      <c r="Q31" s="454" t="s">
        <v>971</v>
      </c>
      <c r="R31" s="521"/>
      <c r="S31" s="524"/>
      <c r="T31" s="455" t="str">
        <f t="shared" si="86"/>
        <v/>
      </c>
      <c r="U31" s="456" t="str">
        <f t="shared" si="82"/>
        <v/>
      </c>
      <c r="V31" s="456" t="str">
        <f t="shared" si="82"/>
        <v/>
      </c>
      <c r="W31" s="457" t="str">
        <f t="shared" si="82"/>
        <v/>
      </c>
      <c r="X31" s="458" t="str">
        <f t="shared" si="82"/>
        <v/>
      </c>
      <c r="Y31" s="456" t="str">
        <f t="shared" si="82"/>
        <v/>
      </c>
      <c r="Z31" s="456" t="str">
        <f t="shared" si="82"/>
        <v/>
      </c>
      <c r="AA31" s="459" t="str">
        <f t="shared" si="82"/>
        <v/>
      </c>
      <c r="AB31" s="460" t="str">
        <f t="shared" si="82"/>
        <v/>
      </c>
      <c r="AC31" s="456" t="str">
        <f t="shared" si="82"/>
        <v/>
      </c>
      <c r="AD31" s="456" t="str">
        <f t="shared" si="82"/>
        <v/>
      </c>
      <c r="AE31" s="457" t="str">
        <f t="shared" si="82"/>
        <v/>
      </c>
      <c r="AF31" s="458" t="str">
        <f t="shared" si="82"/>
        <v/>
      </c>
      <c r="AG31" s="456" t="str">
        <f t="shared" si="82"/>
        <v/>
      </c>
      <c r="AH31" s="456" t="str">
        <f t="shared" si="82"/>
        <v/>
      </c>
      <c r="AI31" s="459" t="str">
        <f t="shared" si="82"/>
        <v/>
      </c>
      <c r="AJ31" s="460" t="str">
        <f t="shared" si="82"/>
        <v/>
      </c>
      <c r="AK31" s="456" t="str">
        <f t="shared" si="83"/>
        <v/>
      </c>
      <c r="AL31" s="456" t="str">
        <f t="shared" si="83"/>
        <v/>
      </c>
      <c r="AM31" s="457" t="str">
        <f t="shared" si="83"/>
        <v/>
      </c>
      <c r="AN31" s="458" t="str">
        <f t="shared" si="83"/>
        <v/>
      </c>
      <c r="AO31" s="456" t="str">
        <f t="shared" si="83"/>
        <v/>
      </c>
      <c r="AP31" s="456" t="str">
        <f t="shared" si="83"/>
        <v/>
      </c>
      <c r="AQ31" s="459" t="str">
        <f t="shared" si="83"/>
        <v/>
      </c>
      <c r="AR31" s="460" t="str">
        <f t="shared" si="83"/>
        <v/>
      </c>
      <c r="AS31" s="456" t="str">
        <f t="shared" si="83"/>
        <v/>
      </c>
      <c r="AT31" s="456" t="str">
        <f t="shared" si="83"/>
        <v/>
      </c>
      <c r="AU31" s="457" t="str">
        <f t="shared" si="83"/>
        <v/>
      </c>
      <c r="AV31" s="458" t="str">
        <f t="shared" si="83"/>
        <v/>
      </c>
      <c r="AW31" s="456" t="str">
        <f t="shared" si="83"/>
        <v/>
      </c>
      <c r="AX31" s="456" t="str">
        <f t="shared" si="83"/>
        <v/>
      </c>
      <c r="AY31" s="459" t="str">
        <f t="shared" si="83"/>
        <v/>
      </c>
      <c r="AZ31" s="460" t="str">
        <f t="shared" si="83"/>
        <v/>
      </c>
      <c r="BA31" s="456" t="str">
        <f t="shared" si="84"/>
        <v/>
      </c>
      <c r="BB31" s="456" t="str">
        <f t="shared" si="84"/>
        <v/>
      </c>
      <c r="BC31" s="457" t="str">
        <f t="shared" si="84"/>
        <v/>
      </c>
      <c r="BD31" s="458" t="str">
        <f t="shared" si="84"/>
        <v/>
      </c>
      <c r="BE31" s="456" t="str">
        <f t="shared" si="84"/>
        <v/>
      </c>
      <c r="BF31" s="456" t="str">
        <f t="shared" si="84"/>
        <v/>
      </c>
      <c r="BG31" s="459" t="str">
        <f t="shared" si="84"/>
        <v/>
      </c>
      <c r="BH31" s="460" t="str">
        <f t="shared" si="84"/>
        <v/>
      </c>
      <c r="BI31" s="456" t="str">
        <f t="shared" si="84"/>
        <v/>
      </c>
      <c r="BJ31" s="456" t="str">
        <f t="shared" si="84"/>
        <v/>
      </c>
      <c r="BK31" s="457" t="str">
        <f t="shared" si="84"/>
        <v/>
      </c>
      <c r="BL31" s="458" t="str">
        <f t="shared" si="84"/>
        <v/>
      </c>
      <c r="BM31" s="456" t="str">
        <f t="shared" si="84"/>
        <v/>
      </c>
      <c r="BN31" s="456" t="str">
        <f t="shared" si="84"/>
        <v/>
      </c>
      <c r="BO31" s="459" t="str">
        <f t="shared" si="84"/>
        <v/>
      </c>
      <c r="BP31" s="458" t="str">
        <f t="shared" si="84"/>
        <v/>
      </c>
      <c r="BQ31" s="456" t="str">
        <f t="shared" si="85"/>
        <v/>
      </c>
      <c r="BR31" s="456" t="str">
        <f t="shared" si="85"/>
        <v/>
      </c>
      <c r="BS31" s="459" t="str">
        <f t="shared" si="85"/>
        <v/>
      </c>
      <c r="BT31" s="460" t="str">
        <f t="shared" si="85"/>
        <v/>
      </c>
      <c r="BU31" s="456" t="str">
        <f t="shared" si="85"/>
        <v/>
      </c>
      <c r="BV31" s="456" t="str">
        <f t="shared" si="85"/>
        <v/>
      </c>
      <c r="BW31" s="461" t="str">
        <f t="shared" si="85"/>
        <v/>
      </c>
      <c r="BX31" s="441"/>
    </row>
    <row r="32" spans="1:280" ht="15.9" customHeight="1">
      <c r="A32" s="1712"/>
      <c r="B32" s="452" t="s">
        <v>1036</v>
      </c>
      <c r="C32" s="453" t="str">
        <f>VLOOKUP(B32,'P13'!B:AA,25,0)&amp;""</f>
        <v>×</v>
      </c>
      <c r="D32" s="453" t="str">
        <f>VLOOKUP(B32,'P13'!B:Z,2,0)&amp;""</f>
        <v/>
      </c>
      <c r="E32" s="453" t="str">
        <f>VLOOKUP(B32,'P13'!B:Z,4,0)&amp;""</f>
        <v/>
      </c>
      <c r="F32" s="453" t="str">
        <f>VLOOKUP(B32,'P13'!B:Z,8,0)&amp;""</f>
        <v/>
      </c>
      <c r="G32" s="395" t="str">
        <f>VLOOKUP(B32,'P13'!B:AA,23,0)&amp;""</f>
        <v/>
      </c>
      <c r="H32" s="395" t="str">
        <f>VLOOKUP(B32,'P13'!B:AA,24,0)&amp;""</f>
        <v/>
      </c>
      <c r="I32" s="525"/>
      <c r="J32" s="519"/>
      <c r="K32" s="520"/>
      <c r="L32" s="454" t="s">
        <v>971</v>
      </c>
      <c r="M32" s="521"/>
      <c r="N32" s="522"/>
      <c r="O32" s="523"/>
      <c r="P32" s="520"/>
      <c r="Q32" s="454" t="s">
        <v>971</v>
      </c>
      <c r="R32" s="521"/>
      <c r="S32" s="524"/>
      <c r="T32" s="455" t="str">
        <f t="shared" si="86"/>
        <v/>
      </c>
      <c r="U32" s="456" t="str">
        <f t="shared" si="82"/>
        <v/>
      </c>
      <c r="V32" s="456" t="str">
        <f t="shared" si="82"/>
        <v/>
      </c>
      <c r="W32" s="457" t="str">
        <f t="shared" si="82"/>
        <v/>
      </c>
      <c r="X32" s="458" t="str">
        <f t="shared" si="82"/>
        <v/>
      </c>
      <c r="Y32" s="456" t="str">
        <f t="shared" si="82"/>
        <v/>
      </c>
      <c r="Z32" s="456" t="str">
        <f t="shared" si="82"/>
        <v/>
      </c>
      <c r="AA32" s="459" t="str">
        <f t="shared" si="82"/>
        <v/>
      </c>
      <c r="AB32" s="460" t="str">
        <f t="shared" si="82"/>
        <v/>
      </c>
      <c r="AC32" s="456" t="str">
        <f t="shared" si="82"/>
        <v/>
      </c>
      <c r="AD32" s="456" t="str">
        <f t="shared" si="82"/>
        <v/>
      </c>
      <c r="AE32" s="457" t="str">
        <f t="shared" si="82"/>
        <v/>
      </c>
      <c r="AF32" s="458" t="str">
        <f t="shared" si="82"/>
        <v/>
      </c>
      <c r="AG32" s="456" t="str">
        <f t="shared" si="82"/>
        <v/>
      </c>
      <c r="AH32" s="456" t="str">
        <f t="shared" si="82"/>
        <v/>
      </c>
      <c r="AI32" s="459" t="str">
        <f t="shared" si="82"/>
        <v/>
      </c>
      <c r="AJ32" s="460" t="str">
        <f t="shared" si="82"/>
        <v/>
      </c>
      <c r="AK32" s="456" t="str">
        <f t="shared" si="83"/>
        <v/>
      </c>
      <c r="AL32" s="456" t="str">
        <f t="shared" si="83"/>
        <v/>
      </c>
      <c r="AM32" s="457" t="str">
        <f t="shared" si="83"/>
        <v/>
      </c>
      <c r="AN32" s="458" t="str">
        <f t="shared" si="83"/>
        <v/>
      </c>
      <c r="AO32" s="456" t="str">
        <f t="shared" si="83"/>
        <v/>
      </c>
      <c r="AP32" s="456" t="str">
        <f t="shared" si="83"/>
        <v/>
      </c>
      <c r="AQ32" s="459" t="str">
        <f t="shared" si="83"/>
        <v/>
      </c>
      <c r="AR32" s="460" t="str">
        <f t="shared" si="83"/>
        <v/>
      </c>
      <c r="AS32" s="456" t="str">
        <f t="shared" si="83"/>
        <v/>
      </c>
      <c r="AT32" s="456" t="str">
        <f t="shared" si="83"/>
        <v/>
      </c>
      <c r="AU32" s="457" t="str">
        <f t="shared" si="83"/>
        <v/>
      </c>
      <c r="AV32" s="458" t="str">
        <f t="shared" si="83"/>
        <v/>
      </c>
      <c r="AW32" s="456" t="str">
        <f t="shared" si="83"/>
        <v/>
      </c>
      <c r="AX32" s="456" t="str">
        <f t="shared" si="83"/>
        <v/>
      </c>
      <c r="AY32" s="459" t="str">
        <f t="shared" si="83"/>
        <v/>
      </c>
      <c r="AZ32" s="460" t="str">
        <f t="shared" si="83"/>
        <v/>
      </c>
      <c r="BA32" s="456" t="str">
        <f t="shared" si="84"/>
        <v/>
      </c>
      <c r="BB32" s="456" t="str">
        <f t="shared" si="84"/>
        <v/>
      </c>
      <c r="BC32" s="457" t="str">
        <f t="shared" si="84"/>
        <v/>
      </c>
      <c r="BD32" s="458" t="str">
        <f t="shared" si="84"/>
        <v/>
      </c>
      <c r="BE32" s="456" t="str">
        <f t="shared" si="84"/>
        <v/>
      </c>
      <c r="BF32" s="456" t="str">
        <f t="shared" si="84"/>
        <v/>
      </c>
      <c r="BG32" s="459" t="str">
        <f t="shared" si="84"/>
        <v/>
      </c>
      <c r="BH32" s="460" t="str">
        <f t="shared" si="84"/>
        <v/>
      </c>
      <c r="BI32" s="456" t="str">
        <f t="shared" si="84"/>
        <v/>
      </c>
      <c r="BJ32" s="456" t="str">
        <f t="shared" si="84"/>
        <v/>
      </c>
      <c r="BK32" s="457" t="str">
        <f t="shared" si="84"/>
        <v/>
      </c>
      <c r="BL32" s="458" t="str">
        <f t="shared" si="84"/>
        <v/>
      </c>
      <c r="BM32" s="456" t="str">
        <f t="shared" si="84"/>
        <v/>
      </c>
      <c r="BN32" s="456" t="str">
        <f t="shared" si="84"/>
        <v/>
      </c>
      <c r="BO32" s="459" t="str">
        <f t="shared" si="84"/>
        <v/>
      </c>
      <c r="BP32" s="458" t="str">
        <f t="shared" si="84"/>
        <v/>
      </c>
      <c r="BQ32" s="456" t="str">
        <f t="shared" si="85"/>
        <v/>
      </c>
      <c r="BR32" s="456" t="str">
        <f t="shared" si="85"/>
        <v/>
      </c>
      <c r="BS32" s="459" t="str">
        <f t="shared" si="85"/>
        <v/>
      </c>
      <c r="BT32" s="460" t="str">
        <f t="shared" si="85"/>
        <v/>
      </c>
      <c r="BU32" s="456" t="str">
        <f t="shared" si="85"/>
        <v/>
      </c>
      <c r="BV32" s="456" t="str">
        <f t="shared" si="85"/>
        <v/>
      </c>
      <c r="BW32" s="461" t="str">
        <f t="shared" si="85"/>
        <v/>
      </c>
      <c r="BX32" s="441"/>
    </row>
    <row r="33" spans="1:76" ht="15.9" customHeight="1">
      <c r="A33" s="1712"/>
      <c r="B33" s="452" t="s">
        <v>1037</v>
      </c>
      <c r="C33" s="453" t="str">
        <f>VLOOKUP(B33,'P13'!B:AA,25,0)&amp;""</f>
        <v>×</v>
      </c>
      <c r="D33" s="453" t="str">
        <f>VLOOKUP(B33,'P13'!B:Z,2,0)&amp;""</f>
        <v/>
      </c>
      <c r="E33" s="453" t="str">
        <f>VLOOKUP(B33,'P13'!B:Z,4,0)&amp;""</f>
        <v/>
      </c>
      <c r="F33" s="453" t="str">
        <f>VLOOKUP(B33,'P13'!B:Z,8,0)&amp;""</f>
        <v/>
      </c>
      <c r="G33" s="395" t="str">
        <f>VLOOKUP(B33,'P13'!B:AA,23,0)&amp;""</f>
        <v/>
      </c>
      <c r="H33" s="395" t="str">
        <f>VLOOKUP(B33,'P13'!B:AA,24,0)&amp;""</f>
        <v/>
      </c>
      <c r="I33" s="525"/>
      <c r="J33" s="519"/>
      <c r="K33" s="520"/>
      <c r="L33" s="454" t="s">
        <v>971</v>
      </c>
      <c r="M33" s="521"/>
      <c r="N33" s="522"/>
      <c r="O33" s="523"/>
      <c r="P33" s="520"/>
      <c r="Q33" s="454" t="s">
        <v>971</v>
      </c>
      <c r="R33" s="521"/>
      <c r="S33" s="524"/>
      <c r="T33" s="455" t="str">
        <f t="shared" si="86"/>
        <v/>
      </c>
      <c r="U33" s="456" t="str">
        <f t="shared" si="82"/>
        <v/>
      </c>
      <c r="V33" s="456" t="str">
        <f t="shared" si="82"/>
        <v/>
      </c>
      <c r="W33" s="457" t="str">
        <f t="shared" si="82"/>
        <v/>
      </c>
      <c r="X33" s="458" t="str">
        <f t="shared" si="82"/>
        <v/>
      </c>
      <c r="Y33" s="456" t="str">
        <f t="shared" si="82"/>
        <v/>
      </c>
      <c r="Z33" s="456" t="str">
        <f t="shared" si="82"/>
        <v/>
      </c>
      <c r="AA33" s="459" t="str">
        <f t="shared" si="82"/>
        <v/>
      </c>
      <c r="AB33" s="460" t="str">
        <f t="shared" si="82"/>
        <v/>
      </c>
      <c r="AC33" s="456" t="str">
        <f t="shared" si="82"/>
        <v/>
      </c>
      <c r="AD33" s="456" t="str">
        <f t="shared" si="82"/>
        <v/>
      </c>
      <c r="AE33" s="457" t="str">
        <f t="shared" si="82"/>
        <v/>
      </c>
      <c r="AF33" s="458" t="str">
        <f t="shared" si="82"/>
        <v/>
      </c>
      <c r="AG33" s="456" t="str">
        <f t="shared" si="82"/>
        <v/>
      </c>
      <c r="AH33" s="456" t="str">
        <f t="shared" si="82"/>
        <v/>
      </c>
      <c r="AI33" s="459" t="str">
        <f t="shared" si="82"/>
        <v/>
      </c>
      <c r="AJ33" s="460" t="str">
        <f t="shared" si="82"/>
        <v/>
      </c>
      <c r="AK33" s="456" t="str">
        <f t="shared" si="83"/>
        <v/>
      </c>
      <c r="AL33" s="456" t="str">
        <f t="shared" si="83"/>
        <v/>
      </c>
      <c r="AM33" s="457" t="str">
        <f t="shared" si="83"/>
        <v/>
      </c>
      <c r="AN33" s="458" t="str">
        <f t="shared" si="83"/>
        <v/>
      </c>
      <c r="AO33" s="456" t="str">
        <f t="shared" si="83"/>
        <v/>
      </c>
      <c r="AP33" s="456" t="str">
        <f t="shared" si="83"/>
        <v/>
      </c>
      <c r="AQ33" s="459" t="str">
        <f t="shared" si="83"/>
        <v/>
      </c>
      <c r="AR33" s="460" t="str">
        <f t="shared" si="83"/>
        <v/>
      </c>
      <c r="AS33" s="456" t="str">
        <f t="shared" si="83"/>
        <v/>
      </c>
      <c r="AT33" s="456" t="str">
        <f t="shared" si="83"/>
        <v/>
      </c>
      <c r="AU33" s="457" t="str">
        <f t="shared" si="83"/>
        <v/>
      </c>
      <c r="AV33" s="458" t="str">
        <f t="shared" si="83"/>
        <v/>
      </c>
      <c r="AW33" s="456" t="str">
        <f t="shared" si="83"/>
        <v/>
      </c>
      <c r="AX33" s="456" t="str">
        <f t="shared" si="83"/>
        <v/>
      </c>
      <c r="AY33" s="459" t="str">
        <f t="shared" si="83"/>
        <v/>
      </c>
      <c r="AZ33" s="460" t="str">
        <f t="shared" si="83"/>
        <v/>
      </c>
      <c r="BA33" s="456" t="str">
        <f t="shared" si="84"/>
        <v/>
      </c>
      <c r="BB33" s="456" t="str">
        <f t="shared" si="84"/>
        <v/>
      </c>
      <c r="BC33" s="457" t="str">
        <f t="shared" si="84"/>
        <v/>
      </c>
      <c r="BD33" s="458" t="str">
        <f t="shared" si="84"/>
        <v/>
      </c>
      <c r="BE33" s="456" t="str">
        <f t="shared" si="84"/>
        <v/>
      </c>
      <c r="BF33" s="456" t="str">
        <f t="shared" si="84"/>
        <v/>
      </c>
      <c r="BG33" s="459" t="str">
        <f t="shared" si="84"/>
        <v/>
      </c>
      <c r="BH33" s="460" t="str">
        <f t="shared" si="84"/>
        <v/>
      </c>
      <c r="BI33" s="456" t="str">
        <f t="shared" si="84"/>
        <v/>
      </c>
      <c r="BJ33" s="456" t="str">
        <f t="shared" si="84"/>
        <v/>
      </c>
      <c r="BK33" s="457" t="str">
        <f t="shared" si="84"/>
        <v/>
      </c>
      <c r="BL33" s="458" t="str">
        <f t="shared" si="84"/>
        <v/>
      </c>
      <c r="BM33" s="456" t="str">
        <f t="shared" si="84"/>
        <v/>
      </c>
      <c r="BN33" s="456" t="str">
        <f t="shared" si="84"/>
        <v/>
      </c>
      <c r="BO33" s="459" t="str">
        <f t="shared" si="84"/>
        <v/>
      </c>
      <c r="BP33" s="458" t="str">
        <f t="shared" si="84"/>
        <v/>
      </c>
      <c r="BQ33" s="456" t="str">
        <f t="shared" si="85"/>
        <v/>
      </c>
      <c r="BR33" s="456" t="str">
        <f t="shared" si="85"/>
        <v/>
      </c>
      <c r="BS33" s="459" t="str">
        <f t="shared" si="85"/>
        <v/>
      </c>
      <c r="BT33" s="460" t="str">
        <f t="shared" si="85"/>
        <v/>
      </c>
      <c r="BU33" s="456" t="str">
        <f t="shared" si="85"/>
        <v/>
      </c>
      <c r="BV33" s="456" t="str">
        <f t="shared" si="85"/>
        <v/>
      </c>
      <c r="BW33" s="461" t="str">
        <f t="shared" si="85"/>
        <v/>
      </c>
      <c r="BX33" s="441"/>
    </row>
    <row r="34" spans="1:76" ht="15.9" customHeight="1">
      <c r="A34" s="1712"/>
      <c r="B34" s="452" t="s">
        <v>1038</v>
      </c>
      <c r="C34" s="453" t="str">
        <f>VLOOKUP(B34,'P13'!B:AA,25,0)&amp;""</f>
        <v>×</v>
      </c>
      <c r="D34" s="453" t="str">
        <f>VLOOKUP(B34,'P13'!B:Z,2,0)&amp;""</f>
        <v/>
      </c>
      <c r="E34" s="453" t="str">
        <f>VLOOKUP(B34,'P13'!B:Z,4,0)&amp;""</f>
        <v/>
      </c>
      <c r="F34" s="453" t="str">
        <f>VLOOKUP(B34,'P13'!B:Z,8,0)&amp;""</f>
        <v/>
      </c>
      <c r="G34" s="395" t="str">
        <f>VLOOKUP(B34,'P13'!B:AA,23,0)&amp;""</f>
        <v/>
      </c>
      <c r="H34" s="395" t="str">
        <f>VLOOKUP(B34,'P13'!B:AA,24,0)&amp;""</f>
        <v/>
      </c>
      <c r="I34" s="525"/>
      <c r="J34" s="519"/>
      <c r="K34" s="520"/>
      <c r="L34" s="454" t="s">
        <v>971</v>
      </c>
      <c r="M34" s="521"/>
      <c r="N34" s="522"/>
      <c r="O34" s="523"/>
      <c r="P34" s="520"/>
      <c r="Q34" s="454" t="s">
        <v>971</v>
      </c>
      <c r="R34" s="521"/>
      <c r="S34" s="524"/>
      <c r="T34" s="455" t="str">
        <f t="shared" si="86"/>
        <v/>
      </c>
      <c r="U34" s="456" t="str">
        <f t="shared" si="82"/>
        <v/>
      </c>
      <c r="V34" s="456" t="str">
        <f t="shared" si="82"/>
        <v/>
      </c>
      <c r="W34" s="457" t="str">
        <f t="shared" si="82"/>
        <v/>
      </c>
      <c r="X34" s="458" t="str">
        <f t="shared" si="82"/>
        <v/>
      </c>
      <c r="Y34" s="456" t="str">
        <f t="shared" si="82"/>
        <v/>
      </c>
      <c r="Z34" s="456" t="str">
        <f t="shared" si="82"/>
        <v/>
      </c>
      <c r="AA34" s="459" t="str">
        <f t="shared" si="82"/>
        <v/>
      </c>
      <c r="AB34" s="460" t="str">
        <f t="shared" si="82"/>
        <v/>
      </c>
      <c r="AC34" s="456" t="str">
        <f t="shared" si="82"/>
        <v/>
      </c>
      <c r="AD34" s="456" t="str">
        <f t="shared" si="82"/>
        <v/>
      </c>
      <c r="AE34" s="457" t="str">
        <f t="shared" si="82"/>
        <v/>
      </c>
      <c r="AF34" s="458" t="str">
        <f t="shared" si="82"/>
        <v/>
      </c>
      <c r="AG34" s="456" t="str">
        <f t="shared" si="82"/>
        <v/>
      </c>
      <c r="AH34" s="456" t="str">
        <f t="shared" si="82"/>
        <v/>
      </c>
      <c r="AI34" s="459" t="str">
        <f t="shared" si="82"/>
        <v/>
      </c>
      <c r="AJ34" s="460" t="str">
        <f t="shared" si="82"/>
        <v/>
      </c>
      <c r="AK34" s="456" t="str">
        <f t="shared" si="83"/>
        <v/>
      </c>
      <c r="AL34" s="456" t="str">
        <f t="shared" si="83"/>
        <v/>
      </c>
      <c r="AM34" s="457" t="str">
        <f t="shared" si="83"/>
        <v/>
      </c>
      <c r="AN34" s="458" t="str">
        <f t="shared" si="83"/>
        <v/>
      </c>
      <c r="AO34" s="456" t="str">
        <f t="shared" si="83"/>
        <v/>
      </c>
      <c r="AP34" s="456" t="str">
        <f t="shared" si="83"/>
        <v/>
      </c>
      <c r="AQ34" s="459" t="str">
        <f t="shared" si="83"/>
        <v/>
      </c>
      <c r="AR34" s="460" t="str">
        <f t="shared" si="83"/>
        <v/>
      </c>
      <c r="AS34" s="456" t="str">
        <f t="shared" si="83"/>
        <v/>
      </c>
      <c r="AT34" s="456" t="str">
        <f t="shared" si="83"/>
        <v/>
      </c>
      <c r="AU34" s="457" t="str">
        <f t="shared" si="83"/>
        <v/>
      </c>
      <c r="AV34" s="458" t="str">
        <f t="shared" si="83"/>
        <v/>
      </c>
      <c r="AW34" s="456" t="str">
        <f t="shared" si="83"/>
        <v/>
      </c>
      <c r="AX34" s="456" t="str">
        <f t="shared" si="83"/>
        <v/>
      </c>
      <c r="AY34" s="459" t="str">
        <f t="shared" si="83"/>
        <v/>
      </c>
      <c r="AZ34" s="460" t="str">
        <f t="shared" ref="AZ34:BO49" si="87">IF($O34="",IF(OR($J34="",$M34=""),"",IF(AND(AZ$18&gt;=1*($J34&amp;":"&amp;$K34),AZ$18&lt;=1*($M34&amp;":"&amp;$N34)),1,"")),IF(OR($J34="",$M34=""),"",IF(AND(AZ$18&gt;=1*($J34&amp;":"&amp;$K34),AZ$18&lt;=1*($M34&amp;":"&amp;$N34)),IF(AND(AZ$18&gt;=1*($O34&amp;":"&amp;$P34),AZ$18&lt;=1*($R34&amp;":"&amp;$S34)), "休",1),"")))</f>
        <v/>
      </c>
      <c r="BA34" s="456" t="str">
        <f t="shared" si="84"/>
        <v/>
      </c>
      <c r="BB34" s="456" t="str">
        <f t="shared" si="84"/>
        <v/>
      </c>
      <c r="BC34" s="457" t="str">
        <f t="shared" si="84"/>
        <v/>
      </c>
      <c r="BD34" s="458" t="str">
        <f t="shared" si="84"/>
        <v/>
      </c>
      <c r="BE34" s="456" t="str">
        <f t="shared" si="84"/>
        <v/>
      </c>
      <c r="BF34" s="456" t="str">
        <f t="shared" si="84"/>
        <v/>
      </c>
      <c r="BG34" s="459" t="str">
        <f t="shared" si="84"/>
        <v/>
      </c>
      <c r="BH34" s="460" t="str">
        <f t="shared" si="84"/>
        <v/>
      </c>
      <c r="BI34" s="456" t="str">
        <f t="shared" si="84"/>
        <v/>
      </c>
      <c r="BJ34" s="456" t="str">
        <f t="shared" si="84"/>
        <v/>
      </c>
      <c r="BK34" s="457" t="str">
        <f t="shared" si="84"/>
        <v/>
      </c>
      <c r="BL34" s="458" t="str">
        <f t="shared" si="84"/>
        <v/>
      </c>
      <c r="BM34" s="456" t="str">
        <f t="shared" si="84"/>
        <v/>
      </c>
      <c r="BN34" s="456" t="str">
        <f t="shared" si="84"/>
        <v/>
      </c>
      <c r="BO34" s="459" t="str">
        <f t="shared" si="84"/>
        <v/>
      </c>
      <c r="BP34" s="458" t="str">
        <f t="shared" ref="BP34:BW49" si="88">IF($O34="",IF(OR($J34="",$M34=""),"",IF(AND(BP$18&gt;=1*($J34&amp;":"&amp;$K34),BP$18&lt;=1*($M34&amp;":"&amp;$N34)),1,"")),IF(OR($J34="",$M34=""),"",IF(AND(BP$18&gt;=1*($J34&amp;":"&amp;$K34),BP$18&lt;=1*($M34&amp;":"&amp;$N34)),IF(AND(BP$18&gt;=1*($O34&amp;":"&amp;$P34),BP$18&lt;=1*($R34&amp;":"&amp;$S34)), "休",1),"")))</f>
        <v/>
      </c>
      <c r="BQ34" s="456" t="str">
        <f t="shared" si="85"/>
        <v/>
      </c>
      <c r="BR34" s="456" t="str">
        <f t="shared" si="85"/>
        <v/>
      </c>
      <c r="BS34" s="459" t="str">
        <f t="shared" si="85"/>
        <v/>
      </c>
      <c r="BT34" s="460" t="str">
        <f t="shared" si="85"/>
        <v/>
      </c>
      <c r="BU34" s="456" t="str">
        <f t="shared" si="85"/>
        <v/>
      </c>
      <c r="BV34" s="456" t="str">
        <f t="shared" si="85"/>
        <v/>
      </c>
      <c r="BW34" s="461" t="str">
        <f t="shared" si="85"/>
        <v/>
      </c>
      <c r="BX34" s="441"/>
    </row>
    <row r="35" spans="1:76" ht="15.9" customHeight="1">
      <c r="A35" s="1712"/>
      <c r="B35" s="452" t="s">
        <v>1039</v>
      </c>
      <c r="C35" s="453" t="str">
        <f>VLOOKUP(B35,'P13'!B:AA,25,0)&amp;""</f>
        <v>×</v>
      </c>
      <c r="D35" s="453" t="str">
        <f>VLOOKUP(B35,'P13'!B:Z,2,0)&amp;""</f>
        <v/>
      </c>
      <c r="E35" s="453" t="str">
        <f>VLOOKUP(B35,'P13'!B:Z,4,0)&amp;""</f>
        <v/>
      </c>
      <c r="F35" s="453" t="str">
        <f>VLOOKUP(B35,'P13'!B:Z,8,0)&amp;""</f>
        <v/>
      </c>
      <c r="G35" s="395" t="str">
        <f>VLOOKUP(B35,'P13'!B:AA,23,0)&amp;""</f>
        <v/>
      </c>
      <c r="H35" s="395" t="str">
        <f>VLOOKUP(B35,'P13'!B:AA,24,0)&amp;""</f>
        <v/>
      </c>
      <c r="I35" s="525"/>
      <c r="J35" s="519"/>
      <c r="K35" s="520"/>
      <c r="L35" s="454" t="s">
        <v>971</v>
      </c>
      <c r="M35" s="521"/>
      <c r="N35" s="522"/>
      <c r="O35" s="523"/>
      <c r="P35" s="520"/>
      <c r="Q35" s="454" t="s">
        <v>971</v>
      </c>
      <c r="R35" s="521"/>
      <c r="S35" s="524"/>
      <c r="T35" s="455" t="str">
        <f t="shared" si="86"/>
        <v/>
      </c>
      <c r="U35" s="456" t="str">
        <f t="shared" si="86"/>
        <v/>
      </c>
      <c r="V35" s="456" t="str">
        <f t="shared" si="86"/>
        <v/>
      </c>
      <c r="W35" s="457" t="str">
        <f t="shared" si="86"/>
        <v/>
      </c>
      <c r="X35" s="458" t="str">
        <f t="shared" si="86"/>
        <v/>
      </c>
      <c r="Y35" s="456" t="str">
        <f t="shared" si="86"/>
        <v/>
      </c>
      <c r="Z35" s="456" t="str">
        <f t="shared" si="86"/>
        <v/>
      </c>
      <c r="AA35" s="459" t="str">
        <f t="shared" si="86"/>
        <v/>
      </c>
      <c r="AB35" s="460" t="str">
        <f t="shared" si="86"/>
        <v/>
      </c>
      <c r="AC35" s="456" t="str">
        <f t="shared" si="86"/>
        <v/>
      </c>
      <c r="AD35" s="456" t="str">
        <f t="shared" si="86"/>
        <v/>
      </c>
      <c r="AE35" s="457" t="str">
        <f t="shared" si="86"/>
        <v/>
      </c>
      <c r="AF35" s="458" t="str">
        <f t="shared" si="86"/>
        <v/>
      </c>
      <c r="AG35" s="456" t="str">
        <f t="shared" si="86"/>
        <v/>
      </c>
      <c r="AH35" s="456" t="str">
        <f t="shared" si="86"/>
        <v/>
      </c>
      <c r="AI35" s="459" t="str">
        <f t="shared" si="86"/>
        <v/>
      </c>
      <c r="AJ35" s="460" t="str">
        <f t="shared" ref="AJ35:AY50" si="89">IF($O35="",IF(OR($J35="",$M35=""),"",IF(AND(AJ$18&gt;=1*($J35&amp;":"&amp;$K35),AJ$18&lt;=1*($M35&amp;":"&amp;$N35)),1,"")),IF(OR($J35="",$M35=""),"",IF(AND(AJ$18&gt;=1*($J35&amp;":"&amp;$K35),AJ$18&lt;=1*($M35&amp;":"&amp;$N35)),IF(AND(AJ$18&gt;=1*($O35&amp;":"&amp;$P35),AJ$18&lt;=1*($R35&amp;":"&amp;$S35)), "休",1),"")))</f>
        <v/>
      </c>
      <c r="AK35" s="456" t="str">
        <f t="shared" si="89"/>
        <v/>
      </c>
      <c r="AL35" s="456" t="str">
        <f t="shared" si="89"/>
        <v/>
      </c>
      <c r="AM35" s="457" t="str">
        <f t="shared" si="89"/>
        <v/>
      </c>
      <c r="AN35" s="458" t="str">
        <f t="shared" si="89"/>
        <v/>
      </c>
      <c r="AO35" s="456" t="str">
        <f t="shared" si="89"/>
        <v/>
      </c>
      <c r="AP35" s="456" t="str">
        <f t="shared" si="89"/>
        <v/>
      </c>
      <c r="AQ35" s="459" t="str">
        <f t="shared" si="89"/>
        <v/>
      </c>
      <c r="AR35" s="460" t="str">
        <f t="shared" si="89"/>
        <v/>
      </c>
      <c r="AS35" s="456" t="str">
        <f t="shared" si="89"/>
        <v/>
      </c>
      <c r="AT35" s="456" t="str">
        <f t="shared" si="89"/>
        <v/>
      </c>
      <c r="AU35" s="457" t="str">
        <f t="shared" si="89"/>
        <v/>
      </c>
      <c r="AV35" s="458" t="str">
        <f t="shared" si="89"/>
        <v/>
      </c>
      <c r="AW35" s="456" t="str">
        <f t="shared" si="89"/>
        <v/>
      </c>
      <c r="AX35" s="456" t="str">
        <f t="shared" si="89"/>
        <v/>
      </c>
      <c r="AY35" s="459" t="str">
        <f t="shared" si="89"/>
        <v/>
      </c>
      <c r="AZ35" s="460" t="str">
        <f t="shared" si="87"/>
        <v/>
      </c>
      <c r="BA35" s="456" t="str">
        <f t="shared" si="87"/>
        <v/>
      </c>
      <c r="BB35" s="456" t="str">
        <f t="shared" si="87"/>
        <v/>
      </c>
      <c r="BC35" s="457" t="str">
        <f t="shared" si="87"/>
        <v/>
      </c>
      <c r="BD35" s="458" t="str">
        <f t="shared" si="87"/>
        <v/>
      </c>
      <c r="BE35" s="456" t="str">
        <f t="shared" si="87"/>
        <v/>
      </c>
      <c r="BF35" s="456" t="str">
        <f t="shared" si="87"/>
        <v/>
      </c>
      <c r="BG35" s="459" t="str">
        <f t="shared" si="87"/>
        <v/>
      </c>
      <c r="BH35" s="460" t="str">
        <f t="shared" si="87"/>
        <v/>
      </c>
      <c r="BI35" s="456" t="str">
        <f t="shared" si="87"/>
        <v/>
      </c>
      <c r="BJ35" s="456" t="str">
        <f t="shared" si="87"/>
        <v/>
      </c>
      <c r="BK35" s="457" t="str">
        <f t="shared" si="87"/>
        <v/>
      </c>
      <c r="BL35" s="458" t="str">
        <f t="shared" si="87"/>
        <v/>
      </c>
      <c r="BM35" s="456" t="str">
        <f t="shared" si="87"/>
        <v/>
      </c>
      <c r="BN35" s="456" t="str">
        <f t="shared" si="87"/>
        <v/>
      </c>
      <c r="BO35" s="459" t="str">
        <f t="shared" si="87"/>
        <v/>
      </c>
      <c r="BP35" s="458" t="str">
        <f t="shared" si="88"/>
        <v/>
      </c>
      <c r="BQ35" s="456" t="str">
        <f t="shared" si="88"/>
        <v/>
      </c>
      <c r="BR35" s="456" t="str">
        <f t="shared" si="88"/>
        <v/>
      </c>
      <c r="BS35" s="459" t="str">
        <f t="shared" si="88"/>
        <v/>
      </c>
      <c r="BT35" s="460" t="str">
        <f t="shared" si="88"/>
        <v/>
      </c>
      <c r="BU35" s="456" t="str">
        <f t="shared" si="88"/>
        <v/>
      </c>
      <c r="BV35" s="456" t="str">
        <f t="shared" si="88"/>
        <v/>
      </c>
      <c r="BW35" s="461" t="str">
        <f t="shared" si="88"/>
        <v/>
      </c>
      <c r="BX35" s="441"/>
    </row>
    <row r="36" spans="1:76" ht="15.9" customHeight="1">
      <c r="A36" s="1712"/>
      <c r="B36" s="452" t="s">
        <v>1040</v>
      </c>
      <c r="C36" s="453" t="str">
        <f>VLOOKUP(B36,'P13'!B:AA,25,0)&amp;""</f>
        <v>×</v>
      </c>
      <c r="D36" s="453" t="str">
        <f>VLOOKUP(B36,'P13'!B:Z,2,0)&amp;""</f>
        <v/>
      </c>
      <c r="E36" s="453" t="str">
        <f>VLOOKUP(B36,'P13'!B:Z,4,0)&amp;""</f>
        <v/>
      </c>
      <c r="F36" s="453" t="str">
        <f>VLOOKUP(B36,'P13'!B:Z,8,0)&amp;""</f>
        <v/>
      </c>
      <c r="G36" s="395" t="str">
        <f>VLOOKUP(B36,'P13'!B:AA,23,0)&amp;""</f>
        <v/>
      </c>
      <c r="H36" s="395" t="str">
        <f>VLOOKUP(B36,'P13'!B:AA,24,0)&amp;""</f>
        <v/>
      </c>
      <c r="I36" s="525"/>
      <c r="J36" s="519"/>
      <c r="K36" s="520"/>
      <c r="L36" s="454" t="s">
        <v>971</v>
      </c>
      <c r="M36" s="521"/>
      <c r="N36" s="522"/>
      <c r="O36" s="523"/>
      <c r="P36" s="520"/>
      <c r="Q36" s="454" t="s">
        <v>971</v>
      </c>
      <c r="R36" s="521"/>
      <c r="S36" s="524"/>
      <c r="T36" s="455" t="str">
        <f t="shared" ref="T36:AI51" si="90">IF($O36="",IF(OR($J36="",$M36=""),"",IF(AND(T$18&gt;=1*($J36&amp;":"&amp;$K36),T$18&lt;=1*($M36&amp;":"&amp;$N36)),1,"")),IF(OR($J36="",$M36=""),"",IF(AND(T$18&gt;=1*($J36&amp;":"&amp;$K36),T$18&lt;=1*($M36&amp;":"&amp;$N36)),IF(AND(T$18&gt;=1*($O36&amp;":"&amp;$P36),T$18&lt;=1*($R36&amp;":"&amp;$S36)), "休",1),"")))</f>
        <v/>
      </c>
      <c r="U36" s="456" t="str">
        <f t="shared" si="90"/>
        <v/>
      </c>
      <c r="V36" s="456" t="str">
        <f t="shared" si="90"/>
        <v/>
      </c>
      <c r="W36" s="457" t="str">
        <f t="shared" si="90"/>
        <v/>
      </c>
      <c r="X36" s="458" t="str">
        <f t="shared" si="90"/>
        <v/>
      </c>
      <c r="Y36" s="456" t="str">
        <f t="shared" si="90"/>
        <v/>
      </c>
      <c r="Z36" s="456" t="str">
        <f t="shared" si="90"/>
        <v/>
      </c>
      <c r="AA36" s="459" t="str">
        <f t="shared" si="90"/>
        <v/>
      </c>
      <c r="AB36" s="460" t="str">
        <f t="shared" si="90"/>
        <v/>
      </c>
      <c r="AC36" s="456" t="str">
        <f t="shared" si="90"/>
        <v/>
      </c>
      <c r="AD36" s="456" t="str">
        <f t="shared" si="90"/>
        <v/>
      </c>
      <c r="AE36" s="457" t="str">
        <f t="shared" si="90"/>
        <v/>
      </c>
      <c r="AF36" s="458" t="str">
        <f t="shared" si="90"/>
        <v/>
      </c>
      <c r="AG36" s="456" t="str">
        <f t="shared" si="90"/>
        <v/>
      </c>
      <c r="AH36" s="456" t="str">
        <f t="shared" si="90"/>
        <v/>
      </c>
      <c r="AI36" s="459" t="str">
        <f t="shared" si="90"/>
        <v/>
      </c>
      <c r="AJ36" s="460" t="str">
        <f t="shared" si="89"/>
        <v/>
      </c>
      <c r="AK36" s="456" t="str">
        <f t="shared" si="89"/>
        <v/>
      </c>
      <c r="AL36" s="456" t="str">
        <f t="shared" si="89"/>
        <v/>
      </c>
      <c r="AM36" s="457" t="str">
        <f t="shared" si="89"/>
        <v/>
      </c>
      <c r="AN36" s="458" t="str">
        <f t="shared" si="89"/>
        <v/>
      </c>
      <c r="AO36" s="456" t="str">
        <f t="shared" si="89"/>
        <v/>
      </c>
      <c r="AP36" s="456" t="str">
        <f t="shared" si="89"/>
        <v/>
      </c>
      <c r="AQ36" s="459" t="str">
        <f t="shared" si="89"/>
        <v/>
      </c>
      <c r="AR36" s="460" t="str">
        <f t="shared" si="89"/>
        <v/>
      </c>
      <c r="AS36" s="456" t="str">
        <f t="shared" si="89"/>
        <v/>
      </c>
      <c r="AT36" s="456" t="str">
        <f t="shared" si="89"/>
        <v/>
      </c>
      <c r="AU36" s="457" t="str">
        <f t="shared" si="89"/>
        <v/>
      </c>
      <c r="AV36" s="458" t="str">
        <f t="shared" si="89"/>
        <v/>
      </c>
      <c r="AW36" s="456" t="str">
        <f t="shared" si="89"/>
        <v/>
      </c>
      <c r="AX36" s="456" t="str">
        <f t="shared" si="89"/>
        <v/>
      </c>
      <c r="AY36" s="459" t="str">
        <f t="shared" si="89"/>
        <v/>
      </c>
      <c r="AZ36" s="460" t="str">
        <f t="shared" si="87"/>
        <v/>
      </c>
      <c r="BA36" s="456" t="str">
        <f t="shared" si="87"/>
        <v/>
      </c>
      <c r="BB36" s="456" t="str">
        <f t="shared" si="87"/>
        <v/>
      </c>
      <c r="BC36" s="457" t="str">
        <f t="shared" si="87"/>
        <v/>
      </c>
      <c r="BD36" s="458" t="str">
        <f t="shared" si="87"/>
        <v/>
      </c>
      <c r="BE36" s="456" t="str">
        <f t="shared" si="87"/>
        <v/>
      </c>
      <c r="BF36" s="456" t="str">
        <f t="shared" si="87"/>
        <v/>
      </c>
      <c r="BG36" s="459" t="str">
        <f t="shared" si="87"/>
        <v/>
      </c>
      <c r="BH36" s="460" t="str">
        <f t="shared" si="87"/>
        <v/>
      </c>
      <c r="BI36" s="456" t="str">
        <f t="shared" si="87"/>
        <v/>
      </c>
      <c r="BJ36" s="456" t="str">
        <f t="shared" si="87"/>
        <v/>
      </c>
      <c r="BK36" s="457" t="str">
        <f t="shared" si="87"/>
        <v/>
      </c>
      <c r="BL36" s="458" t="str">
        <f t="shared" si="87"/>
        <v/>
      </c>
      <c r="BM36" s="456" t="str">
        <f t="shared" si="87"/>
        <v/>
      </c>
      <c r="BN36" s="456" t="str">
        <f t="shared" si="87"/>
        <v/>
      </c>
      <c r="BO36" s="459" t="str">
        <f t="shared" si="87"/>
        <v/>
      </c>
      <c r="BP36" s="458" t="str">
        <f t="shared" si="88"/>
        <v/>
      </c>
      <c r="BQ36" s="456" t="str">
        <f t="shared" si="88"/>
        <v/>
      </c>
      <c r="BR36" s="456" t="str">
        <f t="shared" si="88"/>
        <v/>
      </c>
      <c r="BS36" s="459" t="str">
        <f t="shared" si="88"/>
        <v/>
      </c>
      <c r="BT36" s="460" t="str">
        <f t="shared" si="88"/>
        <v/>
      </c>
      <c r="BU36" s="456" t="str">
        <f t="shared" si="88"/>
        <v/>
      </c>
      <c r="BV36" s="456" t="str">
        <f t="shared" si="88"/>
        <v/>
      </c>
      <c r="BW36" s="461" t="str">
        <f t="shared" si="88"/>
        <v/>
      </c>
      <c r="BX36" s="441"/>
    </row>
    <row r="37" spans="1:76" ht="15.9" customHeight="1">
      <c r="A37" s="1712"/>
      <c r="B37" s="452" t="s">
        <v>1041</v>
      </c>
      <c r="C37" s="453" t="str">
        <f>VLOOKUP(B37,'P13'!B:AA,25,0)&amp;""</f>
        <v>×</v>
      </c>
      <c r="D37" s="453" t="str">
        <f>VLOOKUP(B37,'P13'!B:Z,2,0)&amp;""</f>
        <v/>
      </c>
      <c r="E37" s="453" t="str">
        <f>VLOOKUP(B37,'P13'!B:Z,4,0)&amp;""</f>
        <v/>
      </c>
      <c r="F37" s="453" t="str">
        <f>VLOOKUP(B37,'P13'!B:Z,8,0)&amp;""</f>
        <v/>
      </c>
      <c r="G37" s="395" t="str">
        <f>VLOOKUP(B37,'P13'!B:AA,23,0)&amp;""</f>
        <v/>
      </c>
      <c r="H37" s="395" t="str">
        <f>VLOOKUP(B37,'P13'!B:AA,24,0)&amp;""</f>
        <v/>
      </c>
      <c r="I37" s="525"/>
      <c r="J37" s="519"/>
      <c r="K37" s="520"/>
      <c r="L37" s="454" t="s">
        <v>971</v>
      </c>
      <c r="M37" s="521"/>
      <c r="N37" s="522"/>
      <c r="O37" s="523"/>
      <c r="P37" s="520"/>
      <c r="Q37" s="454" t="s">
        <v>971</v>
      </c>
      <c r="R37" s="521"/>
      <c r="S37" s="524"/>
      <c r="T37" s="455" t="str">
        <f t="shared" si="90"/>
        <v/>
      </c>
      <c r="U37" s="456" t="str">
        <f t="shared" si="90"/>
        <v/>
      </c>
      <c r="V37" s="456" t="str">
        <f t="shared" si="90"/>
        <v/>
      </c>
      <c r="W37" s="457" t="str">
        <f t="shared" si="90"/>
        <v/>
      </c>
      <c r="X37" s="458" t="str">
        <f t="shared" si="90"/>
        <v/>
      </c>
      <c r="Y37" s="456" t="str">
        <f t="shared" si="90"/>
        <v/>
      </c>
      <c r="Z37" s="456" t="str">
        <f t="shared" si="90"/>
        <v/>
      </c>
      <c r="AA37" s="459" t="str">
        <f t="shared" si="90"/>
        <v/>
      </c>
      <c r="AB37" s="460" t="str">
        <f t="shared" si="90"/>
        <v/>
      </c>
      <c r="AC37" s="456" t="str">
        <f t="shared" si="90"/>
        <v/>
      </c>
      <c r="AD37" s="456" t="str">
        <f t="shared" si="90"/>
        <v/>
      </c>
      <c r="AE37" s="457" t="str">
        <f t="shared" si="90"/>
        <v/>
      </c>
      <c r="AF37" s="458" t="str">
        <f t="shared" si="90"/>
        <v/>
      </c>
      <c r="AG37" s="456" t="str">
        <f t="shared" si="90"/>
        <v/>
      </c>
      <c r="AH37" s="456" t="str">
        <f t="shared" si="90"/>
        <v/>
      </c>
      <c r="AI37" s="459" t="str">
        <f t="shared" si="90"/>
        <v/>
      </c>
      <c r="AJ37" s="460" t="str">
        <f t="shared" si="89"/>
        <v/>
      </c>
      <c r="AK37" s="456" t="str">
        <f t="shared" si="89"/>
        <v/>
      </c>
      <c r="AL37" s="456" t="str">
        <f t="shared" si="89"/>
        <v/>
      </c>
      <c r="AM37" s="457" t="str">
        <f t="shared" si="89"/>
        <v/>
      </c>
      <c r="AN37" s="458" t="str">
        <f t="shared" si="89"/>
        <v/>
      </c>
      <c r="AO37" s="456" t="str">
        <f t="shared" si="89"/>
        <v/>
      </c>
      <c r="AP37" s="456" t="str">
        <f t="shared" si="89"/>
        <v/>
      </c>
      <c r="AQ37" s="459" t="str">
        <f t="shared" si="89"/>
        <v/>
      </c>
      <c r="AR37" s="460" t="str">
        <f t="shared" si="89"/>
        <v/>
      </c>
      <c r="AS37" s="456" t="str">
        <f t="shared" si="89"/>
        <v/>
      </c>
      <c r="AT37" s="456" t="str">
        <f t="shared" si="89"/>
        <v/>
      </c>
      <c r="AU37" s="457" t="str">
        <f t="shared" si="89"/>
        <v/>
      </c>
      <c r="AV37" s="458" t="str">
        <f t="shared" si="89"/>
        <v/>
      </c>
      <c r="AW37" s="456" t="str">
        <f t="shared" si="89"/>
        <v/>
      </c>
      <c r="AX37" s="456" t="str">
        <f t="shared" si="89"/>
        <v/>
      </c>
      <c r="AY37" s="459" t="str">
        <f t="shared" si="89"/>
        <v/>
      </c>
      <c r="AZ37" s="460" t="str">
        <f t="shared" si="87"/>
        <v/>
      </c>
      <c r="BA37" s="456" t="str">
        <f t="shared" si="87"/>
        <v/>
      </c>
      <c r="BB37" s="456" t="str">
        <f t="shared" si="87"/>
        <v/>
      </c>
      <c r="BC37" s="457" t="str">
        <f t="shared" si="87"/>
        <v/>
      </c>
      <c r="BD37" s="458" t="str">
        <f t="shared" si="87"/>
        <v/>
      </c>
      <c r="BE37" s="456" t="str">
        <f t="shared" si="87"/>
        <v/>
      </c>
      <c r="BF37" s="456" t="str">
        <f t="shared" si="87"/>
        <v/>
      </c>
      <c r="BG37" s="459" t="str">
        <f t="shared" si="87"/>
        <v/>
      </c>
      <c r="BH37" s="460" t="str">
        <f t="shared" si="87"/>
        <v/>
      </c>
      <c r="BI37" s="456" t="str">
        <f t="shared" si="87"/>
        <v/>
      </c>
      <c r="BJ37" s="456" t="str">
        <f t="shared" si="87"/>
        <v/>
      </c>
      <c r="BK37" s="457" t="str">
        <f t="shared" si="87"/>
        <v/>
      </c>
      <c r="BL37" s="458" t="str">
        <f t="shared" si="87"/>
        <v/>
      </c>
      <c r="BM37" s="456" t="str">
        <f t="shared" si="87"/>
        <v/>
      </c>
      <c r="BN37" s="456" t="str">
        <f t="shared" si="87"/>
        <v/>
      </c>
      <c r="BO37" s="459" t="str">
        <f t="shared" si="87"/>
        <v/>
      </c>
      <c r="BP37" s="458" t="str">
        <f t="shared" si="88"/>
        <v/>
      </c>
      <c r="BQ37" s="456" t="str">
        <f t="shared" si="88"/>
        <v/>
      </c>
      <c r="BR37" s="456" t="str">
        <f t="shared" si="88"/>
        <v/>
      </c>
      <c r="BS37" s="459" t="str">
        <f t="shared" si="88"/>
        <v/>
      </c>
      <c r="BT37" s="460" t="str">
        <f t="shared" si="88"/>
        <v/>
      </c>
      <c r="BU37" s="456" t="str">
        <f t="shared" si="88"/>
        <v/>
      </c>
      <c r="BV37" s="456" t="str">
        <f t="shared" si="88"/>
        <v/>
      </c>
      <c r="BW37" s="461" t="str">
        <f t="shared" si="88"/>
        <v/>
      </c>
      <c r="BX37" s="441"/>
    </row>
    <row r="38" spans="1:76" ht="15.9" customHeight="1">
      <c r="A38" s="1712"/>
      <c r="B38" s="395" t="s">
        <v>1042</v>
      </c>
      <c r="C38" s="395" t="str">
        <f>VLOOKUP(B38,'P13'!B:AA,25,0)&amp;""</f>
        <v>×</v>
      </c>
      <c r="D38" s="395" t="str">
        <f>VLOOKUP(B38,'P13'!B:Z,2,0)&amp;""</f>
        <v/>
      </c>
      <c r="E38" s="395" t="str">
        <f>VLOOKUP(B38,'P13'!B:Z,4,0)&amp;""</f>
        <v/>
      </c>
      <c r="F38" s="395" t="str">
        <f>VLOOKUP(B38,'P13'!B:Z,8,0)&amp;""</f>
        <v/>
      </c>
      <c r="G38" s="395" t="str">
        <f>VLOOKUP(B38,'P13'!B:AA,23,0)&amp;""</f>
        <v/>
      </c>
      <c r="H38" s="395" t="str">
        <f>VLOOKUP(B38,'P13'!B:AA,24,0)&amp;""</f>
        <v/>
      </c>
      <c r="I38" s="407"/>
      <c r="J38" s="408"/>
      <c r="K38" s="414"/>
      <c r="L38" s="391" t="s">
        <v>971</v>
      </c>
      <c r="M38" s="415"/>
      <c r="N38" s="526"/>
      <c r="O38" s="527"/>
      <c r="P38" s="414"/>
      <c r="Q38" s="391" t="s">
        <v>971</v>
      </c>
      <c r="R38" s="415"/>
      <c r="S38" s="409"/>
      <c r="T38" s="390" t="str">
        <f t="shared" si="90"/>
        <v/>
      </c>
      <c r="U38" s="410" t="str">
        <f t="shared" si="90"/>
        <v/>
      </c>
      <c r="V38" s="410" t="str">
        <f t="shared" si="90"/>
        <v/>
      </c>
      <c r="W38" s="411" t="str">
        <f t="shared" si="90"/>
        <v/>
      </c>
      <c r="X38" s="438" t="str">
        <f t="shared" si="90"/>
        <v/>
      </c>
      <c r="Y38" s="410" t="str">
        <f t="shared" si="90"/>
        <v/>
      </c>
      <c r="Z38" s="410" t="str">
        <f t="shared" si="90"/>
        <v/>
      </c>
      <c r="AA38" s="437" t="str">
        <f t="shared" si="90"/>
        <v/>
      </c>
      <c r="AB38" s="412" t="str">
        <f t="shared" si="90"/>
        <v/>
      </c>
      <c r="AC38" s="410" t="str">
        <f t="shared" si="90"/>
        <v/>
      </c>
      <c r="AD38" s="410" t="str">
        <f t="shared" si="90"/>
        <v/>
      </c>
      <c r="AE38" s="411" t="str">
        <f t="shared" si="90"/>
        <v/>
      </c>
      <c r="AF38" s="438" t="str">
        <f t="shared" si="90"/>
        <v/>
      </c>
      <c r="AG38" s="410" t="str">
        <f t="shared" si="90"/>
        <v/>
      </c>
      <c r="AH38" s="410" t="str">
        <f t="shared" si="90"/>
        <v/>
      </c>
      <c r="AI38" s="437" t="str">
        <f t="shared" si="90"/>
        <v/>
      </c>
      <c r="AJ38" s="412" t="str">
        <f t="shared" si="89"/>
        <v/>
      </c>
      <c r="AK38" s="410" t="str">
        <f t="shared" si="89"/>
        <v/>
      </c>
      <c r="AL38" s="410" t="str">
        <f t="shared" si="89"/>
        <v/>
      </c>
      <c r="AM38" s="411" t="str">
        <f t="shared" si="89"/>
        <v/>
      </c>
      <c r="AN38" s="438" t="str">
        <f t="shared" si="89"/>
        <v/>
      </c>
      <c r="AO38" s="410" t="str">
        <f t="shared" si="89"/>
        <v/>
      </c>
      <c r="AP38" s="410" t="str">
        <f t="shared" si="89"/>
        <v/>
      </c>
      <c r="AQ38" s="437" t="str">
        <f t="shared" si="89"/>
        <v/>
      </c>
      <c r="AR38" s="412" t="str">
        <f t="shared" si="89"/>
        <v/>
      </c>
      <c r="AS38" s="410" t="str">
        <f t="shared" si="89"/>
        <v/>
      </c>
      <c r="AT38" s="410" t="str">
        <f t="shared" si="89"/>
        <v/>
      </c>
      <c r="AU38" s="411" t="str">
        <f t="shared" si="89"/>
        <v/>
      </c>
      <c r="AV38" s="438" t="str">
        <f t="shared" si="89"/>
        <v/>
      </c>
      <c r="AW38" s="410" t="str">
        <f t="shared" si="89"/>
        <v/>
      </c>
      <c r="AX38" s="410" t="str">
        <f t="shared" si="89"/>
        <v/>
      </c>
      <c r="AY38" s="437" t="str">
        <f t="shared" si="89"/>
        <v/>
      </c>
      <c r="AZ38" s="412" t="str">
        <f t="shared" si="87"/>
        <v/>
      </c>
      <c r="BA38" s="410" t="str">
        <f t="shared" si="87"/>
        <v/>
      </c>
      <c r="BB38" s="410" t="str">
        <f t="shared" si="87"/>
        <v/>
      </c>
      <c r="BC38" s="411" t="str">
        <f t="shared" si="87"/>
        <v/>
      </c>
      <c r="BD38" s="438" t="str">
        <f t="shared" si="87"/>
        <v/>
      </c>
      <c r="BE38" s="410" t="str">
        <f t="shared" si="87"/>
        <v/>
      </c>
      <c r="BF38" s="410" t="str">
        <f t="shared" si="87"/>
        <v/>
      </c>
      <c r="BG38" s="437" t="str">
        <f t="shared" si="87"/>
        <v/>
      </c>
      <c r="BH38" s="412" t="str">
        <f t="shared" si="87"/>
        <v/>
      </c>
      <c r="BI38" s="410" t="str">
        <f t="shared" si="87"/>
        <v/>
      </c>
      <c r="BJ38" s="410" t="str">
        <f t="shared" si="87"/>
        <v/>
      </c>
      <c r="BK38" s="411" t="str">
        <f t="shared" si="87"/>
        <v/>
      </c>
      <c r="BL38" s="438" t="str">
        <f t="shared" si="87"/>
        <v/>
      </c>
      <c r="BM38" s="410" t="str">
        <f t="shared" si="87"/>
        <v/>
      </c>
      <c r="BN38" s="410" t="str">
        <f t="shared" si="87"/>
        <v/>
      </c>
      <c r="BO38" s="437" t="str">
        <f t="shared" si="87"/>
        <v/>
      </c>
      <c r="BP38" s="438" t="str">
        <f t="shared" si="88"/>
        <v/>
      </c>
      <c r="BQ38" s="410" t="str">
        <f t="shared" si="88"/>
        <v/>
      </c>
      <c r="BR38" s="410" t="str">
        <f t="shared" si="88"/>
        <v/>
      </c>
      <c r="BS38" s="437" t="str">
        <f t="shared" si="88"/>
        <v/>
      </c>
      <c r="BT38" s="412" t="str">
        <f t="shared" si="88"/>
        <v/>
      </c>
      <c r="BU38" s="410" t="str">
        <f t="shared" si="88"/>
        <v/>
      </c>
      <c r="BV38" s="410" t="str">
        <f t="shared" si="88"/>
        <v/>
      </c>
      <c r="BW38" s="413" t="str">
        <f t="shared" si="88"/>
        <v/>
      </c>
    </row>
    <row r="39" spans="1:76" ht="15.9" customHeight="1">
      <c r="A39" s="1712"/>
      <c r="B39" s="395" t="s">
        <v>1043</v>
      </c>
      <c r="C39" s="395" t="str">
        <f>VLOOKUP(B39,'P13'!B:AA,25,0)&amp;""</f>
        <v>×</v>
      </c>
      <c r="D39" s="395" t="str">
        <f>VLOOKUP(B39,'P13'!B:Z,2,0)&amp;""</f>
        <v/>
      </c>
      <c r="E39" s="395" t="str">
        <f>VLOOKUP(B39,'P13'!B:Z,4,0)&amp;""</f>
        <v/>
      </c>
      <c r="F39" s="395" t="str">
        <f>VLOOKUP(B39,'P13'!B:Z,8,0)&amp;""</f>
        <v/>
      </c>
      <c r="G39" s="395" t="str">
        <f>VLOOKUP(B39,'P13'!B:AA,23,0)&amp;""</f>
        <v/>
      </c>
      <c r="H39" s="395" t="str">
        <f>VLOOKUP(B39,'P13'!B:AA,24,0)&amp;""</f>
        <v/>
      </c>
      <c r="I39" s="407"/>
      <c r="J39" s="408"/>
      <c r="K39" s="414"/>
      <c r="L39" s="391" t="s">
        <v>971</v>
      </c>
      <c r="M39" s="415"/>
      <c r="N39" s="526"/>
      <c r="O39" s="527"/>
      <c r="P39" s="414"/>
      <c r="Q39" s="391" t="s">
        <v>971</v>
      </c>
      <c r="R39" s="415"/>
      <c r="S39" s="409"/>
      <c r="T39" s="390" t="str">
        <f t="shared" si="90"/>
        <v/>
      </c>
      <c r="U39" s="410" t="str">
        <f t="shared" si="90"/>
        <v/>
      </c>
      <c r="V39" s="410" t="str">
        <f t="shared" si="90"/>
        <v/>
      </c>
      <c r="W39" s="411" t="str">
        <f t="shared" si="90"/>
        <v/>
      </c>
      <c r="X39" s="438" t="str">
        <f t="shared" si="90"/>
        <v/>
      </c>
      <c r="Y39" s="410" t="str">
        <f t="shared" si="90"/>
        <v/>
      </c>
      <c r="Z39" s="410" t="str">
        <f t="shared" si="90"/>
        <v/>
      </c>
      <c r="AA39" s="437" t="str">
        <f t="shared" si="90"/>
        <v/>
      </c>
      <c r="AB39" s="412" t="str">
        <f t="shared" si="90"/>
        <v/>
      </c>
      <c r="AC39" s="410" t="str">
        <f t="shared" si="90"/>
        <v/>
      </c>
      <c r="AD39" s="410" t="str">
        <f t="shared" si="90"/>
        <v/>
      </c>
      <c r="AE39" s="411" t="str">
        <f t="shared" si="90"/>
        <v/>
      </c>
      <c r="AF39" s="438" t="str">
        <f t="shared" si="90"/>
        <v/>
      </c>
      <c r="AG39" s="410" t="str">
        <f t="shared" si="90"/>
        <v/>
      </c>
      <c r="AH39" s="410" t="str">
        <f t="shared" si="90"/>
        <v/>
      </c>
      <c r="AI39" s="437" t="str">
        <f t="shared" si="90"/>
        <v/>
      </c>
      <c r="AJ39" s="412" t="str">
        <f t="shared" si="89"/>
        <v/>
      </c>
      <c r="AK39" s="410" t="str">
        <f t="shared" si="89"/>
        <v/>
      </c>
      <c r="AL39" s="410" t="str">
        <f t="shared" si="89"/>
        <v/>
      </c>
      <c r="AM39" s="411" t="str">
        <f t="shared" si="89"/>
        <v/>
      </c>
      <c r="AN39" s="438" t="str">
        <f t="shared" si="89"/>
        <v/>
      </c>
      <c r="AO39" s="410" t="str">
        <f t="shared" si="89"/>
        <v/>
      </c>
      <c r="AP39" s="410" t="str">
        <f t="shared" si="89"/>
        <v/>
      </c>
      <c r="AQ39" s="437" t="str">
        <f t="shared" si="89"/>
        <v/>
      </c>
      <c r="AR39" s="412" t="str">
        <f t="shared" si="89"/>
        <v/>
      </c>
      <c r="AS39" s="410" t="str">
        <f t="shared" si="89"/>
        <v/>
      </c>
      <c r="AT39" s="410" t="str">
        <f t="shared" si="89"/>
        <v/>
      </c>
      <c r="AU39" s="411" t="str">
        <f t="shared" si="89"/>
        <v/>
      </c>
      <c r="AV39" s="438" t="str">
        <f t="shared" si="89"/>
        <v/>
      </c>
      <c r="AW39" s="410" t="str">
        <f t="shared" si="89"/>
        <v/>
      </c>
      <c r="AX39" s="410" t="str">
        <f t="shared" si="89"/>
        <v/>
      </c>
      <c r="AY39" s="437" t="str">
        <f t="shared" si="89"/>
        <v/>
      </c>
      <c r="AZ39" s="412" t="str">
        <f t="shared" si="87"/>
        <v/>
      </c>
      <c r="BA39" s="410" t="str">
        <f t="shared" si="87"/>
        <v/>
      </c>
      <c r="BB39" s="410" t="str">
        <f t="shared" si="87"/>
        <v/>
      </c>
      <c r="BC39" s="411" t="str">
        <f t="shared" si="87"/>
        <v/>
      </c>
      <c r="BD39" s="438" t="str">
        <f t="shared" si="87"/>
        <v/>
      </c>
      <c r="BE39" s="410" t="str">
        <f t="shared" si="87"/>
        <v/>
      </c>
      <c r="BF39" s="410" t="str">
        <f t="shared" si="87"/>
        <v/>
      </c>
      <c r="BG39" s="437" t="str">
        <f t="shared" si="87"/>
        <v/>
      </c>
      <c r="BH39" s="412" t="str">
        <f t="shared" si="87"/>
        <v/>
      </c>
      <c r="BI39" s="410" t="str">
        <f t="shared" si="87"/>
        <v/>
      </c>
      <c r="BJ39" s="410" t="str">
        <f t="shared" si="87"/>
        <v/>
      </c>
      <c r="BK39" s="411" t="str">
        <f t="shared" si="87"/>
        <v/>
      </c>
      <c r="BL39" s="438" t="str">
        <f t="shared" si="87"/>
        <v/>
      </c>
      <c r="BM39" s="410" t="str">
        <f t="shared" si="87"/>
        <v/>
      </c>
      <c r="BN39" s="410" t="str">
        <f t="shared" si="87"/>
        <v/>
      </c>
      <c r="BO39" s="437" t="str">
        <f t="shared" si="87"/>
        <v/>
      </c>
      <c r="BP39" s="438" t="str">
        <f t="shared" si="88"/>
        <v/>
      </c>
      <c r="BQ39" s="410" t="str">
        <f t="shared" si="88"/>
        <v/>
      </c>
      <c r="BR39" s="410" t="str">
        <f t="shared" si="88"/>
        <v/>
      </c>
      <c r="BS39" s="437" t="str">
        <f t="shared" si="88"/>
        <v/>
      </c>
      <c r="BT39" s="412" t="str">
        <f t="shared" si="88"/>
        <v/>
      </c>
      <c r="BU39" s="410" t="str">
        <f t="shared" si="88"/>
        <v/>
      </c>
      <c r="BV39" s="410" t="str">
        <f t="shared" si="88"/>
        <v/>
      </c>
      <c r="BW39" s="413" t="str">
        <f t="shared" si="88"/>
        <v/>
      </c>
    </row>
    <row r="40" spans="1:76" ht="15.9" customHeight="1">
      <c r="A40" s="1712"/>
      <c r="B40" s="395" t="s">
        <v>1044</v>
      </c>
      <c r="C40" s="395" t="str">
        <f>VLOOKUP(B40,'P13'!B:AA,25,0)&amp;""</f>
        <v>×</v>
      </c>
      <c r="D40" s="395" t="str">
        <f>VLOOKUP(B40,'P13'!B:Z,2,0)&amp;""</f>
        <v/>
      </c>
      <c r="E40" s="395" t="str">
        <f>VLOOKUP(B40,'P13'!B:Z,4,0)&amp;""</f>
        <v/>
      </c>
      <c r="F40" s="395" t="str">
        <f>VLOOKUP(B40,'P13'!B:Z,8,0)&amp;""</f>
        <v/>
      </c>
      <c r="G40" s="395" t="str">
        <f>VLOOKUP(B40,'P13'!B:AA,23,0)&amp;""</f>
        <v/>
      </c>
      <c r="H40" s="395" t="str">
        <f>VLOOKUP(B40,'P13'!B:AA,24,0)&amp;""</f>
        <v/>
      </c>
      <c r="I40" s="407"/>
      <c r="J40" s="408"/>
      <c r="K40" s="414"/>
      <c r="L40" s="391" t="s">
        <v>971</v>
      </c>
      <c r="M40" s="415"/>
      <c r="N40" s="526"/>
      <c r="O40" s="527"/>
      <c r="P40" s="414"/>
      <c r="Q40" s="391" t="s">
        <v>971</v>
      </c>
      <c r="R40" s="415"/>
      <c r="S40" s="409"/>
      <c r="T40" s="390" t="str">
        <f t="shared" si="90"/>
        <v/>
      </c>
      <c r="U40" s="410" t="str">
        <f t="shared" si="90"/>
        <v/>
      </c>
      <c r="V40" s="410" t="str">
        <f t="shared" si="90"/>
        <v/>
      </c>
      <c r="W40" s="411" t="str">
        <f t="shared" si="90"/>
        <v/>
      </c>
      <c r="X40" s="438" t="str">
        <f t="shared" si="90"/>
        <v/>
      </c>
      <c r="Y40" s="410" t="str">
        <f t="shared" si="90"/>
        <v/>
      </c>
      <c r="Z40" s="410" t="str">
        <f t="shared" si="90"/>
        <v/>
      </c>
      <c r="AA40" s="437" t="str">
        <f t="shared" si="90"/>
        <v/>
      </c>
      <c r="AB40" s="412" t="str">
        <f t="shared" si="90"/>
        <v/>
      </c>
      <c r="AC40" s="410" t="str">
        <f t="shared" si="90"/>
        <v/>
      </c>
      <c r="AD40" s="410" t="str">
        <f t="shared" si="90"/>
        <v/>
      </c>
      <c r="AE40" s="411" t="str">
        <f t="shared" si="90"/>
        <v/>
      </c>
      <c r="AF40" s="438" t="str">
        <f t="shared" si="90"/>
        <v/>
      </c>
      <c r="AG40" s="410" t="str">
        <f t="shared" si="90"/>
        <v/>
      </c>
      <c r="AH40" s="410" t="str">
        <f t="shared" si="90"/>
        <v/>
      </c>
      <c r="AI40" s="437" t="str">
        <f t="shared" si="90"/>
        <v/>
      </c>
      <c r="AJ40" s="412" t="str">
        <f t="shared" si="89"/>
        <v/>
      </c>
      <c r="AK40" s="410" t="str">
        <f t="shared" si="89"/>
        <v/>
      </c>
      <c r="AL40" s="410" t="str">
        <f t="shared" si="89"/>
        <v/>
      </c>
      <c r="AM40" s="411" t="str">
        <f t="shared" si="89"/>
        <v/>
      </c>
      <c r="AN40" s="438" t="str">
        <f t="shared" si="89"/>
        <v/>
      </c>
      <c r="AO40" s="410" t="str">
        <f t="shared" si="89"/>
        <v/>
      </c>
      <c r="AP40" s="410" t="str">
        <f t="shared" si="89"/>
        <v/>
      </c>
      <c r="AQ40" s="437" t="str">
        <f t="shared" si="89"/>
        <v/>
      </c>
      <c r="AR40" s="412" t="str">
        <f t="shared" si="89"/>
        <v/>
      </c>
      <c r="AS40" s="410" t="str">
        <f t="shared" si="89"/>
        <v/>
      </c>
      <c r="AT40" s="410" t="str">
        <f t="shared" si="89"/>
        <v/>
      </c>
      <c r="AU40" s="411" t="str">
        <f t="shared" si="89"/>
        <v/>
      </c>
      <c r="AV40" s="438" t="str">
        <f t="shared" si="89"/>
        <v/>
      </c>
      <c r="AW40" s="410" t="str">
        <f t="shared" si="89"/>
        <v/>
      </c>
      <c r="AX40" s="410" t="str">
        <f t="shared" si="89"/>
        <v/>
      </c>
      <c r="AY40" s="437" t="str">
        <f t="shared" si="89"/>
        <v/>
      </c>
      <c r="AZ40" s="412" t="str">
        <f t="shared" si="87"/>
        <v/>
      </c>
      <c r="BA40" s="410" t="str">
        <f t="shared" si="87"/>
        <v/>
      </c>
      <c r="BB40" s="410" t="str">
        <f t="shared" si="87"/>
        <v/>
      </c>
      <c r="BC40" s="411" t="str">
        <f t="shared" si="87"/>
        <v/>
      </c>
      <c r="BD40" s="438" t="str">
        <f t="shared" si="87"/>
        <v/>
      </c>
      <c r="BE40" s="410" t="str">
        <f t="shared" si="87"/>
        <v/>
      </c>
      <c r="BF40" s="410" t="str">
        <f t="shared" si="87"/>
        <v/>
      </c>
      <c r="BG40" s="437" t="str">
        <f t="shared" si="87"/>
        <v/>
      </c>
      <c r="BH40" s="412" t="str">
        <f t="shared" si="87"/>
        <v/>
      </c>
      <c r="BI40" s="410" t="str">
        <f t="shared" si="87"/>
        <v/>
      </c>
      <c r="BJ40" s="410" t="str">
        <f t="shared" si="87"/>
        <v/>
      </c>
      <c r="BK40" s="411" t="str">
        <f t="shared" si="87"/>
        <v/>
      </c>
      <c r="BL40" s="438" t="str">
        <f t="shared" si="87"/>
        <v/>
      </c>
      <c r="BM40" s="410" t="str">
        <f t="shared" si="87"/>
        <v/>
      </c>
      <c r="BN40" s="410" t="str">
        <f t="shared" si="87"/>
        <v/>
      </c>
      <c r="BO40" s="437" t="str">
        <f t="shared" si="87"/>
        <v/>
      </c>
      <c r="BP40" s="438" t="str">
        <f t="shared" si="88"/>
        <v/>
      </c>
      <c r="BQ40" s="410" t="str">
        <f t="shared" si="88"/>
        <v/>
      </c>
      <c r="BR40" s="410" t="str">
        <f t="shared" si="88"/>
        <v/>
      </c>
      <c r="BS40" s="437" t="str">
        <f t="shared" si="88"/>
        <v/>
      </c>
      <c r="BT40" s="412" t="str">
        <f t="shared" si="88"/>
        <v/>
      </c>
      <c r="BU40" s="410" t="str">
        <f t="shared" si="88"/>
        <v/>
      </c>
      <c r="BV40" s="410" t="str">
        <f t="shared" si="88"/>
        <v/>
      </c>
      <c r="BW40" s="413" t="str">
        <f t="shared" si="88"/>
        <v/>
      </c>
    </row>
    <row r="41" spans="1:76" ht="15.9" customHeight="1">
      <c r="A41" s="1712"/>
      <c r="B41" s="395" t="s">
        <v>1045</v>
      </c>
      <c r="C41" s="395" t="str">
        <f>VLOOKUP(B41,'P13'!B:AA,25,0)&amp;""</f>
        <v>×</v>
      </c>
      <c r="D41" s="395" t="str">
        <f>VLOOKUP(B41,'P13'!B:Z,2,0)&amp;""</f>
        <v/>
      </c>
      <c r="E41" s="395" t="str">
        <f>VLOOKUP(B41,'P13'!B:Z,4,0)&amp;""</f>
        <v/>
      </c>
      <c r="F41" s="395" t="str">
        <f>VLOOKUP(B41,'P13'!B:Z,8,0)&amp;""</f>
        <v/>
      </c>
      <c r="G41" s="395" t="str">
        <f>VLOOKUP(B41,'P13'!B:AA,23,0)&amp;""</f>
        <v/>
      </c>
      <c r="H41" s="395" t="str">
        <f>VLOOKUP(B41,'P13'!B:AA,24,0)&amp;""</f>
        <v/>
      </c>
      <c r="I41" s="407"/>
      <c r="J41" s="408"/>
      <c r="K41" s="414"/>
      <c r="L41" s="391" t="s">
        <v>971</v>
      </c>
      <c r="M41" s="415"/>
      <c r="N41" s="526"/>
      <c r="O41" s="527"/>
      <c r="P41" s="414"/>
      <c r="Q41" s="391" t="s">
        <v>971</v>
      </c>
      <c r="R41" s="415"/>
      <c r="S41" s="409"/>
      <c r="T41" s="390" t="str">
        <f t="shared" si="90"/>
        <v/>
      </c>
      <c r="U41" s="410" t="str">
        <f t="shared" si="90"/>
        <v/>
      </c>
      <c r="V41" s="410" t="str">
        <f t="shared" si="90"/>
        <v/>
      </c>
      <c r="W41" s="411" t="str">
        <f t="shared" si="90"/>
        <v/>
      </c>
      <c r="X41" s="438" t="str">
        <f t="shared" si="90"/>
        <v/>
      </c>
      <c r="Y41" s="410" t="str">
        <f t="shared" si="90"/>
        <v/>
      </c>
      <c r="Z41" s="410" t="str">
        <f t="shared" si="90"/>
        <v/>
      </c>
      <c r="AA41" s="437" t="str">
        <f t="shared" si="90"/>
        <v/>
      </c>
      <c r="AB41" s="412" t="str">
        <f t="shared" si="90"/>
        <v/>
      </c>
      <c r="AC41" s="410" t="str">
        <f t="shared" si="90"/>
        <v/>
      </c>
      <c r="AD41" s="410" t="str">
        <f t="shared" si="90"/>
        <v/>
      </c>
      <c r="AE41" s="411" t="str">
        <f t="shared" si="90"/>
        <v/>
      </c>
      <c r="AF41" s="438" t="str">
        <f t="shared" si="90"/>
        <v/>
      </c>
      <c r="AG41" s="410" t="str">
        <f t="shared" si="90"/>
        <v/>
      </c>
      <c r="AH41" s="410" t="str">
        <f t="shared" si="90"/>
        <v/>
      </c>
      <c r="AI41" s="437" t="str">
        <f t="shared" si="90"/>
        <v/>
      </c>
      <c r="AJ41" s="412" t="str">
        <f t="shared" si="89"/>
        <v/>
      </c>
      <c r="AK41" s="410" t="str">
        <f t="shared" si="89"/>
        <v/>
      </c>
      <c r="AL41" s="410" t="str">
        <f t="shared" si="89"/>
        <v/>
      </c>
      <c r="AM41" s="411" t="str">
        <f t="shared" si="89"/>
        <v/>
      </c>
      <c r="AN41" s="438" t="str">
        <f t="shared" si="89"/>
        <v/>
      </c>
      <c r="AO41" s="410" t="str">
        <f t="shared" si="89"/>
        <v/>
      </c>
      <c r="AP41" s="410" t="str">
        <f t="shared" si="89"/>
        <v/>
      </c>
      <c r="AQ41" s="437" t="str">
        <f t="shared" si="89"/>
        <v/>
      </c>
      <c r="AR41" s="412" t="str">
        <f t="shared" si="89"/>
        <v/>
      </c>
      <c r="AS41" s="410" t="str">
        <f t="shared" si="89"/>
        <v/>
      </c>
      <c r="AT41" s="410" t="str">
        <f t="shared" si="89"/>
        <v/>
      </c>
      <c r="AU41" s="411" t="str">
        <f t="shared" si="89"/>
        <v/>
      </c>
      <c r="AV41" s="438" t="str">
        <f t="shared" si="89"/>
        <v/>
      </c>
      <c r="AW41" s="410" t="str">
        <f t="shared" si="89"/>
        <v/>
      </c>
      <c r="AX41" s="410" t="str">
        <f t="shared" si="89"/>
        <v/>
      </c>
      <c r="AY41" s="437" t="str">
        <f t="shared" si="89"/>
        <v/>
      </c>
      <c r="AZ41" s="412" t="str">
        <f t="shared" si="87"/>
        <v/>
      </c>
      <c r="BA41" s="410" t="str">
        <f t="shared" si="87"/>
        <v/>
      </c>
      <c r="BB41" s="410" t="str">
        <f t="shared" si="87"/>
        <v/>
      </c>
      <c r="BC41" s="411" t="str">
        <f t="shared" si="87"/>
        <v/>
      </c>
      <c r="BD41" s="438" t="str">
        <f t="shared" si="87"/>
        <v/>
      </c>
      <c r="BE41" s="410" t="str">
        <f t="shared" si="87"/>
        <v/>
      </c>
      <c r="BF41" s="410" t="str">
        <f t="shared" si="87"/>
        <v/>
      </c>
      <c r="BG41" s="437" t="str">
        <f t="shared" si="87"/>
        <v/>
      </c>
      <c r="BH41" s="412" t="str">
        <f t="shared" si="87"/>
        <v/>
      </c>
      <c r="BI41" s="410" t="str">
        <f t="shared" si="87"/>
        <v/>
      </c>
      <c r="BJ41" s="410" t="str">
        <f t="shared" si="87"/>
        <v/>
      </c>
      <c r="BK41" s="411" t="str">
        <f t="shared" si="87"/>
        <v/>
      </c>
      <c r="BL41" s="438" t="str">
        <f t="shared" si="87"/>
        <v/>
      </c>
      <c r="BM41" s="410" t="str">
        <f t="shared" si="87"/>
        <v/>
      </c>
      <c r="BN41" s="410" t="str">
        <f t="shared" si="87"/>
        <v/>
      </c>
      <c r="BO41" s="437" t="str">
        <f t="shared" si="87"/>
        <v/>
      </c>
      <c r="BP41" s="438" t="str">
        <f t="shared" si="88"/>
        <v/>
      </c>
      <c r="BQ41" s="410" t="str">
        <f t="shared" si="88"/>
        <v/>
      </c>
      <c r="BR41" s="410" t="str">
        <f t="shared" si="88"/>
        <v/>
      </c>
      <c r="BS41" s="437" t="str">
        <f t="shared" si="88"/>
        <v/>
      </c>
      <c r="BT41" s="412" t="str">
        <f t="shared" si="88"/>
        <v/>
      </c>
      <c r="BU41" s="410" t="str">
        <f t="shared" si="88"/>
        <v/>
      </c>
      <c r="BV41" s="410" t="str">
        <f t="shared" si="88"/>
        <v/>
      </c>
      <c r="BW41" s="413" t="str">
        <f t="shared" si="88"/>
        <v/>
      </c>
    </row>
    <row r="42" spans="1:76" ht="15.9" customHeight="1">
      <c r="A42" s="1712"/>
      <c r="B42" s="395" t="s">
        <v>1046</v>
      </c>
      <c r="C42" s="395" t="str">
        <f>VLOOKUP(B42,'P13'!B:AA,25,0)&amp;""</f>
        <v>×</v>
      </c>
      <c r="D42" s="395" t="str">
        <f>VLOOKUP(B42,'P13'!B:Z,2,0)&amp;""</f>
        <v/>
      </c>
      <c r="E42" s="395" t="str">
        <f>VLOOKUP(B42,'P13'!B:Z,4,0)&amp;""</f>
        <v/>
      </c>
      <c r="F42" s="395" t="str">
        <f>VLOOKUP(B42,'P13'!B:Z,8,0)&amp;""</f>
        <v/>
      </c>
      <c r="G42" s="395" t="str">
        <f>VLOOKUP(B42,'P13'!B:AA,23,0)&amp;""</f>
        <v/>
      </c>
      <c r="H42" s="395" t="str">
        <f>VLOOKUP(B42,'P13'!B:AA,24,0)&amp;""</f>
        <v/>
      </c>
      <c r="I42" s="407"/>
      <c r="J42" s="408"/>
      <c r="K42" s="414"/>
      <c r="L42" s="391" t="s">
        <v>971</v>
      </c>
      <c r="M42" s="415"/>
      <c r="N42" s="526"/>
      <c r="O42" s="527"/>
      <c r="P42" s="414"/>
      <c r="Q42" s="391" t="s">
        <v>971</v>
      </c>
      <c r="R42" s="415"/>
      <c r="S42" s="409"/>
      <c r="T42" s="390" t="str">
        <f t="shared" si="90"/>
        <v/>
      </c>
      <c r="U42" s="410" t="str">
        <f t="shared" si="90"/>
        <v/>
      </c>
      <c r="V42" s="410" t="str">
        <f t="shared" si="90"/>
        <v/>
      </c>
      <c r="W42" s="411" t="str">
        <f t="shared" si="90"/>
        <v/>
      </c>
      <c r="X42" s="438" t="str">
        <f t="shared" si="90"/>
        <v/>
      </c>
      <c r="Y42" s="410" t="str">
        <f t="shared" si="90"/>
        <v/>
      </c>
      <c r="Z42" s="410" t="str">
        <f t="shared" si="90"/>
        <v/>
      </c>
      <c r="AA42" s="437" t="str">
        <f t="shared" si="90"/>
        <v/>
      </c>
      <c r="AB42" s="412" t="str">
        <f t="shared" si="90"/>
        <v/>
      </c>
      <c r="AC42" s="410" t="str">
        <f t="shared" si="90"/>
        <v/>
      </c>
      <c r="AD42" s="410" t="str">
        <f t="shared" si="90"/>
        <v/>
      </c>
      <c r="AE42" s="411" t="str">
        <f t="shared" si="90"/>
        <v/>
      </c>
      <c r="AF42" s="438" t="str">
        <f t="shared" si="90"/>
        <v/>
      </c>
      <c r="AG42" s="410" t="str">
        <f t="shared" si="90"/>
        <v/>
      </c>
      <c r="AH42" s="410" t="str">
        <f t="shared" si="90"/>
        <v/>
      </c>
      <c r="AI42" s="437" t="str">
        <f t="shared" si="90"/>
        <v/>
      </c>
      <c r="AJ42" s="412" t="str">
        <f t="shared" si="89"/>
        <v/>
      </c>
      <c r="AK42" s="410" t="str">
        <f t="shared" si="89"/>
        <v/>
      </c>
      <c r="AL42" s="410" t="str">
        <f t="shared" si="89"/>
        <v/>
      </c>
      <c r="AM42" s="411" t="str">
        <f t="shared" si="89"/>
        <v/>
      </c>
      <c r="AN42" s="438" t="str">
        <f t="shared" si="89"/>
        <v/>
      </c>
      <c r="AO42" s="410" t="str">
        <f t="shared" si="89"/>
        <v/>
      </c>
      <c r="AP42" s="410" t="str">
        <f t="shared" si="89"/>
        <v/>
      </c>
      <c r="AQ42" s="437" t="str">
        <f t="shared" si="89"/>
        <v/>
      </c>
      <c r="AR42" s="412" t="str">
        <f t="shared" si="89"/>
        <v/>
      </c>
      <c r="AS42" s="410" t="str">
        <f t="shared" si="89"/>
        <v/>
      </c>
      <c r="AT42" s="410" t="str">
        <f t="shared" si="89"/>
        <v/>
      </c>
      <c r="AU42" s="411" t="str">
        <f t="shared" si="89"/>
        <v/>
      </c>
      <c r="AV42" s="438" t="str">
        <f t="shared" si="89"/>
        <v/>
      </c>
      <c r="AW42" s="410" t="str">
        <f t="shared" si="89"/>
        <v/>
      </c>
      <c r="AX42" s="410" t="str">
        <f t="shared" si="89"/>
        <v/>
      </c>
      <c r="AY42" s="437" t="str">
        <f t="shared" si="89"/>
        <v/>
      </c>
      <c r="AZ42" s="412" t="str">
        <f t="shared" si="87"/>
        <v/>
      </c>
      <c r="BA42" s="410" t="str">
        <f t="shared" si="87"/>
        <v/>
      </c>
      <c r="BB42" s="410" t="str">
        <f t="shared" si="87"/>
        <v/>
      </c>
      <c r="BC42" s="411" t="str">
        <f t="shared" si="87"/>
        <v/>
      </c>
      <c r="BD42" s="438" t="str">
        <f t="shared" si="87"/>
        <v/>
      </c>
      <c r="BE42" s="410" t="str">
        <f t="shared" si="87"/>
        <v/>
      </c>
      <c r="BF42" s="410" t="str">
        <f t="shared" si="87"/>
        <v/>
      </c>
      <c r="BG42" s="437" t="str">
        <f t="shared" si="87"/>
        <v/>
      </c>
      <c r="BH42" s="412" t="str">
        <f t="shared" si="87"/>
        <v/>
      </c>
      <c r="BI42" s="410" t="str">
        <f t="shared" si="87"/>
        <v/>
      </c>
      <c r="BJ42" s="410" t="str">
        <f t="shared" si="87"/>
        <v/>
      </c>
      <c r="BK42" s="411" t="str">
        <f t="shared" si="87"/>
        <v/>
      </c>
      <c r="BL42" s="438" t="str">
        <f t="shared" si="87"/>
        <v/>
      </c>
      <c r="BM42" s="410" t="str">
        <f t="shared" si="87"/>
        <v/>
      </c>
      <c r="BN42" s="410" t="str">
        <f t="shared" si="87"/>
        <v/>
      </c>
      <c r="BO42" s="437" t="str">
        <f t="shared" si="87"/>
        <v/>
      </c>
      <c r="BP42" s="438" t="str">
        <f t="shared" si="88"/>
        <v/>
      </c>
      <c r="BQ42" s="410" t="str">
        <f t="shared" si="88"/>
        <v/>
      </c>
      <c r="BR42" s="410" t="str">
        <f t="shared" si="88"/>
        <v/>
      </c>
      <c r="BS42" s="437" t="str">
        <f t="shared" si="88"/>
        <v/>
      </c>
      <c r="BT42" s="412" t="str">
        <f t="shared" si="88"/>
        <v/>
      </c>
      <c r="BU42" s="410" t="str">
        <f t="shared" si="88"/>
        <v/>
      </c>
      <c r="BV42" s="410" t="str">
        <f t="shared" si="88"/>
        <v/>
      </c>
      <c r="BW42" s="413" t="str">
        <f t="shared" si="88"/>
        <v/>
      </c>
    </row>
    <row r="43" spans="1:76" ht="15.9" customHeight="1">
      <c r="A43" s="1712"/>
      <c r="B43" s="395" t="s">
        <v>1047</v>
      </c>
      <c r="C43" s="395" t="str">
        <f>VLOOKUP(B43,'P13'!B:AA,25,0)&amp;""</f>
        <v>×</v>
      </c>
      <c r="D43" s="395" t="str">
        <f>VLOOKUP(B43,'P13'!B:Z,2,0)&amp;""</f>
        <v/>
      </c>
      <c r="E43" s="395" t="str">
        <f>VLOOKUP(B43,'P13'!B:Z,4,0)&amp;""</f>
        <v/>
      </c>
      <c r="F43" s="395" t="str">
        <f>VLOOKUP(B43,'P13'!B:Z,8,0)&amp;""</f>
        <v/>
      </c>
      <c r="G43" s="395" t="str">
        <f>VLOOKUP(B43,'P13'!B:AA,23,0)&amp;""</f>
        <v/>
      </c>
      <c r="H43" s="395" t="str">
        <f>VLOOKUP(B43,'P13'!B:AA,24,0)&amp;""</f>
        <v/>
      </c>
      <c r="I43" s="407"/>
      <c r="J43" s="408"/>
      <c r="K43" s="414"/>
      <c r="L43" s="391" t="s">
        <v>971</v>
      </c>
      <c r="M43" s="415"/>
      <c r="N43" s="526"/>
      <c r="O43" s="527"/>
      <c r="P43" s="414"/>
      <c r="Q43" s="391" t="s">
        <v>971</v>
      </c>
      <c r="R43" s="415"/>
      <c r="S43" s="409"/>
      <c r="T43" s="390" t="str">
        <f t="shared" si="90"/>
        <v/>
      </c>
      <c r="U43" s="410" t="str">
        <f t="shared" si="90"/>
        <v/>
      </c>
      <c r="V43" s="410" t="str">
        <f t="shared" si="90"/>
        <v/>
      </c>
      <c r="W43" s="411" t="str">
        <f t="shared" si="90"/>
        <v/>
      </c>
      <c r="X43" s="438" t="str">
        <f t="shared" si="90"/>
        <v/>
      </c>
      <c r="Y43" s="410" t="str">
        <f t="shared" si="90"/>
        <v/>
      </c>
      <c r="Z43" s="410" t="str">
        <f t="shared" si="90"/>
        <v/>
      </c>
      <c r="AA43" s="437" t="str">
        <f t="shared" si="90"/>
        <v/>
      </c>
      <c r="AB43" s="412" t="str">
        <f t="shared" si="90"/>
        <v/>
      </c>
      <c r="AC43" s="410" t="str">
        <f t="shared" si="90"/>
        <v/>
      </c>
      <c r="AD43" s="410" t="str">
        <f t="shared" si="90"/>
        <v/>
      </c>
      <c r="AE43" s="411" t="str">
        <f t="shared" si="90"/>
        <v/>
      </c>
      <c r="AF43" s="438" t="str">
        <f t="shared" si="90"/>
        <v/>
      </c>
      <c r="AG43" s="410" t="str">
        <f t="shared" si="90"/>
        <v/>
      </c>
      <c r="AH43" s="410" t="str">
        <f t="shared" si="90"/>
        <v/>
      </c>
      <c r="AI43" s="437" t="str">
        <f t="shared" si="90"/>
        <v/>
      </c>
      <c r="AJ43" s="412" t="str">
        <f t="shared" si="89"/>
        <v/>
      </c>
      <c r="AK43" s="410" t="str">
        <f t="shared" si="89"/>
        <v/>
      </c>
      <c r="AL43" s="410" t="str">
        <f t="shared" si="89"/>
        <v/>
      </c>
      <c r="AM43" s="411" t="str">
        <f t="shared" si="89"/>
        <v/>
      </c>
      <c r="AN43" s="438" t="str">
        <f t="shared" si="89"/>
        <v/>
      </c>
      <c r="AO43" s="410" t="str">
        <f t="shared" si="89"/>
        <v/>
      </c>
      <c r="AP43" s="410" t="str">
        <f t="shared" si="89"/>
        <v/>
      </c>
      <c r="AQ43" s="437" t="str">
        <f t="shared" si="89"/>
        <v/>
      </c>
      <c r="AR43" s="412" t="str">
        <f t="shared" si="89"/>
        <v/>
      </c>
      <c r="AS43" s="410" t="str">
        <f t="shared" si="89"/>
        <v/>
      </c>
      <c r="AT43" s="410" t="str">
        <f t="shared" si="89"/>
        <v/>
      </c>
      <c r="AU43" s="411" t="str">
        <f t="shared" si="89"/>
        <v/>
      </c>
      <c r="AV43" s="438" t="str">
        <f t="shared" si="89"/>
        <v/>
      </c>
      <c r="AW43" s="410" t="str">
        <f t="shared" si="89"/>
        <v/>
      </c>
      <c r="AX43" s="410" t="str">
        <f t="shared" si="89"/>
        <v/>
      </c>
      <c r="AY43" s="437" t="str">
        <f t="shared" si="89"/>
        <v/>
      </c>
      <c r="AZ43" s="412" t="str">
        <f t="shared" si="87"/>
        <v/>
      </c>
      <c r="BA43" s="410" t="str">
        <f t="shared" si="87"/>
        <v/>
      </c>
      <c r="BB43" s="410" t="str">
        <f t="shared" si="87"/>
        <v/>
      </c>
      <c r="BC43" s="411" t="str">
        <f t="shared" si="87"/>
        <v/>
      </c>
      <c r="BD43" s="438" t="str">
        <f t="shared" si="87"/>
        <v/>
      </c>
      <c r="BE43" s="410" t="str">
        <f t="shared" si="87"/>
        <v/>
      </c>
      <c r="BF43" s="410" t="str">
        <f t="shared" si="87"/>
        <v/>
      </c>
      <c r="BG43" s="437" t="str">
        <f t="shared" si="87"/>
        <v/>
      </c>
      <c r="BH43" s="412" t="str">
        <f t="shared" si="87"/>
        <v/>
      </c>
      <c r="BI43" s="410" t="str">
        <f t="shared" si="87"/>
        <v/>
      </c>
      <c r="BJ43" s="410" t="str">
        <f t="shared" si="87"/>
        <v/>
      </c>
      <c r="BK43" s="411" t="str">
        <f t="shared" si="87"/>
        <v/>
      </c>
      <c r="BL43" s="438" t="str">
        <f t="shared" si="87"/>
        <v/>
      </c>
      <c r="BM43" s="410" t="str">
        <f t="shared" si="87"/>
        <v/>
      </c>
      <c r="BN43" s="410" t="str">
        <f t="shared" si="87"/>
        <v/>
      </c>
      <c r="BO43" s="437" t="str">
        <f t="shared" si="87"/>
        <v/>
      </c>
      <c r="BP43" s="438" t="str">
        <f t="shared" si="88"/>
        <v/>
      </c>
      <c r="BQ43" s="410" t="str">
        <f t="shared" si="88"/>
        <v/>
      </c>
      <c r="BR43" s="410" t="str">
        <f t="shared" si="88"/>
        <v/>
      </c>
      <c r="BS43" s="437" t="str">
        <f t="shared" si="88"/>
        <v/>
      </c>
      <c r="BT43" s="412" t="str">
        <f t="shared" si="88"/>
        <v/>
      </c>
      <c r="BU43" s="410" t="str">
        <f t="shared" si="88"/>
        <v/>
      </c>
      <c r="BV43" s="410" t="str">
        <f t="shared" si="88"/>
        <v/>
      </c>
      <c r="BW43" s="413" t="str">
        <f t="shared" si="88"/>
        <v/>
      </c>
    </row>
    <row r="44" spans="1:76" ht="15.9" customHeight="1">
      <c r="A44" s="1712"/>
      <c r="B44" s="395" t="s">
        <v>1048</v>
      </c>
      <c r="C44" s="395" t="str">
        <f>VLOOKUP(B44,'P13'!B:AA,25,0)&amp;""</f>
        <v>×</v>
      </c>
      <c r="D44" s="395" t="str">
        <f>VLOOKUP(B44,'P13'!B:Z,2,0)&amp;""</f>
        <v/>
      </c>
      <c r="E44" s="395" t="str">
        <f>VLOOKUP(B44,'P13'!B:Z,4,0)&amp;""</f>
        <v/>
      </c>
      <c r="F44" s="395" t="str">
        <f>VLOOKUP(B44,'P13'!B:Z,8,0)&amp;""</f>
        <v/>
      </c>
      <c r="G44" s="395" t="str">
        <f>VLOOKUP(B44,'P13'!B:AA,23,0)&amp;""</f>
        <v/>
      </c>
      <c r="H44" s="395" t="str">
        <f>VLOOKUP(B44,'P13'!B:AA,24,0)&amp;""</f>
        <v/>
      </c>
      <c r="I44" s="407"/>
      <c r="J44" s="408"/>
      <c r="K44" s="414"/>
      <c r="L44" s="391" t="s">
        <v>971</v>
      </c>
      <c r="M44" s="415"/>
      <c r="N44" s="526"/>
      <c r="O44" s="527"/>
      <c r="P44" s="414"/>
      <c r="Q44" s="391" t="s">
        <v>971</v>
      </c>
      <c r="R44" s="415"/>
      <c r="S44" s="409"/>
      <c r="T44" s="390" t="str">
        <f t="shared" si="90"/>
        <v/>
      </c>
      <c r="U44" s="410" t="str">
        <f t="shared" si="90"/>
        <v/>
      </c>
      <c r="V44" s="410" t="str">
        <f t="shared" si="90"/>
        <v/>
      </c>
      <c r="W44" s="411" t="str">
        <f t="shared" si="90"/>
        <v/>
      </c>
      <c r="X44" s="438" t="str">
        <f t="shared" si="90"/>
        <v/>
      </c>
      <c r="Y44" s="410" t="str">
        <f t="shared" si="90"/>
        <v/>
      </c>
      <c r="Z44" s="410" t="str">
        <f t="shared" si="90"/>
        <v/>
      </c>
      <c r="AA44" s="437" t="str">
        <f t="shared" si="90"/>
        <v/>
      </c>
      <c r="AB44" s="412" t="str">
        <f t="shared" si="90"/>
        <v/>
      </c>
      <c r="AC44" s="410" t="str">
        <f t="shared" si="90"/>
        <v/>
      </c>
      <c r="AD44" s="410" t="str">
        <f t="shared" si="90"/>
        <v/>
      </c>
      <c r="AE44" s="411" t="str">
        <f t="shared" si="90"/>
        <v/>
      </c>
      <c r="AF44" s="438" t="str">
        <f t="shared" si="90"/>
        <v/>
      </c>
      <c r="AG44" s="410" t="str">
        <f t="shared" si="90"/>
        <v/>
      </c>
      <c r="AH44" s="410" t="str">
        <f t="shared" si="90"/>
        <v/>
      </c>
      <c r="AI44" s="437" t="str">
        <f t="shared" si="90"/>
        <v/>
      </c>
      <c r="AJ44" s="412" t="str">
        <f t="shared" si="89"/>
        <v/>
      </c>
      <c r="AK44" s="410" t="str">
        <f t="shared" si="89"/>
        <v/>
      </c>
      <c r="AL44" s="410" t="str">
        <f t="shared" si="89"/>
        <v/>
      </c>
      <c r="AM44" s="411" t="str">
        <f t="shared" si="89"/>
        <v/>
      </c>
      <c r="AN44" s="438" t="str">
        <f t="shared" si="89"/>
        <v/>
      </c>
      <c r="AO44" s="410" t="str">
        <f t="shared" si="89"/>
        <v/>
      </c>
      <c r="AP44" s="410" t="str">
        <f t="shared" si="89"/>
        <v/>
      </c>
      <c r="AQ44" s="437" t="str">
        <f t="shared" si="89"/>
        <v/>
      </c>
      <c r="AR44" s="412" t="str">
        <f t="shared" si="89"/>
        <v/>
      </c>
      <c r="AS44" s="410" t="str">
        <f t="shared" si="89"/>
        <v/>
      </c>
      <c r="AT44" s="410" t="str">
        <f t="shared" si="89"/>
        <v/>
      </c>
      <c r="AU44" s="411" t="str">
        <f t="shared" si="89"/>
        <v/>
      </c>
      <c r="AV44" s="438" t="str">
        <f t="shared" si="89"/>
        <v/>
      </c>
      <c r="AW44" s="410" t="str">
        <f t="shared" si="89"/>
        <v/>
      </c>
      <c r="AX44" s="410" t="str">
        <f t="shared" si="89"/>
        <v/>
      </c>
      <c r="AY44" s="437" t="str">
        <f t="shared" si="89"/>
        <v/>
      </c>
      <c r="AZ44" s="412" t="str">
        <f t="shared" si="87"/>
        <v/>
      </c>
      <c r="BA44" s="410" t="str">
        <f t="shared" si="87"/>
        <v/>
      </c>
      <c r="BB44" s="410" t="str">
        <f t="shared" si="87"/>
        <v/>
      </c>
      <c r="BC44" s="411" t="str">
        <f t="shared" si="87"/>
        <v/>
      </c>
      <c r="BD44" s="438" t="str">
        <f t="shared" si="87"/>
        <v/>
      </c>
      <c r="BE44" s="410" t="str">
        <f t="shared" si="87"/>
        <v/>
      </c>
      <c r="BF44" s="410" t="str">
        <f t="shared" si="87"/>
        <v/>
      </c>
      <c r="BG44" s="437" t="str">
        <f t="shared" si="87"/>
        <v/>
      </c>
      <c r="BH44" s="412" t="str">
        <f t="shared" si="87"/>
        <v/>
      </c>
      <c r="BI44" s="410" t="str">
        <f t="shared" si="87"/>
        <v/>
      </c>
      <c r="BJ44" s="410" t="str">
        <f t="shared" si="87"/>
        <v/>
      </c>
      <c r="BK44" s="411" t="str">
        <f t="shared" si="87"/>
        <v/>
      </c>
      <c r="BL44" s="438" t="str">
        <f t="shared" si="87"/>
        <v/>
      </c>
      <c r="BM44" s="410" t="str">
        <f t="shared" si="87"/>
        <v/>
      </c>
      <c r="BN44" s="410" t="str">
        <f t="shared" si="87"/>
        <v/>
      </c>
      <c r="BO44" s="437" t="str">
        <f t="shared" si="87"/>
        <v/>
      </c>
      <c r="BP44" s="438" t="str">
        <f t="shared" si="88"/>
        <v/>
      </c>
      <c r="BQ44" s="410" t="str">
        <f t="shared" si="88"/>
        <v/>
      </c>
      <c r="BR44" s="410" t="str">
        <f t="shared" si="88"/>
        <v/>
      </c>
      <c r="BS44" s="437" t="str">
        <f t="shared" si="88"/>
        <v/>
      </c>
      <c r="BT44" s="412" t="str">
        <f t="shared" si="88"/>
        <v/>
      </c>
      <c r="BU44" s="410" t="str">
        <f t="shared" si="88"/>
        <v/>
      </c>
      <c r="BV44" s="410" t="str">
        <f t="shared" si="88"/>
        <v/>
      </c>
      <c r="BW44" s="413" t="str">
        <f t="shared" si="88"/>
        <v/>
      </c>
    </row>
    <row r="45" spans="1:76" ht="15.9" customHeight="1">
      <c r="A45" s="1712"/>
      <c r="B45" s="395" t="s">
        <v>1049</v>
      </c>
      <c r="C45" s="395" t="str">
        <f>VLOOKUP(B45,'P13'!B:AA,25,0)&amp;""</f>
        <v>×</v>
      </c>
      <c r="D45" s="395" t="str">
        <f>VLOOKUP(B45,'P13'!B:Z,2,0)&amp;""</f>
        <v/>
      </c>
      <c r="E45" s="395" t="str">
        <f>VLOOKUP(B45,'P13'!B:Z,4,0)&amp;""</f>
        <v/>
      </c>
      <c r="F45" s="395" t="str">
        <f>VLOOKUP(B45,'P13'!B:Z,8,0)&amp;""</f>
        <v/>
      </c>
      <c r="G45" s="395" t="str">
        <f>VLOOKUP(B45,'P13'!B:AA,23,0)&amp;""</f>
        <v/>
      </c>
      <c r="H45" s="395" t="str">
        <f>VLOOKUP(B45,'P13'!B:AA,24,0)&amp;""</f>
        <v/>
      </c>
      <c r="I45" s="407"/>
      <c r="J45" s="408"/>
      <c r="K45" s="414"/>
      <c r="L45" s="391" t="s">
        <v>971</v>
      </c>
      <c r="M45" s="415"/>
      <c r="N45" s="526"/>
      <c r="O45" s="527"/>
      <c r="P45" s="414"/>
      <c r="Q45" s="391" t="s">
        <v>971</v>
      </c>
      <c r="R45" s="415"/>
      <c r="S45" s="409"/>
      <c r="T45" s="390" t="str">
        <f t="shared" si="90"/>
        <v/>
      </c>
      <c r="U45" s="410" t="str">
        <f t="shared" si="90"/>
        <v/>
      </c>
      <c r="V45" s="410" t="str">
        <f t="shared" si="90"/>
        <v/>
      </c>
      <c r="W45" s="411" t="str">
        <f t="shared" si="90"/>
        <v/>
      </c>
      <c r="X45" s="438" t="str">
        <f t="shared" si="90"/>
        <v/>
      </c>
      <c r="Y45" s="410" t="str">
        <f t="shared" si="90"/>
        <v/>
      </c>
      <c r="Z45" s="410" t="str">
        <f t="shared" si="90"/>
        <v/>
      </c>
      <c r="AA45" s="437" t="str">
        <f t="shared" si="90"/>
        <v/>
      </c>
      <c r="AB45" s="412" t="str">
        <f t="shared" si="90"/>
        <v/>
      </c>
      <c r="AC45" s="410" t="str">
        <f t="shared" si="90"/>
        <v/>
      </c>
      <c r="AD45" s="410" t="str">
        <f t="shared" si="90"/>
        <v/>
      </c>
      <c r="AE45" s="411" t="str">
        <f t="shared" si="90"/>
        <v/>
      </c>
      <c r="AF45" s="438" t="str">
        <f t="shared" si="90"/>
        <v/>
      </c>
      <c r="AG45" s="410" t="str">
        <f t="shared" si="90"/>
        <v/>
      </c>
      <c r="AH45" s="410" t="str">
        <f t="shared" si="90"/>
        <v/>
      </c>
      <c r="AI45" s="437" t="str">
        <f t="shared" si="90"/>
        <v/>
      </c>
      <c r="AJ45" s="412" t="str">
        <f t="shared" si="89"/>
        <v/>
      </c>
      <c r="AK45" s="410" t="str">
        <f t="shared" si="89"/>
        <v/>
      </c>
      <c r="AL45" s="410" t="str">
        <f t="shared" si="89"/>
        <v/>
      </c>
      <c r="AM45" s="411" t="str">
        <f t="shared" si="89"/>
        <v/>
      </c>
      <c r="AN45" s="438" t="str">
        <f t="shared" si="89"/>
        <v/>
      </c>
      <c r="AO45" s="410" t="str">
        <f t="shared" si="89"/>
        <v/>
      </c>
      <c r="AP45" s="410" t="str">
        <f t="shared" si="89"/>
        <v/>
      </c>
      <c r="AQ45" s="437" t="str">
        <f t="shared" si="89"/>
        <v/>
      </c>
      <c r="AR45" s="412" t="str">
        <f t="shared" si="89"/>
        <v/>
      </c>
      <c r="AS45" s="410" t="str">
        <f t="shared" si="89"/>
        <v/>
      </c>
      <c r="AT45" s="410" t="str">
        <f t="shared" si="89"/>
        <v/>
      </c>
      <c r="AU45" s="411" t="str">
        <f t="shared" si="89"/>
        <v/>
      </c>
      <c r="AV45" s="438" t="str">
        <f t="shared" si="89"/>
        <v/>
      </c>
      <c r="AW45" s="410" t="str">
        <f t="shared" si="89"/>
        <v/>
      </c>
      <c r="AX45" s="410" t="str">
        <f t="shared" si="89"/>
        <v/>
      </c>
      <c r="AY45" s="437" t="str">
        <f t="shared" si="89"/>
        <v/>
      </c>
      <c r="AZ45" s="412" t="str">
        <f t="shared" si="87"/>
        <v/>
      </c>
      <c r="BA45" s="410" t="str">
        <f t="shared" si="87"/>
        <v/>
      </c>
      <c r="BB45" s="410" t="str">
        <f t="shared" si="87"/>
        <v/>
      </c>
      <c r="BC45" s="411" t="str">
        <f t="shared" si="87"/>
        <v/>
      </c>
      <c r="BD45" s="438" t="str">
        <f t="shared" si="87"/>
        <v/>
      </c>
      <c r="BE45" s="410" t="str">
        <f t="shared" si="87"/>
        <v/>
      </c>
      <c r="BF45" s="410" t="str">
        <f t="shared" si="87"/>
        <v/>
      </c>
      <c r="BG45" s="437" t="str">
        <f t="shared" si="87"/>
        <v/>
      </c>
      <c r="BH45" s="412" t="str">
        <f t="shared" si="87"/>
        <v/>
      </c>
      <c r="BI45" s="410" t="str">
        <f t="shared" si="87"/>
        <v/>
      </c>
      <c r="BJ45" s="410" t="str">
        <f t="shared" si="87"/>
        <v/>
      </c>
      <c r="BK45" s="411" t="str">
        <f t="shared" si="87"/>
        <v/>
      </c>
      <c r="BL45" s="438" t="str">
        <f t="shared" si="87"/>
        <v/>
      </c>
      <c r="BM45" s="410" t="str">
        <f t="shared" si="87"/>
        <v/>
      </c>
      <c r="BN45" s="410" t="str">
        <f t="shared" si="87"/>
        <v/>
      </c>
      <c r="BO45" s="437" t="str">
        <f t="shared" si="87"/>
        <v/>
      </c>
      <c r="BP45" s="438" t="str">
        <f t="shared" si="88"/>
        <v/>
      </c>
      <c r="BQ45" s="410" t="str">
        <f t="shared" si="88"/>
        <v/>
      </c>
      <c r="BR45" s="410" t="str">
        <f t="shared" si="88"/>
        <v/>
      </c>
      <c r="BS45" s="437" t="str">
        <f t="shared" si="88"/>
        <v/>
      </c>
      <c r="BT45" s="412" t="str">
        <f t="shared" si="88"/>
        <v/>
      </c>
      <c r="BU45" s="410" t="str">
        <f t="shared" si="88"/>
        <v/>
      </c>
      <c r="BV45" s="410" t="str">
        <f t="shared" si="88"/>
        <v/>
      </c>
      <c r="BW45" s="413" t="str">
        <f t="shared" si="88"/>
        <v/>
      </c>
    </row>
    <row r="46" spans="1:76" ht="15.9" customHeight="1">
      <c r="A46" s="1712"/>
      <c r="B46" s="395" t="s">
        <v>1050</v>
      </c>
      <c r="C46" s="395" t="str">
        <f>VLOOKUP(B46,'P13'!B:AA,25,0)&amp;""</f>
        <v>×</v>
      </c>
      <c r="D46" s="395" t="str">
        <f>VLOOKUP(B46,'P13'!B:Z,2,0)&amp;""</f>
        <v/>
      </c>
      <c r="E46" s="395" t="str">
        <f>VLOOKUP(B46,'P13'!B:Z,4,0)&amp;""</f>
        <v/>
      </c>
      <c r="F46" s="395" t="str">
        <f>VLOOKUP(B46,'P13'!B:Z,8,0)&amp;""</f>
        <v/>
      </c>
      <c r="G46" s="395" t="str">
        <f>VLOOKUP(B46,'P13'!B:AA,23,0)&amp;""</f>
        <v/>
      </c>
      <c r="H46" s="395" t="str">
        <f>VLOOKUP(B46,'P13'!B:AA,24,0)&amp;""</f>
        <v/>
      </c>
      <c r="I46" s="407"/>
      <c r="J46" s="408"/>
      <c r="K46" s="414"/>
      <c r="L46" s="391" t="s">
        <v>971</v>
      </c>
      <c r="M46" s="415"/>
      <c r="N46" s="526"/>
      <c r="O46" s="527"/>
      <c r="P46" s="414"/>
      <c r="Q46" s="391" t="s">
        <v>971</v>
      </c>
      <c r="R46" s="415"/>
      <c r="S46" s="409"/>
      <c r="T46" s="390" t="str">
        <f t="shared" si="90"/>
        <v/>
      </c>
      <c r="U46" s="410" t="str">
        <f t="shared" si="90"/>
        <v/>
      </c>
      <c r="V46" s="410" t="str">
        <f t="shared" si="90"/>
        <v/>
      </c>
      <c r="W46" s="411" t="str">
        <f t="shared" si="90"/>
        <v/>
      </c>
      <c r="X46" s="438" t="str">
        <f t="shared" si="90"/>
        <v/>
      </c>
      <c r="Y46" s="410" t="str">
        <f t="shared" si="90"/>
        <v/>
      </c>
      <c r="Z46" s="410" t="str">
        <f t="shared" si="90"/>
        <v/>
      </c>
      <c r="AA46" s="437" t="str">
        <f t="shared" si="90"/>
        <v/>
      </c>
      <c r="AB46" s="412" t="str">
        <f t="shared" si="90"/>
        <v/>
      </c>
      <c r="AC46" s="410" t="str">
        <f t="shared" si="90"/>
        <v/>
      </c>
      <c r="AD46" s="410" t="str">
        <f t="shared" si="90"/>
        <v/>
      </c>
      <c r="AE46" s="411" t="str">
        <f t="shared" si="90"/>
        <v/>
      </c>
      <c r="AF46" s="438" t="str">
        <f t="shared" si="90"/>
        <v/>
      </c>
      <c r="AG46" s="410" t="str">
        <f t="shared" si="90"/>
        <v/>
      </c>
      <c r="AH46" s="410" t="str">
        <f t="shared" si="90"/>
        <v/>
      </c>
      <c r="AI46" s="437" t="str">
        <f t="shared" si="90"/>
        <v/>
      </c>
      <c r="AJ46" s="412" t="str">
        <f t="shared" si="89"/>
        <v/>
      </c>
      <c r="AK46" s="410" t="str">
        <f t="shared" si="89"/>
        <v/>
      </c>
      <c r="AL46" s="410" t="str">
        <f t="shared" si="89"/>
        <v/>
      </c>
      <c r="AM46" s="411" t="str">
        <f t="shared" si="89"/>
        <v/>
      </c>
      <c r="AN46" s="438" t="str">
        <f t="shared" si="89"/>
        <v/>
      </c>
      <c r="AO46" s="410" t="str">
        <f t="shared" si="89"/>
        <v/>
      </c>
      <c r="AP46" s="410" t="str">
        <f t="shared" si="89"/>
        <v/>
      </c>
      <c r="AQ46" s="437" t="str">
        <f t="shared" si="89"/>
        <v/>
      </c>
      <c r="AR46" s="412" t="str">
        <f t="shared" si="89"/>
        <v/>
      </c>
      <c r="AS46" s="410" t="str">
        <f t="shared" si="89"/>
        <v/>
      </c>
      <c r="AT46" s="410" t="str">
        <f t="shared" si="89"/>
        <v/>
      </c>
      <c r="AU46" s="411" t="str">
        <f t="shared" si="89"/>
        <v/>
      </c>
      <c r="AV46" s="438" t="str">
        <f t="shared" si="89"/>
        <v/>
      </c>
      <c r="AW46" s="410" t="str">
        <f t="shared" si="89"/>
        <v/>
      </c>
      <c r="AX46" s="410" t="str">
        <f t="shared" si="89"/>
        <v/>
      </c>
      <c r="AY46" s="437" t="str">
        <f t="shared" si="89"/>
        <v/>
      </c>
      <c r="AZ46" s="412" t="str">
        <f t="shared" si="87"/>
        <v/>
      </c>
      <c r="BA46" s="410" t="str">
        <f t="shared" si="87"/>
        <v/>
      </c>
      <c r="BB46" s="410" t="str">
        <f t="shared" si="87"/>
        <v/>
      </c>
      <c r="BC46" s="411" t="str">
        <f t="shared" si="87"/>
        <v/>
      </c>
      <c r="BD46" s="438" t="str">
        <f t="shared" si="87"/>
        <v/>
      </c>
      <c r="BE46" s="410" t="str">
        <f t="shared" si="87"/>
        <v/>
      </c>
      <c r="BF46" s="410" t="str">
        <f t="shared" si="87"/>
        <v/>
      </c>
      <c r="BG46" s="437" t="str">
        <f t="shared" si="87"/>
        <v/>
      </c>
      <c r="BH46" s="412" t="str">
        <f t="shared" si="87"/>
        <v/>
      </c>
      <c r="BI46" s="410" t="str">
        <f t="shared" si="87"/>
        <v/>
      </c>
      <c r="BJ46" s="410" t="str">
        <f t="shared" si="87"/>
        <v/>
      </c>
      <c r="BK46" s="411" t="str">
        <f t="shared" si="87"/>
        <v/>
      </c>
      <c r="BL46" s="438" t="str">
        <f t="shared" si="87"/>
        <v/>
      </c>
      <c r="BM46" s="410" t="str">
        <f t="shared" si="87"/>
        <v/>
      </c>
      <c r="BN46" s="410" t="str">
        <f t="shared" si="87"/>
        <v/>
      </c>
      <c r="BO46" s="437" t="str">
        <f t="shared" si="87"/>
        <v/>
      </c>
      <c r="BP46" s="438" t="str">
        <f t="shared" si="88"/>
        <v/>
      </c>
      <c r="BQ46" s="410" t="str">
        <f t="shared" si="88"/>
        <v/>
      </c>
      <c r="BR46" s="410" t="str">
        <f t="shared" si="88"/>
        <v/>
      </c>
      <c r="BS46" s="437" t="str">
        <f t="shared" si="88"/>
        <v/>
      </c>
      <c r="BT46" s="412" t="str">
        <f t="shared" si="88"/>
        <v/>
      </c>
      <c r="BU46" s="410" t="str">
        <f t="shared" si="88"/>
        <v/>
      </c>
      <c r="BV46" s="410" t="str">
        <f t="shared" si="88"/>
        <v/>
      </c>
      <c r="BW46" s="413" t="str">
        <f t="shared" si="88"/>
        <v/>
      </c>
    </row>
    <row r="47" spans="1:76" ht="15.9" customHeight="1">
      <c r="A47" s="1712"/>
      <c r="B47" s="395" t="s">
        <v>1051</v>
      </c>
      <c r="C47" s="395" t="str">
        <f>VLOOKUP(B47,'P13'!B:AA,25,0)&amp;""</f>
        <v>×</v>
      </c>
      <c r="D47" s="395" t="str">
        <f>VLOOKUP(B47,'P13'!B:Z,2,0)&amp;""</f>
        <v/>
      </c>
      <c r="E47" s="395" t="str">
        <f>VLOOKUP(B47,'P13'!B:Z,4,0)&amp;""</f>
        <v/>
      </c>
      <c r="F47" s="395" t="str">
        <f>VLOOKUP(B47,'P13'!B:Z,8,0)&amp;""</f>
        <v/>
      </c>
      <c r="G47" s="395" t="str">
        <f>VLOOKUP(B47,'P13'!B:AA,23,0)&amp;""</f>
        <v/>
      </c>
      <c r="H47" s="395" t="str">
        <f>VLOOKUP(B47,'P13'!B:AA,24,0)&amp;""</f>
        <v/>
      </c>
      <c r="I47" s="407"/>
      <c r="J47" s="408"/>
      <c r="K47" s="414"/>
      <c r="L47" s="391" t="s">
        <v>971</v>
      </c>
      <c r="M47" s="415"/>
      <c r="N47" s="526"/>
      <c r="O47" s="527"/>
      <c r="P47" s="414"/>
      <c r="Q47" s="391" t="s">
        <v>971</v>
      </c>
      <c r="R47" s="415"/>
      <c r="S47" s="409"/>
      <c r="T47" s="390" t="str">
        <f t="shared" si="90"/>
        <v/>
      </c>
      <c r="U47" s="410" t="str">
        <f t="shared" si="90"/>
        <v/>
      </c>
      <c r="V47" s="410" t="str">
        <f t="shared" si="90"/>
        <v/>
      </c>
      <c r="W47" s="411" t="str">
        <f t="shared" si="90"/>
        <v/>
      </c>
      <c r="X47" s="438" t="str">
        <f t="shared" si="90"/>
        <v/>
      </c>
      <c r="Y47" s="410" t="str">
        <f t="shared" si="90"/>
        <v/>
      </c>
      <c r="Z47" s="410" t="str">
        <f t="shared" si="90"/>
        <v/>
      </c>
      <c r="AA47" s="437" t="str">
        <f t="shared" si="90"/>
        <v/>
      </c>
      <c r="AB47" s="412" t="str">
        <f t="shared" si="90"/>
        <v/>
      </c>
      <c r="AC47" s="410" t="str">
        <f t="shared" si="90"/>
        <v/>
      </c>
      <c r="AD47" s="410" t="str">
        <f t="shared" si="90"/>
        <v/>
      </c>
      <c r="AE47" s="411" t="str">
        <f t="shared" si="90"/>
        <v/>
      </c>
      <c r="AF47" s="438" t="str">
        <f t="shared" si="90"/>
        <v/>
      </c>
      <c r="AG47" s="410" t="str">
        <f t="shared" si="90"/>
        <v/>
      </c>
      <c r="AH47" s="410" t="str">
        <f t="shared" si="90"/>
        <v/>
      </c>
      <c r="AI47" s="437" t="str">
        <f t="shared" si="90"/>
        <v/>
      </c>
      <c r="AJ47" s="412" t="str">
        <f t="shared" si="89"/>
        <v/>
      </c>
      <c r="AK47" s="410" t="str">
        <f t="shared" si="89"/>
        <v/>
      </c>
      <c r="AL47" s="410" t="str">
        <f t="shared" si="89"/>
        <v/>
      </c>
      <c r="AM47" s="411" t="str">
        <f t="shared" si="89"/>
        <v/>
      </c>
      <c r="AN47" s="438" t="str">
        <f t="shared" si="89"/>
        <v/>
      </c>
      <c r="AO47" s="410" t="str">
        <f t="shared" si="89"/>
        <v/>
      </c>
      <c r="AP47" s="410" t="str">
        <f t="shared" si="89"/>
        <v/>
      </c>
      <c r="AQ47" s="437" t="str">
        <f t="shared" si="89"/>
        <v/>
      </c>
      <c r="AR47" s="412" t="str">
        <f t="shared" si="89"/>
        <v/>
      </c>
      <c r="AS47" s="410" t="str">
        <f t="shared" si="89"/>
        <v/>
      </c>
      <c r="AT47" s="410" t="str">
        <f t="shared" si="89"/>
        <v/>
      </c>
      <c r="AU47" s="411" t="str">
        <f t="shared" si="89"/>
        <v/>
      </c>
      <c r="AV47" s="438" t="str">
        <f t="shared" si="89"/>
        <v/>
      </c>
      <c r="AW47" s="410" t="str">
        <f t="shared" si="89"/>
        <v/>
      </c>
      <c r="AX47" s="410" t="str">
        <f t="shared" si="89"/>
        <v/>
      </c>
      <c r="AY47" s="437" t="str">
        <f t="shared" si="89"/>
        <v/>
      </c>
      <c r="AZ47" s="412" t="str">
        <f t="shared" si="87"/>
        <v/>
      </c>
      <c r="BA47" s="410" t="str">
        <f t="shared" si="87"/>
        <v/>
      </c>
      <c r="BB47" s="410" t="str">
        <f t="shared" si="87"/>
        <v/>
      </c>
      <c r="BC47" s="411" t="str">
        <f t="shared" si="87"/>
        <v/>
      </c>
      <c r="BD47" s="438" t="str">
        <f t="shared" si="87"/>
        <v/>
      </c>
      <c r="BE47" s="410" t="str">
        <f t="shared" si="87"/>
        <v/>
      </c>
      <c r="BF47" s="410" t="str">
        <f t="shared" si="87"/>
        <v/>
      </c>
      <c r="BG47" s="437" t="str">
        <f t="shared" si="87"/>
        <v/>
      </c>
      <c r="BH47" s="412" t="str">
        <f t="shared" si="87"/>
        <v/>
      </c>
      <c r="BI47" s="410" t="str">
        <f t="shared" si="87"/>
        <v/>
      </c>
      <c r="BJ47" s="410" t="str">
        <f t="shared" si="87"/>
        <v/>
      </c>
      <c r="BK47" s="411" t="str">
        <f t="shared" si="87"/>
        <v/>
      </c>
      <c r="BL47" s="438" t="str">
        <f t="shared" si="87"/>
        <v/>
      </c>
      <c r="BM47" s="410" t="str">
        <f t="shared" si="87"/>
        <v/>
      </c>
      <c r="BN47" s="410" t="str">
        <f t="shared" si="87"/>
        <v/>
      </c>
      <c r="BO47" s="437" t="str">
        <f t="shared" si="87"/>
        <v/>
      </c>
      <c r="BP47" s="438" t="str">
        <f t="shared" si="88"/>
        <v/>
      </c>
      <c r="BQ47" s="410" t="str">
        <f t="shared" si="88"/>
        <v/>
      </c>
      <c r="BR47" s="410" t="str">
        <f t="shared" si="88"/>
        <v/>
      </c>
      <c r="BS47" s="437" t="str">
        <f t="shared" si="88"/>
        <v/>
      </c>
      <c r="BT47" s="412" t="str">
        <f t="shared" si="88"/>
        <v/>
      </c>
      <c r="BU47" s="410" t="str">
        <f t="shared" si="88"/>
        <v/>
      </c>
      <c r="BV47" s="410" t="str">
        <f t="shared" si="88"/>
        <v/>
      </c>
      <c r="BW47" s="413" t="str">
        <f t="shared" si="88"/>
        <v/>
      </c>
    </row>
    <row r="48" spans="1:76" ht="15.9" customHeight="1">
      <c r="A48" s="1712"/>
      <c r="B48" s="395" t="s">
        <v>1052</v>
      </c>
      <c r="C48" s="395" t="str">
        <f>VLOOKUP(B48,'P13'!B:AA,25,0)&amp;""</f>
        <v>×</v>
      </c>
      <c r="D48" s="395" t="str">
        <f>VLOOKUP(B48,'P13'!B:Z,2,0)&amp;""</f>
        <v/>
      </c>
      <c r="E48" s="395" t="str">
        <f>VLOOKUP(B48,'P13'!B:Z,4,0)&amp;""</f>
        <v/>
      </c>
      <c r="F48" s="395" t="str">
        <f>VLOOKUP(B48,'P13'!B:Z,8,0)&amp;""</f>
        <v/>
      </c>
      <c r="G48" s="395" t="str">
        <f>VLOOKUP(B48,'P13'!B:AA,23,0)&amp;""</f>
        <v/>
      </c>
      <c r="H48" s="395" t="str">
        <f>VLOOKUP(B48,'P13'!B:AA,24,0)&amp;""</f>
        <v/>
      </c>
      <c r="I48" s="407"/>
      <c r="J48" s="408"/>
      <c r="K48" s="414"/>
      <c r="L48" s="391" t="s">
        <v>971</v>
      </c>
      <c r="M48" s="415"/>
      <c r="N48" s="526"/>
      <c r="O48" s="527"/>
      <c r="P48" s="414"/>
      <c r="Q48" s="391" t="s">
        <v>971</v>
      </c>
      <c r="R48" s="415"/>
      <c r="S48" s="409"/>
      <c r="T48" s="390" t="str">
        <f t="shared" si="90"/>
        <v/>
      </c>
      <c r="U48" s="410" t="str">
        <f t="shared" si="90"/>
        <v/>
      </c>
      <c r="V48" s="410" t="str">
        <f t="shared" si="90"/>
        <v/>
      </c>
      <c r="W48" s="411" t="str">
        <f t="shared" si="90"/>
        <v/>
      </c>
      <c r="X48" s="438" t="str">
        <f t="shared" si="90"/>
        <v/>
      </c>
      <c r="Y48" s="410" t="str">
        <f t="shared" si="90"/>
        <v/>
      </c>
      <c r="Z48" s="410" t="str">
        <f t="shared" si="90"/>
        <v/>
      </c>
      <c r="AA48" s="437" t="str">
        <f t="shared" si="90"/>
        <v/>
      </c>
      <c r="AB48" s="412" t="str">
        <f t="shared" si="90"/>
        <v/>
      </c>
      <c r="AC48" s="410" t="str">
        <f t="shared" si="90"/>
        <v/>
      </c>
      <c r="AD48" s="410" t="str">
        <f t="shared" si="90"/>
        <v/>
      </c>
      <c r="AE48" s="411" t="str">
        <f t="shared" si="90"/>
        <v/>
      </c>
      <c r="AF48" s="438" t="str">
        <f t="shared" si="90"/>
        <v/>
      </c>
      <c r="AG48" s="410" t="str">
        <f t="shared" si="90"/>
        <v/>
      </c>
      <c r="AH48" s="410" t="str">
        <f t="shared" si="90"/>
        <v/>
      </c>
      <c r="AI48" s="437" t="str">
        <f t="shared" si="90"/>
        <v/>
      </c>
      <c r="AJ48" s="412" t="str">
        <f t="shared" si="89"/>
        <v/>
      </c>
      <c r="AK48" s="410" t="str">
        <f t="shared" si="89"/>
        <v/>
      </c>
      <c r="AL48" s="410" t="str">
        <f t="shared" si="89"/>
        <v/>
      </c>
      <c r="AM48" s="411" t="str">
        <f t="shared" si="89"/>
        <v/>
      </c>
      <c r="AN48" s="438" t="str">
        <f t="shared" si="89"/>
        <v/>
      </c>
      <c r="AO48" s="410" t="str">
        <f t="shared" si="89"/>
        <v/>
      </c>
      <c r="AP48" s="410" t="str">
        <f t="shared" si="89"/>
        <v/>
      </c>
      <c r="AQ48" s="437" t="str">
        <f t="shared" si="89"/>
        <v/>
      </c>
      <c r="AR48" s="412" t="str">
        <f t="shared" si="89"/>
        <v/>
      </c>
      <c r="AS48" s="410" t="str">
        <f t="shared" si="89"/>
        <v/>
      </c>
      <c r="AT48" s="410" t="str">
        <f t="shared" si="89"/>
        <v/>
      </c>
      <c r="AU48" s="411" t="str">
        <f t="shared" si="89"/>
        <v/>
      </c>
      <c r="AV48" s="438" t="str">
        <f t="shared" si="89"/>
        <v/>
      </c>
      <c r="AW48" s="410" t="str">
        <f t="shared" si="89"/>
        <v/>
      </c>
      <c r="AX48" s="410" t="str">
        <f t="shared" si="89"/>
        <v/>
      </c>
      <c r="AY48" s="437" t="str">
        <f t="shared" si="89"/>
        <v/>
      </c>
      <c r="AZ48" s="412" t="str">
        <f t="shared" si="87"/>
        <v/>
      </c>
      <c r="BA48" s="410" t="str">
        <f t="shared" si="87"/>
        <v/>
      </c>
      <c r="BB48" s="410" t="str">
        <f t="shared" si="87"/>
        <v/>
      </c>
      <c r="BC48" s="411" t="str">
        <f t="shared" si="87"/>
        <v/>
      </c>
      <c r="BD48" s="438" t="str">
        <f t="shared" si="87"/>
        <v/>
      </c>
      <c r="BE48" s="410" t="str">
        <f t="shared" si="87"/>
        <v/>
      </c>
      <c r="BF48" s="410" t="str">
        <f t="shared" si="87"/>
        <v/>
      </c>
      <c r="BG48" s="437" t="str">
        <f t="shared" si="87"/>
        <v/>
      </c>
      <c r="BH48" s="412" t="str">
        <f t="shared" si="87"/>
        <v/>
      </c>
      <c r="BI48" s="410" t="str">
        <f t="shared" si="87"/>
        <v/>
      </c>
      <c r="BJ48" s="410" t="str">
        <f t="shared" si="87"/>
        <v/>
      </c>
      <c r="BK48" s="411" t="str">
        <f t="shared" si="87"/>
        <v/>
      </c>
      <c r="BL48" s="438" t="str">
        <f t="shared" si="87"/>
        <v/>
      </c>
      <c r="BM48" s="410" t="str">
        <f t="shared" si="87"/>
        <v/>
      </c>
      <c r="BN48" s="410" t="str">
        <f t="shared" si="87"/>
        <v/>
      </c>
      <c r="BO48" s="437" t="str">
        <f t="shared" si="87"/>
        <v/>
      </c>
      <c r="BP48" s="438" t="str">
        <f t="shared" si="88"/>
        <v/>
      </c>
      <c r="BQ48" s="410" t="str">
        <f t="shared" si="88"/>
        <v/>
      </c>
      <c r="BR48" s="410" t="str">
        <f t="shared" si="88"/>
        <v/>
      </c>
      <c r="BS48" s="437" t="str">
        <f t="shared" si="88"/>
        <v/>
      </c>
      <c r="BT48" s="412" t="str">
        <f t="shared" si="88"/>
        <v/>
      </c>
      <c r="BU48" s="410" t="str">
        <f t="shared" si="88"/>
        <v/>
      </c>
      <c r="BV48" s="410" t="str">
        <f t="shared" si="88"/>
        <v/>
      </c>
      <c r="BW48" s="413" t="str">
        <f t="shared" si="88"/>
        <v/>
      </c>
    </row>
    <row r="49" spans="1:75" ht="15.9" customHeight="1">
      <c r="A49" s="496"/>
      <c r="B49" s="395" t="s">
        <v>1053</v>
      </c>
      <c r="C49" s="395" t="str">
        <f>VLOOKUP(B49,'P13'!B:AA,25,0)&amp;""</f>
        <v>×</v>
      </c>
      <c r="D49" s="395" t="str">
        <f>VLOOKUP(B49,'P13'!B:Z,2,0)&amp;""</f>
        <v/>
      </c>
      <c r="E49" s="395" t="str">
        <f>VLOOKUP(B49,'P13'!B:Z,4,0)&amp;""</f>
        <v/>
      </c>
      <c r="F49" s="395" t="str">
        <f>VLOOKUP(B49,'P13'!B:Z,8,0)&amp;""</f>
        <v/>
      </c>
      <c r="G49" s="395" t="str">
        <f>VLOOKUP(B49,'P13'!B:AA,23,0)&amp;""</f>
        <v/>
      </c>
      <c r="H49" s="395" t="str">
        <f>VLOOKUP(B49,'P13'!B:AA,24,0)&amp;""</f>
        <v/>
      </c>
      <c r="I49" s="407"/>
      <c r="J49" s="408"/>
      <c r="K49" s="414"/>
      <c r="L49" s="391" t="s">
        <v>971</v>
      </c>
      <c r="M49" s="415"/>
      <c r="N49" s="526"/>
      <c r="O49" s="527"/>
      <c r="P49" s="414"/>
      <c r="Q49" s="391" t="s">
        <v>971</v>
      </c>
      <c r="R49" s="415"/>
      <c r="S49" s="409"/>
      <c r="T49" s="390" t="str">
        <f t="shared" si="90"/>
        <v/>
      </c>
      <c r="U49" s="410" t="str">
        <f t="shared" si="90"/>
        <v/>
      </c>
      <c r="V49" s="410" t="str">
        <f t="shared" si="90"/>
        <v/>
      </c>
      <c r="W49" s="411" t="str">
        <f t="shared" si="90"/>
        <v/>
      </c>
      <c r="X49" s="438" t="str">
        <f t="shared" si="90"/>
        <v/>
      </c>
      <c r="Y49" s="410" t="str">
        <f t="shared" si="90"/>
        <v/>
      </c>
      <c r="Z49" s="410" t="str">
        <f t="shared" si="90"/>
        <v/>
      </c>
      <c r="AA49" s="437" t="str">
        <f t="shared" si="90"/>
        <v/>
      </c>
      <c r="AB49" s="412" t="str">
        <f t="shared" si="90"/>
        <v/>
      </c>
      <c r="AC49" s="410" t="str">
        <f t="shared" si="90"/>
        <v/>
      </c>
      <c r="AD49" s="410" t="str">
        <f t="shared" si="90"/>
        <v/>
      </c>
      <c r="AE49" s="411" t="str">
        <f t="shared" si="90"/>
        <v/>
      </c>
      <c r="AF49" s="438" t="str">
        <f t="shared" si="90"/>
        <v/>
      </c>
      <c r="AG49" s="410" t="str">
        <f t="shared" si="90"/>
        <v/>
      </c>
      <c r="AH49" s="410" t="str">
        <f t="shared" si="90"/>
        <v/>
      </c>
      <c r="AI49" s="437" t="str">
        <f t="shared" si="90"/>
        <v/>
      </c>
      <c r="AJ49" s="412" t="str">
        <f t="shared" si="89"/>
        <v/>
      </c>
      <c r="AK49" s="410" t="str">
        <f t="shared" si="89"/>
        <v/>
      </c>
      <c r="AL49" s="410" t="str">
        <f t="shared" si="89"/>
        <v/>
      </c>
      <c r="AM49" s="411" t="str">
        <f t="shared" si="89"/>
        <v/>
      </c>
      <c r="AN49" s="438" t="str">
        <f t="shared" si="89"/>
        <v/>
      </c>
      <c r="AO49" s="410" t="str">
        <f t="shared" si="89"/>
        <v/>
      </c>
      <c r="AP49" s="410" t="str">
        <f t="shared" si="89"/>
        <v/>
      </c>
      <c r="AQ49" s="437" t="str">
        <f t="shared" si="89"/>
        <v/>
      </c>
      <c r="AR49" s="412" t="str">
        <f t="shared" si="89"/>
        <v/>
      </c>
      <c r="AS49" s="410" t="str">
        <f t="shared" si="89"/>
        <v/>
      </c>
      <c r="AT49" s="410" t="str">
        <f t="shared" si="89"/>
        <v/>
      </c>
      <c r="AU49" s="411" t="str">
        <f t="shared" si="89"/>
        <v/>
      </c>
      <c r="AV49" s="438" t="str">
        <f t="shared" si="89"/>
        <v/>
      </c>
      <c r="AW49" s="410" t="str">
        <f t="shared" si="89"/>
        <v/>
      </c>
      <c r="AX49" s="410" t="str">
        <f t="shared" si="89"/>
        <v/>
      </c>
      <c r="AY49" s="437" t="str">
        <f t="shared" si="89"/>
        <v/>
      </c>
      <c r="AZ49" s="412" t="str">
        <f t="shared" si="87"/>
        <v/>
      </c>
      <c r="BA49" s="410" t="str">
        <f t="shared" si="87"/>
        <v/>
      </c>
      <c r="BB49" s="410" t="str">
        <f t="shared" si="87"/>
        <v/>
      </c>
      <c r="BC49" s="411" t="str">
        <f t="shared" si="87"/>
        <v/>
      </c>
      <c r="BD49" s="438" t="str">
        <f t="shared" si="87"/>
        <v/>
      </c>
      <c r="BE49" s="410" t="str">
        <f t="shared" si="87"/>
        <v/>
      </c>
      <c r="BF49" s="410" t="str">
        <f t="shared" si="87"/>
        <v/>
      </c>
      <c r="BG49" s="437" t="str">
        <f t="shared" si="87"/>
        <v/>
      </c>
      <c r="BH49" s="412" t="str">
        <f t="shared" si="87"/>
        <v/>
      </c>
      <c r="BI49" s="410" t="str">
        <f t="shared" si="87"/>
        <v/>
      </c>
      <c r="BJ49" s="410" t="str">
        <f t="shared" si="87"/>
        <v/>
      </c>
      <c r="BK49" s="411" t="str">
        <f t="shared" si="87"/>
        <v/>
      </c>
      <c r="BL49" s="438" t="str">
        <f t="shared" si="87"/>
        <v/>
      </c>
      <c r="BM49" s="410" t="str">
        <f t="shared" si="87"/>
        <v/>
      </c>
      <c r="BN49" s="410" t="str">
        <f t="shared" si="87"/>
        <v/>
      </c>
      <c r="BO49" s="437" t="str">
        <f t="shared" si="87"/>
        <v/>
      </c>
      <c r="BP49" s="438" t="str">
        <f t="shared" si="88"/>
        <v/>
      </c>
      <c r="BQ49" s="410" t="str">
        <f t="shared" si="88"/>
        <v/>
      </c>
      <c r="BR49" s="410" t="str">
        <f t="shared" si="88"/>
        <v/>
      </c>
      <c r="BS49" s="437" t="str">
        <f t="shared" si="88"/>
        <v/>
      </c>
      <c r="BT49" s="412" t="str">
        <f t="shared" si="88"/>
        <v/>
      </c>
      <c r="BU49" s="410" t="str">
        <f t="shared" si="88"/>
        <v/>
      </c>
      <c r="BV49" s="410" t="str">
        <f t="shared" si="88"/>
        <v/>
      </c>
      <c r="BW49" s="413" t="str">
        <f t="shared" si="88"/>
        <v/>
      </c>
    </row>
    <row r="50" spans="1:75" ht="15.9" customHeight="1">
      <c r="A50" s="496"/>
      <c r="B50" s="395" t="s">
        <v>1054</v>
      </c>
      <c r="C50" s="395" t="str">
        <f>VLOOKUP(B50,'P13'!B:AA,25,0)&amp;""</f>
        <v>×</v>
      </c>
      <c r="D50" s="395" t="str">
        <f>VLOOKUP(B50,'P13'!B:Z,2,0)&amp;""</f>
        <v/>
      </c>
      <c r="E50" s="395" t="str">
        <f>VLOOKUP(B50,'P13'!B:Z,4,0)&amp;""</f>
        <v/>
      </c>
      <c r="F50" s="395" t="str">
        <f>VLOOKUP(B50,'P13'!B:Z,8,0)&amp;""</f>
        <v/>
      </c>
      <c r="G50" s="395" t="str">
        <f>VLOOKUP(B50,'P13'!B:AA,23,0)&amp;""</f>
        <v/>
      </c>
      <c r="H50" s="395" t="str">
        <f>VLOOKUP(B50,'P13'!B:AA,24,0)&amp;""</f>
        <v/>
      </c>
      <c r="I50" s="407"/>
      <c r="J50" s="408"/>
      <c r="K50" s="414"/>
      <c r="L50" s="391" t="s">
        <v>971</v>
      </c>
      <c r="M50" s="415"/>
      <c r="N50" s="526"/>
      <c r="O50" s="527"/>
      <c r="P50" s="414"/>
      <c r="Q50" s="391" t="s">
        <v>971</v>
      </c>
      <c r="R50" s="415"/>
      <c r="S50" s="409"/>
      <c r="T50" s="390" t="str">
        <f t="shared" si="90"/>
        <v/>
      </c>
      <c r="U50" s="410" t="str">
        <f t="shared" si="90"/>
        <v/>
      </c>
      <c r="V50" s="410" t="str">
        <f t="shared" si="90"/>
        <v/>
      </c>
      <c r="W50" s="411" t="str">
        <f t="shared" si="90"/>
        <v/>
      </c>
      <c r="X50" s="438" t="str">
        <f t="shared" si="90"/>
        <v/>
      </c>
      <c r="Y50" s="410" t="str">
        <f t="shared" si="90"/>
        <v/>
      </c>
      <c r="Z50" s="410" t="str">
        <f t="shared" si="90"/>
        <v/>
      </c>
      <c r="AA50" s="437" t="str">
        <f t="shared" si="90"/>
        <v/>
      </c>
      <c r="AB50" s="412" t="str">
        <f t="shared" si="90"/>
        <v/>
      </c>
      <c r="AC50" s="410" t="str">
        <f t="shared" si="90"/>
        <v/>
      </c>
      <c r="AD50" s="410" t="str">
        <f t="shared" si="90"/>
        <v/>
      </c>
      <c r="AE50" s="411" t="str">
        <f t="shared" si="90"/>
        <v/>
      </c>
      <c r="AF50" s="438" t="str">
        <f t="shared" si="90"/>
        <v/>
      </c>
      <c r="AG50" s="410" t="str">
        <f t="shared" si="90"/>
        <v/>
      </c>
      <c r="AH50" s="410" t="str">
        <f t="shared" si="90"/>
        <v/>
      </c>
      <c r="AI50" s="437" t="str">
        <f t="shared" si="90"/>
        <v/>
      </c>
      <c r="AJ50" s="412" t="str">
        <f t="shared" si="89"/>
        <v/>
      </c>
      <c r="AK50" s="410" t="str">
        <f t="shared" si="89"/>
        <v/>
      </c>
      <c r="AL50" s="410" t="str">
        <f t="shared" si="89"/>
        <v/>
      </c>
      <c r="AM50" s="411" t="str">
        <f t="shared" si="89"/>
        <v/>
      </c>
      <c r="AN50" s="438" t="str">
        <f t="shared" si="89"/>
        <v/>
      </c>
      <c r="AO50" s="410" t="str">
        <f t="shared" si="89"/>
        <v/>
      </c>
      <c r="AP50" s="410" t="str">
        <f t="shared" si="89"/>
        <v/>
      </c>
      <c r="AQ50" s="437" t="str">
        <f t="shared" si="89"/>
        <v/>
      </c>
      <c r="AR50" s="412" t="str">
        <f t="shared" si="89"/>
        <v/>
      </c>
      <c r="AS50" s="410" t="str">
        <f t="shared" si="89"/>
        <v/>
      </c>
      <c r="AT50" s="410" t="str">
        <f t="shared" si="89"/>
        <v/>
      </c>
      <c r="AU50" s="411" t="str">
        <f t="shared" si="89"/>
        <v/>
      </c>
      <c r="AV50" s="438" t="str">
        <f t="shared" si="89"/>
        <v/>
      </c>
      <c r="AW50" s="410" t="str">
        <f t="shared" si="89"/>
        <v/>
      </c>
      <c r="AX50" s="410" t="str">
        <f t="shared" si="89"/>
        <v/>
      </c>
      <c r="AY50" s="437" t="str">
        <f t="shared" ref="AY50:BN65" si="91">IF($O50="",IF(OR($J50="",$M50=""),"",IF(AND(AY$18&gt;=1*($J50&amp;":"&amp;$K50),AY$18&lt;=1*($M50&amp;":"&amp;$N50)),1,"")),IF(OR($J50="",$M50=""),"",IF(AND(AY$18&gt;=1*($J50&amp;":"&amp;$K50),AY$18&lt;=1*($M50&amp;":"&amp;$N50)),IF(AND(AY$18&gt;=1*($O50&amp;":"&amp;$P50),AY$18&lt;=1*($R50&amp;":"&amp;$S50)), "休",1),"")))</f>
        <v/>
      </c>
      <c r="AZ50" s="412" t="str">
        <f t="shared" si="91"/>
        <v/>
      </c>
      <c r="BA50" s="410" t="str">
        <f t="shared" si="91"/>
        <v/>
      </c>
      <c r="BB50" s="410" t="str">
        <f t="shared" si="91"/>
        <v/>
      </c>
      <c r="BC50" s="411" t="str">
        <f t="shared" si="91"/>
        <v/>
      </c>
      <c r="BD50" s="438" t="str">
        <f t="shared" si="91"/>
        <v/>
      </c>
      <c r="BE50" s="410" t="str">
        <f t="shared" si="91"/>
        <v/>
      </c>
      <c r="BF50" s="410" t="str">
        <f t="shared" si="91"/>
        <v/>
      </c>
      <c r="BG50" s="437" t="str">
        <f t="shared" si="91"/>
        <v/>
      </c>
      <c r="BH50" s="412" t="str">
        <f t="shared" si="91"/>
        <v/>
      </c>
      <c r="BI50" s="410" t="str">
        <f t="shared" si="91"/>
        <v/>
      </c>
      <c r="BJ50" s="410" t="str">
        <f t="shared" si="91"/>
        <v/>
      </c>
      <c r="BK50" s="411" t="str">
        <f t="shared" si="91"/>
        <v/>
      </c>
      <c r="BL50" s="438" t="str">
        <f t="shared" si="91"/>
        <v/>
      </c>
      <c r="BM50" s="410" t="str">
        <f t="shared" si="91"/>
        <v/>
      </c>
      <c r="BN50" s="410" t="str">
        <f t="shared" si="91"/>
        <v/>
      </c>
      <c r="BO50" s="437" t="str">
        <f t="shared" ref="BO50:BW65" si="92">IF($O50="",IF(OR($J50="",$M50=""),"",IF(AND(BO$18&gt;=1*($J50&amp;":"&amp;$K50),BO$18&lt;=1*($M50&amp;":"&amp;$N50)),1,"")),IF(OR($J50="",$M50=""),"",IF(AND(BO$18&gt;=1*($J50&amp;":"&amp;$K50),BO$18&lt;=1*($M50&amp;":"&amp;$N50)),IF(AND(BO$18&gt;=1*($O50&amp;":"&amp;$P50),BO$18&lt;=1*($R50&amp;":"&amp;$S50)), "休",1),"")))</f>
        <v/>
      </c>
      <c r="BP50" s="438" t="str">
        <f t="shared" si="92"/>
        <v/>
      </c>
      <c r="BQ50" s="410" t="str">
        <f t="shared" si="92"/>
        <v/>
      </c>
      <c r="BR50" s="410" t="str">
        <f t="shared" si="92"/>
        <v/>
      </c>
      <c r="BS50" s="437" t="str">
        <f t="shared" si="92"/>
        <v/>
      </c>
      <c r="BT50" s="412" t="str">
        <f t="shared" si="92"/>
        <v/>
      </c>
      <c r="BU50" s="410" t="str">
        <f t="shared" si="92"/>
        <v/>
      </c>
      <c r="BV50" s="410" t="str">
        <f t="shared" si="92"/>
        <v/>
      </c>
      <c r="BW50" s="413" t="str">
        <f t="shared" si="92"/>
        <v/>
      </c>
    </row>
    <row r="51" spans="1:75" ht="15.9" customHeight="1">
      <c r="A51" s="496"/>
      <c r="B51" s="395" t="s">
        <v>1055</v>
      </c>
      <c r="C51" s="395" t="str">
        <f>VLOOKUP(B51,'P13'!B:AA,25,0)&amp;""</f>
        <v>×</v>
      </c>
      <c r="D51" s="395" t="str">
        <f>VLOOKUP(B51,'P13'!B:Z,2,0)&amp;""</f>
        <v/>
      </c>
      <c r="E51" s="395" t="str">
        <f>VLOOKUP(B51,'P13'!B:Z,4,0)&amp;""</f>
        <v/>
      </c>
      <c r="F51" s="395" t="str">
        <f>VLOOKUP(B51,'P13'!B:Z,8,0)&amp;""</f>
        <v/>
      </c>
      <c r="G51" s="395" t="str">
        <f>VLOOKUP(B51,'P13'!B:AA,23,0)&amp;""</f>
        <v/>
      </c>
      <c r="H51" s="395" t="str">
        <f>VLOOKUP(B51,'P13'!B:AA,24,0)&amp;""</f>
        <v/>
      </c>
      <c r="I51" s="407"/>
      <c r="J51" s="408"/>
      <c r="K51" s="414"/>
      <c r="L51" s="391" t="s">
        <v>971</v>
      </c>
      <c r="M51" s="415"/>
      <c r="N51" s="526"/>
      <c r="O51" s="527"/>
      <c r="P51" s="414"/>
      <c r="Q51" s="391" t="s">
        <v>971</v>
      </c>
      <c r="R51" s="415"/>
      <c r="S51" s="409"/>
      <c r="T51" s="390" t="str">
        <f t="shared" si="90"/>
        <v/>
      </c>
      <c r="U51" s="410" t="str">
        <f t="shared" si="90"/>
        <v/>
      </c>
      <c r="V51" s="410" t="str">
        <f t="shared" si="90"/>
        <v/>
      </c>
      <c r="W51" s="411" t="str">
        <f t="shared" si="90"/>
        <v/>
      </c>
      <c r="X51" s="438" t="str">
        <f t="shared" si="90"/>
        <v/>
      </c>
      <c r="Y51" s="410" t="str">
        <f t="shared" si="90"/>
        <v/>
      </c>
      <c r="Z51" s="410" t="str">
        <f t="shared" si="90"/>
        <v/>
      </c>
      <c r="AA51" s="437" t="str">
        <f t="shared" si="90"/>
        <v/>
      </c>
      <c r="AB51" s="412" t="str">
        <f t="shared" si="90"/>
        <v/>
      </c>
      <c r="AC51" s="410" t="str">
        <f t="shared" si="90"/>
        <v/>
      </c>
      <c r="AD51" s="410" t="str">
        <f t="shared" si="90"/>
        <v/>
      </c>
      <c r="AE51" s="411" t="str">
        <f t="shared" si="90"/>
        <v/>
      </c>
      <c r="AF51" s="438" t="str">
        <f t="shared" si="90"/>
        <v/>
      </c>
      <c r="AG51" s="410" t="str">
        <f t="shared" si="90"/>
        <v/>
      </c>
      <c r="AH51" s="410" t="str">
        <f t="shared" si="90"/>
        <v/>
      </c>
      <c r="AI51" s="437" t="str">
        <f t="shared" ref="AI51:AX66" si="93">IF($O51="",IF(OR($J51="",$M51=""),"",IF(AND(AI$18&gt;=1*($J51&amp;":"&amp;$K51),AI$18&lt;=1*($M51&amp;":"&amp;$N51)),1,"")),IF(OR($J51="",$M51=""),"",IF(AND(AI$18&gt;=1*($J51&amp;":"&amp;$K51),AI$18&lt;=1*($M51&amp;":"&amp;$N51)),IF(AND(AI$18&gt;=1*($O51&amp;":"&amp;$P51),AI$18&lt;=1*($R51&amp;":"&amp;$S51)), "休",1),"")))</f>
        <v/>
      </c>
      <c r="AJ51" s="412" t="str">
        <f t="shared" si="93"/>
        <v/>
      </c>
      <c r="AK51" s="410" t="str">
        <f t="shared" si="93"/>
        <v/>
      </c>
      <c r="AL51" s="410" t="str">
        <f t="shared" si="93"/>
        <v/>
      </c>
      <c r="AM51" s="411" t="str">
        <f t="shared" si="93"/>
        <v/>
      </c>
      <c r="AN51" s="438" t="str">
        <f t="shared" si="93"/>
        <v/>
      </c>
      <c r="AO51" s="410" t="str">
        <f t="shared" si="93"/>
        <v/>
      </c>
      <c r="AP51" s="410" t="str">
        <f t="shared" si="93"/>
        <v/>
      </c>
      <c r="AQ51" s="437" t="str">
        <f t="shared" si="93"/>
        <v/>
      </c>
      <c r="AR51" s="412" t="str">
        <f t="shared" si="93"/>
        <v/>
      </c>
      <c r="AS51" s="410" t="str">
        <f t="shared" si="93"/>
        <v/>
      </c>
      <c r="AT51" s="410" t="str">
        <f t="shared" si="93"/>
        <v/>
      </c>
      <c r="AU51" s="411" t="str">
        <f t="shared" si="93"/>
        <v/>
      </c>
      <c r="AV51" s="438" t="str">
        <f t="shared" si="93"/>
        <v/>
      </c>
      <c r="AW51" s="410" t="str">
        <f t="shared" si="93"/>
        <v/>
      </c>
      <c r="AX51" s="410" t="str">
        <f t="shared" si="93"/>
        <v/>
      </c>
      <c r="AY51" s="437" t="str">
        <f t="shared" si="91"/>
        <v/>
      </c>
      <c r="AZ51" s="412" t="str">
        <f t="shared" si="91"/>
        <v/>
      </c>
      <c r="BA51" s="410" t="str">
        <f t="shared" si="91"/>
        <v/>
      </c>
      <c r="BB51" s="410" t="str">
        <f t="shared" si="91"/>
        <v/>
      </c>
      <c r="BC51" s="411" t="str">
        <f t="shared" si="91"/>
        <v/>
      </c>
      <c r="BD51" s="438" t="str">
        <f t="shared" si="91"/>
        <v/>
      </c>
      <c r="BE51" s="410" t="str">
        <f t="shared" si="91"/>
        <v/>
      </c>
      <c r="BF51" s="410" t="str">
        <f t="shared" si="91"/>
        <v/>
      </c>
      <c r="BG51" s="437" t="str">
        <f t="shared" si="91"/>
        <v/>
      </c>
      <c r="BH51" s="412" t="str">
        <f t="shared" si="91"/>
        <v/>
      </c>
      <c r="BI51" s="410" t="str">
        <f t="shared" si="91"/>
        <v/>
      </c>
      <c r="BJ51" s="410" t="str">
        <f t="shared" si="91"/>
        <v/>
      </c>
      <c r="BK51" s="411" t="str">
        <f t="shared" si="91"/>
        <v/>
      </c>
      <c r="BL51" s="438" t="str">
        <f t="shared" si="91"/>
        <v/>
      </c>
      <c r="BM51" s="410" t="str">
        <f t="shared" si="91"/>
        <v/>
      </c>
      <c r="BN51" s="410" t="str">
        <f t="shared" si="91"/>
        <v/>
      </c>
      <c r="BO51" s="437" t="str">
        <f t="shared" si="92"/>
        <v/>
      </c>
      <c r="BP51" s="438" t="str">
        <f t="shared" si="92"/>
        <v/>
      </c>
      <c r="BQ51" s="410" t="str">
        <f t="shared" si="92"/>
        <v/>
      </c>
      <c r="BR51" s="410" t="str">
        <f t="shared" si="92"/>
        <v/>
      </c>
      <c r="BS51" s="437" t="str">
        <f t="shared" si="92"/>
        <v/>
      </c>
      <c r="BT51" s="412" t="str">
        <f t="shared" si="92"/>
        <v/>
      </c>
      <c r="BU51" s="410" t="str">
        <f t="shared" si="92"/>
        <v/>
      </c>
      <c r="BV51" s="410" t="str">
        <f t="shared" si="92"/>
        <v/>
      </c>
      <c r="BW51" s="413" t="str">
        <f t="shared" si="92"/>
        <v/>
      </c>
    </row>
    <row r="52" spans="1:75" ht="15.9" customHeight="1">
      <c r="A52" s="496"/>
      <c r="B52" s="395" t="s">
        <v>1056</v>
      </c>
      <c r="C52" s="395" t="str">
        <f>VLOOKUP(B52,'P13'!B:AA,25,0)&amp;""</f>
        <v>×</v>
      </c>
      <c r="D52" s="395" t="str">
        <f>VLOOKUP(B52,'P13'!B:Z,2,0)&amp;""</f>
        <v/>
      </c>
      <c r="E52" s="395" t="str">
        <f>VLOOKUP(B52,'P13'!B:Z,4,0)&amp;""</f>
        <v/>
      </c>
      <c r="F52" s="395" t="str">
        <f>VLOOKUP(B52,'P13'!B:Z,8,0)&amp;""</f>
        <v/>
      </c>
      <c r="G52" s="395" t="str">
        <f>VLOOKUP(B52,'P13'!B:AA,23,0)&amp;""</f>
        <v/>
      </c>
      <c r="H52" s="395" t="str">
        <f>VLOOKUP(B52,'P13'!B:AA,24,0)&amp;""</f>
        <v/>
      </c>
      <c r="I52" s="407"/>
      <c r="J52" s="408"/>
      <c r="K52" s="414"/>
      <c r="L52" s="391" t="s">
        <v>971</v>
      </c>
      <c r="M52" s="415"/>
      <c r="N52" s="526"/>
      <c r="O52" s="527"/>
      <c r="P52" s="414"/>
      <c r="Q52" s="391" t="s">
        <v>971</v>
      </c>
      <c r="R52" s="415"/>
      <c r="S52" s="409"/>
      <c r="T52" s="390" t="str">
        <f t="shared" ref="T52:AI67" si="94">IF($O52="",IF(OR($J52="",$M52=""),"",IF(AND(T$18&gt;=1*($J52&amp;":"&amp;$K52),T$18&lt;=1*($M52&amp;":"&amp;$N52)),1,"")),IF(OR($J52="",$M52=""),"",IF(AND(T$18&gt;=1*($J52&amp;":"&amp;$K52),T$18&lt;=1*($M52&amp;":"&amp;$N52)),IF(AND(T$18&gt;=1*($O52&amp;":"&amp;$P52),T$18&lt;=1*($R52&amp;":"&amp;$S52)), "休",1),"")))</f>
        <v/>
      </c>
      <c r="U52" s="410" t="str">
        <f t="shared" si="94"/>
        <v/>
      </c>
      <c r="V52" s="410" t="str">
        <f t="shared" si="94"/>
        <v/>
      </c>
      <c r="W52" s="411" t="str">
        <f t="shared" si="94"/>
        <v/>
      </c>
      <c r="X52" s="438" t="str">
        <f t="shared" si="94"/>
        <v/>
      </c>
      <c r="Y52" s="410" t="str">
        <f t="shared" si="94"/>
        <v/>
      </c>
      <c r="Z52" s="410" t="str">
        <f t="shared" si="94"/>
        <v/>
      </c>
      <c r="AA52" s="437" t="str">
        <f t="shared" si="94"/>
        <v/>
      </c>
      <c r="AB52" s="412" t="str">
        <f t="shared" si="94"/>
        <v/>
      </c>
      <c r="AC52" s="410" t="str">
        <f t="shared" si="94"/>
        <v/>
      </c>
      <c r="AD52" s="410" t="str">
        <f t="shared" si="94"/>
        <v/>
      </c>
      <c r="AE52" s="411" t="str">
        <f t="shared" si="94"/>
        <v/>
      </c>
      <c r="AF52" s="438" t="str">
        <f t="shared" si="94"/>
        <v/>
      </c>
      <c r="AG52" s="410" t="str">
        <f t="shared" si="94"/>
        <v/>
      </c>
      <c r="AH52" s="410" t="str">
        <f t="shared" si="94"/>
        <v/>
      </c>
      <c r="AI52" s="437" t="str">
        <f t="shared" si="93"/>
        <v/>
      </c>
      <c r="AJ52" s="412" t="str">
        <f t="shared" si="93"/>
        <v/>
      </c>
      <c r="AK52" s="410" t="str">
        <f t="shared" si="93"/>
        <v/>
      </c>
      <c r="AL52" s="410" t="str">
        <f t="shared" si="93"/>
        <v/>
      </c>
      <c r="AM52" s="411" t="str">
        <f t="shared" si="93"/>
        <v/>
      </c>
      <c r="AN52" s="438" t="str">
        <f t="shared" si="93"/>
        <v/>
      </c>
      <c r="AO52" s="410" t="str">
        <f t="shared" si="93"/>
        <v/>
      </c>
      <c r="AP52" s="410" t="str">
        <f t="shared" si="93"/>
        <v/>
      </c>
      <c r="AQ52" s="437" t="str">
        <f t="shared" si="93"/>
        <v/>
      </c>
      <c r="AR52" s="412" t="str">
        <f t="shared" si="93"/>
        <v/>
      </c>
      <c r="AS52" s="410" t="str">
        <f t="shared" si="93"/>
        <v/>
      </c>
      <c r="AT52" s="410" t="str">
        <f t="shared" si="93"/>
        <v/>
      </c>
      <c r="AU52" s="411" t="str">
        <f t="shared" si="93"/>
        <v/>
      </c>
      <c r="AV52" s="438" t="str">
        <f t="shared" si="93"/>
        <v/>
      </c>
      <c r="AW52" s="410" t="str">
        <f t="shared" si="93"/>
        <v/>
      </c>
      <c r="AX52" s="410" t="str">
        <f t="shared" si="93"/>
        <v/>
      </c>
      <c r="AY52" s="437" t="str">
        <f t="shared" si="91"/>
        <v/>
      </c>
      <c r="AZ52" s="412" t="str">
        <f t="shared" si="91"/>
        <v/>
      </c>
      <c r="BA52" s="410" t="str">
        <f t="shared" si="91"/>
        <v/>
      </c>
      <c r="BB52" s="410" t="str">
        <f t="shared" si="91"/>
        <v/>
      </c>
      <c r="BC52" s="411" t="str">
        <f t="shared" si="91"/>
        <v/>
      </c>
      <c r="BD52" s="438" t="str">
        <f t="shared" si="91"/>
        <v/>
      </c>
      <c r="BE52" s="410" t="str">
        <f t="shared" si="91"/>
        <v/>
      </c>
      <c r="BF52" s="410" t="str">
        <f t="shared" si="91"/>
        <v/>
      </c>
      <c r="BG52" s="437" t="str">
        <f t="shared" si="91"/>
        <v/>
      </c>
      <c r="BH52" s="412" t="str">
        <f t="shared" si="91"/>
        <v/>
      </c>
      <c r="BI52" s="410" t="str">
        <f t="shared" si="91"/>
        <v/>
      </c>
      <c r="BJ52" s="410" t="str">
        <f t="shared" si="91"/>
        <v/>
      </c>
      <c r="BK52" s="411" t="str">
        <f t="shared" si="91"/>
        <v/>
      </c>
      <c r="BL52" s="438" t="str">
        <f t="shared" si="91"/>
        <v/>
      </c>
      <c r="BM52" s="410" t="str">
        <f t="shared" si="91"/>
        <v/>
      </c>
      <c r="BN52" s="410" t="str">
        <f t="shared" si="91"/>
        <v/>
      </c>
      <c r="BO52" s="437" t="str">
        <f t="shared" si="92"/>
        <v/>
      </c>
      <c r="BP52" s="438" t="str">
        <f t="shared" si="92"/>
        <v/>
      </c>
      <c r="BQ52" s="410" t="str">
        <f t="shared" si="92"/>
        <v/>
      </c>
      <c r="BR52" s="410" t="str">
        <f t="shared" si="92"/>
        <v/>
      </c>
      <c r="BS52" s="437" t="str">
        <f t="shared" si="92"/>
        <v/>
      </c>
      <c r="BT52" s="412" t="str">
        <f t="shared" si="92"/>
        <v/>
      </c>
      <c r="BU52" s="410" t="str">
        <f t="shared" si="92"/>
        <v/>
      </c>
      <c r="BV52" s="410" t="str">
        <f t="shared" si="92"/>
        <v/>
      </c>
      <c r="BW52" s="413" t="str">
        <f t="shared" si="92"/>
        <v/>
      </c>
    </row>
    <row r="53" spans="1:75" ht="15.9" customHeight="1">
      <c r="A53" s="496"/>
      <c r="B53" s="395" t="s">
        <v>1057</v>
      </c>
      <c r="C53" s="395" t="str">
        <f>VLOOKUP(B53,'P13'!B:AA,25,0)&amp;""</f>
        <v>×</v>
      </c>
      <c r="D53" s="395" t="str">
        <f>VLOOKUP(B53,'P13'!B:Z,2,0)&amp;""</f>
        <v/>
      </c>
      <c r="E53" s="395" t="str">
        <f>VLOOKUP(B53,'P13'!B:Z,4,0)&amp;""</f>
        <v/>
      </c>
      <c r="F53" s="395" t="str">
        <f>VLOOKUP(B53,'P13'!B:Z,8,0)&amp;""</f>
        <v/>
      </c>
      <c r="G53" s="395" t="str">
        <f>VLOOKUP(B53,'P13'!B:AA,23,0)&amp;""</f>
        <v/>
      </c>
      <c r="H53" s="395" t="str">
        <f>VLOOKUP(B53,'P13'!B:AA,24,0)&amp;""</f>
        <v/>
      </c>
      <c r="I53" s="407"/>
      <c r="J53" s="408"/>
      <c r="K53" s="414"/>
      <c r="L53" s="391" t="s">
        <v>971</v>
      </c>
      <c r="M53" s="415"/>
      <c r="N53" s="526"/>
      <c r="O53" s="527"/>
      <c r="P53" s="414"/>
      <c r="Q53" s="391" t="s">
        <v>971</v>
      </c>
      <c r="R53" s="415"/>
      <c r="S53" s="409"/>
      <c r="T53" s="390" t="str">
        <f t="shared" si="94"/>
        <v/>
      </c>
      <c r="U53" s="410" t="str">
        <f t="shared" si="94"/>
        <v/>
      </c>
      <c r="V53" s="410" t="str">
        <f t="shared" si="94"/>
        <v/>
      </c>
      <c r="W53" s="411" t="str">
        <f t="shared" si="94"/>
        <v/>
      </c>
      <c r="X53" s="438" t="str">
        <f t="shared" si="94"/>
        <v/>
      </c>
      <c r="Y53" s="410" t="str">
        <f t="shared" si="94"/>
        <v/>
      </c>
      <c r="Z53" s="410" t="str">
        <f t="shared" si="94"/>
        <v/>
      </c>
      <c r="AA53" s="437" t="str">
        <f t="shared" si="94"/>
        <v/>
      </c>
      <c r="AB53" s="412" t="str">
        <f t="shared" si="94"/>
        <v/>
      </c>
      <c r="AC53" s="410" t="str">
        <f t="shared" si="94"/>
        <v/>
      </c>
      <c r="AD53" s="410" t="str">
        <f t="shared" si="94"/>
        <v/>
      </c>
      <c r="AE53" s="411" t="str">
        <f t="shared" si="94"/>
        <v/>
      </c>
      <c r="AF53" s="438" t="str">
        <f t="shared" si="94"/>
        <v/>
      </c>
      <c r="AG53" s="410" t="str">
        <f t="shared" si="94"/>
        <v/>
      </c>
      <c r="AH53" s="410" t="str">
        <f t="shared" si="94"/>
        <v/>
      </c>
      <c r="AI53" s="437" t="str">
        <f t="shared" si="93"/>
        <v/>
      </c>
      <c r="AJ53" s="412" t="str">
        <f t="shared" si="93"/>
        <v/>
      </c>
      <c r="AK53" s="410" t="str">
        <f t="shared" si="93"/>
        <v/>
      </c>
      <c r="AL53" s="410" t="str">
        <f t="shared" si="93"/>
        <v/>
      </c>
      <c r="AM53" s="411" t="str">
        <f t="shared" si="93"/>
        <v/>
      </c>
      <c r="AN53" s="438" t="str">
        <f t="shared" si="93"/>
        <v/>
      </c>
      <c r="AO53" s="410" t="str">
        <f t="shared" si="93"/>
        <v/>
      </c>
      <c r="AP53" s="410" t="str">
        <f t="shared" si="93"/>
        <v/>
      </c>
      <c r="AQ53" s="437" t="str">
        <f t="shared" si="93"/>
        <v/>
      </c>
      <c r="AR53" s="412" t="str">
        <f t="shared" si="93"/>
        <v/>
      </c>
      <c r="AS53" s="410" t="str">
        <f t="shared" si="93"/>
        <v/>
      </c>
      <c r="AT53" s="410" t="str">
        <f t="shared" si="93"/>
        <v/>
      </c>
      <c r="AU53" s="411" t="str">
        <f t="shared" si="93"/>
        <v/>
      </c>
      <c r="AV53" s="438" t="str">
        <f t="shared" si="93"/>
        <v/>
      </c>
      <c r="AW53" s="410" t="str">
        <f t="shared" si="93"/>
        <v/>
      </c>
      <c r="AX53" s="410" t="str">
        <f t="shared" si="93"/>
        <v/>
      </c>
      <c r="AY53" s="437" t="str">
        <f t="shared" si="91"/>
        <v/>
      </c>
      <c r="AZ53" s="412" t="str">
        <f t="shared" si="91"/>
        <v/>
      </c>
      <c r="BA53" s="410" t="str">
        <f t="shared" si="91"/>
        <v/>
      </c>
      <c r="BB53" s="410" t="str">
        <f t="shared" si="91"/>
        <v/>
      </c>
      <c r="BC53" s="411" t="str">
        <f t="shared" si="91"/>
        <v/>
      </c>
      <c r="BD53" s="438" t="str">
        <f t="shared" si="91"/>
        <v/>
      </c>
      <c r="BE53" s="410" t="str">
        <f t="shared" si="91"/>
        <v/>
      </c>
      <c r="BF53" s="410" t="str">
        <f t="shared" si="91"/>
        <v/>
      </c>
      <c r="BG53" s="437" t="str">
        <f t="shared" si="91"/>
        <v/>
      </c>
      <c r="BH53" s="412" t="str">
        <f t="shared" si="91"/>
        <v/>
      </c>
      <c r="BI53" s="410" t="str">
        <f t="shared" si="91"/>
        <v/>
      </c>
      <c r="BJ53" s="410" t="str">
        <f t="shared" si="91"/>
        <v/>
      </c>
      <c r="BK53" s="411" t="str">
        <f t="shared" si="91"/>
        <v/>
      </c>
      <c r="BL53" s="438" t="str">
        <f t="shared" si="91"/>
        <v/>
      </c>
      <c r="BM53" s="410" t="str">
        <f t="shared" si="91"/>
        <v/>
      </c>
      <c r="BN53" s="410" t="str">
        <f t="shared" si="91"/>
        <v/>
      </c>
      <c r="BO53" s="437" t="str">
        <f t="shared" si="92"/>
        <v/>
      </c>
      <c r="BP53" s="438" t="str">
        <f t="shared" si="92"/>
        <v/>
      </c>
      <c r="BQ53" s="410" t="str">
        <f t="shared" si="92"/>
        <v/>
      </c>
      <c r="BR53" s="410" t="str">
        <f t="shared" si="92"/>
        <v/>
      </c>
      <c r="BS53" s="437" t="str">
        <f t="shared" si="92"/>
        <v/>
      </c>
      <c r="BT53" s="412" t="str">
        <f t="shared" si="92"/>
        <v/>
      </c>
      <c r="BU53" s="410" t="str">
        <f t="shared" si="92"/>
        <v/>
      </c>
      <c r="BV53" s="410" t="str">
        <f t="shared" si="92"/>
        <v/>
      </c>
      <c r="BW53" s="413" t="str">
        <f t="shared" si="92"/>
        <v/>
      </c>
    </row>
    <row r="54" spans="1:75" ht="15.9" customHeight="1">
      <c r="A54" s="496"/>
      <c r="B54" s="395" t="s">
        <v>1058</v>
      </c>
      <c r="C54" s="395" t="str">
        <f>VLOOKUP(B54,'P13'!B:AA,25,0)&amp;""</f>
        <v>×</v>
      </c>
      <c r="D54" s="395" t="str">
        <f>VLOOKUP(B54,'P13'!B:Z,2,0)&amp;""</f>
        <v/>
      </c>
      <c r="E54" s="395" t="str">
        <f>VLOOKUP(B54,'P13'!B:Z,4,0)&amp;""</f>
        <v/>
      </c>
      <c r="F54" s="395" t="str">
        <f>VLOOKUP(B54,'P13'!B:Z,8,0)&amp;""</f>
        <v/>
      </c>
      <c r="G54" s="395" t="str">
        <f>VLOOKUP(B54,'P13'!B:AA,23,0)&amp;""</f>
        <v/>
      </c>
      <c r="H54" s="395" t="str">
        <f>VLOOKUP(B54,'P13'!B:AA,24,0)&amp;""</f>
        <v/>
      </c>
      <c r="I54" s="407"/>
      <c r="J54" s="408"/>
      <c r="K54" s="414"/>
      <c r="L54" s="391" t="s">
        <v>971</v>
      </c>
      <c r="M54" s="415"/>
      <c r="N54" s="526"/>
      <c r="O54" s="527"/>
      <c r="P54" s="414"/>
      <c r="Q54" s="391" t="s">
        <v>971</v>
      </c>
      <c r="R54" s="415"/>
      <c r="S54" s="409"/>
      <c r="T54" s="390" t="str">
        <f t="shared" si="94"/>
        <v/>
      </c>
      <c r="U54" s="410" t="str">
        <f t="shared" si="94"/>
        <v/>
      </c>
      <c r="V54" s="410" t="str">
        <f t="shared" si="94"/>
        <v/>
      </c>
      <c r="W54" s="411" t="str">
        <f t="shared" si="94"/>
        <v/>
      </c>
      <c r="X54" s="438" t="str">
        <f t="shared" si="94"/>
        <v/>
      </c>
      <c r="Y54" s="410" t="str">
        <f t="shared" si="94"/>
        <v/>
      </c>
      <c r="Z54" s="410" t="str">
        <f t="shared" si="94"/>
        <v/>
      </c>
      <c r="AA54" s="437" t="str">
        <f t="shared" si="94"/>
        <v/>
      </c>
      <c r="AB54" s="412" t="str">
        <f t="shared" si="94"/>
        <v/>
      </c>
      <c r="AC54" s="410" t="str">
        <f t="shared" si="94"/>
        <v/>
      </c>
      <c r="AD54" s="410" t="str">
        <f t="shared" si="94"/>
        <v/>
      </c>
      <c r="AE54" s="411" t="str">
        <f t="shared" si="94"/>
        <v/>
      </c>
      <c r="AF54" s="438" t="str">
        <f t="shared" si="94"/>
        <v/>
      </c>
      <c r="AG54" s="410" t="str">
        <f t="shared" si="94"/>
        <v/>
      </c>
      <c r="AH54" s="410" t="str">
        <f t="shared" si="94"/>
        <v/>
      </c>
      <c r="AI54" s="437" t="str">
        <f t="shared" si="93"/>
        <v/>
      </c>
      <c r="AJ54" s="412" t="str">
        <f t="shared" si="93"/>
        <v/>
      </c>
      <c r="AK54" s="410" t="str">
        <f t="shared" si="93"/>
        <v/>
      </c>
      <c r="AL54" s="410" t="str">
        <f t="shared" si="93"/>
        <v/>
      </c>
      <c r="AM54" s="411" t="str">
        <f t="shared" si="93"/>
        <v/>
      </c>
      <c r="AN54" s="438" t="str">
        <f t="shared" si="93"/>
        <v/>
      </c>
      <c r="AO54" s="410" t="str">
        <f t="shared" si="93"/>
        <v/>
      </c>
      <c r="AP54" s="410" t="str">
        <f t="shared" si="93"/>
        <v/>
      </c>
      <c r="AQ54" s="437" t="str">
        <f t="shared" si="93"/>
        <v/>
      </c>
      <c r="AR54" s="412" t="str">
        <f t="shared" si="93"/>
        <v/>
      </c>
      <c r="AS54" s="410" t="str">
        <f t="shared" si="93"/>
        <v/>
      </c>
      <c r="AT54" s="410" t="str">
        <f t="shared" si="93"/>
        <v/>
      </c>
      <c r="AU54" s="411" t="str">
        <f t="shared" si="93"/>
        <v/>
      </c>
      <c r="AV54" s="438" t="str">
        <f t="shared" si="93"/>
        <v/>
      </c>
      <c r="AW54" s="410" t="str">
        <f t="shared" si="93"/>
        <v/>
      </c>
      <c r="AX54" s="410" t="str">
        <f t="shared" si="93"/>
        <v/>
      </c>
      <c r="AY54" s="437" t="str">
        <f t="shared" si="91"/>
        <v/>
      </c>
      <c r="AZ54" s="412" t="str">
        <f t="shared" si="91"/>
        <v/>
      </c>
      <c r="BA54" s="410" t="str">
        <f t="shared" si="91"/>
        <v/>
      </c>
      <c r="BB54" s="410" t="str">
        <f t="shared" si="91"/>
        <v/>
      </c>
      <c r="BC54" s="411" t="str">
        <f t="shared" si="91"/>
        <v/>
      </c>
      <c r="BD54" s="438" t="str">
        <f t="shared" si="91"/>
        <v/>
      </c>
      <c r="BE54" s="410" t="str">
        <f t="shared" si="91"/>
        <v/>
      </c>
      <c r="BF54" s="410" t="str">
        <f t="shared" si="91"/>
        <v/>
      </c>
      <c r="BG54" s="437" t="str">
        <f t="shared" si="91"/>
        <v/>
      </c>
      <c r="BH54" s="412" t="str">
        <f t="shared" si="91"/>
        <v/>
      </c>
      <c r="BI54" s="410" t="str">
        <f t="shared" si="91"/>
        <v/>
      </c>
      <c r="BJ54" s="410" t="str">
        <f t="shared" si="91"/>
        <v/>
      </c>
      <c r="BK54" s="411" t="str">
        <f t="shared" si="91"/>
        <v/>
      </c>
      <c r="BL54" s="438" t="str">
        <f t="shared" si="91"/>
        <v/>
      </c>
      <c r="BM54" s="410" t="str">
        <f t="shared" si="91"/>
        <v/>
      </c>
      <c r="BN54" s="410" t="str">
        <f t="shared" si="91"/>
        <v/>
      </c>
      <c r="BO54" s="437" t="str">
        <f t="shared" si="92"/>
        <v/>
      </c>
      <c r="BP54" s="438" t="str">
        <f t="shared" si="92"/>
        <v/>
      </c>
      <c r="BQ54" s="410" t="str">
        <f t="shared" si="92"/>
        <v/>
      </c>
      <c r="BR54" s="410" t="str">
        <f t="shared" si="92"/>
        <v/>
      </c>
      <c r="BS54" s="437" t="str">
        <f t="shared" si="92"/>
        <v/>
      </c>
      <c r="BT54" s="412" t="str">
        <f t="shared" si="92"/>
        <v/>
      </c>
      <c r="BU54" s="410" t="str">
        <f t="shared" si="92"/>
        <v/>
      </c>
      <c r="BV54" s="410" t="str">
        <f t="shared" si="92"/>
        <v/>
      </c>
      <c r="BW54" s="413" t="str">
        <f t="shared" si="92"/>
        <v/>
      </c>
    </row>
    <row r="55" spans="1:75" ht="15.9" customHeight="1">
      <c r="A55" s="496"/>
      <c r="B55" s="395" t="s">
        <v>1059</v>
      </c>
      <c r="C55" s="395" t="str">
        <f>VLOOKUP(B55,'P13'!B:AA,25,0)&amp;""</f>
        <v>×</v>
      </c>
      <c r="D55" s="395" t="str">
        <f>VLOOKUP(B55,'P13'!B:Z,2,0)&amp;""</f>
        <v/>
      </c>
      <c r="E55" s="395" t="str">
        <f>VLOOKUP(B55,'P13'!B:Z,4,0)&amp;""</f>
        <v/>
      </c>
      <c r="F55" s="395" t="str">
        <f>VLOOKUP(B55,'P13'!B:Z,8,0)&amp;""</f>
        <v/>
      </c>
      <c r="G55" s="395" t="str">
        <f>VLOOKUP(B55,'P13'!B:AA,23,0)&amp;""</f>
        <v/>
      </c>
      <c r="H55" s="395" t="str">
        <f>VLOOKUP(B55,'P13'!B:AA,24,0)&amp;""</f>
        <v/>
      </c>
      <c r="I55" s="407"/>
      <c r="J55" s="408"/>
      <c r="K55" s="414"/>
      <c r="L55" s="391" t="s">
        <v>971</v>
      </c>
      <c r="M55" s="415"/>
      <c r="N55" s="526"/>
      <c r="O55" s="527"/>
      <c r="P55" s="414"/>
      <c r="Q55" s="391" t="s">
        <v>971</v>
      </c>
      <c r="R55" s="415"/>
      <c r="S55" s="409"/>
      <c r="T55" s="390" t="str">
        <f t="shared" si="94"/>
        <v/>
      </c>
      <c r="U55" s="410" t="str">
        <f t="shared" si="94"/>
        <v/>
      </c>
      <c r="V55" s="410" t="str">
        <f t="shared" si="94"/>
        <v/>
      </c>
      <c r="W55" s="411" t="str">
        <f t="shared" si="94"/>
        <v/>
      </c>
      <c r="X55" s="438" t="str">
        <f t="shared" si="94"/>
        <v/>
      </c>
      <c r="Y55" s="410" t="str">
        <f t="shared" si="94"/>
        <v/>
      </c>
      <c r="Z55" s="410" t="str">
        <f t="shared" si="94"/>
        <v/>
      </c>
      <c r="AA55" s="437" t="str">
        <f t="shared" si="94"/>
        <v/>
      </c>
      <c r="AB55" s="412" t="str">
        <f t="shared" si="94"/>
        <v/>
      </c>
      <c r="AC55" s="410" t="str">
        <f t="shared" si="94"/>
        <v/>
      </c>
      <c r="AD55" s="410" t="str">
        <f t="shared" si="94"/>
        <v/>
      </c>
      <c r="AE55" s="411" t="str">
        <f t="shared" si="94"/>
        <v/>
      </c>
      <c r="AF55" s="438" t="str">
        <f t="shared" si="94"/>
        <v/>
      </c>
      <c r="AG55" s="410" t="str">
        <f t="shared" si="94"/>
        <v/>
      </c>
      <c r="AH55" s="410" t="str">
        <f t="shared" si="94"/>
        <v/>
      </c>
      <c r="AI55" s="437" t="str">
        <f t="shared" si="93"/>
        <v/>
      </c>
      <c r="AJ55" s="412" t="str">
        <f t="shared" si="93"/>
        <v/>
      </c>
      <c r="AK55" s="410" t="str">
        <f t="shared" si="93"/>
        <v/>
      </c>
      <c r="AL55" s="410" t="str">
        <f t="shared" si="93"/>
        <v/>
      </c>
      <c r="AM55" s="411" t="str">
        <f t="shared" si="93"/>
        <v/>
      </c>
      <c r="AN55" s="438" t="str">
        <f t="shared" si="93"/>
        <v/>
      </c>
      <c r="AO55" s="410" t="str">
        <f t="shared" si="93"/>
        <v/>
      </c>
      <c r="AP55" s="410" t="str">
        <f t="shared" si="93"/>
        <v/>
      </c>
      <c r="AQ55" s="437" t="str">
        <f t="shared" si="93"/>
        <v/>
      </c>
      <c r="AR55" s="412" t="str">
        <f t="shared" si="93"/>
        <v/>
      </c>
      <c r="AS55" s="410" t="str">
        <f t="shared" si="93"/>
        <v/>
      </c>
      <c r="AT55" s="410" t="str">
        <f t="shared" si="93"/>
        <v/>
      </c>
      <c r="AU55" s="411" t="str">
        <f t="shared" si="93"/>
        <v/>
      </c>
      <c r="AV55" s="438" t="str">
        <f t="shared" si="93"/>
        <v/>
      </c>
      <c r="AW55" s="410" t="str">
        <f t="shared" si="93"/>
        <v/>
      </c>
      <c r="AX55" s="410" t="str">
        <f t="shared" si="93"/>
        <v/>
      </c>
      <c r="AY55" s="437" t="str">
        <f t="shared" si="91"/>
        <v/>
      </c>
      <c r="AZ55" s="412" t="str">
        <f t="shared" si="91"/>
        <v/>
      </c>
      <c r="BA55" s="410" t="str">
        <f t="shared" si="91"/>
        <v/>
      </c>
      <c r="BB55" s="410" t="str">
        <f t="shared" si="91"/>
        <v/>
      </c>
      <c r="BC55" s="411" t="str">
        <f t="shared" si="91"/>
        <v/>
      </c>
      <c r="BD55" s="438" t="str">
        <f t="shared" si="91"/>
        <v/>
      </c>
      <c r="BE55" s="410" t="str">
        <f t="shared" si="91"/>
        <v/>
      </c>
      <c r="BF55" s="410" t="str">
        <f t="shared" si="91"/>
        <v/>
      </c>
      <c r="BG55" s="437" t="str">
        <f t="shared" si="91"/>
        <v/>
      </c>
      <c r="BH55" s="412" t="str">
        <f t="shared" si="91"/>
        <v/>
      </c>
      <c r="BI55" s="410" t="str">
        <f t="shared" si="91"/>
        <v/>
      </c>
      <c r="BJ55" s="410" t="str">
        <f t="shared" si="91"/>
        <v/>
      </c>
      <c r="BK55" s="411" t="str">
        <f t="shared" si="91"/>
        <v/>
      </c>
      <c r="BL55" s="438" t="str">
        <f t="shared" si="91"/>
        <v/>
      </c>
      <c r="BM55" s="410" t="str">
        <f t="shared" si="91"/>
        <v/>
      </c>
      <c r="BN55" s="410" t="str">
        <f t="shared" si="91"/>
        <v/>
      </c>
      <c r="BO55" s="437" t="str">
        <f t="shared" si="92"/>
        <v/>
      </c>
      <c r="BP55" s="438" t="str">
        <f t="shared" si="92"/>
        <v/>
      </c>
      <c r="BQ55" s="410" t="str">
        <f t="shared" si="92"/>
        <v/>
      </c>
      <c r="BR55" s="410" t="str">
        <f t="shared" si="92"/>
        <v/>
      </c>
      <c r="BS55" s="437" t="str">
        <f t="shared" si="92"/>
        <v/>
      </c>
      <c r="BT55" s="412" t="str">
        <f t="shared" si="92"/>
        <v/>
      </c>
      <c r="BU55" s="410" t="str">
        <f t="shared" si="92"/>
        <v/>
      </c>
      <c r="BV55" s="410" t="str">
        <f t="shared" si="92"/>
        <v/>
      </c>
      <c r="BW55" s="413" t="str">
        <f t="shared" si="92"/>
        <v/>
      </c>
    </row>
    <row r="56" spans="1:75" ht="15.9" customHeight="1">
      <c r="A56" s="496"/>
      <c r="B56" s="395" t="s">
        <v>1060</v>
      </c>
      <c r="C56" s="395" t="str">
        <f>VLOOKUP(B56,'P13'!B:AA,25,0)&amp;""</f>
        <v>×</v>
      </c>
      <c r="D56" s="395" t="str">
        <f>VLOOKUP(B56,'P13'!B:Z,2,0)&amp;""</f>
        <v/>
      </c>
      <c r="E56" s="395" t="str">
        <f>VLOOKUP(B56,'P13'!B:Z,4,0)&amp;""</f>
        <v/>
      </c>
      <c r="F56" s="395" t="str">
        <f>VLOOKUP(B56,'P13'!B:Z,8,0)&amp;""</f>
        <v/>
      </c>
      <c r="G56" s="395" t="str">
        <f>VLOOKUP(B56,'P13'!B:AA,23,0)&amp;""</f>
        <v/>
      </c>
      <c r="H56" s="395" t="str">
        <f>VLOOKUP(B56,'P13'!B:AA,24,0)&amp;""</f>
        <v/>
      </c>
      <c r="I56" s="407"/>
      <c r="J56" s="408"/>
      <c r="K56" s="414"/>
      <c r="L56" s="391" t="s">
        <v>971</v>
      </c>
      <c r="M56" s="415"/>
      <c r="N56" s="526"/>
      <c r="O56" s="527"/>
      <c r="P56" s="414"/>
      <c r="Q56" s="391" t="s">
        <v>971</v>
      </c>
      <c r="R56" s="415"/>
      <c r="S56" s="409"/>
      <c r="T56" s="390" t="str">
        <f t="shared" si="94"/>
        <v/>
      </c>
      <c r="U56" s="410" t="str">
        <f t="shared" si="94"/>
        <v/>
      </c>
      <c r="V56" s="410" t="str">
        <f t="shared" si="94"/>
        <v/>
      </c>
      <c r="W56" s="411" t="str">
        <f t="shared" si="94"/>
        <v/>
      </c>
      <c r="X56" s="438" t="str">
        <f t="shared" si="94"/>
        <v/>
      </c>
      <c r="Y56" s="410" t="str">
        <f t="shared" si="94"/>
        <v/>
      </c>
      <c r="Z56" s="410" t="str">
        <f t="shared" si="94"/>
        <v/>
      </c>
      <c r="AA56" s="437" t="str">
        <f t="shared" si="94"/>
        <v/>
      </c>
      <c r="AB56" s="412" t="str">
        <f t="shared" si="94"/>
        <v/>
      </c>
      <c r="AC56" s="410" t="str">
        <f t="shared" si="94"/>
        <v/>
      </c>
      <c r="AD56" s="410" t="str">
        <f t="shared" si="94"/>
        <v/>
      </c>
      <c r="AE56" s="411" t="str">
        <f t="shared" si="94"/>
        <v/>
      </c>
      <c r="AF56" s="438" t="str">
        <f t="shared" si="94"/>
        <v/>
      </c>
      <c r="AG56" s="410" t="str">
        <f t="shared" si="94"/>
        <v/>
      </c>
      <c r="AH56" s="410" t="str">
        <f t="shared" si="94"/>
        <v/>
      </c>
      <c r="AI56" s="437" t="str">
        <f t="shared" si="93"/>
        <v/>
      </c>
      <c r="AJ56" s="412" t="str">
        <f t="shared" si="93"/>
        <v/>
      </c>
      <c r="AK56" s="410" t="str">
        <f t="shared" si="93"/>
        <v/>
      </c>
      <c r="AL56" s="410" t="str">
        <f t="shared" si="93"/>
        <v/>
      </c>
      <c r="AM56" s="411" t="str">
        <f t="shared" si="93"/>
        <v/>
      </c>
      <c r="AN56" s="438" t="str">
        <f t="shared" si="93"/>
        <v/>
      </c>
      <c r="AO56" s="410" t="str">
        <f t="shared" si="93"/>
        <v/>
      </c>
      <c r="AP56" s="410" t="str">
        <f t="shared" si="93"/>
        <v/>
      </c>
      <c r="AQ56" s="437" t="str">
        <f t="shared" si="93"/>
        <v/>
      </c>
      <c r="AR56" s="412" t="str">
        <f t="shared" si="93"/>
        <v/>
      </c>
      <c r="AS56" s="410" t="str">
        <f t="shared" si="93"/>
        <v/>
      </c>
      <c r="AT56" s="410" t="str">
        <f t="shared" si="93"/>
        <v/>
      </c>
      <c r="AU56" s="411" t="str">
        <f t="shared" si="93"/>
        <v/>
      </c>
      <c r="AV56" s="438" t="str">
        <f t="shared" si="93"/>
        <v/>
      </c>
      <c r="AW56" s="410" t="str">
        <f t="shared" si="93"/>
        <v/>
      </c>
      <c r="AX56" s="410" t="str">
        <f t="shared" si="93"/>
        <v/>
      </c>
      <c r="AY56" s="437" t="str">
        <f t="shared" si="91"/>
        <v/>
      </c>
      <c r="AZ56" s="412" t="str">
        <f t="shared" si="91"/>
        <v/>
      </c>
      <c r="BA56" s="410" t="str">
        <f t="shared" si="91"/>
        <v/>
      </c>
      <c r="BB56" s="410" t="str">
        <f t="shared" si="91"/>
        <v/>
      </c>
      <c r="BC56" s="411" t="str">
        <f t="shared" si="91"/>
        <v/>
      </c>
      <c r="BD56" s="438" t="str">
        <f t="shared" si="91"/>
        <v/>
      </c>
      <c r="BE56" s="410" t="str">
        <f t="shared" si="91"/>
        <v/>
      </c>
      <c r="BF56" s="410" t="str">
        <f t="shared" si="91"/>
        <v/>
      </c>
      <c r="BG56" s="437" t="str">
        <f t="shared" si="91"/>
        <v/>
      </c>
      <c r="BH56" s="412" t="str">
        <f t="shared" si="91"/>
        <v/>
      </c>
      <c r="BI56" s="410" t="str">
        <f t="shared" si="91"/>
        <v/>
      </c>
      <c r="BJ56" s="410" t="str">
        <f t="shared" si="91"/>
        <v/>
      </c>
      <c r="BK56" s="411" t="str">
        <f t="shared" si="91"/>
        <v/>
      </c>
      <c r="BL56" s="438" t="str">
        <f t="shared" si="91"/>
        <v/>
      </c>
      <c r="BM56" s="410" t="str">
        <f t="shared" si="91"/>
        <v/>
      </c>
      <c r="BN56" s="410" t="str">
        <f t="shared" si="91"/>
        <v/>
      </c>
      <c r="BO56" s="437" t="str">
        <f t="shared" si="92"/>
        <v/>
      </c>
      <c r="BP56" s="438" t="str">
        <f t="shared" si="92"/>
        <v/>
      </c>
      <c r="BQ56" s="410" t="str">
        <f t="shared" si="92"/>
        <v/>
      </c>
      <c r="BR56" s="410" t="str">
        <f t="shared" si="92"/>
        <v/>
      </c>
      <c r="BS56" s="437" t="str">
        <f t="shared" si="92"/>
        <v/>
      </c>
      <c r="BT56" s="412" t="str">
        <f t="shared" si="92"/>
        <v/>
      </c>
      <c r="BU56" s="410" t="str">
        <f t="shared" si="92"/>
        <v/>
      </c>
      <c r="BV56" s="410" t="str">
        <f t="shared" si="92"/>
        <v/>
      </c>
      <c r="BW56" s="413" t="str">
        <f t="shared" si="92"/>
        <v/>
      </c>
    </row>
    <row r="57" spans="1:75" ht="15.9" customHeight="1">
      <c r="A57" s="496"/>
      <c r="B57" s="395" t="s">
        <v>1061</v>
      </c>
      <c r="C57" s="395" t="str">
        <f>VLOOKUP(B57,'P13'!B:AA,25,0)&amp;""</f>
        <v>×</v>
      </c>
      <c r="D57" s="395" t="str">
        <f>VLOOKUP(B57,'P13'!B:Z,2,0)&amp;""</f>
        <v/>
      </c>
      <c r="E57" s="395" t="str">
        <f>VLOOKUP(B57,'P13'!B:Z,4,0)&amp;""</f>
        <v/>
      </c>
      <c r="F57" s="395" t="str">
        <f>VLOOKUP(B57,'P13'!B:Z,8,0)&amp;""</f>
        <v/>
      </c>
      <c r="G57" s="395" t="str">
        <f>VLOOKUP(B57,'P13'!B:AA,23,0)&amp;""</f>
        <v/>
      </c>
      <c r="H57" s="395" t="str">
        <f>VLOOKUP(B57,'P13'!B:AA,24,0)&amp;""</f>
        <v/>
      </c>
      <c r="I57" s="407"/>
      <c r="J57" s="408"/>
      <c r="K57" s="414"/>
      <c r="L57" s="391" t="s">
        <v>971</v>
      </c>
      <c r="M57" s="415"/>
      <c r="N57" s="526"/>
      <c r="O57" s="527"/>
      <c r="P57" s="414"/>
      <c r="Q57" s="391" t="s">
        <v>971</v>
      </c>
      <c r="R57" s="415"/>
      <c r="S57" s="409"/>
      <c r="T57" s="390" t="str">
        <f t="shared" si="94"/>
        <v/>
      </c>
      <c r="U57" s="410" t="str">
        <f t="shared" si="94"/>
        <v/>
      </c>
      <c r="V57" s="410" t="str">
        <f t="shared" si="94"/>
        <v/>
      </c>
      <c r="W57" s="411" t="str">
        <f t="shared" si="94"/>
        <v/>
      </c>
      <c r="X57" s="438" t="str">
        <f t="shared" si="94"/>
        <v/>
      </c>
      <c r="Y57" s="410" t="str">
        <f t="shared" si="94"/>
        <v/>
      </c>
      <c r="Z57" s="410" t="str">
        <f t="shared" si="94"/>
        <v/>
      </c>
      <c r="AA57" s="437" t="str">
        <f t="shared" si="94"/>
        <v/>
      </c>
      <c r="AB57" s="412" t="str">
        <f t="shared" si="94"/>
        <v/>
      </c>
      <c r="AC57" s="410" t="str">
        <f t="shared" si="94"/>
        <v/>
      </c>
      <c r="AD57" s="410" t="str">
        <f t="shared" si="94"/>
        <v/>
      </c>
      <c r="AE57" s="411" t="str">
        <f t="shared" si="94"/>
        <v/>
      </c>
      <c r="AF57" s="438" t="str">
        <f t="shared" si="94"/>
        <v/>
      </c>
      <c r="AG57" s="410" t="str">
        <f t="shared" si="94"/>
        <v/>
      </c>
      <c r="AH57" s="410" t="str">
        <f t="shared" si="94"/>
        <v/>
      </c>
      <c r="AI57" s="437" t="str">
        <f t="shared" si="93"/>
        <v/>
      </c>
      <c r="AJ57" s="412" t="str">
        <f t="shared" si="93"/>
        <v/>
      </c>
      <c r="AK57" s="410" t="str">
        <f t="shared" si="93"/>
        <v/>
      </c>
      <c r="AL57" s="410" t="str">
        <f t="shared" si="93"/>
        <v/>
      </c>
      <c r="AM57" s="411" t="str">
        <f t="shared" si="93"/>
        <v/>
      </c>
      <c r="AN57" s="438" t="str">
        <f t="shared" si="93"/>
        <v/>
      </c>
      <c r="AO57" s="410" t="str">
        <f t="shared" si="93"/>
        <v/>
      </c>
      <c r="AP57" s="410" t="str">
        <f t="shared" si="93"/>
        <v/>
      </c>
      <c r="AQ57" s="437" t="str">
        <f t="shared" si="93"/>
        <v/>
      </c>
      <c r="AR57" s="412" t="str">
        <f t="shared" si="93"/>
        <v/>
      </c>
      <c r="AS57" s="410" t="str">
        <f t="shared" si="93"/>
        <v/>
      </c>
      <c r="AT57" s="410" t="str">
        <f t="shared" si="93"/>
        <v/>
      </c>
      <c r="AU57" s="411" t="str">
        <f t="shared" si="93"/>
        <v/>
      </c>
      <c r="AV57" s="438" t="str">
        <f t="shared" si="93"/>
        <v/>
      </c>
      <c r="AW57" s="410" t="str">
        <f t="shared" si="93"/>
        <v/>
      </c>
      <c r="AX57" s="410" t="str">
        <f t="shared" si="93"/>
        <v/>
      </c>
      <c r="AY57" s="437" t="str">
        <f t="shared" si="91"/>
        <v/>
      </c>
      <c r="AZ57" s="412" t="str">
        <f t="shared" si="91"/>
        <v/>
      </c>
      <c r="BA57" s="410" t="str">
        <f t="shared" si="91"/>
        <v/>
      </c>
      <c r="BB57" s="410" t="str">
        <f t="shared" si="91"/>
        <v/>
      </c>
      <c r="BC57" s="411" t="str">
        <f t="shared" si="91"/>
        <v/>
      </c>
      <c r="BD57" s="438" t="str">
        <f t="shared" si="91"/>
        <v/>
      </c>
      <c r="BE57" s="410" t="str">
        <f t="shared" si="91"/>
        <v/>
      </c>
      <c r="BF57" s="410" t="str">
        <f t="shared" si="91"/>
        <v/>
      </c>
      <c r="BG57" s="437" t="str">
        <f t="shared" si="91"/>
        <v/>
      </c>
      <c r="BH57" s="412" t="str">
        <f t="shared" si="91"/>
        <v/>
      </c>
      <c r="BI57" s="410" t="str">
        <f t="shared" si="91"/>
        <v/>
      </c>
      <c r="BJ57" s="410" t="str">
        <f t="shared" si="91"/>
        <v/>
      </c>
      <c r="BK57" s="411" t="str">
        <f t="shared" si="91"/>
        <v/>
      </c>
      <c r="BL57" s="438" t="str">
        <f t="shared" si="91"/>
        <v/>
      </c>
      <c r="BM57" s="410" t="str">
        <f t="shared" si="91"/>
        <v/>
      </c>
      <c r="BN57" s="410" t="str">
        <f t="shared" si="91"/>
        <v/>
      </c>
      <c r="BO57" s="437" t="str">
        <f t="shared" si="92"/>
        <v/>
      </c>
      <c r="BP57" s="438" t="str">
        <f t="shared" si="92"/>
        <v/>
      </c>
      <c r="BQ57" s="410" t="str">
        <f t="shared" si="92"/>
        <v/>
      </c>
      <c r="BR57" s="410" t="str">
        <f t="shared" si="92"/>
        <v/>
      </c>
      <c r="BS57" s="437" t="str">
        <f t="shared" si="92"/>
        <v/>
      </c>
      <c r="BT57" s="412" t="str">
        <f t="shared" si="92"/>
        <v/>
      </c>
      <c r="BU57" s="410" t="str">
        <f t="shared" si="92"/>
        <v/>
      </c>
      <c r="BV57" s="410" t="str">
        <f t="shared" si="92"/>
        <v/>
      </c>
      <c r="BW57" s="413" t="str">
        <f t="shared" si="92"/>
        <v/>
      </c>
    </row>
    <row r="58" spans="1:75" ht="15.9" customHeight="1">
      <c r="A58" s="496"/>
      <c r="B58" s="395" t="s">
        <v>1062</v>
      </c>
      <c r="C58" s="395" t="str">
        <f>VLOOKUP(B58,'P13'!B:AA,25,0)&amp;""</f>
        <v>×</v>
      </c>
      <c r="D58" s="395" t="str">
        <f>VLOOKUP(B58,'P13'!B:Z,2,0)&amp;""</f>
        <v/>
      </c>
      <c r="E58" s="395" t="str">
        <f>VLOOKUP(B58,'P13'!B:Z,4,0)&amp;""</f>
        <v/>
      </c>
      <c r="F58" s="395" t="str">
        <f>VLOOKUP(B58,'P13'!B:Z,8,0)&amp;""</f>
        <v/>
      </c>
      <c r="G58" s="395" t="str">
        <f>VLOOKUP(B58,'P13'!B:AA,23,0)&amp;""</f>
        <v/>
      </c>
      <c r="H58" s="395" t="str">
        <f>VLOOKUP(B58,'P13'!B:AA,24,0)&amp;""</f>
        <v/>
      </c>
      <c r="I58" s="407"/>
      <c r="J58" s="408"/>
      <c r="K58" s="414"/>
      <c r="L58" s="391" t="s">
        <v>971</v>
      </c>
      <c r="M58" s="415"/>
      <c r="N58" s="526"/>
      <c r="O58" s="527"/>
      <c r="P58" s="414"/>
      <c r="Q58" s="391" t="s">
        <v>971</v>
      </c>
      <c r="R58" s="415"/>
      <c r="S58" s="409"/>
      <c r="T58" s="390" t="str">
        <f t="shared" si="94"/>
        <v/>
      </c>
      <c r="U58" s="410" t="str">
        <f t="shared" si="94"/>
        <v/>
      </c>
      <c r="V58" s="410" t="str">
        <f t="shared" si="94"/>
        <v/>
      </c>
      <c r="W58" s="411" t="str">
        <f t="shared" si="94"/>
        <v/>
      </c>
      <c r="X58" s="438" t="str">
        <f t="shared" si="94"/>
        <v/>
      </c>
      <c r="Y58" s="410" t="str">
        <f t="shared" si="94"/>
        <v/>
      </c>
      <c r="Z58" s="410" t="str">
        <f t="shared" si="94"/>
        <v/>
      </c>
      <c r="AA58" s="437" t="str">
        <f t="shared" si="94"/>
        <v/>
      </c>
      <c r="AB58" s="412" t="str">
        <f t="shared" si="94"/>
        <v/>
      </c>
      <c r="AC58" s="410" t="str">
        <f t="shared" si="94"/>
        <v/>
      </c>
      <c r="AD58" s="410" t="str">
        <f t="shared" si="94"/>
        <v/>
      </c>
      <c r="AE58" s="411" t="str">
        <f t="shared" si="94"/>
        <v/>
      </c>
      <c r="AF58" s="438" t="str">
        <f t="shared" si="94"/>
        <v/>
      </c>
      <c r="AG58" s="410" t="str">
        <f t="shared" si="94"/>
        <v/>
      </c>
      <c r="AH58" s="410" t="str">
        <f t="shared" si="94"/>
        <v/>
      </c>
      <c r="AI58" s="437" t="str">
        <f t="shared" si="93"/>
        <v/>
      </c>
      <c r="AJ58" s="412" t="str">
        <f t="shared" si="93"/>
        <v/>
      </c>
      <c r="AK58" s="410" t="str">
        <f t="shared" si="93"/>
        <v/>
      </c>
      <c r="AL58" s="410" t="str">
        <f t="shared" si="93"/>
        <v/>
      </c>
      <c r="AM58" s="411" t="str">
        <f t="shared" si="93"/>
        <v/>
      </c>
      <c r="AN58" s="438" t="str">
        <f t="shared" si="93"/>
        <v/>
      </c>
      <c r="AO58" s="410" t="str">
        <f t="shared" si="93"/>
        <v/>
      </c>
      <c r="AP58" s="410" t="str">
        <f t="shared" si="93"/>
        <v/>
      </c>
      <c r="AQ58" s="437" t="str">
        <f t="shared" si="93"/>
        <v/>
      </c>
      <c r="AR58" s="412" t="str">
        <f t="shared" si="93"/>
        <v/>
      </c>
      <c r="AS58" s="410" t="str">
        <f t="shared" si="93"/>
        <v/>
      </c>
      <c r="AT58" s="410" t="str">
        <f t="shared" si="93"/>
        <v/>
      </c>
      <c r="AU58" s="411" t="str">
        <f t="shared" si="93"/>
        <v/>
      </c>
      <c r="AV58" s="438" t="str">
        <f t="shared" si="93"/>
        <v/>
      </c>
      <c r="AW58" s="410" t="str">
        <f t="shared" si="93"/>
        <v/>
      </c>
      <c r="AX58" s="410" t="str">
        <f t="shared" si="93"/>
        <v/>
      </c>
      <c r="AY58" s="437" t="str">
        <f t="shared" si="91"/>
        <v/>
      </c>
      <c r="AZ58" s="412" t="str">
        <f t="shared" si="91"/>
        <v/>
      </c>
      <c r="BA58" s="410" t="str">
        <f t="shared" si="91"/>
        <v/>
      </c>
      <c r="BB58" s="410" t="str">
        <f t="shared" si="91"/>
        <v/>
      </c>
      <c r="BC58" s="411" t="str">
        <f t="shared" si="91"/>
        <v/>
      </c>
      <c r="BD58" s="438" t="str">
        <f t="shared" si="91"/>
        <v/>
      </c>
      <c r="BE58" s="410" t="str">
        <f t="shared" si="91"/>
        <v/>
      </c>
      <c r="BF58" s="410" t="str">
        <f t="shared" si="91"/>
        <v/>
      </c>
      <c r="BG58" s="437" t="str">
        <f t="shared" si="91"/>
        <v/>
      </c>
      <c r="BH58" s="412" t="str">
        <f t="shared" si="91"/>
        <v/>
      </c>
      <c r="BI58" s="410" t="str">
        <f t="shared" si="91"/>
        <v/>
      </c>
      <c r="BJ58" s="410" t="str">
        <f t="shared" si="91"/>
        <v/>
      </c>
      <c r="BK58" s="411" t="str">
        <f t="shared" si="91"/>
        <v/>
      </c>
      <c r="BL58" s="438" t="str">
        <f t="shared" si="91"/>
        <v/>
      </c>
      <c r="BM58" s="410" t="str">
        <f t="shared" si="91"/>
        <v/>
      </c>
      <c r="BN58" s="410" t="str">
        <f t="shared" si="91"/>
        <v/>
      </c>
      <c r="BO58" s="437" t="str">
        <f t="shared" si="92"/>
        <v/>
      </c>
      <c r="BP58" s="438" t="str">
        <f t="shared" si="92"/>
        <v/>
      </c>
      <c r="BQ58" s="410" t="str">
        <f t="shared" si="92"/>
        <v/>
      </c>
      <c r="BR58" s="410" t="str">
        <f t="shared" si="92"/>
        <v/>
      </c>
      <c r="BS58" s="437" t="str">
        <f t="shared" si="92"/>
        <v/>
      </c>
      <c r="BT58" s="412" t="str">
        <f t="shared" si="92"/>
        <v/>
      </c>
      <c r="BU58" s="410" t="str">
        <f t="shared" si="92"/>
        <v/>
      </c>
      <c r="BV58" s="410" t="str">
        <f t="shared" si="92"/>
        <v/>
      </c>
      <c r="BW58" s="413" t="str">
        <f t="shared" si="92"/>
        <v/>
      </c>
    </row>
    <row r="59" spans="1:75" ht="15.9" customHeight="1">
      <c r="A59" s="496"/>
      <c r="B59" s="395" t="s">
        <v>1063</v>
      </c>
      <c r="C59" s="395" t="str">
        <f>VLOOKUP(B59,'P13'!B:AA,25,0)&amp;""</f>
        <v>×</v>
      </c>
      <c r="D59" s="395" t="str">
        <f>VLOOKUP(B59,'P13'!B:Z,2,0)&amp;""</f>
        <v/>
      </c>
      <c r="E59" s="395" t="str">
        <f>VLOOKUP(B59,'P13'!B:Z,4,0)&amp;""</f>
        <v/>
      </c>
      <c r="F59" s="395" t="str">
        <f>VLOOKUP(B59,'P13'!B:Z,8,0)&amp;""</f>
        <v/>
      </c>
      <c r="G59" s="395" t="str">
        <f>VLOOKUP(B59,'P13'!B:AA,23,0)&amp;""</f>
        <v/>
      </c>
      <c r="H59" s="395" t="str">
        <f>VLOOKUP(B59,'P13'!B:AA,24,0)&amp;""</f>
        <v/>
      </c>
      <c r="I59" s="407"/>
      <c r="J59" s="408"/>
      <c r="K59" s="414"/>
      <c r="L59" s="391" t="s">
        <v>971</v>
      </c>
      <c r="M59" s="415"/>
      <c r="N59" s="526"/>
      <c r="O59" s="527"/>
      <c r="P59" s="414"/>
      <c r="Q59" s="391" t="s">
        <v>971</v>
      </c>
      <c r="R59" s="415"/>
      <c r="S59" s="409"/>
      <c r="T59" s="390" t="str">
        <f t="shared" si="94"/>
        <v/>
      </c>
      <c r="U59" s="410" t="str">
        <f t="shared" si="94"/>
        <v/>
      </c>
      <c r="V59" s="410" t="str">
        <f t="shared" si="94"/>
        <v/>
      </c>
      <c r="W59" s="411" t="str">
        <f t="shared" si="94"/>
        <v/>
      </c>
      <c r="X59" s="438" t="str">
        <f t="shared" si="94"/>
        <v/>
      </c>
      <c r="Y59" s="410" t="str">
        <f t="shared" si="94"/>
        <v/>
      </c>
      <c r="Z59" s="410" t="str">
        <f t="shared" si="94"/>
        <v/>
      </c>
      <c r="AA59" s="437" t="str">
        <f t="shared" si="94"/>
        <v/>
      </c>
      <c r="AB59" s="412" t="str">
        <f t="shared" si="94"/>
        <v/>
      </c>
      <c r="AC59" s="410" t="str">
        <f t="shared" si="94"/>
        <v/>
      </c>
      <c r="AD59" s="410" t="str">
        <f t="shared" si="94"/>
        <v/>
      </c>
      <c r="AE59" s="411" t="str">
        <f t="shared" si="94"/>
        <v/>
      </c>
      <c r="AF59" s="438" t="str">
        <f t="shared" si="94"/>
        <v/>
      </c>
      <c r="AG59" s="410" t="str">
        <f t="shared" si="94"/>
        <v/>
      </c>
      <c r="AH59" s="410" t="str">
        <f t="shared" si="94"/>
        <v/>
      </c>
      <c r="AI59" s="437" t="str">
        <f t="shared" si="93"/>
        <v/>
      </c>
      <c r="AJ59" s="412" t="str">
        <f t="shared" si="93"/>
        <v/>
      </c>
      <c r="AK59" s="410" t="str">
        <f t="shared" si="93"/>
        <v/>
      </c>
      <c r="AL59" s="410" t="str">
        <f t="shared" si="93"/>
        <v/>
      </c>
      <c r="AM59" s="411" t="str">
        <f t="shared" si="93"/>
        <v/>
      </c>
      <c r="AN59" s="438" t="str">
        <f t="shared" si="93"/>
        <v/>
      </c>
      <c r="AO59" s="410" t="str">
        <f t="shared" si="93"/>
        <v/>
      </c>
      <c r="AP59" s="410" t="str">
        <f t="shared" si="93"/>
        <v/>
      </c>
      <c r="AQ59" s="437" t="str">
        <f t="shared" si="93"/>
        <v/>
      </c>
      <c r="AR59" s="412" t="str">
        <f t="shared" si="93"/>
        <v/>
      </c>
      <c r="AS59" s="410" t="str">
        <f t="shared" si="93"/>
        <v/>
      </c>
      <c r="AT59" s="410" t="str">
        <f t="shared" si="93"/>
        <v/>
      </c>
      <c r="AU59" s="411" t="str">
        <f t="shared" si="93"/>
        <v/>
      </c>
      <c r="AV59" s="438" t="str">
        <f t="shared" si="93"/>
        <v/>
      </c>
      <c r="AW59" s="410" t="str">
        <f t="shared" si="93"/>
        <v/>
      </c>
      <c r="AX59" s="410" t="str">
        <f t="shared" si="93"/>
        <v/>
      </c>
      <c r="AY59" s="437" t="str">
        <f t="shared" si="91"/>
        <v/>
      </c>
      <c r="AZ59" s="412" t="str">
        <f t="shared" si="91"/>
        <v/>
      </c>
      <c r="BA59" s="410" t="str">
        <f t="shared" si="91"/>
        <v/>
      </c>
      <c r="BB59" s="410" t="str">
        <f t="shared" si="91"/>
        <v/>
      </c>
      <c r="BC59" s="411" t="str">
        <f t="shared" si="91"/>
        <v/>
      </c>
      <c r="BD59" s="438" t="str">
        <f t="shared" si="91"/>
        <v/>
      </c>
      <c r="BE59" s="410" t="str">
        <f t="shared" si="91"/>
        <v/>
      </c>
      <c r="BF59" s="410" t="str">
        <f t="shared" si="91"/>
        <v/>
      </c>
      <c r="BG59" s="437" t="str">
        <f t="shared" si="91"/>
        <v/>
      </c>
      <c r="BH59" s="412" t="str">
        <f t="shared" si="91"/>
        <v/>
      </c>
      <c r="BI59" s="410" t="str">
        <f t="shared" si="91"/>
        <v/>
      </c>
      <c r="BJ59" s="410" t="str">
        <f t="shared" si="91"/>
        <v/>
      </c>
      <c r="BK59" s="411" t="str">
        <f t="shared" si="91"/>
        <v/>
      </c>
      <c r="BL59" s="438" t="str">
        <f t="shared" si="91"/>
        <v/>
      </c>
      <c r="BM59" s="410" t="str">
        <f t="shared" si="91"/>
        <v/>
      </c>
      <c r="BN59" s="410" t="str">
        <f t="shared" si="91"/>
        <v/>
      </c>
      <c r="BO59" s="437" t="str">
        <f t="shared" si="92"/>
        <v/>
      </c>
      <c r="BP59" s="438" t="str">
        <f t="shared" si="92"/>
        <v/>
      </c>
      <c r="BQ59" s="410" t="str">
        <f t="shared" si="92"/>
        <v/>
      </c>
      <c r="BR59" s="410" t="str">
        <f t="shared" si="92"/>
        <v/>
      </c>
      <c r="BS59" s="437" t="str">
        <f t="shared" si="92"/>
        <v/>
      </c>
      <c r="BT59" s="412" t="str">
        <f t="shared" si="92"/>
        <v/>
      </c>
      <c r="BU59" s="410" t="str">
        <f t="shared" si="92"/>
        <v/>
      </c>
      <c r="BV59" s="410" t="str">
        <f t="shared" si="92"/>
        <v/>
      </c>
      <c r="BW59" s="413" t="str">
        <f t="shared" si="92"/>
        <v/>
      </c>
    </row>
    <row r="60" spans="1:75" ht="15.9" customHeight="1">
      <c r="A60" s="496"/>
      <c r="B60" s="395" t="s">
        <v>1064</v>
      </c>
      <c r="C60" s="395" t="str">
        <f>VLOOKUP(B60,'P13'!B:AA,25,0)&amp;""</f>
        <v>×</v>
      </c>
      <c r="D60" s="395" t="str">
        <f>VLOOKUP(B60,'P13'!B:Z,2,0)&amp;""</f>
        <v/>
      </c>
      <c r="E60" s="395" t="str">
        <f>VLOOKUP(B60,'P13'!B:Z,4,0)&amp;""</f>
        <v/>
      </c>
      <c r="F60" s="395" t="str">
        <f>VLOOKUP(B60,'P13'!B:Z,8,0)&amp;""</f>
        <v/>
      </c>
      <c r="G60" s="395" t="str">
        <f>VLOOKUP(B60,'P13'!B:AA,23,0)&amp;""</f>
        <v/>
      </c>
      <c r="H60" s="395" t="str">
        <f>VLOOKUP(B60,'P13'!B:AA,24,0)&amp;""</f>
        <v/>
      </c>
      <c r="I60" s="407"/>
      <c r="J60" s="408"/>
      <c r="K60" s="414"/>
      <c r="L60" s="391" t="s">
        <v>971</v>
      </c>
      <c r="M60" s="415"/>
      <c r="N60" s="526"/>
      <c r="O60" s="527"/>
      <c r="P60" s="414"/>
      <c r="Q60" s="391" t="s">
        <v>971</v>
      </c>
      <c r="R60" s="415"/>
      <c r="S60" s="409"/>
      <c r="T60" s="390" t="str">
        <f t="shared" si="94"/>
        <v/>
      </c>
      <c r="U60" s="410" t="str">
        <f t="shared" si="94"/>
        <v/>
      </c>
      <c r="V60" s="410" t="str">
        <f t="shared" si="94"/>
        <v/>
      </c>
      <c r="W60" s="411" t="str">
        <f t="shared" si="94"/>
        <v/>
      </c>
      <c r="X60" s="438" t="str">
        <f t="shared" si="94"/>
        <v/>
      </c>
      <c r="Y60" s="410" t="str">
        <f t="shared" si="94"/>
        <v/>
      </c>
      <c r="Z60" s="410" t="str">
        <f t="shared" si="94"/>
        <v/>
      </c>
      <c r="AA60" s="437" t="str">
        <f t="shared" si="94"/>
        <v/>
      </c>
      <c r="AB60" s="412" t="str">
        <f t="shared" si="94"/>
        <v/>
      </c>
      <c r="AC60" s="410" t="str">
        <f t="shared" si="94"/>
        <v/>
      </c>
      <c r="AD60" s="410" t="str">
        <f t="shared" si="94"/>
        <v/>
      </c>
      <c r="AE60" s="411" t="str">
        <f t="shared" si="94"/>
        <v/>
      </c>
      <c r="AF60" s="438" t="str">
        <f t="shared" si="94"/>
        <v/>
      </c>
      <c r="AG60" s="410" t="str">
        <f t="shared" si="94"/>
        <v/>
      </c>
      <c r="AH60" s="410" t="str">
        <f t="shared" si="94"/>
        <v/>
      </c>
      <c r="AI60" s="437" t="str">
        <f t="shared" si="93"/>
        <v/>
      </c>
      <c r="AJ60" s="412" t="str">
        <f t="shared" si="93"/>
        <v/>
      </c>
      <c r="AK60" s="410" t="str">
        <f t="shared" si="93"/>
        <v/>
      </c>
      <c r="AL60" s="410" t="str">
        <f t="shared" si="93"/>
        <v/>
      </c>
      <c r="AM60" s="411" t="str">
        <f t="shared" si="93"/>
        <v/>
      </c>
      <c r="AN60" s="438" t="str">
        <f t="shared" si="93"/>
        <v/>
      </c>
      <c r="AO60" s="410" t="str">
        <f t="shared" si="93"/>
        <v/>
      </c>
      <c r="AP60" s="410" t="str">
        <f t="shared" si="93"/>
        <v/>
      </c>
      <c r="AQ60" s="437" t="str">
        <f t="shared" si="93"/>
        <v/>
      </c>
      <c r="AR60" s="412" t="str">
        <f t="shared" si="93"/>
        <v/>
      </c>
      <c r="AS60" s="410" t="str">
        <f t="shared" si="93"/>
        <v/>
      </c>
      <c r="AT60" s="410" t="str">
        <f t="shared" si="93"/>
        <v/>
      </c>
      <c r="AU60" s="411" t="str">
        <f t="shared" si="93"/>
        <v/>
      </c>
      <c r="AV60" s="438" t="str">
        <f t="shared" si="93"/>
        <v/>
      </c>
      <c r="AW60" s="410" t="str">
        <f t="shared" si="93"/>
        <v/>
      </c>
      <c r="AX60" s="410" t="str">
        <f t="shared" si="93"/>
        <v/>
      </c>
      <c r="AY60" s="437" t="str">
        <f t="shared" si="91"/>
        <v/>
      </c>
      <c r="AZ60" s="412" t="str">
        <f t="shared" si="91"/>
        <v/>
      </c>
      <c r="BA60" s="410" t="str">
        <f t="shared" si="91"/>
        <v/>
      </c>
      <c r="BB60" s="410" t="str">
        <f t="shared" si="91"/>
        <v/>
      </c>
      <c r="BC60" s="411" t="str">
        <f t="shared" si="91"/>
        <v/>
      </c>
      <c r="BD60" s="438" t="str">
        <f t="shared" si="91"/>
        <v/>
      </c>
      <c r="BE60" s="410" t="str">
        <f t="shared" si="91"/>
        <v/>
      </c>
      <c r="BF60" s="410" t="str">
        <f t="shared" si="91"/>
        <v/>
      </c>
      <c r="BG60" s="437" t="str">
        <f t="shared" si="91"/>
        <v/>
      </c>
      <c r="BH60" s="412" t="str">
        <f t="shared" si="91"/>
        <v/>
      </c>
      <c r="BI60" s="410" t="str">
        <f t="shared" si="91"/>
        <v/>
      </c>
      <c r="BJ60" s="410" t="str">
        <f t="shared" si="91"/>
        <v/>
      </c>
      <c r="BK60" s="411" t="str">
        <f t="shared" si="91"/>
        <v/>
      </c>
      <c r="BL60" s="438" t="str">
        <f t="shared" si="91"/>
        <v/>
      </c>
      <c r="BM60" s="410" t="str">
        <f t="shared" si="91"/>
        <v/>
      </c>
      <c r="BN60" s="410" t="str">
        <f t="shared" si="91"/>
        <v/>
      </c>
      <c r="BO60" s="437" t="str">
        <f t="shared" si="92"/>
        <v/>
      </c>
      <c r="BP60" s="438" t="str">
        <f t="shared" si="92"/>
        <v/>
      </c>
      <c r="BQ60" s="410" t="str">
        <f t="shared" si="92"/>
        <v/>
      </c>
      <c r="BR60" s="410" t="str">
        <f t="shared" si="92"/>
        <v/>
      </c>
      <c r="BS60" s="437" t="str">
        <f t="shared" si="92"/>
        <v/>
      </c>
      <c r="BT60" s="412" t="str">
        <f t="shared" si="92"/>
        <v/>
      </c>
      <c r="BU60" s="410" t="str">
        <f t="shared" si="92"/>
        <v/>
      </c>
      <c r="BV60" s="410" t="str">
        <f t="shared" si="92"/>
        <v/>
      </c>
      <c r="BW60" s="413" t="str">
        <f t="shared" si="92"/>
        <v/>
      </c>
    </row>
    <row r="61" spans="1:75" ht="15.9" customHeight="1">
      <c r="A61" s="496"/>
      <c r="B61" s="395" t="s">
        <v>1065</v>
      </c>
      <c r="C61" s="395" t="str">
        <f>VLOOKUP(B61,'P13'!B:AA,25,0)&amp;""</f>
        <v>×</v>
      </c>
      <c r="D61" s="395" t="str">
        <f>VLOOKUP(B61,'P13'!B:Z,2,0)&amp;""</f>
        <v/>
      </c>
      <c r="E61" s="395" t="str">
        <f>VLOOKUP(B61,'P13'!B:Z,4,0)&amp;""</f>
        <v/>
      </c>
      <c r="F61" s="395" t="str">
        <f>VLOOKUP(B61,'P13'!B:Z,8,0)&amp;""</f>
        <v/>
      </c>
      <c r="G61" s="395" t="str">
        <f>VLOOKUP(B61,'P13'!B:AA,23,0)&amp;""</f>
        <v/>
      </c>
      <c r="H61" s="395" t="str">
        <f>VLOOKUP(B61,'P13'!B:AA,24,0)&amp;""</f>
        <v/>
      </c>
      <c r="I61" s="407"/>
      <c r="J61" s="408"/>
      <c r="K61" s="414"/>
      <c r="L61" s="391" t="s">
        <v>971</v>
      </c>
      <c r="M61" s="415"/>
      <c r="N61" s="526"/>
      <c r="O61" s="527"/>
      <c r="P61" s="414"/>
      <c r="Q61" s="391" t="s">
        <v>971</v>
      </c>
      <c r="R61" s="415"/>
      <c r="S61" s="409"/>
      <c r="T61" s="390" t="str">
        <f t="shared" si="94"/>
        <v/>
      </c>
      <c r="U61" s="410" t="str">
        <f t="shared" si="94"/>
        <v/>
      </c>
      <c r="V61" s="410" t="str">
        <f t="shared" si="94"/>
        <v/>
      </c>
      <c r="W61" s="411" t="str">
        <f t="shared" si="94"/>
        <v/>
      </c>
      <c r="X61" s="438" t="str">
        <f t="shared" si="94"/>
        <v/>
      </c>
      <c r="Y61" s="410" t="str">
        <f t="shared" si="94"/>
        <v/>
      </c>
      <c r="Z61" s="410" t="str">
        <f t="shared" si="94"/>
        <v/>
      </c>
      <c r="AA61" s="437" t="str">
        <f t="shared" si="94"/>
        <v/>
      </c>
      <c r="AB61" s="412" t="str">
        <f t="shared" si="94"/>
        <v/>
      </c>
      <c r="AC61" s="410" t="str">
        <f t="shared" si="94"/>
        <v/>
      </c>
      <c r="AD61" s="410" t="str">
        <f t="shared" si="94"/>
        <v/>
      </c>
      <c r="AE61" s="411" t="str">
        <f t="shared" si="94"/>
        <v/>
      </c>
      <c r="AF61" s="438" t="str">
        <f t="shared" si="94"/>
        <v/>
      </c>
      <c r="AG61" s="410" t="str">
        <f t="shared" si="94"/>
        <v/>
      </c>
      <c r="AH61" s="410" t="str">
        <f t="shared" si="94"/>
        <v/>
      </c>
      <c r="AI61" s="437" t="str">
        <f t="shared" si="93"/>
        <v/>
      </c>
      <c r="AJ61" s="412" t="str">
        <f t="shared" si="93"/>
        <v/>
      </c>
      <c r="AK61" s="410" t="str">
        <f t="shared" si="93"/>
        <v/>
      </c>
      <c r="AL61" s="410" t="str">
        <f t="shared" si="93"/>
        <v/>
      </c>
      <c r="AM61" s="411" t="str">
        <f t="shared" si="93"/>
        <v/>
      </c>
      <c r="AN61" s="438" t="str">
        <f t="shared" si="93"/>
        <v/>
      </c>
      <c r="AO61" s="410" t="str">
        <f t="shared" si="93"/>
        <v/>
      </c>
      <c r="AP61" s="410" t="str">
        <f t="shared" si="93"/>
        <v/>
      </c>
      <c r="AQ61" s="437" t="str">
        <f t="shared" si="93"/>
        <v/>
      </c>
      <c r="AR61" s="412" t="str">
        <f t="shared" si="93"/>
        <v/>
      </c>
      <c r="AS61" s="410" t="str">
        <f t="shared" si="93"/>
        <v/>
      </c>
      <c r="AT61" s="410" t="str">
        <f t="shared" si="93"/>
        <v/>
      </c>
      <c r="AU61" s="411" t="str">
        <f t="shared" si="93"/>
        <v/>
      </c>
      <c r="AV61" s="438" t="str">
        <f t="shared" si="93"/>
        <v/>
      </c>
      <c r="AW61" s="410" t="str">
        <f t="shared" si="93"/>
        <v/>
      </c>
      <c r="AX61" s="410" t="str">
        <f t="shared" si="93"/>
        <v/>
      </c>
      <c r="AY61" s="437" t="str">
        <f t="shared" si="91"/>
        <v/>
      </c>
      <c r="AZ61" s="412" t="str">
        <f t="shared" si="91"/>
        <v/>
      </c>
      <c r="BA61" s="410" t="str">
        <f t="shared" si="91"/>
        <v/>
      </c>
      <c r="BB61" s="410" t="str">
        <f t="shared" si="91"/>
        <v/>
      </c>
      <c r="BC61" s="411" t="str">
        <f t="shared" si="91"/>
        <v/>
      </c>
      <c r="BD61" s="438" t="str">
        <f t="shared" si="91"/>
        <v/>
      </c>
      <c r="BE61" s="410" t="str">
        <f t="shared" si="91"/>
        <v/>
      </c>
      <c r="BF61" s="410" t="str">
        <f t="shared" si="91"/>
        <v/>
      </c>
      <c r="BG61" s="437" t="str">
        <f t="shared" si="91"/>
        <v/>
      </c>
      <c r="BH61" s="412" t="str">
        <f t="shared" si="91"/>
        <v/>
      </c>
      <c r="BI61" s="410" t="str">
        <f t="shared" si="91"/>
        <v/>
      </c>
      <c r="BJ61" s="410" t="str">
        <f t="shared" si="91"/>
        <v/>
      </c>
      <c r="BK61" s="411" t="str">
        <f t="shared" si="91"/>
        <v/>
      </c>
      <c r="BL61" s="438" t="str">
        <f t="shared" si="91"/>
        <v/>
      </c>
      <c r="BM61" s="410" t="str">
        <f t="shared" si="91"/>
        <v/>
      </c>
      <c r="BN61" s="410" t="str">
        <f t="shared" si="91"/>
        <v/>
      </c>
      <c r="BO61" s="437" t="str">
        <f t="shared" si="92"/>
        <v/>
      </c>
      <c r="BP61" s="438" t="str">
        <f t="shared" si="92"/>
        <v/>
      </c>
      <c r="BQ61" s="410" t="str">
        <f t="shared" si="92"/>
        <v/>
      </c>
      <c r="BR61" s="410" t="str">
        <f t="shared" si="92"/>
        <v/>
      </c>
      <c r="BS61" s="437" t="str">
        <f t="shared" si="92"/>
        <v/>
      </c>
      <c r="BT61" s="412" t="str">
        <f t="shared" si="92"/>
        <v/>
      </c>
      <c r="BU61" s="410" t="str">
        <f t="shared" si="92"/>
        <v/>
      </c>
      <c r="BV61" s="410" t="str">
        <f t="shared" si="92"/>
        <v/>
      </c>
      <c r="BW61" s="413" t="str">
        <f t="shared" si="92"/>
        <v/>
      </c>
    </row>
    <row r="62" spans="1:75" ht="15.9" customHeight="1">
      <c r="A62" s="496"/>
      <c r="B62" s="395" t="s">
        <v>1066</v>
      </c>
      <c r="C62" s="395" t="str">
        <f>VLOOKUP(B62,'P13'!B:AA,25,0)&amp;""</f>
        <v>×</v>
      </c>
      <c r="D62" s="395" t="str">
        <f>VLOOKUP(B62,'P13'!B:Z,2,0)&amp;""</f>
        <v/>
      </c>
      <c r="E62" s="395" t="str">
        <f>VLOOKUP(B62,'P13'!B:Z,4,0)&amp;""</f>
        <v/>
      </c>
      <c r="F62" s="395" t="str">
        <f>VLOOKUP(B62,'P13'!B:Z,8,0)&amp;""</f>
        <v/>
      </c>
      <c r="G62" s="395" t="str">
        <f>VLOOKUP(B62,'P13'!B:AA,23,0)&amp;""</f>
        <v/>
      </c>
      <c r="H62" s="395" t="str">
        <f>VLOOKUP(B62,'P13'!B:AA,24,0)&amp;""</f>
        <v/>
      </c>
      <c r="I62" s="407"/>
      <c r="J62" s="408"/>
      <c r="K62" s="414"/>
      <c r="L62" s="391" t="s">
        <v>971</v>
      </c>
      <c r="M62" s="415"/>
      <c r="N62" s="526"/>
      <c r="O62" s="527"/>
      <c r="P62" s="414"/>
      <c r="Q62" s="391" t="s">
        <v>971</v>
      </c>
      <c r="R62" s="415"/>
      <c r="S62" s="409"/>
      <c r="T62" s="390" t="str">
        <f t="shared" si="94"/>
        <v/>
      </c>
      <c r="U62" s="410" t="str">
        <f t="shared" si="94"/>
        <v/>
      </c>
      <c r="V62" s="410" t="str">
        <f t="shared" si="94"/>
        <v/>
      </c>
      <c r="W62" s="411" t="str">
        <f t="shared" si="94"/>
        <v/>
      </c>
      <c r="X62" s="438" t="str">
        <f t="shared" si="94"/>
        <v/>
      </c>
      <c r="Y62" s="410" t="str">
        <f t="shared" si="94"/>
        <v/>
      </c>
      <c r="Z62" s="410" t="str">
        <f t="shared" si="94"/>
        <v/>
      </c>
      <c r="AA62" s="437" t="str">
        <f t="shared" si="94"/>
        <v/>
      </c>
      <c r="AB62" s="412" t="str">
        <f t="shared" si="94"/>
        <v/>
      </c>
      <c r="AC62" s="410" t="str">
        <f t="shared" si="94"/>
        <v/>
      </c>
      <c r="AD62" s="410" t="str">
        <f t="shared" si="94"/>
        <v/>
      </c>
      <c r="AE62" s="411" t="str">
        <f t="shared" si="94"/>
        <v/>
      </c>
      <c r="AF62" s="438" t="str">
        <f t="shared" si="94"/>
        <v/>
      </c>
      <c r="AG62" s="410" t="str">
        <f t="shared" si="94"/>
        <v/>
      </c>
      <c r="AH62" s="410" t="str">
        <f t="shared" si="94"/>
        <v/>
      </c>
      <c r="AI62" s="437" t="str">
        <f t="shared" si="93"/>
        <v/>
      </c>
      <c r="AJ62" s="412" t="str">
        <f t="shared" si="93"/>
        <v/>
      </c>
      <c r="AK62" s="410" t="str">
        <f t="shared" si="93"/>
        <v/>
      </c>
      <c r="AL62" s="410" t="str">
        <f t="shared" si="93"/>
        <v/>
      </c>
      <c r="AM62" s="411" t="str">
        <f t="shared" si="93"/>
        <v/>
      </c>
      <c r="AN62" s="438" t="str">
        <f t="shared" si="93"/>
        <v/>
      </c>
      <c r="AO62" s="410" t="str">
        <f t="shared" si="93"/>
        <v/>
      </c>
      <c r="AP62" s="410" t="str">
        <f t="shared" si="93"/>
        <v/>
      </c>
      <c r="AQ62" s="437" t="str">
        <f t="shared" si="93"/>
        <v/>
      </c>
      <c r="AR62" s="412" t="str">
        <f t="shared" si="93"/>
        <v/>
      </c>
      <c r="AS62" s="410" t="str">
        <f t="shared" si="93"/>
        <v/>
      </c>
      <c r="AT62" s="410" t="str">
        <f t="shared" si="93"/>
        <v/>
      </c>
      <c r="AU62" s="411" t="str">
        <f t="shared" si="93"/>
        <v/>
      </c>
      <c r="AV62" s="438" t="str">
        <f t="shared" si="93"/>
        <v/>
      </c>
      <c r="AW62" s="410" t="str">
        <f t="shared" si="93"/>
        <v/>
      </c>
      <c r="AX62" s="410" t="str">
        <f t="shared" si="93"/>
        <v/>
      </c>
      <c r="AY62" s="437" t="str">
        <f t="shared" si="91"/>
        <v/>
      </c>
      <c r="AZ62" s="412" t="str">
        <f t="shared" si="91"/>
        <v/>
      </c>
      <c r="BA62" s="410" t="str">
        <f t="shared" si="91"/>
        <v/>
      </c>
      <c r="BB62" s="410" t="str">
        <f t="shared" si="91"/>
        <v/>
      </c>
      <c r="BC62" s="411" t="str">
        <f t="shared" si="91"/>
        <v/>
      </c>
      <c r="BD62" s="438" t="str">
        <f t="shared" si="91"/>
        <v/>
      </c>
      <c r="BE62" s="410" t="str">
        <f t="shared" si="91"/>
        <v/>
      </c>
      <c r="BF62" s="410" t="str">
        <f t="shared" si="91"/>
        <v/>
      </c>
      <c r="BG62" s="437" t="str">
        <f t="shared" si="91"/>
        <v/>
      </c>
      <c r="BH62" s="412" t="str">
        <f t="shared" si="91"/>
        <v/>
      </c>
      <c r="BI62" s="410" t="str">
        <f t="shared" si="91"/>
        <v/>
      </c>
      <c r="BJ62" s="410" t="str">
        <f t="shared" si="91"/>
        <v/>
      </c>
      <c r="BK62" s="411" t="str">
        <f t="shared" si="91"/>
        <v/>
      </c>
      <c r="BL62" s="438" t="str">
        <f t="shared" si="91"/>
        <v/>
      </c>
      <c r="BM62" s="410" t="str">
        <f t="shared" si="91"/>
        <v/>
      </c>
      <c r="BN62" s="410" t="str">
        <f t="shared" si="91"/>
        <v/>
      </c>
      <c r="BO62" s="437" t="str">
        <f t="shared" si="92"/>
        <v/>
      </c>
      <c r="BP62" s="438" t="str">
        <f t="shared" si="92"/>
        <v/>
      </c>
      <c r="BQ62" s="410" t="str">
        <f t="shared" si="92"/>
        <v/>
      </c>
      <c r="BR62" s="410" t="str">
        <f t="shared" si="92"/>
        <v/>
      </c>
      <c r="BS62" s="437" t="str">
        <f t="shared" si="92"/>
        <v/>
      </c>
      <c r="BT62" s="412" t="str">
        <f t="shared" si="92"/>
        <v/>
      </c>
      <c r="BU62" s="410" t="str">
        <f t="shared" si="92"/>
        <v/>
      </c>
      <c r="BV62" s="410" t="str">
        <f t="shared" si="92"/>
        <v/>
      </c>
      <c r="BW62" s="413" t="str">
        <f t="shared" si="92"/>
        <v/>
      </c>
    </row>
    <row r="63" spans="1:75" ht="15.9" customHeight="1">
      <c r="A63" s="496"/>
      <c r="B63" s="395" t="s">
        <v>1067</v>
      </c>
      <c r="C63" s="395" t="str">
        <f>VLOOKUP(B63,'P13'!B:AA,25,0)&amp;""</f>
        <v>×</v>
      </c>
      <c r="D63" s="395" t="str">
        <f>VLOOKUP(B63,'P13'!B:Z,2,0)&amp;""</f>
        <v/>
      </c>
      <c r="E63" s="395" t="str">
        <f>VLOOKUP(B63,'P13'!B:Z,4,0)&amp;""</f>
        <v/>
      </c>
      <c r="F63" s="395" t="str">
        <f>VLOOKUP(B63,'P13'!B:Z,8,0)&amp;""</f>
        <v/>
      </c>
      <c r="G63" s="395" t="str">
        <f>VLOOKUP(B63,'P13'!B:AA,23,0)&amp;""</f>
        <v/>
      </c>
      <c r="H63" s="395" t="str">
        <f>VLOOKUP(B63,'P13'!B:AA,24,0)&amp;""</f>
        <v/>
      </c>
      <c r="I63" s="407"/>
      <c r="J63" s="408"/>
      <c r="K63" s="414"/>
      <c r="L63" s="391" t="s">
        <v>971</v>
      </c>
      <c r="M63" s="415"/>
      <c r="N63" s="526"/>
      <c r="O63" s="527"/>
      <c r="P63" s="414"/>
      <c r="Q63" s="391" t="s">
        <v>971</v>
      </c>
      <c r="R63" s="415"/>
      <c r="S63" s="409"/>
      <c r="T63" s="390" t="str">
        <f t="shared" si="94"/>
        <v/>
      </c>
      <c r="U63" s="410" t="str">
        <f t="shared" si="94"/>
        <v/>
      </c>
      <c r="V63" s="410" t="str">
        <f t="shared" si="94"/>
        <v/>
      </c>
      <c r="W63" s="411" t="str">
        <f t="shared" si="94"/>
        <v/>
      </c>
      <c r="X63" s="438" t="str">
        <f t="shared" si="94"/>
        <v/>
      </c>
      <c r="Y63" s="410" t="str">
        <f t="shared" si="94"/>
        <v/>
      </c>
      <c r="Z63" s="410" t="str">
        <f t="shared" si="94"/>
        <v/>
      </c>
      <c r="AA63" s="437" t="str">
        <f t="shared" si="94"/>
        <v/>
      </c>
      <c r="AB63" s="412" t="str">
        <f t="shared" si="94"/>
        <v/>
      </c>
      <c r="AC63" s="410" t="str">
        <f t="shared" si="94"/>
        <v/>
      </c>
      <c r="AD63" s="410" t="str">
        <f t="shared" si="94"/>
        <v/>
      </c>
      <c r="AE63" s="411" t="str">
        <f t="shared" si="94"/>
        <v/>
      </c>
      <c r="AF63" s="438" t="str">
        <f t="shared" si="94"/>
        <v/>
      </c>
      <c r="AG63" s="410" t="str">
        <f t="shared" si="94"/>
        <v/>
      </c>
      <c r="AH63" s="410" t="str">
        <f t="shared" si="94"/>
        <v/>
      </c>
      <c r="AI63" s="437" t="str">
        <f t="shared" si="93"/>
        <v/>
      </c>
      <c r="AJ63" s="412" t="str">
        <f t="shared" si="93"/>
        <v/>
      </c>
      <c r="AK63" s="410" t="str">
        <f t="shared" si="93"/>
        <v/>
      </c>
      <c r="AL63" s="410" t="str">
        <f t="shared" si="93"/>
        <v/>
      </c>
      <c r="AM63" s="411" t="str">
        <f t="shared" si="93"/>
        <v/>
      </c>
      <c r="AN63" s="438" t="str">
        <f t="shared" si="93"/>
        <v/>
      </c>
      <c r="AO63" s="410" t="str">
        <f t="shared" si="93"/>
        <v/>
      </c>
      <c r="AP63" s="410" t="str">
        <f t="shared" si="93"/>
        <v/>
      </c>
      <c r="AQ63" s="437" t="str">
        <f t="shared" si="93"/>
        <v/>
      </c>
      <c r="AR63" s="412" t="str">
        <f t="shared" si="93"/>
        <v/>
      </c>
      <c r="AS63" s="410" t="str">
        <f t="shared" si="93"/>
        <v/>
      </c>
      <c r="AT63" s="410" t="str">
        <f t="shared" si="93"/>
        <v/>
      </c>
      <c r="AU63" s="411" t="str">
        <f t="shared" si="93"/>
        <v/>
      </c>
      <c r="AV63" s="438" t="str">
        <f t="shared" si="93"/>
        <v/>
      </c>
      <c r="AW63" s="410" t="str">
        <f t="shared" si="93"/>
        <v/>
      </c>
      <c r="AX63" s="410" t="str">
        <f t="shared" si="93"/>
        <v/>
      </c>
      <c r="AY63" s="437" t="str">
        <f t="shared" si="91"/>
        <v/>
      </c>
      <c r="AZ63" s="412" t="str">
        <f t="shared" si="91"/>
        <v/>
      </c>
      <c r="BA63" s="410" t="str">
        <f t="shared" si="91"/>
        <v/>
      </c>
      <c r="BB63" s="410" t="str">
        <f t="shared" si="91"/>
        <v/>
      </c>
      <c r="BC63" s="411" t="str">
        <f t="shared" si="91"/>
        <v/>
      </c>
      <c r="BD63" s="438" t="str">
        <f t="shared" si="91"/>
        <v/>
      </c>
      <c r="BE63" s="410" t="str">
        <f t="shared" si="91"/>
        <v/>
      </c>
      <c r="BF63" s="410" t="str">
        <f t="shared" si="91"/>
        <v/>
      </c>
      <c r="BG63" s="437" t="str">
        <f t="shared" si="91"/>
        <v/>
      </c>
      <c r="BH63" s="412" t="str">
        <f t="shared" si="91"/>
        <v/>
      </c>
      <c r="BI63" s="410" t="str">
        <f t="shared" si="91"/>
        <v/>
      </c>
      <c r="BJ63" s="410" t="str">
        <f t="shared" si="91"/>
        <v/>
      </c>
      <c r="BK63" s="411" t="str">
        <f t="shared" si="91"/>
        <v/>
      </c>
      <c r="BL63" s="438" t="str">
        <f t="shared" si="91"/>
        <v/>
      </c>
      <c r="BM63" s="410" t="str">
        <f t="shared" si="91"/>
        <v/>
      </c>
      <c r="BN63" s="410" t="str">
        <f t="shared" si="91"/>
        <v/>
      </c>
      <c r="BO63" s="437" t="str">
        <f t="shared" si="92"/>
        <v/>
      </c>
      <c r="BP63" s="438" t="str">
        <f t="shared" si="92"/>
        <v/>
      </c>
      <c r="BQ63" s="410" t="str">
        <f t="shared" si="92"/>
        <v/>
      </c>
      <c r="BR63" s="410" t="str">
        <f t="shared" si="92"/>
        <v/>
      </c>
      <c r="BS63" s="437" t="str">
        <f t="shared" si="92"/>
        <v/>
      </c>
      <c r="BT63" s="412" t="str">
        <f t="shared" si="92"/>
        <v/>
      </c>
      <c r="BU63" s="410" t="str">
        <f t="shared" si="92"/>
        <v/>
      </c>
      <c r="BV63" s="410" t="str">
        <f t="shared" si="92"/>
        <v/>
      </c>
      <c r="BW63" s="413" t="str">
        <f t="shared" si="92"/>
        <v/>
      </c>
    </row>
    <row r="64" spans="1:75" ht="15.9" customHeight="1">
      <c r="A64" s="496"/>
      <c r="B64" s="395" t="s">
        <v>1068</v>
      </c>
      <c r="C64" s="395" t="str">
        <f>VLOOKUP(B64,'P13'!B:AA,25,0)&amp;""</f>
        <v>×</v>
      </c>
      <c r="D64" s="395" t="str">
        <f>VLOOKUP(B64,'P13'!B:Z,2,0)&amp;""</f>
        <v/>
      </c>
      <c r="E64" s="395" t="str">
        <f>VLOOKUP(B64,'P13'!B:Z,4,0)&amp;""</f>
        <v/>
      </c>
      <c r="F64" s="395" t="str">
        <f>VLOOKUP(B64,'P13'!B:Z,8,0)&amp;""</f>
        <v/>
      </c>
      <c r="G64" s="395" t="str">
        <f>VLOOKUP(B64,'P13'!B:AA,23,0)&amp;""</f>
        <v/>
      </c>
      <c r="H64" s="395" t="str">
        <f>VLOOKUP(B64,'P13'!B:AA,24,0)&amp;""</f>
        <v/>
      </c>
      <c r="I64" s="407"/>
      <c r="J64" s="408"/>
      <c r="K64" s="414"/>
      <c r="L64" s="391" t="s">
        <v>971</v>
      </c>
      <c r="M64" s="415"/>
      <c r="N64" s="526"/>
      <c r="O64" s="527"/>
      <c r="P64" s="414"/>
      <c r="Q64" s="391" t="s">
        <v>971</v>
      </c>
      <c r="R64" s="415"/>
      <c r="S64" s="409"/>
      <c r="T64" s="390" t="str">
        <f t="shared" si="94"/>
        <v/>
      </c>
      <c r="U64" s="410" t="str">
        <f t="shared" si="94"/>
        <v/>
      </c>
      <c r="V64" s="410" t="str">
        <f t="shared" si="94"/>
        <v/>
      </c>
      <c r="W64" s="411" t="str">
        <f t="shared" si="94"/>
        <v/>
      </c>
      <c r="X64" s="438" t="str">
        <f t="shared" si="94"/>
        <v/>
      </c>
      <c r="Y64" s="410" t="str">
        <f t="shared" si="94"/>
        <v/>
      </c>
      <c r="Z64" s="410" t="str">
        <f t="shared" si="94"/>
        <v/>
      </c>
      <c r="AA64" s="437" t="str">
        <f t="shared" si="94"/>
        <v/>
      </c>
      <c r="AB64" s="412" t="str">
        <f t="shared" si="94"/>
        <v/>
      </c>
      <c r="AC64" s="410" t="str">
        <f t="shared" si="94"/>
        <v/>
      </c>
      <c r="AD64" s="410" t="str">
        <f t="shared" si="94"/>
        <v/>
      </c>
      <c r="AE64" s="411" t="str">
        <f t="shared" si="94"/>
        <v/>
      </c>
      <c r="AF64" s="438" t="str">
        <f t="shared" si="94"/>
        <v/>
      </c>
      <c r="AG64" s="410" t="str">
        <f t="shared" si="94"/>
        <v/>
      </c>
      <c r="AH64" s="410" t="str">
        <f t="shared" si="94"/>
        <v/>
      </c>
      <c r="AI64" s="437" t="str">
        <f t="shared" si="93"/>
        <v/>
      </c>
      <c r="AJ64" s="412" t="str">
        <f t="shared" si="93"/>
        <v/>
      </c>
      <c r="AK64" s="410" t="str">
        <f t="shared" si="93"/>
        <v/>
      </c>
      <c r="AL64" s="410" t="str">
        <f t="shared" si="93"/>
        <v/>
      </c>
      <c r="AM64" s="411" t="str">
        <f t="shared" si="93"/>
        <v/>
      </c>
      <c r="AN64" s="438" t="str">
        <f t="shared" si="93"/>
        <v/>
      </c>
      <c r="AO64" s="410" t="str">
        <f t="shared" si="93"/>
        <v/>
      </c>
      <c r="AP64" s="410" t="str">
        <f t="shared" si="93"/>
        <v/>
      </c>
      <c r="AQ64" s="437" t="str">
        <f t="shared" si="93"/>
        <v/>
      </c>
      <c r="AR64" s="412" t="str">
        <f t="shared" si="93"/>
        <v/>
      </c>
      <c r="AS64" s="410" t="str">
        <f t="shared" si="93"/>
        <v/>
      </c>
      <c r="AT64" s="410" t="str">
        <f t="shared" si="93"/>
        <v/>
      </c>
      <c r="AU64" s="411" t="str">
        <f t="shared" si="93"/>
        <v/>
      </c>
      <c r="AV64" s="438" t="str">
        <f t="shared" si="93"/>
        <v/>
      </c>
      <c r="AW64" s="410" t="str">
        <f t="shared" si="93"/>
        <v/>
      </c>
      <c r="AX64" s="410" t="str">
        <f t="shared" si="93"/>
        <v/>
      </c>
      <c r="AY64" s="437" t="str">
        <f t="shared" si="91"/>
        <v/>
      </c>
      <c r="AZ64" s="412" t="str">
        <f t="shared" si="91"/>
        <v/>
      </c>
      <c r="BA64" s="410" t="str">
        <f t="shared" si="91"/>
        <v/>
      </c>
      <c r="BB64" s="410" t="str">
        <f t="shared" si="91"/>
        <v/>
      </c>
      <c r="BC64" s="411" t="str">
        <f t="shared" si="91"/>
        <v/>
      </c>
      <c r="BD64" s="438" t="str">
        <f t="shared" si="91"/>
        <v/>
      </c>
      <c r="BE64" s="410" t="str">
        <f t="shared" si="91"/>
        <v/>
      </c>
      <c r="BF64" s="410" t="str">
        <f t="shared" si="91"/>
        <v/>
      </c>
      <c r="BG64" s="437" t="str">
        <f t="shared" si="91"/>
        <v/>
      </c>
      <c r="BH64" s="412" t="str">
        <f t="shared" si="91"/>
        <v/>
      </c>
      <c r="BI64" s="410" t="str">
        <f t="shared" si="91"/>
        <v/>
      </c>
      <c r="BJ64" s="410" t="str">
        <f t="shared" si="91"/>
        <v/>
      </c>
      <c r="BK64" s="411" t="str">
        <f t="shared" si="91"/>
        <v/>
      </c>
      <c r="BL64" s="438" t="str">
        <f t="shared" si="91"/>
        <v/>
      </c>
      <c r="BM64" s="410" t="str">
        <f t="shared" si="91"/>
        <v/>
      </c>
      <c r="BN64" s="410" t="str">
        <f t="shared" si="91"/>
        <v/>
      </c>
      <c r="BO64" s="437" t="str">
        <f t="shared" si="92"/>
        <v/>
      </c>
      <c r="BP64" s="438" t="str">
        <f t="shared" si="92"/>
        <v/>
      </c>
      <c r="BQ64" s="410" t="str">
        <f t="shared" si="92"/>
        <v/>
      </c>
      <c r="BR64" s="410" t="str">
        <f t="shared" si="92"/>
        <v/>
      </c>
      <c r="BS64" s="437" t="str">
        <f t="shared" si="92"/>
        <v/>
      </c>
      <c r="BT64" s="412" t="str">
        <f t="shared" si="92"/>
        <v/>
      </c>
      <c r="BU64" s="410" t="str">
        <f t="shared" si="92"/>
        <v/>
      </c>
      <c r="BV64" s="410" t="str">
        <f t="shared" si="92"/>
        <v/>
      </c>
      <c r="BW64" s="413" t="str">
        <f t="shared" si="92"/>
        <v/>
      </c>
    </row>
    <row r="65" spans="1:76" ht="15.9" customHeight="1">
      <c r="A65" s="496"/>
      <c r="B65" s="395" t="s">
        <v>1069</v>
      </c>
      <c r="C65" s="395" t="str">
        <f>VLOOKUP(B65,'P13'!B:AA,25,0)&amp;""</f>
        <v>×</v>
      </c>
      <c r="D65" s="395" t="str">
        <f>VLOOKUP(B65,'P13'!B:Z,2,0)&amp;""</f>
        <v/>
      </c>
      <c r="E65" s="395" t="str">
        <f>VLOOKUP(B65,'P13'!B:Z,4,0)&amp;""</f>
        <v/>
      </c>
      <c r="F65" s="395" t="str">
        <f>VLOOKUP(B65,'P13'!B:Z,8,0)&amp;""</f>
        <v/>
      </c>
      <c r="G65" s="395" t="str">
        <f>VLOOKUP(B65,'P13'!B:AA,23,0)&amp;""</f>
        <v/>
      </c>
      <c r="H65" s="395" t="str">
        <f>VLOOKUP(B65,'P13'!B:AA,24,0)&amp;""</f>
        <v/>
      </c>
      <c r="I65" s="407"/>
      <c r="J65" s="408"/>
      <c r="K65" s="414"/>
      <c r="L65" s="391" t="s">
        <v>971</v>
      </c>
      <c r="M65" s="415"/>
      <c r="N65" s="526"/>
      <c r="O65" s="527"/>
      <c r="P65" s="414"/>
      <c r="Q65" s="391" t="s">
        <v>971</v>
      </c>
      <c r="R65" s="415"/>
      <c r="S65" s="409"/>
      <c r="T65" s="390" t="str">
        <f t="shared" si="94"/>
        <v/>
      </c>
      <c r="U65" s="410" t="str">
        <f t="shared" si="94"/>
        <v/>
      </c>
      <c r="V65" s="410" t="str">
        <f t="shared" si="94"/>
        <v/>
      </c>
      <c r="W65" s="411" t="str">
        <f t="shared" si="94"/>
        <v/>
      </c>
      <c r="X65" s="438" t="str">
        <f t="shared" si="94"/>
        <v/>
      </c>
      <c r="Y65" s="410" t="str">
        <f t="shared" si="94"/>
        <v/>
      </c>
      <c r="Z65" s="410" t="str">
        <f t="shared" si="94"/>
        <v/>
      </c>
      <c r="AA65" s="437" t="str">
        <f t="shared" si="94"/>
        <v/>
      </c>
      <c r="AB65" s="412" t="str">
        <f t="shared" si="94"/>
        <v/>
      </c>
      <c r="AC65" s="410" t="str">
        <f t="shared" si="94"/>
        <v/>
      </c>
      <c r="AD65" s="410" t="str">
        <f t="shared" si="94"/>
        <v/>
      </c>
      <c r="AE65" s="411" t="str">
        <f t="shared" si="94"/>
        <v/>
      </c>
      <c r="AF65" s="438" t="str">
        <f t="shared" si="94"/>
        <v/>
      </c>
      <c r="AG65" s="410" t="str">
        <f t="shared" si="94"/>
        <v/>
      </c>
      <c r="AH65" s="410" t="str">
        <f t="shared" si="94"/>
        <v/>
      </c>
      <c r="AI65" s="437" t="str">
        <f t="shared" si="93"/>
        <v/>
      </c>
      <c r="AJ65" s="412" t="str">
        <f t="shared" si="93"/>
        <v/>
      </c>
      <c r="AK65" s="410" t="str">
        <f t="shared" si="93"/>
        <v/>
      </c>
      <c r="AL65" s="410" t="str">
        <f t="shared" si="93"/>
        <v/>
      </c>
      <c r="AM65" s="411" t="str">
        <f t="shared" si="93"/>
        <v/>
      </c>
      <c r="AN65" s="438" t="str">
        <f t="shared" si="93"/>
        <v/>
      </c>
      <c r="AO65" s="410" t="str">
        <f t="shared" si="93"/>
        <v/>
      </c>
      <c r="AP65" s="410" t="str">
        <f t="shared" si="93"/>
        <v/>
      </c>
      <c r="AQ65" s="437" t="str">
        <f t="shared" si="93"/>
        <v/>
      </c>
      <c r="AR65" s="412" t="str">
        <f t="shared" si="93"/>
        <v/>
      </c>
      <c r="AS65" s="410" t="str">
        <f t="shared" si="93"/>
        <v/>
      </c>
      <c r="AT65" s="410" t="str">
        <f t="shared" si="93"/>
        <v/>
      </c>
      <c r="AU65" s="411" t="str">
        <f t="shared" si="93"/>
        <v/>
      </c>
      <c r="AV65" s="438" t="str">
        <f t="shared" si="93"/>
        <v/>
      </c>
      <c r="AW65" s="410" t="str">
        <f t="shared" si="93"/>
        <v/>
      </c>
      <c r="AX65" s="410" t="str">
        <f t="shared" si="93"/>
        <v/>
      </c>
      <c r="AY65" s="437" t="str">
        <f t="shared" si="91"/>
        <v/>
      </c>
      <c r="AZ65" s="412" t="str">
        <f t="shared" si="91"/>
        <v/>
      </c>
      <c r="BA65" s="410" t="str">
        <f t="shared" si="91"/>
        <v/>
      </c>
      <c r="BB65" s="410" t="str">
        <f t="shared" si="91"/>
        <v/>
      </c>
      <c r="BC65" s="411" t="str">
        <f t="shared" si="91"/>
        <v/>
      </c>
      <c r="BD65" s="438" t="str">
        <f t="shared" si="91"/>
        <v/>
      </c>
      <c r="BE65" s="410" t="str">
        <f t="shared" si="91"/>
        <v/>
      </c>
      <c r="BF65" s="410" t="str">
        <f t="shared" si="91"/>
        <v/>
      </c>
      <c r="BG65" s="437" t="str">
        <f t="shared" si="91"/>
        <v/>
      </c>
      <c r="BH65" s="412" t="str">
        <f t="shared" si="91"/>
        <v/>
      </c>
      <c r="BI65" s="410" t="str">
        <f t="shared" si="91"/>
        <v/>
      </c>
      <c r="BJ65" s="410" t="str">
        <f t="shared" si="91"/>
        <v/>
      </c>
      <c r="BK65" s="411" t="str">
        <f t="shared" si="91"/>
        <v/>
      </c>
      <c r="BL65" s="438" t="str">
        <f t="shared" si="91"/>
        <v/>
      </c>
      <c r="BM65" s="410" t="str">
        <f t="shared" si="91"/>
        <v/>
      </c>
      <c r="BN65" s="410" t="str">
        <f t="shared" ref="BN65:BW80" si="95">IF($O65="",IF(OR($J65="",$M65=""),"",IF(AND(BN$18&gt;=1*($J65&amp;":"&amp;$K65),BN$18&lt;=1*($M65&amp;":"&amp;$N65)),1,"")),IF(OR($J65="",$M65=""),"",IF(AND(BN$18&gt;=1*($J65&amp;":"&amp;$K65),BN$18&lt;=1*($M65&amp;":"&amp;$N65)),IF(AND(BN$18&gt;=1*($O65&amp;":"&amp;$P65),BN$18&lt;=1*($R65&amp;":"&amp;$S65)), "休",1),"")))</f>
        <v/>
      </c>
      <c r="BO65" s="437" t="str">
        <f t="shared" si="92"/>
        <v/>
      </c>
      <c r="BP65" s="438" t="str">
        <f t="shared" si="92"/>
        <v/>
      </c>
      <c r="BQ65" s="410" t="str">
        <f t="shared" si="92"/>
        <v/>
      </c>
      <c r="BR65" s="410" t="str">
        <f t="shared" si="92"/>
        <v/>
      </c>
      <c r="BS65" s="437" t="str">
        <f t="shared" si="92"/>
        <v/>
      </c>
      <c r="BT65" s="412" t="str">
        <f t="shared" si="92"/>
        <v/>
      </c>
      <c r="BU65" s="410" t="str">
        <f t="shared" si="92"/>
        <v/>
      </c>
      <c r="BV65" s="410" t="str">
        <f t="shared" si="92"/>
        <v/>
      </c>
      <c r="BW65" s="413" t="str">
        <f t="shared" si="92"/>
        <v/>
      </c>
    </row>
    <row r="66" spans="1:76" ht="15.9" customHeight="1">
      <c r="A66" s="496"/>
      <c r="B66" s="395" t="s">
        <v>1070</v>
      </c>
      <c r="C66" s="395" t="str">
        <f>VLOOKUP(B66,'P13'!B:AA,25,0)&amp;""</f>
        <v>×</v>
      </c>
      <c r="D66" s="395" t="str">
        <f>VLOOKUP(B66,'P13'!B:Z,2,0)&amp;""</f>
        <v/>
      </c>
      <c r="E66" s="395" t="str">
        <f>VLOOKUP(B66,'P13'!B:Z,4,0)&amp;""</f>
        <v/>
      </c>
      <c r="F66" s="395" t="str">
        <f>VLOOKUP(B66,'P13'!B:Z,8,0)&amp;""</f>
        <v/>
      </c>
      <c r="G66" s="395" t="str">
        <f>VLOOKUP(B66,'P13'!B:AA,23,0)&amp;""</f>
        <v/>
      </c>
      <c r="H66" s="395" t="str">
        <f>VLOOKUP(B66,'P13'!B:AA,24,0)&amp;""</f>
        <v/>
      </c>
      <c r="I66" s="407"/>
      <c r="J66" s="408"/>
      <c r="K66" s="414"/>
      <c r="L66" s="391" t="s">
        <v>971</v>
      </c>
      <c r="M66" s="415"/>
      <c r="N66" s="526"/>
      <c r="O66" s="527"/>
      <c r="P66" s="414"/>
      <c r="Q66" s="391" t="s">
        <v>971</v>
      </c>
      <c r="R66" s="415"/>
      <c r="S66" s="409"/>
      <c r="T66" s="390" t="str">
        <f t="shared" si="94"/>
        <v/>
      </c>
      <c r="U66" s="410" t="str">
        <f t="shared" si="94"/>
        <v/>
      </c>
      <c r="V66" s="410" t="str">
        <f t="shared" si="94"/>
        <v/>
      </c>
      <c r="W66" s="411" t="str">
        <f t="shared" si="94"/>
        <v/>
      </c>
      <c r="X66" s="438" t="str">
        <f t="shared" si="94"/>
        <v/>
      </c>
      <c r="Y66" s="410" t="str">
        <f t="shared" si="94"/>
        <v/>
      </c>
      <c r="Z66" s="410" t="str">
        <f t="shared" si="94"/>
        <v/>
      </c>
      <c r="AA66" s="437" t="str">
        <f t="shared" si="94"/>
        <v/>
      </c>
      <c r="AB66" s="412" t="str">
        <f t="shared" si="94"/>
        <v/>
      </c>
      <c r="AC66" s="410" t="str">
        <f t="shared" si="94"/>
        <v/>
      </c>
      <c r="AD66" s="410" t="str">
        <f t="shared" si="94"/>
        <v/>
      </c>
      <c r="AE66" s="411" t="str">
        <f t="shared" si="94"/>
        <v/>
      </c>
      <c r="AF66" s="438" t="str">
        <f t="shared" si="94"/>
        <v/>
      </c>
      <c r="AG66" s="410" t="str">
        <f t="shared" si="94"/>
        <v/>
      </c>
      <c r="AH66" s="410" t="str">
        <f t="shared" si="94"/>
        <v/>
      </c>
      <c r="AI66" s="437" t="str">
        <f t="shared" si="93"/>
        <v/>
      </c>
      <c r="AJ66" s="412" t="str">
        <f t="shared" si="93"/>
        <v/>
      </c>
      <c r="AK66" s="410" t="str">
        <f t="shared" si="93"/>
        <v/>
      </c>
      <c r="AL66" s="410" t="str">
        <f t="shared" si="93"/>
        <v/>
      </c>
      <c r="AM66" s="411" t="str">
        <f t="shared" si="93"/>
        <v/>
      </c>
      <c r="AN66" s="438" t="str">
        <f t="shared" si="93"/>
        <v/>
      </c>
      <c r="AO66" s="410" t="str">
        <f t="shared" si="93"/>
        <v/>
      </c>
      <c r="AP66" s="410" t="str">
        <f t="shared" si="93"/>
        <v/>
      </c>
      <c r="AQ66" s="437" t="str">
        <f t="shared" si="93"/>
        <v/>
      </c>
      <c r="AR66" s="412" t="str">
        <f t="shared" si="93"/>
        <v/>
      </c>
      <c r="AS66" s="410" t="str">
        <f t="shared" si="93"/>
        <v/>
      </c>
      <c r="AT66" s="410" t="str">
        <f t="shared" si="93"/>
        <v/>
      </c>
      <c r="AU66" s="411" t="str">
        <f t="shared" si="93"/>
        <v/>
      </c>
      <c r="AV66" s="438" t="str">
        <f t="shared" si="93"/>
        <v/>
      </c>
      <c r="AW66" s="410" t="str">
        <f t="shared" si="93"/>
        <v/>
      </c>
      <c r="AX66" s="410" t="str">
        <f t="shared" ref="AX66:BM81" si="96">IF($O66="",IF(OR($J66="",$M66=""),"",IF(AND(AX$18&gt;=1*($J66&amp;":"&amp;$K66),AX$18&lt;=1*($M66&amp;":"&amp;$N66)),1,"")),IF(OR($J66="",$M66=""),"",IF(AND(AX$18&gt;=1*($J66&amp;":"&amp;$K66),AX$18&lt;=1*($M66&amp;":"&amp;$N66)),IF(AND(AX$18&gt;=1*($O66&amp;":"&amp;$P66),AX$18&lt;=1*($R66&amp;":"&amp;$S66)), "休",1),"")))</f>
        <v/>
      </c>
      <c r="AY66" s="437" t="str">
        <f t="shared" si="96"/>
        <v/>
      </c>
      <c r="AZ66" s="412" t="str">
        <f t="shared" si="96"/>
        <v/>
      </c>
      <c r="BA66" s="410" t="str">
        <f t="shared" si="96"/>
        <v/>
      </c>
      <c r="BB66" s="410" t="str">
        <f t="shared" si="96"/>
        <v/>
      </c>
      <c r="BC66" s="411" t="str">
        <f t="shared" si="96"/>
        <v/>
      </c>
      <c r="BD66" s="438" t="str">
        <f t="shared" si="96"/>
        <v/>
      </c>
      <c r="BE66" s="410" t="str">
        <f t="shared" si="96"/>
        <v/>
      </c>
      <c r="BF66" s="410" t="str">
        <f t="shared" si="96"/>
        <v/>
      </c>
      <c r="BG66" s="437" t="str">
        <f t="shared" si="96"/>
        <v/>
      </c>
      <c r="BH66" s="412" t="str">
        <f t="shared" si="96"/>
        <v/>
      </c>
      <c r="BI66" s="410" t="str">
        <f t="shared" si="96"/>
        <v/>
      </c>
      <c r="BJ66" s="410" t="str">
        <f t="shared" si="96"/>
        <v/>
      </c>
      <c r="BK66" s="411" t="str">
        <f t="shared" si="96"/>
        <v/>
      </c>
      <c r="BL66" s="438" t="str">
        <f t="shared" si="96"/>
        <v/>
      </c>
      <c r="BM66" s="410" t="str">
        <f t="shared" si="96"/>
        <v/>
      </c>
      <c r="BN66" s="410" t="str">
        <f t="shared" si="95"/>
        <v/>
      </c>
      <c r="BO66" s="437" t="str">
        <f t="shared" si="95"/>
        <v/>
      </c>
      <c r="BP66" s="438" t="str">
        <f t="shared" si="95"/>
        <v/>
      </c>
      <c r="BQ66" s="410" t="str">
        <f t="shared" si="95"/>
        <v/>
      </c>
      <c r="BR66" s="410" t="str">
        <f t="shared" si="95"/>
        <v/>
      </c>
      <c r="BS66" s="437" t="str">
        <f t="shared" si="95"/>
        <v/>
      </c>
      <c r="BT66" s="412" t="str">
        <f t="shared" si="95"/>
        <v/>
      </c>
      <c r="BU66" s="410" t="str">
        <f t="shared" si="95"/>
        <v/>
      </c>
      <c r="BV66" s="410" t="str">
        <f t="shared" si="95"/>
        <v/>
      </c>
      <c r="BW66" s="413" t="str">
        <f t="shared" si="95"/>
        <v/>
      </c>
    </row>
    <row r="67" spans="1:76" ht="15.9" customHeight="1">
      <c r="A67" s="496"/>
      <c r="B67" s="395" t="s">
        <v>1071</v>
      </c>
      <c r="C67" s="395" t="str">
        <f>VLOOKUP(B67,'P13'!B:AA,25,0)&amp;""</f>
        <v>×</v>
      </c>
      <c r="D67" s="395" t="str">
        <f>VLOOKUP(B67,'P13'!B:Z,2,0)&amp;""</f>
        <v/>
      </c>
      <c r="E67" s="395" t="str">
        <f>VLOOKUP(B67,'P13'!B:Z,4,0)&amp;""</f>
        <v/>
      </c>
      <c r="F67" s="395" t="str">
        <f>VLOOKUP(B67,'P13'!B:Z,8,0)&amp;""</f>
        <v/>
      </c>
      <c r="G67" s="395" t="str">
        <f>VLOOKUP(B67,'P13'!B:AA,23,0)&amp;""</f>
        <v/>
      </c>
      <c r="H67" s="395" t="str">
        <f>VLOOKUP(B67,'P13'!B:AA,24,0)&amp;""</f>
        <v/>
      </c>
      <c r="I67" s="407"/>
      <c r="J67" s="408"/>
      <c r="K67" s="414"/>
      <c r="L67" s="391" t="s">
        <v>971</v>
      </c>
      <c r="M67" s="415"/>
      <c r="N67" s="526"/>
      <c r="O67" s="527"/>
      <c r="P67" s="414"/>
      <c r="Q67" s="391" t="s">
        <v>971</v>
      </c>
      <c r="R67" s="415"/>
      <c r="S67" s="409"/>
      <c r="T67" s="390" t="str">
        <f t="shared" si="94"/>
        <v/>
      </c>
      <c r="U67" s="410" t="str">
        <f t="shared" si="94"/>
        <v/>
      </c>
      <c r="V67" s="410" t="str">
        <f t="shared" si="94"/>
        <v/>
      </c>
      <c r="W67" s="411" t="str">
        <f t="shared" si="94"/>
        <v/>
      </c>
      <c r="X67" s="438" t="str">
        <f t="shared" si="94"/>
        <v/>
      </c>
      <c r="Y67" s="410" t="str">
        <f t="shared" si="94"/>
        <v/>
      </c>
      <c r="Z67" s="410" t="str">
        <f t="shared" si="94"/>
        <v/>
      </c>
      <c r="AA67" s="437" t="str">
        <f t="shared" si="94"/>
        <v/>
      </c>
      <c r="AB67" s="412" t="str">
        <f t="shared" si="94"/>
        <v/>
      </c>
      <c r="AC67" s="410" t="str">
        <f t="shared" si="94"/>
        <v/>
      </c>
      <c r="AD67" s="410" t="str">
        <f t="shared" si="94"/>
        <v/>
      </c>
      <c r="AE67" s="411" t="str">
        <f t="shared" si="94"/>
        <v/>
      </c>
      <c r="AF67" s="438" t="str">
        <f t="shared" si="94"/>
        <v/>
      </c>
      <c r="AG67" s="410" t="str">
        <f t="shared" si="94"/>
        <v/>
      </c>
      <c r="AH67" s="410" t="str">
        <f t="shared" si="94"/>
        <v/>
      </c>
      <c r="AI67" s="437" t="str">
        <f t="shared" si="94"/>
        <v/>
      </c>
      <c r="AJ67" s="412" t="str">
        <f t="shared" ref="AJ67:AY82" si="97">IF($O67="",IF(OR($J67="",$M67=""),"",IF(AND(AJ$18&gt;=1*($J67&amp;":"&amp;$K67),AJ$18&lt;=1*($M67&amp;":"&amp;$N67)),1,"")),IF(OR($J67="",$M67=""),"",IF(AND(AJ$18&gt;=1*($J67&amp;":"&amp;$K67),AJ$18&lt;=1*($M67&amp;":"&amp;$N67)),IF(AND(AJ$18&gt;=1*($O67&amp;":"&amp;$P67),AJ$18&lt;=1*($R67&amp;":"&amp;$S67)), "休",1),"")))</f>
        <v/>
      </c>
      <c r="AK67" s="410" t="str">
        <f t="shared" si="97"/>
        <v/>
      </c>
      <c r="AL67" s="410" t="str">
        <f t="shared" si="97"/>
        <v/>
      </c>
      <c r="AM67" s="411" t="str">
        <f t="shared" si="97"/>
        <v/>
      </c>
      <c r="AN67" s="438" t="str">
        <f t="shared" si="97"/>
        <v/>
      </c>
      <c r="AO67" s="410" t="str">
        <f t="shared" si="97"/>
        <v/>
      </c>
      <c r="AP67" s="410" t="str">
        <f t="shared" si="97"/>
        <v/>
      </c>
      <c r="AQ67" s="437" t="str">
        <f t="shared" si="97"/>
        <v/>
      </c>
      <c r="AR67" s="412" t="str">
        <f t="shared" si="97"/>
        <v/>
      </c>
      <c r="AS67" s="410" t="str">
        <f t="shared" si="97"/>
        <v/>
      </c>
      <c r="AT67" s="410" t="str">
        <f t="shared" si="97"/>
        <v/>
      </c>
      <c r="AU67" s="411" t="str">
        <f t="shared" si="97"/>
        <v/>
      </c>
      <c r="AV67" s="438" t="str">
        <f t="shared" si="97"/>
        <v/>
      </c>
      <c r="AW67" s="410" t="str">
        <f t="shared" si="97"/>
        <v/>
      </c>
      <c r="AX67" s="410" t="str">
        <f t="shared" si="97"/>
        <v/>
      </c>
      <c r="AY67" s="437" t="str">
        <f t="shared" si="96"/>
        <v/>
      </c>
      <c r="AZ67" s="412" t="str">
        <f t="shared" si="96"/>
        <v/>
      </c>
      <c r="BA67" s="410" t="str">
        <f t="shared" si="96"/>
        <v/>
      </c>
      <c r="BB67" s="410" t="str">
        <f t="shared" si="96"/>
        <v/>
      </c>
      <c r="BC67" s="411" t="str">
        <f t="shared" si="96"/>
        <v/>
      </c>
      <c r="BD67" s="438" t="str">
        <f t="shared" si="96"/>
        <v/>
      </c>
      <c r="BE67" s="410" t="str">
        <f t="shared" si="96"/>
        <v/>
      </c>
      <c r="BF67" s="410" t="str">
        <f t="shared" si="96"/>
        <v/>
      </c>
      <c r="BG67" s="437" t="str">
        <f t="shared" si="96"/>
        <v/>
      </c>
      <c r="BH67" s="412" t="str">
        <f t="shared" si="96"/>
        <v/>
      </c>
      <c r="BI67" s="410" t="str">
        <f t="shared" si="96"/>
        <v/>
      </c>
      <c r="BJ67" s="410" t="str">
        <f t="shared" si="96"/>
        <v/>
      </c>
      <c r="BK67" s="411" t="str">
        <f t="shared" si="96"/>
        <v/>
      </c>
      <c r="BL67" s="438" t="str">
        <f t="shared" si="96"/>
        <v/>
      </c>
      <c r="BM67" s="410" t="str">
        <f t="shared" si="96"/>
        <v/>
      </c>
      <c r="BN67" s="410" t="str">
        <f t="shared" si="95"/>
        <v/>
      </c>
      <c r="BO67" s="437" t="str">
        <f t="shared" si="95"/>
        <v/>
      </c>
      <c r="BP67" s="438" t="str">
        <f t="shared" si="95"/>
        <v/>
      </c>
      <c r="BQ67" s="410" t="str">
        <f t="shared" si="95"/>
        <v/>
      </c>
      <c r="BR67" s="410" t="str">
        <f t="shared" si="95"/>
        <v/>
      </c>
      <c r="BS67" s="437" t="str">
        <f t="shared" si="95"/>
        <v/>
      </c>
      <c r="BT67" s="412" t="str">
        <f t="shared" si="95"/>
        <v/>
      </c>
      <c r="BU67" s="410" t="str">
        <f t="shared" si="95"/>
        <v/>
      </c>
      <c r="BV67" s="410" t="str">
        <f t="shared" si="95"/>
        <v/>
      </c>
      <c r="BW67" s="413" t="str">
        <f t="shared" si="95"/>
        <v/>
      </c>
    </row>
    <row r="68" spans="1:76" ht="15.9" customHeight="1" thickBot="1">
      <c r="A68" s="503"/>
      <c r="B68" s="416" t="s">
        <v>1072</v>
      </c>
      <c r="C68" s="416" t="str">
        <f>VLOOKUP(B68,'P13'!B:AA,25,0)&amp;""</f>
        <v>×</v>
      </c>
      <c r="D68" s="416" t="str">
        <f>VLOOKUP(B68,'P13'!B:Z,2,0)&amp;""</f>
        <v/>
      </c>
      <c r="E68" s="416" t="str">
        <f>VLOOKUP(B68,'P13'!B:Z,4,0)&amp;""</f>
        <v/>
      </c>
      <c r="F68" s="416" t="str">
        <f>VLOOKUP(B68,'P13'!B:Z,8,0)&amp;""</f>
        <v/>
      </c>
      <c r="G68" s="693" t="str">
        <f>VLOOKUP(B68,'P13'!B:AA,23,0)&amp;""</f>
        <v/>
      </c>
      <c r="H68" s="693" t="str">
        <f>VLOOKUP(B68,'P13'!B:AA,24,0)&amp;""</f>
        <v/>
      </c>
      <c r="I68" s="417"/>
      <c r="J68" s="418"/>
      <c r="K68" s="419"/>
      <c r="L68" s="420" t="s">
        <v>971</v>
      </c>
      <c r="M68" s="421"/>
      <c r="N68" s="528"/>
      <c r="O68" s="529"/>
      <c r="P68" s="419"/>
      <c r="Q68" s="420" t="s">
        <v>971</v>
      </c>
      <c r="R68" s="421"/>
      <c r="S68" s="422"/>
      <c r="T68" s="423" t="str">
        <f t="shared" ref="T68:AI83" si="98">IF($O68="",IF(OR($J68="",$M68=""),"",IF(AND(T$18&gt;=1*($J68&amp;":"&amp;$K68),T$18&lt;=1*($M68&amp;":"&amp;$N68)),1,"")),IF(OR($J68="",$M68=""),"",IF(AND(T$18&gt;=1*($J68&amp;":"&amp;$K68),T$18&lt;=1*($M68&amp;":"&amp;$N68)),IF(AND(T$18&gt;=1*($O68&amp;":"&amp;$P68),T$18&lt;=1*($R68&amp;":"&amp;$S68)), "休",1),"")))</f>
        <v/>
      </c>
      <c r="U68" s="424" t="str">
        <f t="shared" si="98"/>
        <v/>
      </c>
      <c r="V68" s="424" t="str">
        <f t="shared" si="98"/>
        <v/>
      </c>
      <c r="W68" s="425" t="str">
        <f t="shared" si="98"/>
        <v/>
      </c>
      <c r="X68" s="426" t="str">
        <f t="shared" si="98"/>
        <v/>
      </c>
      <c r="Y68" s="424" t="str">
        <f t="shared" si="98"/>
        <v/>
      </c>
      <c r="Z68" s="424" t="str">
        <f t="shared" si="98"/>
        <v/>
      </c>
      <c r="AA68" s="427" t="str">
        <f t="shared" si="98"/>
        <v/>
      </c>
      <c r="AB68" s="428" t="str">
        <f t="shared" si="98"/>
        <v/>
      </c>
      <c r="AC68" s="424" t="str">
        <f t="shared" si="98"/>
        <v/>
      </c>
      <c r="AD68" s="424" t="str">
        <f t="shared" si="98"/>
        <v/>
      </c>
      <c r="AE68" s="425" t="str">
        <f t="shared" si="98"/>
        <v/>
      </c>
      <c r="AF68" s="426" t="str">
        <f t="shared" si="98"/>
        <v/>
      </c>
      <c r="AG68" s="424" t="str">
        <f t="shared" si="98"/>
        <v/>
      </c>
      <c r="AH68" s="424" t="str">
        <f t="shared" si="98"/>
        <v/>
      </c>
      <c r="AI68" s="427" t="str">
        <f t="shared" si="98"/>
        <v/>
      </c>
      <c r="AJ68" s="428" t="str">
        <f t="shared" si="97"/>
        <v/>
      </c>
      <c r="AK68" s="424" t="str">
        <f t="shared" si="97"/>
        <v/>
      </c>
      <c r="AL68" s="424" t="str">
        <f t="shared" si="97"/>
        <v/>
      </c>
      <c r="AM68" s="425" t="str">
        <f t="shared" si="97"/>
        <v/>
      </c>
      <c r="AN68" s="426" t="str">
        <f t="shared" si="97"/>
        <v/>
      </c>
      <c r="AO68" s="424" t="str">
        <f t="shared" si="97"/>
        <v/>
      </c>
      <c r="AP68" s="424" t="str">
        <f t="shared" si="97"/>
        <v/>
      </c>
      <c r="AQ68" s="427" t="str">
        <f t="shared" si="97"/>
        <v/>
      </c>
      <c r="AR68" s="428" t="str">
        <f t="shared" si="97"/>
        <v/>
      </c>
      <c r="AS68" s="424" t="str">
        <f t="shared" si="97"/>
        <v/>
      </c>
      <c r="AT68" s="424" t="str">
        <f t="shared" si="97"/>
        <v/>
      </c>
      <c r="AU68" s="425" t="str">
        <f t="shared" si="97"/>
        <v/>
      </c>
      <c r="AV68" s="426" t="str">
        <f t="shared" si="97"/>
        <v/>
      </c>
      <c r="AW68" s="424" t="str">
        <f t="shared" si="97"/>
        <v/>
      </c>
      <c r="AX68" s="424" t="str">
        <f t="shared" si="97"/>
        <v/>
      </c>
      <c r="AY68" s="427" t="str">
        <f t="shared" si="96"/>
        <v/>
      </c>
      <c r="AZ68" s="428" t="str">
        <f t="shared" si="96"/>
        <v/>
      </c>
      <c r="BA68" s="424" t="str">
        <f t="shared" si="96"/>
        <v/>
      </c>
      <c r="BB68" s="424" t="str">
        <f t="shared" si="96"/>
        <v/>
      </c>
      <c r="BC68" s="425" t="str">
        <f t="shared" si="96"/>
        <v/>
      </c>
      <c r="BD68" s="426" t="str">
        <f t="shared" si="96"/>
        <v/>
      </c>
      <c r="BE68" s="424" t="str">
        <f t="shared" si="96"/>
        <v/>
      </c>
      <c r="BF68" s="424" t="str">
        <f t="shared" si="96"/>
        <v/>
      </c>
      <c r="BG68" s="427" t="str">
        <f t="shared" si="96"/>
        <v/>
      </c>
      <c r="BH68" s="428" t="str">
        <f t="shared" si="96"/>
        <v/>
      </c>
      <c r="BI68" s="424" t="str">
        <f t="shared" si="96"/>
        <v/>
      </c>
      <c r="BJ68" s="424" t="str">
        <f t="shared" si="96"/>
        <v/>
      </c>
      <c r="BK68" s="425" t="str">
        <f t="shared" si="96"/>
        <v/>
      </c>
      <c r="BL68" s="426" t="str">
        <f t="shared" si="96"/>
        <v/>
      </c>
      <c r="BM68" s="424" t="str">
        <f t="shared" si="96"/>
        <v/>
      </c>
      <c r="BN68" s="424" t="str">
        <f t="shared" si="95"/>
        <v/>
      </c>
      <c r="BO68" s="427" t="str">
        <f t="shared" si="95"/>
        <v/>
      </c>
      <c r="BP68" s="426" t="str">
        <f t="shared" si="95"/>
        <v/>
      </c>
      <c r="BQ68" s="424" t="str">
        <f t="shared" si="95"/>
        <v/>
      </c>
      <c r="BR68" s="424" t="str">
        <f t="shared" si="95"/>
        <v/>
      </c>
      <c r="BS68" s="427" t="str">
        <f t="shared" si="95"/>
        <v/>
      </c>
      <c r="BT68" s="428" t="str">
        <f t="shared" si="95"/>
        <v/>
      </c>
      <c r="BU68" s="424" t="str">
        <f t="shared" si="95"/>
        <v/>
      </c>
      <c r="BV68" s="424" t="str">
        <f t="shared" si="95"/>
        <v/>
      </c>
      <c r="BW68" s="429" t="str">
        <f t="shared" si="95"/>
        <v/>
      </c>
    </row>
    <row r="69" spans="1:76" ht="15.9" customHeight="1">
      <c r="A69" s="496"/>
      <c r="B69" s="462" t="s">
        <v>1084</v>
      </c>
      <c r="C69" s="463" t="str">
        <f>VLOOKUP(B69,'P14'!B:U,19,0)&amp;""</f>
        <v>×</v>
      </c>
      <c r="D69" s="463" t="str">
        <f>VLOOKUP(B69,'P14'!B:U,2,0)&amp;""</f>
        <v/>
      </c>
      <c r="E69" s="463" t="str">
        <f>VLOOKUP(B69,'P14'!B:U,5,0)&amp;""</f>
        <v/>
      </c>
      <c r="F69" s="463" t="str">
        <f>VLOOKUP(B69,'P14'!B:U,8,0)&amp;""</f>
        <v/>
      </c>
      <c r="G69" s="694" t="str">
        <f>VLOOKUP(B69,'P14'!B:U,17,0)&amp;""</f>
        <v/>
      </c>
      <c r="H69" s="694" t="str">
        <f>VLOOKUP(B69,'P14'!B:U,18,0)&amp;""</f>
        <v/>
      </c>
      <c r="I69" s="530"/>
      <c r="J69" s="519"/>
      <c r="K69" s="520"/>
      <c r="L69" s="454" t="s">
        <v>971</v>
      </c>
      <c r="M69" s="521"/>
      <c r="N69" s="522"/>
      <c r="O69" s="523"/>
      <c r="P69" s="520"/>
      <c r="Q69" s="454" t="s">
        <v>971</v>
      </c>
      <c r="R69" s="521"/>
      <c r="S69" s="524"/>
      <c r="T69" s="464" t="str">
        <f t="shared" si="98"/>
        <v/>
      </c>
      <c r="U69" s="465" t="str">
        <f t="shared" si="98"/>
        <v/>
      </c>
      <c r="V69" s="465" t="str">
        <f t="shared" si="98"/>
        <v/>
      </c>
      <c r="W69" s="466" t="str">
        <f t="shared" si="98"/>
        <v/>
      </c>
      <c r="X69" s="467" t="str">
        <f t="shared" si="98"/>
        <v/>
      </c>
      <c r="Y69" s="465" t="str">
        <f t="shared" si="98"/>
        <v/>
      </c>
      <c r="Z69" s="465" t="str">
        <f t="shared" si="98"/>
        <v/>
      </c>
      <c r="AA69" s="468" t="str">
        <f t="shared" si="98"/>
        <v/>
      </c>
      <c r="AB69" s="469" t="str">
        <f t="shared" si="98"/>
        <v/>
      </c>
      <c r="AC69" s="465" t="str">
        <f t="shared" si="98"/>
        <v/>
      </c>
      <c r="AD69" s="465" t="str">
        <f t="shared" si="98"/>
        <v/>
      </c>
      <c r="AE69" s="466" t="str">
        <f t="shared" si="98"/>
        <v/>
      </c>
      <c r="AF69" s="467" t="str">
        <f t="shared" si="98"/>
        <v/>
      </c>
      <c r="AG69" s="465" t="str">
        <f t="shared" si="98"/>
        <v/>
      </c>
      <c r="AH69" s="465" t="str">
        <f t="shared" si="98"/>
        <v/>
      </c>
      <c r="AI69" s="468" t="str">
        <f t="shared" si="98"/>
        <v/>
      </c>
      <c r="AJ69" s="469" t="str">
        <f t="shared" si="97"/>
        <v/>
      </c>
      <c r="AK69" s="465" t="str">
        <f t="shared" si="97"/>
        <v/>
      </c>
      <c r="AL69" s="465" t="str">
        <f t="shared" si="97"/>
        <v/>
      </c>
      <c r="AM69" s="466" t="str">
        <f t="shared" si="97"/>
        <v/>
      </c>
      <c r="AN69" s="467" t="str">
        <f t="shared" si="97"/>
        <v/>
      </c>
      <c r="AO69" s="465" t="str">
        <f t="shared" si="97"/>
        <v/>
      </c>
      <c r="AP69" s="465" t="str">
        <f t="shared" si="97"/>
        <v/>
      </c>
      <c r="AQ69" s="468" t="str">
        <f t="shared" si="97"/>
        <v/>
      </c>
      <c r="AR69" s="469" t="str">
        <f t="shared" si="97"/>
        <v/>
      </c>
      <c r="AS69" s="465" t="str">
        <f t="shared" si="97"/>
        <v/>
      </c>
      <c r="AT69" s="465" t="str">
        <f t="shared" si="97"/>
        <v/>
      </c>
      <c r="AU69" s="466" t="str">
        <f t="shared" si="97"/>
        <v/>
      </c>
      <c r="AV69" s="467" t="str">
        <f t="shared" si="97"/>
        <v/>
      </c>
      <c r="AW69" s="465" t="str">
        <f t="shared" si="97"/>
        <v/>
      </c>
      <c r="AX69" s="465" t="str">
        <f t="shared" si="97"/>
        <v/>
      </c>
      <c r="AY69" s="468" t="str">
        <f t="shared" si="96"/>
        <v/>
      </c>
      <c r="AZ69" s="469" t="str">
        <f t="shared" si="96"/>
        <v/>
      </c>
      <c r="BA69" s="465" t="str">
        <f t="shared" si="96"/>
        <v/>
      </c>
      <c r="BB69" s="465" t="str">
        <f t="shared" si="96"/>
        <v/>
      </c>
      <c r="BC69" s="466" t="str">
        <f t="shared" si="96"/>
        <v/>
      </c>
      <c r="BD69" s="467" t="str">
        <f t="shared" si="96"/>
        <v/>
      </c>
      <c r="BE69" s="465" t="str">
        <f t="shared" si="96"/>
        <v/>
      </c>
      <c r="BF69" s="465" t="str">
        <f t="shared" si="96"/>
        <v/>
      </c>
      <c r="BG69" s="468" t="str">
        <f t="shared" si="96"/>
        <v/>
      </c>
      <c r="BH69" s="469" t="str">
        <f t="shared" si="96"/>
        <v/>
      </c>
      <c r="BI69" s="465" t="str">
        <f t="shared" si="96"/>
        <v/>
      </c>
      <c r="BJ69" s="465" t="str">
        <f t="shared" si="96"/>
        <v/>
      </c>
      <c r="BK69" s="466" t="str">
        <f t="shared" si="96"/>
        <v/>
      </c>
      <c r="BL69" s="467" t="str">
        <f t="shared" si="96"/>
        <v/>
      </c>
      <c r="BM69" s="465" t="str">
        <f t="shared" si="96"/>
        <v/>
      </c>
      <c r="BN69" s="465" t="str">
        <f t="shared" si="95"/>
        <v/>
      </c>
      <c r="BO69" s="468" t="str">
        <f t="shared" si="95"/>
        <v/>
      </c>
      <c r="BP69" s="467" t="str">
        <f t="shared" si="95"/>
        <v/>
      </c>
      <c r="BQ69" s="465" t="str">
        <f t="shared" si="95"/>
        <v/>
      </c>
      <c r="BR69" s="465" t="str">
        <f t="shared" si="95"/>
        <v/>
      </c>
      <c r="BS69" s="468" t="str">
        <f t="shared" si="95"/>
        <v/>
      </c>
      <c r="BT69" s="469" t="str">
        <f t="shared" si="95"/>
        <v/>
      </c>
      <c r="BU69" s="465" t="str">
        <f t="shared" si="95"/>
        <v/>
      </c>
      <c r="BV69" s="465" t="str">
        <f t="shared" si="95"/>
        <v/>
      </c>
      <c r="BW69" s="470" t="str">
        <f t="shared" si="95"/>
        <v/>
      </c>
      <c r="BX69" s="441"/>
    </row>
    <row r="70" spans="1:76" ht="15.9" customHeight="1">
      <c r="A70" s="496"/>
      <c r="B70" s="452" t="s">
        <v>1085</v>
      </c>
      <c r="C70" s="453" t="str">
        <f>VLOOKUP(B70,'P14'!B:U,19,0)&amp;""</f>
        <v>×</v>
      </c>
      <c r="D70" s="453" t="str">
        <f>VLOOKUP(B70,'P14'!B:U,2,0)&amp;""</f>
        <v/>
      </c>
      <c r="E70" s="453" t="str">
        <f>VLOOKUP(B70,'P14'!B:U,5,0)&amp;""</f>
        <v/>
      </c>
      <c r="F70" s="453" t="str">
        <f>VLOOKUP(B70,'P14'!B:U,8,0)&amp;""</f>
        <v/>
      </c>
      <c r="G70" s="453" t="str">
        <f>VLOOKUP(B70,'P14'!B:U,17,0)&amp;""</f>
        <v/>
      </c>
      <c r="H70" s="453" t="str">
        <f>VLOOKUP(B70,'P14'!B:U,18,0)&amp;""</f>
        <v/>
      </c>
      <c r="I70" s="525"/>
      <c r="J70" s="519"/>
      <c r="K70" s="520"/>
      <c r="L70" s="454" t="s">
        <v>971</v>
      </c>
      <c r="M70" s="521"/>
      <c r="N70" s="522"/>
      <c r="O70" s="523"/>
      <c r="P70" s="520"/>
      <c r="Q70" s="454" t="s">
        <v>971</v>
      </c>
      <c r="R70" s="521"/>
      <c r="S70" s="524"/>
      <c r="T70" s="455" t="str">
        <f t="shared" si="98"/>
        <v/>
      </c>
      <c r="U70" s="456" t="str">
        <f t="shared" si="98"/>
        <v/>
      </c>
      <c r="V70" s="456" t="str">
        <f t="shared" si="98"/>
        <v/>
      </c>
      <c r="W70" s="457" t="str">
        <f t="shared" si="98"/>
        <v/>
      </c>
      <c r="X70" s="458" t="str">
        <f t="shared" si="98"/>
        <v/>
      </c>
      <c r="Y70" s="456" t="str">
        <f t="shared" si="98"/>
        <v/>
      </c>
      <c r="Z70" s="456" t="str">
        <f t="shared" si="98"/>
        <v/>
      </c>
      <c r="AA70" s="459" t="str">
        <f t="shared" si="98"/>
        <v/>
      </c>
      <c r="AB70" s="460" t="str">
        <f t="shared" si="98"/>
        <v/>
      </c>
      <c r="AC70" s="456" t="str">
        <f t="shared" si="98"/>
        <v/>
      </c>
      <c r="AD70" s="456" t="str">
        <f t="shared" si="98"/>
        <v/>
      </c>
      <c r="AE70" s="457" t="str">
        <f t="shared" si="98"/>
        <v/>
      </c>
      <c r="AF70" s="458" t="str">
        <f t="shared" si="98"/>
        <v/>
      </c>
      <c r="AG70" s="456" t="str">
        <f t="shared" si="98"/>
        <v/>
      </c>
      <c r="AH70" s="456" t="str">
        <f t="shared" si="98"/>
        <v/>
      </c>
      <c r="AI70" s="459" t="str">
        <f t="shared" si="98"/>
        <v/>
      </c>
      <c r="AJ70" s="460" t="str">
        <f t="shared" si="97"/>
        <v/>
      </c>
      <c r="AK70" s="456" t="str">
        <f t="shared" si="97"/>
        <v/>
      </c>
      <c r="AL70" s="456" t="str">
        <f t="shared" si="97"/>
        <v/>
      </c>
      <c r="AM70" s="457" t="str">
        <f t="shared" si="97"/>
        <v/>
      </c>
      <c r="AN70" s="458" t="str">
        <f t="shared" si="97"/>
        <v/>
      </c>
      <c r="AO70" s="456" t="str">
        <f t="shared" si="97"/>
        <v/>
      </c>
      <c r="AP70" s="456" t="str">
        <f t="shared" si="97"/>
        <v/>
      </c>
      <c r="AQ70" s="459" t="str">
        <f t="shared" si="97"/>
        <v/>
      </c>
      <c r="AR70" s="460" t="str">
        <f t="shared" si="97"/>
        <v/>
      </c>
      <c r="AS70" s="456" t="str">
        <f t="shared" si="97"/>
        <v/>
      </c>
      <c r="AT70" s="456" t="str">
        <f t="shared" si="97"/>
        <v/>
      </c>
      <c r="AU70" s="457" t="str">
        <f t="shared" si="97"/>
        <v/>
      </c>
      <c r="AV70" s="458" t="str">
        <f t="shared" si="97"/>
        <v/>
      </c>
      <c r="AW70" s="456" t="str">
        <f t="shared" si="97"/>
        <v/>
      </c>
      <c r="AX70" s="456" t="str">
        <f t="shared" si="97"/>
        <v/>
      </c>
      <c r="AY70" s="459" t="str">
        <f t="shared" si="96"/>
        <v/>
      </c>
      <c r="AZ70" s="460" t="str">
        <f t="shared" si="96"/>
        <v/>
      </c>
      <c r="BA70" s="456" t="str">
        <f t="shared" si="96"/>
        <v/>
      </c>
      <c r="BB70" s="456" t="str">
        <f t="shared" si="96"/>
        <v/>
      </c>
      <c r="BC70" s="457" t="str">
        <f t="shared" si="96"/>
        <v/>
      </c>
      <c r="BD70" s="458" t="str">
        <f t="shared" si="96"/>
        <v/>
      </c>
      <c r="BE70" s="456" t="str">
        <f t="shared" si="96"/>
        <v/>
      </c>
      <c r="BF70" s="456" t="str">
        <f t="shared" si="96"/>
        <v/>
      </c>
      <c r="BG70" s="459" t="str">
        <f t="shared" si="96"/>
        <v/>
      </c>
      <c r="BH70" s="460" t="str">
        <f t="shared" si="96"/>
        <v/>
      </c>
      <c r="BI70" s="456" t="str">
        <f t="shared" si="96"/>
        <v/>
      </c>
      <c r="BJ70" s="456" t="str">
        <f t="shared" si="96"/>
        <v/>
      </c>
      <c r="BK70" s="457" t="str">
        <f t="shared" si="96"/>
        <v/>
      </c>
      <c r="BL70" s="458" t="str">
        <f t="shared" si="96"/>
        <v/>
      </c>
      <c r="BM70" s="456" t="str">
        <f t="shared" si="96"/>
        <v/>
      </c>
      <c r="BN70" s="456" t="str">
        <f t="shared" si="95"/>
        <v/>
      </c>
      <c r="BO70" s="459" t="str">
        <f t="shared" si="95"/>
        <v/>
      </c>
      <c r="BP70" s="458" t="str">
        <f t="shared" si="95"/>
        <v/>
      </c>
      <c r="BQ70" s="456" t="str">
        <f t="shared" si="95"/>
        <v/>
      </c>
      <c r="BR70" s="456" t="str">
        <f t="shared" si="95"/>
        <v/>
      </c>
      <c r="BS70" s="459" t="str">
        <f t="shared" si="95"/>
        <v/>
      </c>
      <c r="BT70" s="460" t="str">
        <f t="shared" si="95"/>
        <v/>
      </c>
      <c r="BU70" s="456" t="str">
        <f t="shared" si="95"/>
        <v/>
      </c>
      <c r="BV70" s="456" t="str">
        <f t="shared" si="95"/>
        <v/>
      </c>
      <c r="BW70" s="461" t="str">
        <f t="shared" si="95"/>
        <v/>
      </c>
      <c r="BX70" s="441"/>
    </row>
    <row r="71" spans="1:76" ht="15.9" customHeight="1">
      <c r="A71" s="496"/>
      <c r="B71" s="452" t="s">
        <v>1086</v>
      </c>
      <c r="C71" s="453" t="str">
        <f>VLOOKUP(B71,'P14'!B:U,19,0)&amp;""</f>
        <v>×</v>
      </c>
      <c r="D71" s="453" t="str">
        <f>VLOOKUP(B71,'P14'!B:U,2,0)&amp;""</f>
        <v/>
      </c>
      <c r="E71" s="453" t="str">
        <f>VLOOKUP(B71,'P14'!B:U,5,0)&amp;""</f>
        <v/>
      </c>
      <c r="F71" s="453" t="str">
        <f>VLOOKUP(B71,'P14'!B:U,8,0)&amp;""</f>
        <v/>
      </c>
      <c r="G71" s="453" t="str">
        <f>VLOOKUP(B71,'P14'!B:U,17,0)&amp;""</f>
        <v/>
      </c>
      <c r="H71" s="453" t="str">
        <f>VLOOKUP(B71,'P14'!B:U,18,0)&amp;""</f>
        <v/>
      </c>
      <c r="I71" s="525"/>
      <c r="J71" s="519"/>
      <c r="K71" s="520"/>
      <c r="L71" s="454" t="s">
        <v>971</v>
      </c>
      <c r="M71" s="521"/>
      <c r="N71" s="522"/>
      <c r="O71" s="523"/>
      <c r="P71" s="520"/>
      <c r="Q71" s="454" t="s">
        <v>971</v>
      </c>
      <c r="R71" s="521"/>
      <c r="S71" s="524"/>
      <c r="T71" s="455" t="str">
        <f t="shared" si="98"/>
        <v/>
      </c>
      <c r="U71" s="456" t="str">
        <f t="shared" si="98"/>
        <v/>
      </c>
      <c r="V71" s="456" t="str">
        <f t="shared" si="98"/>
        <v/>
      </c>
      <c r="W71" s="457" t="str">
        <f t="shared" si="98"/>
        <v/>
      </c>
      <c r="X71" s="458" t="str">
        <f t="shared" si="98"/>
        <v/>
      </c>
      <c r="Y71" s="456" t="str">
        <f t="shared" si="98"/>
        <v/>
      </c>
      <c r="Z71" s="456" t="str">
        <f t="shared" si="98"/>
        <v/>
      </c>
      <c r="AA71" s="459" t="str">
        <f t="shared" si="98"/>
        <v/>
      </c>
      <c r="AB71" s="460" t="str">
        <f t="shared" si="98"/>
        <v/>
      </c>
      <c r="AC71" s="456" t="str">
        <f t="shared" si="98"/>
        <v/>
      </c>
      <c r="AD71" s="456" t="str">
        <f t="shared" si="98"/>
        <v/>
      </c>
      <c r="AE71" s="457" t="str">
        <f t="shared" si="98"/>
        <v/>
      </c>
      <c r="AF71" s="458" t="str">
        <f t="shared" si="98"/>
        <v/>
      </c>
      <c r="AG71" s="456" t="str">
        <f t="shared" si="98"/>
        <v/>
      </c>
      <c r="AH71" s="456" t="str">
        <f t="shared" si="98"/>
        <v/>
      </c>
      <c r="AI71" s="459" t="str">
        <f t="shared" si="98"/>
        <v/>
      </c>
      <c r="AJ71" s="460" t="str">
        <f t="shared" si="97"/>
        <v/>
      </c>
      <c r="AK71" s="456" t="str">
        <f t="shared" si="97"/>
        <v/>
      </c>
      <c r="AL71" s="456" t="str">
        <f t="shared" si="97"/>
        <v/>
      </c>
      <c r="AM71" s="457" t="str">
        <f t="shared" si="97"/>
        <v/>
      </c>
      <c r="AN71" s="458" t="str">
        <f t="shared" si="97"/>
        <v/>
      </c>
      <c r="AO71" s="456" t="str">
        <f t="shared" si="97"/>
        <v/>
      </c>
      <c r="AP71" s="456" t="str">
        <f t="shared" si="97"/>
        <v/>
      </c>
      <c r="AQ71" s="459" t="str">
        <f t="shared" si="97"/>
        <v/>
      </c>
      <c r="AR71" s="460" t="str">
        <f t="shared" si="97"/>
        <v/>
      </c>
      <c r="AS71" s="456" t="str">
        <f t="shared" si="97"/>
        <v/>
      </c>
      <c r="AT71" s="456" t="str">
        <f t="shared" si="97"/>
        <v/>
      </c>
      <c r="AU71" s="457" t="str">
        <f t="shared" si="97"/>
        <v/>
      </c>
      <c r="AV71" s="458" t="str">
        <f t="shared" si="97"/>
        <v/>
      </c>
      <c r="AW71" s="456" t="str">
        <f t="shared" si="97"/>
        <v/>
      </c>
      <c r="AX71" s="456" t="str">
        <f t="shared" si="97"/>
        <v/>
      </c>
      <c r="AY71" s="459" t="str">
        <f t="shared" si="96"/>
        <v/>
      </c>
      <c r="AZ71" s="460" t="str">
        <f t="shared" si="96"/>
        <v/>
      </c>
      <c r="BA71" s="456" t="str">
        <f t="shared" si="96"/>
        <v/>
      </c>
      <c r="BB71" s="456" t="str">
        <f t="shared" si="96"/>
        <v/>
      </c>
      <c r="BC71" s="457" t="str">
        <f t="shared" si="96"/>
        <v/>
      </c>
      <c r="BD71" s="458" t="str">
        <f t="shared" si="96"/>
        <v/>
      </c>
      <c r="BE71" s="456" t="str">
        <f t="shared" si="96"/>
        <v/>
      </c>
      <c r="BF71" s="456" t="str">
        <f t="shared" si="96"/>
        <v/>
      </c>
      <c r="BG71" s="459" t="str">
        <f t="shared" si="96"/>
        <v/>
      </c>
      <c r="BH71" s="460" t="str">
        <f t="shared" si="96"/>
        <v/>
      </c>
      <c r="BI71" s="456" t="str">
        <f t="shared" si="96"/>
        <v/>
      </c>
      <c r="BJ71" s="456" t="str">
        <f t="shared" si="96"/>
        <v/>
      </c>
      <c r="BK71" s="457" t="str">
        <f t="shared" si="96"/>
        <v/>
      </c>
      <c r="BL71" s="458" t="str">
        <f t="shared" si="96"/>
        <v/>
      </c>
      <c r="BM71" s="456" t="str">
        <f t="shared" si="96"/>
        <v/>
      </c>
      <c r="BN71" s="456" t="str">
        <f t="shared" si="95"/>
        <v/>
      </c>
      <c r="BO71" s="459" t="str">
        <f t="shared" si="95"/>
        <v/>
      </c>
      <c r="BP71" s="458" t="str">
        <f t="shared" si="95"/>
        <v/>
      </c>
      <c r="BQ71" s="456" t="str">
        <f t="shared" si="95"/>
        <v/>
      </c>
      <c r="BR71" s="456" t="str">
        <f t="shared" si="95"/>
        <v/>
      </c>
      <c r="BS71" s="459" t="str">
        <f t="shared" si="95"/>
        <v/>
      </c>
      <c r="BT71" s="460" t="str">
        <f t="shared" si="95"/>
        <v/>
      </c>
      <c r="BU71" s="456" t="str">
        <f t="shared" si="95"/>
        <v/>
      </c>
      <c r="BV71" s="456" t="str">
        <f t="shared" si="95"/>
        <v/>
      </c>
      <c r="BW71" s="461" t="str">
        <f t="shared" si="95"/>
        <v/>
      </c>
      <c r="BX71" s="441"/>
    </row>
    <row r="72" spans="1:76" ht="15.9" customHeight="1">
      <c r="A72" s="496"/>
      <c r="B72" s="452" t="s">
        <v>1087</v>
      </c>
      <c r="C72" s="453" t="str">
        <f>VLOOKUP(B72,'P14'!B:U,19,0)&amp;""</f>
        <v>×</v>
      </c>
      <c r="D72" s="453" t="str">
        <f>VLOOKUP(B72,'P14'!B:U,2,0)&amp;""</f>
        <v/>
      </c>
      <c r="E72" s="453" t="str">
        <f>VLOOKUP(B72,'P14'!B:U,5,0)&amp;""</f>
        <v/>
      </c>
      <c r="F72" s="453" t="str">
        <f>VLOOKUP(B72,'P14'!B:U,8,0)&amp;""</f>
        <v/>
      </c>
      <c r="G72" s="453" t="str">
        <f>VLOOKUP(B72,'P14'!B:U,17,0)&amp;""</f>
        <v/>
      </c>
      <c r="H72" s="453" t="str">
        <f>VLOOKUP(B72,'P14'!B:U,18,0)&amp;""</f>
        <v/>
      </c>
      <c r="I72" s="525"/>
      <c r="J72" s="519"/>
      <c r="K72" s="520"/>
      <c r="L72" s="454" t="s">
        <v>971</v>
      </c>
      <c r="M72" s="521"/>
      <c r="N72" s="522"/>
      <c r="O72" s="523"/>
      <c r="P72" s="520"/>
      <c r="Q72" s="454" t="s">
        <v>971</v>
      </c>
      <c r="R72" s="521"/>
      <c r="S72" s="524"/>
      <c r="T72" s="455" t="str">
        <f t="shared" si="98"/>
        <v/>
      </c>
      <c r="U72" s="456" t="str">
        <f t="shared" si="98"/>
        <v/>
      </c>
      <c r="V72" s="456" t="str">
        <f t="shared" si="98"/>
        <v/>
      </c>
      <c r="W72" s="457" t="str">
        <f t="shared" si="98"/>
        <v/>
      </c>
      <c r="X72" s="458" t="str">
        <f t="shared" si="98"/>
        <v/>
      </c>
      <c r="Y72" s="456" t="str">
        <f t="shared" si="98"/>
        <v/>
      </c>
      <c r="Z72" s="456" t="str">
        <f t="shared" si="98"/>
        <v/>
      </c>
      <c r="AA72" s="459" t="str">
        <f t="shared" si="98"/>
        <v/>
      </c>
      <c r="AB72" s="460" t="str">
        <f t="shared" si="98"/>
        <v/>
      </c>
      <c r="AC72" s="456" t="str">
        <f t="shared" si="98"/>
        <v/>
      </c>
      <c r="AD72" s="456" t="str">
        <f t="shared" si="98"/>
        <v/>
      </c>
      <c r="AE72" s="457" t="str">
        <f t="shared" si="98"/>
        <v/>
      </c>
      <c r="AF72" s="458" t="str">
        <f t="shared" si="98"/>
        <v/>
      </c>
      <c r="AG72" s="456" t="str">
        <f t="shared" si="98"/>
        <v/>
      </c>
      <c r="AH72" s="456" t="str">
        <f t="shared" si="98"/>
        <v/>
      </c>
      <c r="AI72" s="459" t="str">
        <f t="shared" si="98"/>
        <v/>
      </c>
      <c r="AJ72" s="460" t="str">
        <f t="shared" si="97"/>
        <v/>
      </c>
      <c r="AK72" s="456" t="str">
        <f t="shared" si="97"/>
        <v/>
      </c>
      <c r="AL72" s="456" t="str">
        <f t="shared" si="97"/>
        <v/>
      </c>
      <c r="AM72" s="457" t="str">
        <f t="shared" si="97"/>
        <v/>
      </c>
      <c r="AN72" s="458" t="str">
        <f t="shared" si="97"/>
        <v/>
      </c>
      <c r="AO72" s="456" t="str">
        <f t="shared" si="97"/>
        <v/>
      </c>
      <c r="AP72" s="456" t="str">
        <f t="shared" si="97"/>
        <v/>
      </c>
      <c r="AQ72" s="459" t="str">
        <f t="shared" si="97"/>
        <v/>
      </c>
      <c r="AR72" s="460" t="str">
        <f t="shared" si="97"/>
        <v/>
      </c>
      <c r="AS72" s="456" t="str">
        <f t="shared" si="97"/>
        <v/>
      </c>
      <c r="AT72" s="456" t="str">
        <f t="shared" si="97"/>
        <v/>
      </c>
      <c r="AU72" s="457" t="str">
        <f t="shared" si="97"/>
        <v/>
      </c>
      <c r="AV72" s="458" t="str">
        <f t="shared" si="97"/>
        <v/>
      </c>
      <c r="AW72" s="456" t="str">
        <f t="shared" si="97"/>
        <v/>
      </c>
      <c r="AX72" s="456" t="str">
        <f t="shared" si="97"/>
        <v/>
      </c>
      <c r="AY72" s="459" t="str">
        <f t="shared" si="96"/>
        <v/>
      </c>
      <c r="AZ72" s="460" t="str">
        <f t="shared" si="96"/>
        <v/>
      </c>
      <c r="BA72" s="456" t="str">
        <f t="shared" si="96"/>
        <v/>
      </c>
      <c r="BB72" s="456" t="str">
        <f t="shared" si="96"/>
        <v/>
      </c>
      <c r="BC72" s="457" t="str">
        <f t="shared" si="96"/>
        <v/>
      </c>
      <c r="BD72" s="458" t="str">
        <f t="shared" si="96"/>
        <v/>
      </c>
      <c r="BE72" s="456" t="str">
        <f t="shared" si="96"/>
        <v/>
      </c>
      <c r="BF72" s="456" t="str">
        <f t="shared" si="96"/>
        <v/>
      </c>
      <c r="BG72" s="459" t="str">
        <f t="shared" si="96"/>
        <v/>
      </c>
      <c r="BH72" s="460" t="str">
        <f t="shared" si="96"/>
        <v/>
      </c>
      <c r="BI72" s="456" t="str">
        <f t="shared" si="96"/>
        <v/>
      </c>
      <c r="BJ72" s="456" t="str">
        <f t="shared" si="96"/>
        <v/>
      </c>
      <c r="BK72" s="457" t="str">
        <f t="shared" si="96"/>
        <v/>
      </c>
      <c r="BL72" s="458" t="str">
        <f t="shared" si="96"/>
        <v/>
      </c>
      <c r="BM72" s="456" t="str">
        <f t="shared" si="96"/>
        <v/>
      </c>
      <c r="BN72" s="456" t="str">
        <f t="shared" si="95"/>
        <v/>
      </c>
      <c r="BO72" s="459" t="str">
        <f t="shared" si="95"/>
        <v/>
      </c>
      <c r="BP72" s="458" t="str">
        <f t="shared" si="95"/>
        <v/>
      </c>
      <c r="BQ72" s="456" t="str">
        <f t="shared" si="95"/>
        <v/>
      </c>
      <c r="BR72" s="456" t="str">
        <f t="shared" si="95"/>
        <v/>
      </c>
      <c r="BS72" s="459" t="str">
        <f t="shared" si="95"/>
        <v/>
      </c>
      <c r="BT72" s="460" t="str">
        <f t="shared" si="95"/>
        <v/>
      </c>
      <c r="BU72" s="456" t="str">
        <f t="shared" si="95"/>
        <v/>
      </c>
      <c r="BV72" s="456" t="str">
        <f t="shared" si="95"/>
        <v/>
      </c>
      <c r="BW72" s="461" t="str">
        <f t="shared" si="95"/>
        <v/>
      </c>
      <c r="BX72" s="441"/>
    </row>
    <row r="73" spans="1:76" ht="15.9" customHeight="1">
      <c r="A73" s="496"/>
      <c r="B73" s="452" t="s">
        <v>1088</v>
      </c>
      <c r="C73" s="453" t="str">
        <f>VLOOKUP(B73,'P14'!B:U,19,0)&amp;""</f>
        <v>×</v>
      </c>
      <c r="D73" s="453" t="str">
        <f>VLOOKUP(B73,'P14'!B:U,2,0)&amp;""</f>
        <v/>
      </c>
      <c r="E73" s="453" t="str">
        <f>VLOOKUP(B73,'P14'!B:U,5,0)&amp;""</f>
        <v/>
      </c>
      <c r="F73" s="453" t="str">
        <f>VLOOKUP(B73,'P14'!B:U,8,0)&amp;""</f>
        <v/>
      </c>
      <c r="G73" s="453" t="str">
        <f>VLOOKUP(B73,'P14'!B:U,17,0)&amp;""</f>
        <v/>
      </c>
      <c r="H73" s="453" t="str">
        <f>VLOOKUP(B73,'P14'!B:U,18,0)&amp;""</f>
        <v/>
      </c>
      <c r="I73" s="525"/>
      <c r="J73" s="519"/>
      <c r="K73" s="520"/>
      <c r="L73" s="454" t="s">
        <v>971</v>
      </c>
      <c r="M73" s="521"/>
      <c r="N73" s="522"/>
      <c r="O73" s="523"/>
      <c r="P73" s="520"/>
      <c r="Q73" s="454" t="s">
        <v>971</v>
      </c>
      <c r="R73" s="521"/>
      <c r="S73" s="524"/>
      <c r="T73" s="455" t="str">
        <f t="shared" si="98"/>
        <v/>
      </c>
      <c r="U73" s="456" t="str">
        <f t="shared" si="98"/>
        <v/>
      </c>
      <c r="V73" s="456" t="str">
        <f t="shared" si="98"/>
        <v/>
      </c>
      <c r="W73" s="457" t="str">
        <f t="shared" si="98"/>
        <v/>
      </c>
      <c r="X73" s="458" t="str">
        <f t="shared" si="98"/>
        <v/>
      </c>
      <c r="Y73" s="456" t="str">
        <f t="shared" si="98"/>
        <v/>
      </c>
      <c r="Z73" s="456" t="str">
        <f t="shared" si="98"/>
        <v/>
      </c>
      <c r="AA73" s="459" t="str">
        <f t="shared" si="98"/>
        <v/>
      </c>
      <c r="AB73" s="460" t="str">
        <f t="shared" si="98"/>
        <v/>
      </c>
      <c r="AC73" s="456" t="str">
        <f t="shared" si="98"/>
        <v/>
      </c>
      <c r="AD73" s="456" t="str">
        <f t="shared" si="98"/>
        <v/>
      </c>
      <c r="AE73" s="457" t="str">
        <f t="shared" si="98"/>
        <v/>
      </c>
      <c r="AF73" s="458" t="str">
        <f t="shared" si="98"/>
        <v/>
      </c>
      <c r="AG73" s="456" t="str">
        <f t="shared" si="98"/>
        <v/>
      </c>
      <c r="AH73" s="456" t="str">
        <f t="shared" si="98"/>
        <v/>
      </c>
      <c r="AI73" s="459" t="str">
        <f t="shared" si="98"/>
        <v/>
      </c>
      <c r="AJ73" s="460" t="str">
        <f t="shared" si="97"/>
        <v/>
      </c>
      <c r="AK73" s="456" t="str">
        <f t="shared" si="97"/>
        <v/>
      </c>
      <c r="AL73" s="456" t="str">
        <f t="shared" si="97"/>
        <v/>
      </c>
      <c r="AM73" s="457" t="str">
        <f t="shared" si="97"/>
        <v/>
      </c>
      <c r="AN73" s="458" t="str">
        <f t="shared" si="97"/>
        <v/>
      </c>
      <c r="AO73" s="456" t="str">
        <f t="shared" si="97"/>
        <v/>
      </c>
      <c r="AP73" s="456" t="str">
        <f t="shared" si="97"/>
        <v/>
      </c>
      <c r="AQ73" s="459" t="str">
        <f t="shared" si="97"/>
        <v/>
      </c>
      <c r="AR73" s="460" t="str">
        <f t="shared" si="97"/>
        <v/>
      </c>
      <c r="AS73" s="456" t="str">
        <f t="shared" si="97"/>
        <v/>
      </c>
      <c r="AT73" s="456" t="str">
        <f t="shared" si="97"/>
        <v/>
      </c>
      <c r="AU73" s="457" t="str">
        <f t="shared" si="97"/>
        <v/>
      </c>
      <c r="AV73" s="458" t="str">
        <f t="shared" si="97"/>
        <v/>
      </c>
      <c r="AW73" s="456" t="str">
        <f t="shared" si="97"/>
        <v/>
      </c>
      <c r="AX73" s="456" t="str">
        <f t="shared" si="97"/>
        <v/>
      </c>
      <c r="AY73" s="459" t="str">
        <f t="shared" si="96"/>
        <v/>
      </c>
      <c r="AZ73" s="460" t="str">
        <f t="shared" si="96"/>
        <v/>
      </c>
      <c r="BA73" s="456" t="str">
        <f t="shared" si="96"/>
        <v/>
      </c>
      <c r="BB73" s="456" t="str">
        <f t="shared" si="96"/>
        <v/>
      </c>
      <c r="BC73" s="457" t="str">
        <f t="shared" si="96"/>
        <v/>
      </c>
      <c r="BD73" s="458" t="str">
        <f t="shared" si="96"/>
        <v/>
      </c>
      <c r="BE73" s="456" t="str">
        <f t="shared" si="96"/>
        <v/>
      </c>
      <c r="BF73" s="456" t="str">
        <f t="shared" si="96"/>
        <v/>
      </c>
      <c r="BG73" s="459" t="str">
        <f t="shared" si="96"/>
        <v/>
      </c>
      <c r="BH73" s="460" t="str">
        <f t="shared" si="96"/>
        <v/>
      </c>
      <c r="BI73" s="456" t="str">
        <f t="shared" si="96"/>
        <v/>
      </c>
      <c r="BJ73" s="456" t="str">
        <f t="shared" si="96"/>
        <v/>
      </c>
      <c r="BK73" s="457" t="str">
        <f t="shared" si="96"/>
        <v/>
      </c>
      <c r="BL73" s="458" t="str">
        <f t="shared" si="96"/>
        <v/>
      </c>
      <c r="BM73" s="456" t="str">
        <f t="shared" si="96"/>
        <v/>
      </c>
      <c r="BN73" s="456" t="str">
        <f t="shared" si="95"/>
        <v/>
      </c>
      <c r="BO73" s="459" t="str">
        <f t="shared" si="95"/>
        <v/>
      </c>
      <c r="BP73" s="458" t="str">
        <f t="shared" si="95"/>
        <v/>
      </c>
      <c r="BQ73" s="456" t="str">
        <f t="shared" si="95"/>
        <v/>
      </c>
      <c r="BR73" s="456" t="str">
        <f t="shared" si="95"/>
        <v/>
      </c>
      <c r="BS73" s="459" t="str">
        <f t="shared" si="95"/>
        <v/>
      </c>
      <c r="BT73" s="460" t="str">
        <f t="shared" si="95"/>
        <v/>
      </c>
      <c r="BU73" s="456" t="str">
        <f t="shared" si="95"/>
        <v/>
      </c>
      <c r="BV73" s="456" t="str">
        <f t="shared" si="95"/>
        <v/>
      </c>
      <c r="BW73" s="461" t="str">
        <f t="shared" si="95"/>
        <v/>
      </c>
      <c r="BX73" s="441"/>
    </row>
    <row r="74" spans="1:76" ht="15.9" customHeight="1">
      <c r="A74" s="496"/>
      <c r="B74" s="452" t="s">
        <v>1089</v>
      </c>
      <c r="C74" s="453" t="str">
        <f>VLOOKUP(B74,'P14'!B:U,19,0)&amp;""</f>
        <v>×</v>
      </c>
      <c r="D74" s="453" t="str">
        <f>VLOOKUP(B74,'P14'!B:U,2,0)&amp;""</f>
        <v/>
      </c>
      <c r="E74" s="453" t="str">
        <f>VLOOKUP(B74,'P14'!B:U,5,0)&amp;""</f>
        <v/>
      </c>
      <c r="F74" s="453" t="str">
        <f>VLOOKUP(B74,'P14'!B:U,8,0)&amp;""</f>
        <v/>
      </c>
      <c r="G74" s="453" t="str">
        <f>VLOOKUP(B74,'P14'!B:U,17,0)&amp;""</f>
        <v/>
      </c>
      <c r="H74" s="453" t="str">
        <f>VLOOKUP(B74,'P14'!B:U,18,0)&amp;""</f>
        <v/>
      </c>
      <c r="I74" s="525"/>
      <c r="J74" s="519"/>
      <c r="K74" s="520"/>
      <c r="L74" s="454" t="s">
        <v>971</v>
      </c>
      <c r="M74" s="521"/>
      <c r="N74" s="522"/>
      <c r="O74" s="523"/>
      <c r="P74" s="520"/>
      <c r="Q74" s="454" t="s">
        <v>971</v>
      </c>
      <c r="R74" s="521"/>
      <c r="S74" s="524"/>
      <c r="T74" s="455" t="str">
        <f t="shared" si="98"/>
        <v/>
      </c>
      <c r="U74" s="456" t="str">
        <f t="shared" si="98"/>
        <v/>
      </c>
      <c r="V74" s="456" t="str">
        <f t="shared" si="98"/>
        <v/>
      </c>
      <c r="W74" s="457" t="str">
        <f t="shared" si="98"/>
        <v/>
      </c>
      <c r="X74" s="458" t="str">
        <f t="shared" si="98"/>
        <v/>
      </c>
      <c r="Y74" s="456" t="str">
        <f t="shared" si="98"/>
        <v/>
      </c>
      <c r="Z74" s="456" t="str">
        <f t="shared" si="98"/>
        <v/>
      </c>
      <c r="AA74" s="459" t="str">
        <f t="shared" si="98"/>
        <v/>
      </c>
      <c r="AB74" s="460" t="str">
        <f t="shared" si="98"/>
        <v/>
      </c>
      <c r="AC74" s="456" t="str">
        <f t="shared" si="98"/>
        <v/>
      </c>
      <c r="AD74" s="456" t="str">
        <f t="shared" si="98"/>
        <v/>
      </c>
      <c r="AE74" s="457" t="str">
        <f t="shared" si="98"/>
        <v/>
      </c>
      <c r="AF74" s="458" t="str">
        <f t="shared" si="98"/>
        <v/>
      </c>
      <c r="AG74" s="456" t="str">
        <f t="shared" si="98"/>
        <v/>
      </c>
      <c r="AH74" s="456" t="str">
        <f t="shared" si="98"/>
        <v/>
      </c>
      <c r="AI74" s="459" t="str">
        <f t="shared" si="98"/>
        <v/>
      </c>
      <c r="AJ74" s="460" t="str">
        <f t="shared" si="97"/>
        <v/>
      </c>
      <c r="AK74" s="456" t="str">
        <f t="shared" si="97"/>
        <v/>
      </c>
      <c r="AL74" s="456" t="str">
        <f t="shared" si="97"/>
        <v/>
      </c>
      <c r="AM74" s="457" t="str">
        <f t="shared" si="97"/>
        <v/>
      </c>
      <c r="AN74" s="458" t="str">
        <f t="shared" si="97"/>
        <v/>
      </c>
      <c r="AO74" s="456" t="str">
        <f t="shared" si="97"/>
        <v/>
      </c>
      <c r="AP74" s="456" t="str">
        <f t="shared" si="97"/>
        <v/>
      </c>
      <c r="AQ74" s="459" t="str">
        <f t="shared" si="97"/>
        <v/>
      </c>
      <c r="AR74" s="460" t="str">
        <f t="shared" si="97"/>
        <v/>
      </c>
      <c r="AS74" s="456" t="str">
        <f t="shared" si="97"/>
        <v/>
      </c>
      <c r="AT74" s="456" t="str">
        <f t="shared" si="97"/>
        <v/>
      </c>
      <c r="AU74" s="457" t="str">
        <f t="shared" si="97"/>
        <v/>
      </c>
      <c r="AV74" s="458" t="str">
        <f t="shared" si="97"/>
        <v/>
      </c>
      <c r="AW74" s="456" t="str">
        <f t="shared" si="97"/>
        <v/>
      </c>
      <c r="AX74" s="456" t="str">
        <f t="shared" si="97"/>
        <v/>
      </c>
      <c r="AY74" s="459" t="str">
        <f t="shared" si="96"/>
        <v/>
      </c>
      <c r="AZ74" s="460" t="str">
        <f t="shared" si="96"/>
        <v/>
      </c>
      <c r="BA74" s="456" t="str">
        <f t="shared" si="96"/>
        <v/>
      </c>
      <c r="BB74" s="456" t="str">
        <f t="shared" si="96"/>
        <v/>
      </c>
      <c r="BC74" s="457" t="str">
        <f t="shared" si="96"/>
        <v/>
      </c>
      <c r="BD74" s="458" t="str">
        <f t="shared" si="96"/>
        <v/>
      </c>
      <c r="BE74" s="456" t="str">
        <f t="shared" si="96"/>
        <v/>
      </c>
      <c r="BF74" s="456" t="str">
        <f t="shared" si="96"/>
        <v/>
      </c>
      <c r="BG74" s="459" t="str">
        <f t="shared" si="96"/>
        <v/>
      </c>
      <c r="BH74" s="460" t="str">
        <f t="shared" si="96"/>
        <v/>
      </c>
      <c r="BI74" s="456" t="str">
        <f t="shared" si="96"/>
        <v/>
      </c>
      <c r="BJ74" s="456" t="str">
        <f t="shared" si="96"/>
        <v/>
      </c>
      <c r="BK74" s="457" t="str">
        <f t="shared" si="96"/>
        <v/>
      </c>
      <c r="BL74" s="458" t="str">
        <f t="shared" si="96"/>
        <v/>
      </c>
      <c r="BM74" s="456" t="str">
        <f t="shared" si="96"/>
        <v/>
      </c>
      <c r="BN74" s="456" t="str">
        <f t="shared" si="95"/>
        <v/>
      </c>
      <c r="BO74" s="459" t="str">
        <f t="shared" si="95"/>
        <v/>
      </c>
      <c r="BP74" s="458" t="str">
        <f t="shared" si="95"/>
        <v/>
      </c>
      <c r="BQ74" s="456" t="str">
        <f t="shared" si="95"/>
        <v/>
      </c>
      <c r="BR74" s="456" t="str">
        <f t="shared" si="95"/>
        <v/>
      </c>
      <c r="BS74" s="459" t="str">
        <f t="shared" si="95"/>
        <v/>
      </c>
      <c r="BT74" s="460" t="str">
        <f t="shared" si="95"/>
        <v/>
      </c>
      <c r="BU74" s="456" t="str">
        <f t="shared" si="95"/>
        <v/>
      </c>
      <c r="BV74" s="456" t="str">
        <f t="shared" si="95"/>
        <v/>
      </c>
      <c r="BW74" s="461" t="str">
        <f t="shared" si="95"/>
        <v/>
      </c>
      <c r="BX74" s="441"/>
    </row>
    <row r="75" spans="1:76" ht="15.9" customHeight="1">
      <c r="A75" s="496"/>
      <c r="B75" s="452" t="s">
        <v>1090</v>
      </c>
      <c r="C75" s="453" t="str">
        <f>VLOOKUP(B75,'P14'!B:U,19,0)&amp;""</f>
        <v>×</v>
      </c>
      <c r="D75" s="453" t="str">
        <f>VLOOKUP(B75,'P14'!B:U,2,0)&amp;""</f>
        <v/>
      </c>
      <c r="E75" s="453" t="str">
        <f>VLOOKUP(B75,'P14'!B:U,5,0)&amp;""</f>
        <v/>
      </c>
      <c r="F75" s="453" t="str">
        <f>VLOOKUP(B75,'P14'!B:U,8,0)&amp;""</f>
        <v/>
      </c>
      <c r="G75" s="453" t="str">
        <f>VLOOKUP(B75,'P14'!B:U,17,0)&amp;""</f>
        <v/>
      </c>
      <c r="H75" s="453" t="str">
        <f>VLOOKUP(B75,'P14'!B:U,18,0)&amp;""</f>
        <v/>
      </c>
      <c r="I75" s="525"/>
      <c r="J75" s="519"/>
      <c r="K75" s="520"/>
      <c r="L75" s="454" t="s">
        <v>971</v>
      </c>
      <c r="M75" s="521"/>
      <c r="N75" s="522"/>
      <c r="O75" s="523"/>
      <c r="P75" s="520"/>
      <c r="Q75" s="454" t="s">
        <v>971</v>
      </c>
      <c r="R75" s="521"/>
      <c r="S75" s="524"/>
      <c r="T75" s="455" t="str">
        <f t="shared" si="98"/>
        <v/>
      </c>
      <c r="U75" s="456" t="str">
        <f t="shared" si="98"/>
        <v/>
      </c>
      <c r="V75" s="456" t="str">
        <f t="shared" si="98"/>
        <v/>
      </c>
      <c r="W75" s="457" t="str">
        <f t="shared" si="98"/>
        <v/>
      </c>
      <c r="X75" s="458" t="str">
        <f t="shared" si="98"/>
        <v/>
      </c>
      <c r="Y75" s="456" t="str">
        <f t="shared" si="98"/>
        <v/>
      </c>
      <c r="Z75" s="456" t="str">
        <f t="shared" si="98"/>
        <v/>
      </c>
      <c r="AA75" s="459" t="str">
        <f t="shared" si="98"/>
        <v/>
      </c>
      <c r="AB75" s="460" t="str">
        <f t="shared" si="98"/>
        <v/>
      </c>
      <c r="AC75" s="456" t="str">
        <f t="shared" si="98"/>
        <v/>
      </c>
      <c r="AD75" s="456" t="str">
        <f t="shared" si="98"/>
        <v/>
      </c>
      <c r="AE75" s="457" t="str">
        <f t="shared" si="98"/>
        <v/>
      </c>
      <c r="AF75" s="458" t="str">
        <f t="shared" si="98"/>
        <v/>
      </c>
      <c r="AG75" s="456" t="str">
        <f t="shared" si="98"/>
        <v/>
      </c>
      <c r="AH75" s="456" t="str">
        <f t="shared" si="98"/>
        <v/>
      </c>
      <c r="AI75" s="459" t="str">
        <f t="shared" si="98"/>
        <v/>
      </c>
      <c r="AJ75" s="460" t="str">
        <f t="shared" si="97"/>
        <v/>
      </c>
      <c r="AK75" s="456" t="str">
        <f t="shared" si="97"/>
        <v/>
      </c>
      <c r="AL75" s="456" t="str">
        <f t="shared" si="97"/>
        <v/>
      </c>
      <c r="AM75" s="457" t="str">
        <f t="shared" si="97"/>
        <v/>
      </c>
      <c r="AN75" s="458" t="str">
        <f t="shared" si="97"/>
        <v/>
      </c>
      <c r="AO75" s="456" t="str">
        <f t="shared" si="97"/>
        <v/>
      </c>
      <c r="AP75" s="456" t="str">
        <f t="shared" si="97"/>
        <v/>
      </c>
      <c r="AQ75" s="459" t="str">
        <f t="shared" si="97"/>
        <v/>
      </c>
      <c r="AR75" s="460" t="str">
        <f t="shared" si="97"/>
        <v/>
      </c>
      <c r="AS75" s="456" t="str">
        <f t="shared" si="97"/>
        <v/>
      </c>
      <c r="AT75" s="456" t="str">
        <f t="shared" si="97"/>
        <v/>
      </c>
      <c r="AU75" s="457" t="str">
        <f t="shared" si="97"/>
        <v/>
      </c>
      <c r="AV75" s="458" t="str">
        <f t="shared" si="97"/>
        <v/>
      </c>
      <c r="AW75" s="456" t="str">
        <f t="shared" si="97"/>
        <v/>
      </c>
      <c r="AX75" s="456" t="str">
        <f t="shared" si="97"/>
        <v/>
      </c>
      <c r="AY75" s="459" t="str">
        <f t="shared" si="96"/>
        <v/>
      </c>
      <c r="AZ75" s="460" t="str">
        <f t="shared" si="96"/>
        <v/>
      </c>
      <c r="BA75" s="456" t="str">
        <f t="shared" si="96"/>
        <v/>
      </c>
      <c r="BB75" s="456" t="str">
        <f t="shared" si="96"/>
        <v/>
      </c>
      <c r="BC75" s="457" t="str">
        <f t="shared" si="96"/>
        <v/>
      </c>
      <c r="BD75" s="458" t="str">
        <f t="shared" si="96"/>
        <v/>
      </c>
      <c r="BE75" s="456" t="str">
        <f t="shared" si="96"/>
        <v/>
      </c>
      <c r="BF75" s="456" t="str">
        <f t="shared" si="96"/>
        <v/>
      </c>
      <c r="BG75" s="459" t="str">
        <f t="shared" si="96"/>
        <v/>
      </c>
      <c r="BH75" s="460" t="str">
        <f t="shared" si="96"/>
        <v/>
      </c>
      <c r="BI75" s="456" t="str">
        <f t="shared" si="96"/>
        <v/>
      </c>
      <c r="BJ75" s="456" t="str">
        <f t="shared" si="96"/>
        <v/>
      </c>
      <c r="BK75" s="457" t="str">
        <f t="shared" si="96"/>
        <v/>
      </c>
      <c r="BL75" s="458" t="str">
        <f t="shared" si="96"/>
        <v/>
      </c>
      <c r="BM75" s="456" t="str">
        <f t="shared" si="96"/>
        <v/>
      </c>
      <c r="BN75" s="456" t="str">
        <f t="shared" si="95"/>
        <v/>
      </c>
      <c r="BO75" s="459" t="str">
        <f t="shared" si="95"/>
        <v/>
      </c>
      <c r="BP75" s="458" t="str">
        <f t="shared" si="95"/>
        <v/>
      </c>
      <c r="BQ75" s="456" t="str">
        <f t="shared" si="95"/>
        <v/>
      </c>
      <c r="BR75" s="456" t="str">
        <f t="shared" si="95"/>
        <v/>
      </c>
      <c r="BS75" s="459" t="str">
        <f t="shared" si="95"/>
        <v/>
      </c>
      <c r="BT75" s="460" t="str">
        <f t="shared" si="95"/>
        <v/>
      </c>
      <c r="BU75" s="456" t="str">
        <f t="shared" si="95"/>
        <v/>
      </c>
      <c r="BV75" s="456" t="str">
        <f t="shared" si="95"/>
        <v/>
      </c>
      <c r="BW75" s="461" t="str">
        <f t="shared" si="95"/>
        <v/>
      </c>
      <c r="BX75" s="441"/>
    </row>
    <row r="76" spans="1:76" ht="15.9" customHeight="1">
      <c r="A76" s="496"/>
      <c r="B76" s="452" t="s">
        <v>1091</v>
      </c>
      <c r="C76" s="453" t="str">
        <f>VLOOKUP(B76,'P14'!B:U,19,0)&amp;""</f>
        <v>×</v>
      </c>
      <c r="D76" s="453" t="str">
        <f>VLOOKUP(B76,'P14'!B:U,2,0)&amp;""</f>
        <v/>
      </c>
      <c r="E76" s="453" t="str">
        <f>VLOOKUP(B76,'P14'!B:U,5,0)&amp;""</f>
        <v/>
      </c>
      <c r="F76" s="453" t="str">
        <f>VLOOKUP(B76,'P14'!B:U,8,0)&amp;""</f>
        <v/>
      </c>
      <c r="G76" s="453" t="str">
        <f>VLOOKUP(B76,'P14'!B:U,17,0)&amp;""</f>
        <v/>
      </c>
      <c r="H76" s="453" t="str">
        <f>VLOOKUP(B76,'P14'!B:U,18,0)&amp;""</f>
        <v/>
      </c>
      <c r="I76" s="525"/>
      <c r="J76" s="519"/>
      <c r="K76" s="520"/>
      <c r="L76" s="454" t="s">
        <v>971</v>
      </c>
      <c r="M76" s="521"/>
      <c r="N76" s="522"/>
      <c r="O76" s="523"/>
      <c r="P76" s="520"/>
      <c r="Q76" s="454" t="s">
        <v>971</v>
      </c>
      <c r="R76" s="521"/>
      <c r="S76" s="524"/>
      <c r="T76" s="455" t="str">
        <f t="shared" si="98"/>
        <v/>
      </c>
      <c r="U76" s="456" t="str">
        <f t="shared" si="98"/>
        <v/>
      </c>
      <c r="V76" s="456" t="str">
        <f t="shared" si="98"/>
        <v/>
      </c>
      <c r="W76" s="457" t="str">
        <f t="shared" si="98"/>
        <v/>
      </c>
      <c r="X76" s="458" t="str">
        <f t="shared" si="98"/>
        <v/>
      </c>
      <c r="Y76" s="456" t="str">
        <f t="shared" si="98"/>
        <v/>
      </c>
      <c r="Z76" s="456" t="str">
        <f t="shared" si="98"/>
        <v/>
      </c>
      <c r="AA76" s="459" t="str">
        <f t="shared" si="98"/>
        <v/>
      </c>
      <c r="AB76" s="460" t="str">
        <f t="shared" si="98"/>
        <v/>
      </c>
      <c r="AC76" s="456" t="str">
        <f t="shared" si="98"/>
        <v/>
      </c>
      <c r="AD76" s="456" t="str">
        <f t="shared" si="98"/>
        <v/>
      </c>
      <c r="AE76" s="457" t="str">
        <f t="shared" si="98"/>
        <v/>
      </c>
      <c r="AF76" s="458" t="str">
        <f t="shared" si="98"/>
        <v/>
      </c>
      <c r="AG76" s="456" t="str">
        <f t="shared" si="98"/>
        <v/>
      </c>
      <c r="AH76" s="456" t="str">
        <f t="shared" si="98"/>
        <v/>
      </c>
      <c r="AI76" s="459" t="str">
        <f t="shared" si="98"/>
        <v/>
      </c>
      <c r="AJ76" s="460" t="str">
        <f t="shared" si="97"/>
        <v/>
      </c>
      <c r="AK76" s="456" t="str">
        <f t="shared" si="97"/>
        <v/>
      </c>
      <c r="AL76" s="456" t="str">
        <f t="shared" si="97"/>
        <v/>
      </c>
      <c r="AM76" s="457" t="str">
        <f t="shared" si="97"/>
        <v/>
      </c>
      <c r="AN76" s="458" t="str">
        <f t="shared" si="97"/>
        <v/>
      </c>
      <c r="AO76" s="456" t="str">
        <f t="shared" si="97"/>
        <v/>
      </c>
      <c r="AP76" s="456" t="str">
        <f t="shared" si="97"/>
        <v/>
      </c>
      <c r="AQ76" s="459" t="str">
        <f t="shared" si="97"/>
        <v/>
      </c>
      <c r="AR76" s="460" t="str">
        <f t="shared" si="97"/>
        <v/>
      </c>
      <c r="AS76" s="456" t="str">
        <f t="shared" si="97"/>
        <v/>
      </c>
      <c r="AT76" s="456" t="str">
        <f t="shared" si="97"/>
        <v/>
      </c>
      <c r="AU76" s="457" t="str">
        <f t="shared" si="97"/>
        <v/>
      </c>
      <c r="AV76" s="458" t="str">
        <f t="shared" si="97"/>
        <v/>
      </c>
      <c r="AW76" s="456" t="str">
        <f t="shared" si="97"/>
        <v/>
      </c>
      <c r="AX76" s="456" t="str">
        <f t="shared" si="97"/>
        <v/>
      </c>
      <c r="AY76" s="459" t="str">
        <f t="shared" si="96"/>
        <v/>
      </c>
      <c r="AZ76" s="460" t="str">
        <f t="shared" si="96"/>
        <v/>
      </c>
      <c r="BA76" s="456" t="str">
        <f t="shared" si="96"/>
        <v/>
      </c>
      <c r="BB76" s="456" t="str">
        <f t="shared" si="96"/>
        <v/>
      </c>
      <c r="BC76" s="457" t="str">
        <f t="shared" si="96"/>
        <v/>
      </c>
      <c r="BD76" s="458" t="str">
        <f t="shared" si="96"/>
        <v/>
      </c>
      <c r="BE76" s="456" t="str">
        <f t="shared" si="96"/>
        <v/>
      </c>
      <c r="BF76" s="456" t="str">
        <f t="shared" si="96"/>
        <v/>
      </c>
      <c r="BG76" s="459" t="str">
        <f t="shared" si="96"/>
        <v/>
      </c>
      <c r="BH76" s="460" t="str">
        <f t="shared" si="96"/>
        <v/>
      </c>
      <c r="BI76" s="456" t="str">
        <f t="shared" si="96"/>
        <v/>
      </c>
      <c r="BJ76" s="456" t="str">
        <f t="shared" si="96"/>
        <v/>
      </c>
      <c r="BK76" s="457" t="str">
        <f t="shared" si="96"/>
        <v/>
      </c>
      <c r="BL76" s="458" t="str">
        <f t="shared" si="96"/>
        <v/>
      </c>
      <c r="BM76" s="456" t="str">
        <f t="shared" si="96"/>
        <v/>
      </c>
      <c r="BN76" s="456" t="str">
        <f t="shared" si="95"/>
        <v/>
      </c>
      <c r="BO76" s="459" t="str">
        <f t="shared" si="95"/>
        <v/>
      </c>
      <c r="BP76" s="458" t="str">
        <f t="shared" si="95"/>
        <v/>
      </c>
      <c r="BQ76" s="456" t="str">
        <f t="shared" si="95"/>
        <v/>
      </c>
      <c r="BR76" s="456" t="str">
        <f t="shared" si="95"/>
        <v/>
      </c>
      <c r="BS76" s="459" t="str">
        <f t="shared" si="95"/>
        <v/>
      </c>
      <c r="BT76" s="460" t="str">
        <f t="shared" si="95"/>
        <v/>
      </c>
      <c r="BU76" s="456" t="str">
        <f t="shared" si="95"/>
        <v/>
      </c>
      <c r="BV76" s="456" t="str">
        <f t="shared" si="95"/>
        <v/>
      </c>
      <c r="BW76" s="461" t="str">
        <f t="shared" si="95"/>
        <v/>
      </c>
      <c r="BX76" s="441"/>
    </row>
    <row r="77" spans="1:76" ht="15.9" customHeight="1">
      <c r="A77" s="496"/>
      <c r="B77" s="452" t="s">
        <v>1092</v>
      </c>
      <c r="C77" s="453" t="str">
        <f>VLOOKUP(B77,'P14'!B:U,19,0)&amp;""</f>
        <v>×</v>
      </c>
      <c r="D77" s="453" t="str">
        <f>VLOOKUP(B77,'P14'!B:U,2,0)&amp;""</f>
        <v/>
      </c>
      <c r="E77" s="453" t="str">
        <f>VLOOKUP(B77,'P14'!B:U,5,0)&amp;""</f>
        <v/>
      </c>
      <c r="F77" s="453" t="str">
        <f>VLOOKUP(B77,'P14'!B:U,8,0)&amp;""</f>
        <v/>
      </c>
      <c r="G77" s="453" t="str">
        <f>VLOOKUP(B77,'P14'!B:U,17,0)&amp;""</f>
        <v/>
      </c>
      <c r="H77" s="453" t="str">
        <f>VLOOKUP(B77,'P14'!B:U,18,0)&amp;""</f>
        <v/>
      </c>
      <c r="I77" s="525"/>
      <c r="J77" s="519"/>
      <c r="K77" s="520"/>
      <c r="L77" s="454" t="s">
        <v>971</v>
      </c>
      <c r="M77" s="521"/>
      <c r="N77" s="522"/>
      <c r="O77" s="523"/>
      <c r="P77" s="520"/>
      <c r="Q77" s="454" t="s">
        <v>971</v>
      </c>
      <c r="R77" s="521"/>
      <c r="S77" s="524"/>
      <c r="T77" s="455" t="str">
        <f t="shared" si="98"/>
        <v/>
      </c>
      <c r="U77" s="456" t="str">
        <f t="shared" si="98"/>
        <v/>
      </c>
      <c r="V77" s="456" t="str">
        <f t="shared" si="98"/>
        <v/>
      </c>
      <c r="W77" s="457" t="str">
        <f t="shared" si="98"/>
        <v/>
      </c>
      <c r="X77" s="458" t="str">
        <f t="shared" si="98"/>
        <v/>
      </c>
      <c r="Y77" s="456" t="str">
        <f t="shared" si="98"/>
        <v/>
      </c>
      <c r="Z77" s="456" t="str">
        <f t="shared" si="98"/>
        <v/>
      </c>
      <c r="AA77" s="459" t="str">
        <f t="shared" si="98"/>
        <v/>
      </c>
      <c r="AB77" s="460" t="str">
        <f t="shared" si="98"/>
        <v/>
      </c>
      <c r="AC77" s="456" t="str">
        <f t="shared" si="98"/>
        <v/>
      </c>
      <c r="AD77" s="456" t="str">
        <f t="shared" si="98"/>
        <v/>
      </c>
      <c r="AE77" s="457" t="str">
        <f t="shared" si="98"/>
        <v/>
      </c>
      <c r="AF77" s="458" t="str">
        <f t="shared" si="98"/>
        <v/>
      </c>
      <c r="AG77" s="456" t="str">
        <f t="shared" si="98"/>
        <v/>
      </c>
      <c r="AH77" s="456" t="str">
        <f t="shared" si="98"/>
        <v/>
      </c>
      <c r="AI77" s="459" t="str">
        <f t="shared" si="98"/>
        <v/>
      </c>
      <c r="AJ77" s="460" t="str">
        <f t="shared" si="97"/>
        <v/>
      </c>
      <c r="AK77" s="456" t="str">
        <f t="shared" si="97"/>
        <v/>
      </c>
      <c r="AL77" s="456" t="str">
        <f t="shared" si="97"/>
        <v/>
      </c>
      <c r="AM77" s="457" t="str">
        <f t="shared" si="97"/>
        <v/>
      </c>
      <c r="AN77" s="458" t="str">
        <f t="shared" si="97"/>
        <v/>
      </c>
      <c r="AO77" s="456" t="str">
        <f t="shared" si="97"/>
        <v/>
      </c>
      <c r="AP77" s="456" t="str">
        <f t="shared" si="97"/>
        <v/>
      </c>
      <c r="AQ77" s="459" t="str">
        <f t="shared" si="97"/>
        <v/>
      </c>
      <c r="AR77" s="460" t="str">
        <f t="shared" si="97"/>
        <v/>
      </c>
      <c r="AS77" s="456" t="str">
        <f t="shared" si="97"/>
        <v/>
      </c>
      <c r="AT77" s="456" t="str">
        <f t="shared" si="97"/>
        <v/>
      </c>
      <c r="AU77" s="457" t="str">
        <f t="shared" si="97"/>
        <v/>
      </c>
      <c r="AV77" s="458" t="str">
        <f t="shared" si="97"/>
        <v/>
      </c>
      <c r="AW77" s="456" t="str">
        <f t="shared" si="97"/>
        <v/>
      </c>
      <c r="AX77" s="456" t="str">
        <f t="shared" si="97"/>
        <v/>
      </c>
      <c r="AY77" s="459" t="str">
        <f t="shared" si="96"/>
        <v/>
      </c>
      <c r="AZ77" s="460" t="str">
        <f t="shared" si="96"/>
        <v/>
      </c>
      <c r="BA77" s="456" t="str">
        <f t="shared" si="96"/>
        <v/>
      </c>
      <c r="BB77" s="456" t="str">
        <f t="shared" si="96"/>
        <v/>
      </c>
      <c r="BC77" s="457" t="str">
        <f t="shared" si="96"/>
        <v/>
      </c>
      <c r="BD77" s="458" t="str">
        <f t="shared" si="96"/>
        <v/>
      </c>
      <c r="BE77" s="456" t="str">
        <f t="shared" si="96"/>
        <v/>
      </c>
      <c r="BF77" s="456" t="str">
        <f t="shared" si="96"/>
        <v/>
      </c>
      <c r="BG77" s="459" t="str">
        <f t="shared" si="96"/>
        <v/>
      </c>
      <c r="BH77" s="460" t="str">
        <f t="shared" si="96"/>
        <v/>
      </c>
      <c r="BI77" s="456" t="str">
        <f t="shared" si="96"/>
        <v/>
      </c>
      <c r="BJ77" s="456" t="str">
        <f t="shared" si="96"/>
        <v/>
      </c>
      <c r="BK77" s="457" t="str">
        <f t="shared" si="96"/>
        <v/>
      </c>
      <c r="BL77" s="458" t="str">
        <f t="shared" si="96"/>
        <v/>
      </c>
      <c r="BM77" s="456" t="str">
        <f t="shared" si="96"/>
        <v/>
      </c>
      <c r="BN77" s="456" t="str">
        <f t="shared" si="95"/>
        <v/>
      </c>
      <c r="BO77" s="459" t="str">
        <f t="shared" si="95"/>
        <v/>
      </c>
      <c r="BP77" s="458" t="str">
        <f t="shared" si="95"/>
        <v/>
      </c>
      <c r="BQ77" s="456" t="str">
        <f t="shared" si="95"/>
        <v/>
      </c>
      <c r="BR77" s="456" t="str">
        <f t="shared" si="95"/>
        <v/>
      </c>
      <c r="BS77" s="459" t="str">
        <f t="shared" si="95"/>
        <v/>
      </c>
      <c r="BT77" s="460" t="str">
        <f t="shared" si="95"/>
        <v/>
      </c>
      <c r="BU77" s="456" t="str">
        <f t="shared" si="95"/>
        <v/>
      </c>
      <c r="BV77" s="456" t="str">
        <f t="shared" si="95"/>
        <v/>
      </c>
      <c r="BW77" s="461" t="str">
        <f t="shared" si="95"/>
        <v/>
      </c>
      <c r="BX77" s="441"/>
    </row>
    <row r="78" spans="1:76" ht="15.9" customHeight="1">
      <c r="A78" s="496"/>
      <c r="B78" s="452" t="s">
        <v>1093</v>
      </c>
      <c r="C78" s="453" t="str">
        <f>VLOOKUP(B78,'P14'!B:U,19,0)&amp;""</f>
        <v>×</v>
      </c>
      <c r="D78" s="453" t="str">
        <f>VLOOKUP(B78,'P14'!B:U,2,0)&amp;""</f>
        <v/>
      </c>
      <c r="E78" s="453" t="str">
        <f>VLOOKUP(B78,'P14'!B:U,5,0)&amp;""</f>
        <v/>
      </c>
      <c r="F78" s="453" t="str">
        <f>VLOOKUP(B78,'P14'!B:U,8,0)&amp;""</f>
        <v/>
      </c>
      <c r="G78" s="453" t="str">
        <f>VLOOKUP(B78,'P14'!B:U,17,0)&amp;""</f>
        <v/>
      </c>
      <c r="H78" s="453" t="str">
        <f>VLOOKUP(B78,'P14'!B:U,18,0)&amp;""</f>
        <v/>
      </c>
      <c r="I78" s="525"/>
      <c r="J78" s="519"/>
      <c r="K78" s="520"/>
      <c r="L78" s="454" t="s">
        <v>971</v>
      </c>
      <c r="M78" s="521"/>
      <c r="N78" s="522"/>
      <c r="O78" s="523"/>
      <c r="P78" s="520"/>
      <c r="Q78" s="454" t="s">
        <v>971</v>
      </c>
      <c r="R78" s="521"/>
      <c r="S78" s="524"/>
      <c r="T78" s="455" t="str">
        <f t="shared" si="98"/>
        <v/>
      </c>
      <c r="U78" s="456" t="str">
        <f t="shared" si="98"/>
        <v/>
      </c>
      <c r="V78" s="456" t="str">
        <f t="shared" si="98"/>
        <v/>
      </c>
      <c r="W78" s="457" t="str">
        <f t="shared" si="98"/>
        <v/>
      </c>
      <c r="X78" s="458" t="str">
        <f t="shared" si="98"/>
        <v/>
      </c>
      <c r="Y78" s="456" t="str">
        <f t="shared" si="98"/>
        <v/>
      </c>
      <c r="Z78" s="456" t="str">
        <f t="shared" si="98"/>
        <v/>
      </c>
      <c r="AA78" s="459" t="str">
        <f t="shared" si="98"/>
        <v/>
      </c>
      <c r="AB78" s="460" t="str">
        <f t="shared" si="98"/>
        <v/>
      </c>
      <c r="AC78" s="456" t="str">
        <f t="shared" si="98"/>
        <v/>
      </c>
      <c r="AD78" s="456" t="str">
        <f t="shared" si="98"/>
        <v/>
      </c>
      <c r="AE78" s="457" t="str">
        <f t="shared" si="98"/>
        <v/>
      </c>
      <c r="AF78" s="458" t="str">
        <f t="shared" si="98"/>
        <v/>
      </c>
      <c r="AG78" s="456" t="str">
        <f t="shared" si="98"/>
        <v/>
      </c>
      <c r="AH78" s="456" t="str">
        <f t="shared" si="98"/>
        <v/>
      </c>
      <c r="AI78" s="459" t="str">
        <f t="shared" si="98"/>
        <v/>
      </c>
      <c r="AJ78" s="460" t="str">
        <f t="shared" si="97"/>
        <v/>
      </c>
      <c r="AK78" s="456" t="str">
        <f t="shared" si="97"/>
        <v/>
      </c>
      <c r="AL78" s="456" t="str">
        <f t="shared" si="97"/>
        <v/>
      </c>
      <c r="AM78" s="457" t="str">
        <f t="shared" si="97"/>
        <v/>
      </c>
      <c r="AN78" s="458" t="str">
        <f t="shared" si="97"/>
        <v/>
      </c>
      <c r="AO78" s="456" t="str">
        <f t="shared" si="97"/>
        <v/>
      </c>
      <c r="AP78" s="456" t="str">
        <f t="shared" si="97"/>
        <v/>
      </c>
      <c r="AQ78" s="459" t="str">
        <f t="shared" si="97"/>
        <v/>
      </c>
      <c r="AR78" s="460" t="str">
        <f t="shared" si="97"/>
        <v/>
      </c>
      <c r="AS78" s="456" t="str">
        <f t="shared" si="97"/>
        <v/>
      </c>
      <c r="AT78" s="456" t="str">
        <f t="shared" si="97"/>
        <v/>
      </c>
      <c r="AU78" s="457" t="str">
        <f t="shared" si="97"/>
        <v/>
      </c>
      <c r="AV78" s="458" t="str">
        <f t="shared" si="97"/>
        <v/>
      </c>
      <c r="AW78" s="456" t="str">
        <f t="shared" si="97"/>
        <v/>
      </c>
      <c r="AX78" s="456" t="str">
        <f t="shared" si="97"/>
        <v/>
      </c>
      <c r="AY78" s="459" t="str">
        <f t="shared" si="96"/>
        <v/>
      </c>
      <c r="AZ78" s="460" t="str">
        <f t="shared" si="96"/>
        <v/>
      </c>
      <c r="BA78" s="456" t="str">
        <f t="shared" si="96"/>
        <v/>
      </c>
      <c r="BB78" s="456" t="str">
        <f t="shared" si="96"/>
        <v/>
      </c>
      <c r="BC78" s="457" t="str">
        <f t="shared" si="96"/>
        <v/>
      </c>
      <c r="BD78" s="458" t="str">
        <f t="shared" si="96"/>
        <v/>
      </c>
      <c r="BE78" s="456" t="str">
        <f t="shared" si="96"/>
        <v/>
      </c>
      <c r="BF78" s="456" t="str">
        <f t="shared" si="96"/>
        <v/>
      </c>
      <c r="BG78" s="459" t="str">
        <f t="shared" si="96"/>
        <v/>
      </c>
      <c r="BH78" s="460" t="str">
        <f t="shared" si="96"/>
        <v/>
      </c>
      <c r="BI78" s="456" t="str">
        <f t="shared" si="96"/>
        <v/>
      </c>
      <c r="BJ78" s="456" t="str">
        <f t="shared" si="96"/>
        <v/>
      </c>
      <c r="BK78" s="457" t="str">
        <f t="shared" si="96"/>
        <v/>
      </c>
      <c r="BL78" s="458" t="str">
        <f t="shared" si="96"/>
        <v/>
      </c>
      <c r="BM78" s="456" t="str">
        <f t="shared" si="96"/>
        <v/>
      </c>
      <c r="BN78" s="456" t="str">
        <f t="shared" si="95"/>
        <v/>
      </c>
      <c r="BO78" s="459" t="str">
        <f t="shared" si="95"/>
        <v/>
      </c>
      <c r="BP78" s="458" t="str">
        <f t="shared" si="95"/>
        <v/>
      </c>
      <c r="BQ78" s="456" t="str">
        <f t="shared" si="95"/>
        <v/>
      </c>
      <c r="BR78" s="456" t="str">
        <f t="shared" si="95"/>
        <v/>
      </c>
      <c r="BS78" s="459" t="str">
        <f t="shared" si="95"/>
        <v/>
      </c>
      <c r="BT78" s="460" t="str">
        <f t="shared" si="95"/>
        <v/>
      </c>
      <c r="BU78" s="456" t="str">
        <f t="shared" si="95"/>
        <v/>
      </c>
      <c r="BV78" s="456" t="str">
        <f t="shared" si="95"/>
        <v/>
      </c>
      <c r="BW78" s="461" t="str">
        <f t="shared" si="95"/>
        <v/>
      </c>
      <c r="BX78" s="441"/>
    </row>
    <row r="79" spans="1:76" ht="15.9" customHeight="1">
      <c r="A79" s="471"/>
      <c r="B79" s="452" t="s">
        <v>1094</v>
      </c>
      <c r="C79" s="453" t="str">
        <f>VLOOKUP(B79,'P14'!B:U,19,0)&amp;""</f>
        <v>×</v>
      </c>
      <c r="D79" s="453" t="str">
        <f>VLOOKUP(B79,'P14'!B:U,2,0)&amp;""</f>
        <v/>
      </c>
      <c r="E79" s="453" t="str">
        <f>VLOOKUP(B79,'P14'!B:U,5,0)&amp;""</f>
        <v/>
      </c>
      <c r="F79" s="453" t="str">
        <f>VLOOKUP(B79,'P14'!B:U,8,0)&amp;""</f>
        <v/>
      </c>
      <c r="G79" s="453" t="str">
        <f>VLOOKUP(B79,'P14'!B:U,17,0)&amp;""</f>
        <v/>
      </c>
      <c r="H79" s="453" t="str">
        <f>VLOOKUP(B79,'P14'!B:U,18,0)&amp;""</f>
        <v/>
      </c>
      <c r="I79" s="525"/>
      <c r="J79" s="519"/>
      <c r="K79" s="520"/>
      <c r="L79" s="454" t="s">
        <v>971</v>
      </c>
      <c r="M79" s="521"/>
      <c r="N79" s="522"/>
      <c r="O79" s="523"/>
      <c r="P79" s="520"/>
      <c r="Q79" s="454" t="s">
        <v>971</v>
      </c>
      <c r="R79" s="521"/>
      <c r="S79" s="524"/>
      <c r="T79" s="455" t="str">
        <f t="shared" si="98"/>
        <v/>
      </c>
      <c r="U79" s="456" t="str">
        <f t="shared" si="98"/>
        <v/>
      </c>
      <c r="V79" s="456" t="str">
        <f t="shared" si="98"/>
        <v/>
      </c>
      <c r="W79" s="457" t="str">
        <f t="shared" si="98"/>
        <v/>
      </c>
      <c r="X79" s="458" t="str">
        <f t="shared" si="98"/>
        <v/>
      </c>
      <c r="Y79" s="456" t="str">
        <f t="shared" si="98"/>
        <v/>
      </c>
      <c r="Z79" s="456" t="str">
        <f t="shared" si="98"/>
        <v/>
      </c>
      <c r="AA79" s="459" t="str">
        <f t="shared" si="98"/>
        <v/>
      </c>
      <c r="AB79" s="460" t="str">
        <f t="shared" si="98"/>
        <v/>
      </c>
      <c r="AC79" s="456" t="str">
        <f t="shared" si="98"/>
        <v/>
      </c>
      <c r="AD79" s="456" t="str">
        <f t="shared" si="98"/>
        <v/>
      </c>
      <c r="AE79" s="457" t="str">
        <f t="shared" si="98"/>
        <v/>
      </c>
      <c r="AF79" s="458" t="str">
        <f t="shared" si="98"/>
        <v/>
      </c>
      <c r="AG79" s="456" t="str">
        <f t="shared" si="98"/>
        <v/>
      </c>
      <c r="AH79" s="456" t="str">
        <f t="shared" si="98"/>
        <v/>
      </c>
      <c r="AI79" s="459" t="str">
        <f t="shared" si="98"/>
        <v/>
      </c>
      <c r="AJ79" s="460" t="str">
        <f t="shared" si="97"/>
        <v/>
      </c>
      <c r="AK79" s="456" t="str">
        <f t="shared" si="97"/>
        <v/>
      </c>
      <c r="AL79" s="456" t="str">
        <f t="shared" si="97"/>
        <v/>
      </c>
      <c r="AM79" s="457" t="str">
        <f t="shared" si="97"/>
        <v/>
      </c>
      <c r="AN79" s="458" t="str">
        <f t="shared" si="97"/>
        <v/>
      </c>
      <c r="AO79" s="456" t="str">
        <f t="shared" si="97"/>
        <v/>
      </c>
      <c r="AP79" s="456" t="str">
        <f t="shared" si="97"/>
        <v/>
      </c>
      <c r="AQ79" s="459" t="str">
        <f t="shared" si="97"/>
        <v/>
      </c>
      <c r="AR79" s="460" t="str">
        <f t="shared" si="97"/>
        <v/>
      </c>
      <c r="AS79" s="456" t="str">
        <f t="shared" si="97"/>
        <v/>
      </c>
      <c r="AT79" s="456" t="str">
        <f t="shared" si="97"/>
        <v/>
      </c>
      <c r="AU79" s="457" t="str">
        <f t="shared" si="97"/>
        <v/>
      </c>
      <c r="AV79" s="458" t="str">
        <f t="shared" si="97"/>
        <v/>
      </c>
      <c r="AW79" s="456" t="str">
        <f t="shared" si="97"/>
        <v/>
      </c>
      <c r="AX79" s="456" t="str">
        <f t="shared" si="97"/>
        <v/>
      </c>
      <c r="AY79" s="459" t="str">
        <f t="shared" si="96"/>
        <v/>
      </c>
      <c r="AZ79" s="460" t="str">
        <f t="shared" si="96"/>
        <v/>
      </c>
      <c r="BA79" s="456" t="str">
        <f t="shared" si="96"/>
        <v/>
      </c>
      <c r="BB79" s="456" t="str">
        <f t="shared" si="96"/>
        <v/>
      </c>
      <c r="BC79" s="457" t="str">
        <f t="shared" si="96"/>
        <v/>
      </c>
      <c r="BD79" s="458" t="str">
        <f t="shared" si="96"/>
        <v/>
      </c>
      <c r="BE79" s="456" t="str">
        <f t="shared" si="96"/>
        <v/>
      </c>
      <c r="BF79" s="456" t="str">
        <f t="shared" si="96"/>
        <v/>
      </c>
      <c r="BG79" s="459" t="str">
        <f t="shared" si="96"/>
        <v/>
      </c>
      <c r="BH79" s="460" t="str">
        <f t="shared" si="96"/>
        <v/>
      </c>
      <c r="BI79" s="456" t="str">
        <f t="shared" si="96"/>
        <v/>
      </c>
      <c r="BJ79" s="456" t="str">
        <f t="shared" si="96"/>
        <v/>
      </c>
      <c r="BK79" s="457" t="str">
        <f t="shared" si="96"/>
        <v/>
      </c>
      <c r="BL79" s="458" t="str">
        <f t="shared" si="96"/>
        <v/>
      </c>
      <c r="BM79" s="456" t="str">
        <f t="shared" si="96"/>
        <v/>
      </c>
      <c r="BN79" s="456" t="str">
        <f t="shared" si="95"/>
        <v/>
      </c>
      <c r="BO79" s="459" t="str">
        <f t="shared" si="95"/>
        <v/>
      </c>
      <c r="BP79" s="458" t="str">
        <f t="shared" si="95"/>
        <v/>
      </c>
      <c r="BQ79" s="456" t="str">
        <f t="shared" si="95"/>
        <v/>
      </c>
      <c r="BR79" s="456" t="str">
        <f t="shared" si="95"/>
        <v/>
      </c>
      <c r="BS79" s="459" t="str">
        <f t="shared" si="95"/>
        <v/>
      </c>
      <c r="BT79" s="460" t="str">
        <f t="shared" si="95"/>
        <v/>
      </c>
      <c r="BU79" s="456" t="str">
        <f t="shared" si="95"/>
        <v/>
      </c>
      <c r="BV79" s="456" t="str">
        <f t="shared" si="95"/>
        <v/>
      </c>
      <c r="BW79" s="461" t="str">
        <f t="shared" si="95"/>
        <v/>
      </c>
      <c r="BX79" s="441"/>
    </row>
    <row r="80" spans="1:76" ht="15.9" customHeight="1">
      <c r="A80" s="471"/>
      <c r="B80" s="452" t="s">
        <v>1095</v>
      </c>
      <c r="C80" s="453" t="str">
        <f>VLOOKUP(B80,'P14'!B:U,19,0)&amp;""</f>
        <v>×</v>
      </c>
      <c r="D80" s="453" t="str">
        <f>VLOOKUP(B80,'P14'!B:U,2,0)&amp;""</f>
        <v/>
      </c>
      <c r="E80" s="453" t="str">
        <f>VLOOKUP(B80,'P14'!B:U,5,0)&amp;""</f>
        <v/>
      </c>
      <c r="F80" s="453" t="str">
        <f>VLOOKUP(B80,'P14'!B:U,8,0)&amp;""</f>
        <v/>
      </c>
      <c r="G80" s="453" t="str">
        <f>VLOOKUP(B80,'P14'!B:U,17,0)&amp;""</f>
        <v/>
      </c>
      <c r="H80" s="453" t="str">
        <f>VLOOKUP(B80,'P14'!B:U,18,0)&amp;""</f>
        <v/>
      </c>
      <c r="I80" s="525"/>
      <c r="J80" s="519"/>
      <c r="K80" s="520"/>
      <c r="L80" s="454" t="s">
        <v>971</v>
      </c>
      <c r="M80" s="521"/>
      <c r="N80" s="522"/>
      <c r="O80" s="523"/>
      <c r="P80" s="520"/>
      <c r="Q80" s="454" t="s">
        <v>971</v>
      </c>
      <c r="R80" s="521"/>
      <c r="S80" s="524"/>
      <c r="T80" s="455" t="str">
        <f t="shared" si="98"/>
        <v/>
      </c>
      <c r="U80" s="456" t="str">
        <f t="shared" si="98"/>
        <v/>
      </c>
      <c r="V80" s="456" t="str">
        <f t="shared" si="98"/>
        <v/>
      </c>
      <c r="W80" s="457" t="str">
        <f t="shared" si="98"/>
        <v/>
      </c>
      <c r="X80" s="458" t="str">
        <f t="shared" si="98"/>
        <v/>
      </c>
      <c r="Y80" s="456" t="str">
        <f t="shared" si="98"/>
        <v/>
      </c>
      <c r="Z80" s="456" t="str">
        <f t="shared" si="98"/>
        <v/>
      </c>
      <c r="AA80" s="459" t="str">
        <f t="shared" si="98"/>
        <v/>
      </c>
      <c r="AB80" s="460" t="str">
        <f t="shared" si="98"/>
        <v/>
      </c>
      <c r="AC80" s="456" t="str">
        <f t="shared" si="98"/>
        <v/>
      </c>
      <c r="AD80" s="456" t="str">
        <f t="shared" si="98"/>
        <v/>
      </c>
      <c r="AE80" s="457" t="str">
        <f t="shared" si="98"/>
        <v/>
      </c>
      <c r="AF80" s="458" t="str">
        <f t="shared" si="98"/>
        <v/>
      </c>
      <c r="AG80" s="456" t="str">
        <f t="shared" si="98"/>
        <v/>
      </c>
      <c r="AH80" s="456" t="str">
        <f t="shared" si="98"/>
        <v/>
      </c>
      <c r="AI80" s="459" t="str">
        <f t="shared" si="98"/>
        <v/>
      </c>
      <c r="AJ80" s="460" t="str">
        <f t="shared" si="97"/>
        <v/>
      </c>
      <c r="AK80" s="456" t="str">
        <f t="shared" si="97"/>
        <v/>
      </c>
      <c r="AL80" s="456" t="str">
        <f t="shared" si="97"/>
        <v/>
      </c>
      <c r="AM80" s="457" t="str">
        <f t="shared" si="97"/>
        <v/>
      </c>
      <c r="AN80" s="458" t="str">
        <f t="shared" si="97"/>
        <v/>
      </c>
      <c r="AO80" s="456" t="str">
        <f t="shared" si="97"/>
        <v/>
      </c>
      <c r="AP80" s="456" t="str">
        <f t="shared" si="97"/>
        <v/>
      </c>
      <c r="AQ80" s="459" t="str">
        <f t="shared" si="97"/>
        <v/>
      </c>
      <c r="AR80" s="460" t="str">
        <f t="shared" si="97"/>
        <v/>
      </c>
      <c r="AS80" s="456" t="str">
        <f t="shared" si="97"/>
        <v/>
      </c>
      <c r="AT80" s="456" t="str">
        <f t="shared" si="97"/>
        <v/>
      </c>
      <c r="AU80" s="457" t="str">
        <f t="shared" si="97"/>
        <v/>
      </c>
      <c r="AV80" s="458" t="str">
        <f t="shared" si="97"/>
        <v/>
      </c>
      <c r="AW80" s="456" t="str">
        <f t="shared" si="97"/>
        <v/>
      </c>
      <c r="AX80" s="456" t="str">
        <f t="shared" si="97"/>
        <v/>
      </c>
      <c r="AY80" s="459" t="str">
        <f t="shared" si="96"/>
        <v/>
      </c>
      <c r="AZ80" s="460" t="str">
        <f t="shared" si="96"/>
        <v/>
      </c>
      <c r="BA80" s="456" t="str">
        <f t="shared" si="96"/>
        <v/>
      </c>
      <c r="BB80" s="456" t="str">
        <f t="shared" si="96"/>
        <v/>
      </c>
      <c r="BC80" s="457" t="str">
        <f t="shared" si="96"/>
        <v/>
      </c>
      <c r="BD80" s="458" t="str">
        <f t="shared" si="96"/>
        <v/>
      </c>
      <c r="BE80" s="456" t="str">
        <f t="shared" si="96"/>
        <v/>
      </c>
      <c r="BF80" s="456" t="str">
        <f t="shared" si="96"/>
        <v/>
      </c>
      <c r="BG80" s="459" t="str">
        <f t="shared" si="96"/>
        <v/>
      </c>
      <c r="BH80" s="460" t="str">
        <f t="shared" si="96"/>
        <v/>
      </c>
      <c r="BI80" s="456" t="str">
        <f t="shared" si="96"/>
        <v/>
      </c>
      <c r="BJ80" s="456" t="str">
        <f t="shared" si="96"/>
        <v/>
      </c>
      <c r="BK80" s="457" t="str">
        <f t="shared" si="96"/>
        <v/>
      </c>
      <c r="BL80" s="458" t="str">
        <f t="shared" si="96"/>
        <v/>
      </c>
      <c r="BM80" s="456" t="str">
        <f t="shared" si="96"/>
        <v/>
      </c>
      <c r="BN80" s="456" t="str">
        <f t="shared" si="95"/>
        <v/>
      </c>
      <c r="BO80" s="459" t="str">
        <f t="shared" si="95"/>
        <v/>
      </c>
      <c r="BP80" s="458" t="str">
        <f t="shared" si="95"/>
        <v/>
      </c>
      <c r="BQ80" s="456" t="str">
        <f t="shared" si="95"/>
        <v/>
      </c>
      <c r="BR80" s="456" t="str">
        <f t="shared" si="95"/>
        <v/>
      </c>
      <c r="BS80" s="459" t="str">
        <f t="shared" si="95"/>
        <v/>
      </c>
      <c r="BT80" s="460" t="str">
        <f t="shared" si="95"/>
        <v/>
      </c>
      <c r="BU80" s="456" t="str">
        <f t="shared" si="95"/>
        <v/>
      </c>
      <c r="BV80" s="456" t="str">
        <f t="shared" si="95"/>
        <v/>
      </c>
      <c r="BW80" s="461" t="str">
        <f t="shared" si="95"/>
        <v/>
      </c>
      <c r="BX80" s="441"/>
    </row>
    <row r="81" spans="1:76" ht="15.9" customHeight="1">
      <c r="A81" s="471"/>
      <c r="B81" s="452" t="s">
        <v>1096</v>
      </c>
      <c r="C81" s="453" t="str">
        <f>VLOOKUP(B81,'P14'!B:U,19,0)&amp;""</f>
        <v>×</v>
      </c>
      <c r="D81" s="453" t="str">
        <f>VLOOKUP(B81,'P14'!B:U,2,0)&amp;""</f>
        <v/>
      </c>
      <c r="E81" s="453" t="str">
        <f>VLOOKUP(B81,'P14'!B:U,5,0)&amp;""</f>
        <v/>
      </c>
      <c r="F81" s="453" t="str">
        <f>VLOOKUP(B81,'P14'!B:U,8,0)&amp;""</f>
        <v/>
      </c>
      <c r="G81" s="453" t="str">
        <f>VLOOKUP(B81,'P14'!B:U,17,0)&amp;""</f>
        <v/>
      </c>
      <c r="H81" s="453" t="str">
        <f>VLOOKUP(B81,'P14'!B:U,18,0)&amp;""</f>
        <v/>
      </c>
      <c r="I81" s="525"/>
      <c r="J81" s="519"/>
      <c r="K81" s="520"/>
      <c r="L81" s="454" t="s">
        <v>971</v>
      </c>
      <c r="M81" s="521"/>
      <c r="N81" s="522"/>
      <c r="O81" s="523"/>
      <c r="P81" s="520"/>
      <c r="Q81" s="454" t="s">
        <v>971</v>
      </c>
      <c r="R81" s="521"/>
      <c r="S81" s="524"/>
      <c r="T81" s="455" t="str">
        <f t="shared" si="98"/>
        <v/>
      </c>
      <c r="U81" s="456" t="str">
        <f t="shared" si="98"/>
        <v/>
      </c>
      <c r="V81" s="456" t="str">
        <f t="shared" si="98"/>
        <v/>
      </c>
      <c r="W81" s="457" t="str">
        <f t="shared" si="98"/>
        <v/>
      </c>
      <c r="X81" s="458" t="str">
        <f t="shared" si="98"/>
        <v/>
      </c>
      <c r="Y81" s="456" t="str">
        <f t="shared" si="98"/>
        <v/>
      </c>
      <c r="Z81" s="456" t="str">
        <f t="shared" si="98"/>
        <v/>
      </c>
      <c r="AA81" s="459" t="str">
        <f t="shared" si="98"/>
        <v/>
      </c>
      <c r="AB81" s="460" t="str">
        <f t="shared" si="98"/>
        <v/>
      </c>
      <c r="AC81" s="456" t="str">
        <f t="shared" si="98"/>
        <v/>
      </c>
      <c r="AD81" s="456" t="str">
        <f t="shared" si="98"/>
        <v/>
      </c>
      <c r="AE81" s="457" t="str">
        <f t="shared" si="98"/>
        <v/>
      </c>
      <c r="AF81" s="458" t="str">
        <f t="shared" si="98"/>
        <v/>
      </c>
      <c r="AG81" s="456" t="str">
        <f t="shared" si="98"/>
        <v/>
      </c>
      <c r="AH81" s="456" t="str">
        <f t="shared" si="98"/>
        <v/>
      </c>
      <c r="AI81" s="459" t="str">
        <f t="shared" si="98"/>
        <v/>
      </c>
      <c r="AJ81" s="460" t="str">
        <f t="shared" si="97"/>
        <v/>
      </c>
      <c r="AK81" s="456" t="str">
        <f t="shared" si="97"/>
        <v/>
      </c>
      <c r="AL81" s="456" t="str">
        <f t="shared" si="97"/>
        <v/>
      </c>
      <c r="AM81" s="457" t="str">
        <f t="shared" si="97"/>
        <v/>
      </c>
      <c r="AN81" s="458" t="str">
        <f t="shared" si="97"/>
        <v/>
      </c>
      <c r="AO81" s="456" t="str">
        <f t="shared" si="97"/>
        <v/>
      </c>
      <c r="AP81" s="456" t="str">
        <f t="shared" si="97"/>
        <v/>
      </c>
      <c r="AQ81" s="459" t="str">
        <f t="shared" si="97"/>
        <v/>
      </c>
      <c r="AR81" s="460" t="str">
        <f t="shared" si="97"/>
        <v/>
      </c>
      <c r="AS81" s="456" t="str">
        <f t="shared" si="97"/>
        <v/>
      </c>
      <c r="AT81" s="456" t="str">
        <f t="shared" si="97"/>
        <v/>
      </c>
      <c r="AU81" s="457" t="str">
        <f t="shared" si="97"/>
        <v/>
      </c>
      <c r="AV81" s="458" t="str">
        <f t="shared" si="97"/>
        <v/>
      </c>
      <c r="AW81" s="456" t="str">
        <f t="shared" si="97"/>
        <v/>
      </c>
      <c r="AX81" s="456" t="str">
        <f t="shared" si="97"/>
        <v/>
      </c>
      <c r="AY81" s="459" t="str">
        <f t="shared" si="97"/>
        <v/>
      </c>
      <c r="AZ81" s="460" t="str">
        <f t="shared" si="96"/>
        <v/>
      </c>
      <c r="BA81" s="456" t="str">
        <f t="shared" si="96"/>
        <v/>
      </c>
      <c r="BB81" s="456" t="str">
        <f t="shared" si="96"/>
        <v/>
      </c>
      <c r="BC81" s="457" t="str">
        <f t="shared" si="96"/>
        <v/>
      </c>
      <c r="BD81" s="458" t="str">
        <f t="shared" si="96"/>
        <v/>
      </c>
      <c r="BE81" s="456" t="str">
        <f t="shared" si="96"/>
        <v/>
      </c>
      <c r="BF81" s="456" t="str">
        <f t="shared" si="96"/>
        <v/>
      </c>
      <c r="BG81" s="459" t="str">
        <f t="shared" si="96"/>
        <v/>
      </c>
      <c r="BH81" s="460" t="str">
        <f t="shared" si="96"/>
        <v/>
      </c>
      <c r="BI81" s="456" t="str">
        <f t="shared" si="96"/>
        <v/>
      </c>
      <c r="BJ81" s="456" t="str">
        <f t="shared" si="96"/>
        <v/>
      </c>
      <c r="BK81" s="457" t="str">
        <f t="shared" si="96"/>
        <v/>
      </c>
      <c r="BL81" s="458" t="str">
        <f t="shared" si="96"/>
        <v/>
      </c>
      <c r="BM81" s="456" t="str">
        <f t="shared" si="96"/>
        <v/>
      </c>
      <c r="BN81" s="456" t="str">
        <f t="shared" ref="BN81:BW96" si="99">IF($O81="",IF(OR($J81="",$M81=""),"",IF(AND(BN$18&gt;=1*($J81&amp;":"&amp;$K81),BN$18&lt;=1*($M81&amp;":"&amp;$N81)),1,"")),IF(OR($J81="",$M81=""),"",IF(AND(BN$18&gt;=1*($J81&amp;":"&amp;$K81),BN$18&lt;=1*($M81&amp;":"&amp;$N81)),IF(AND(BN$18&gt;=1*($O81&amp;":"&amp;$P81),BN$18&lt;=1*($R81&amp;":"&amp;$S81)), "休",1),"")))</f>
        <v/>
      </c>
      <c r="BO81" s="459" t="str">
        <f t="shared" si="99"/>
        <v/>
      </c>
      <c r="BP81" s="458" t="str">
        <f t="shared" si="99"/>
        <v/>
      </c>
      <c r="BQ81" s="456" t="str">
        <f t="shared" si="99"/>
        <v/>
      </c>
      <c r="BR81" s="456" t="str">
        <f t="shared" si="99"/>
        <v/>
      </c>
      <c r="BS81" s="459" t="str">
        <f t="shared" si="99"/>
        <v/>
      </c>
      <c r="BT81" s="460" t="str">
        <f t="shared" si="99"/>
        <v/>
      </c>
      <c r="BU81" s="456" t="str">
        <f t="shared" si="99"/>
        <v/>
      </c>
      <c r="BV81" s="456" t="str">
        <f t="shared" si="99"/>
        <v/>
      </c>
      <c r="BW81" s="461" t="str">
        <f t="shared" si="99"/>
        <v/>
      </c>
      <c r="BX81" s="441"/>
    </row>
    <row r="82" spans="1:76" ht="15.9" customHeight="1">
      <c r="A82" s="471"/>
      <c r="B82" s="452" t="s">
        <v>1097</v>
      </c>
      <c r="C82" s="453" t="str">
        <f>VLOOKUP(B82,'P14'!B:U,19,0)&amp;""</f>
        <v>×</v>
      </c>
      <c r="D82" s="453" t="str">
        <f>VLOOKUP(B82,'P14'!B:U,2,0)&amp;""</f>
        <v/>
      </c>
      <c r="E82" s="453" t="str">
        <f>VLOOKUP(B82,'P14'!B:U,5,0)&amp;""</f>
        <v/>
      </c>
      <c r="F82" s="453" t="str">
        <f>VLOOKUP(B82,'P14'!B:U,8,0)&amp;""</f>
        <v/>
      </c>
      <c r="G82" s="453" t="str">
        <f>VLOOKUP(B82,'P14'!B:U,17,0)&amp;""</f>
        <v/>
      </c>
      <c r="H82" s="453" t="str">
        <f>VLOOKUP(B82,'P14'!B:U,18,0)&amp;""</f>
        <v/>
      </c>
      <c r="I82" s="525"/>
      <c r="J82" s="519"/>
      <c r="K82" s="520"/>
      <c r="L82" s="454" t="s">
        <v>971</v>
      </c>
      <c r="M82" s="521"/>
      <c r="N82" s="522"/>
      <c r="O82" s="523"/>
      <c r="P82" s="520"/>
      <c r="Q82" s="454" t="s">
        <v>971</v>
      </c>
      <c r="R82" s="521"/>
      <c r="S82" s="524"/>
      <c r="T82" s="455" t="str">
        <f t="shared" si="98"/>
        <v/>
      </c>
      <c r="U82" s="456" t="str">
        <f t="shared" si="98"/>
        <v/>
      </c>
      <c r="V82" s="456" t="str">
        <f t="shared" si="98"/>
        <v/>
      </c>
      <c r="W82" s="457" t="str">
        <f t="shared" si="98"/>
        <v/>
      </c>
      <c r="X82" s="458" t="str">
        <f t="shared" si="98"/>
        <v/>
      </c>
      <c r="Y82" s="456" t="str">
        <f t="shared" si="98"/>
        <v/>
      </c>
      <c r="Z82" s="456" t="str">
        <f t="shared" si="98"/>
        <v/>
      </c>
      <c r="AA82" s="459" t="str">
        <f t="shared" si="98"/>
        <v/>
      </c>
      <c r="AB82" s="460" t="str">
        <f t="shared" si="98"/>
        <v/>
      </c>
      <c r="AC82" s="456" t="str">
        <f t="shared" si="98"/>
        <v/>
      </c>
      <c r="AD82" s="456" t="str">
        <f t="shared" si="98"/>
        <v/>
      </c>
      <c r="AE82" s="457" t="str">
        <f t="shared" si="98"/>
        <v/>
      </c>
      <c r="AF82" s="458" t="str">
        <f t="shared" si="98"/>
        <v/>
      </c>
      <c r="AG82" s="456" t="str">
        <f t="shared" si="98"/>
        <v/>
      </c>
      <c r="AH82" s="456" t="str">
        <f t="shared" si="98"/>
        <v/>
      </c>
      <c r="AI82" s="459" t="str">
        <f t="shared" si="98"/>
        <v/>
      </c>
      <c r="AJ82" s="460" t="str">
        <f t="shared" si="97"/>
        <v/>
      </c>
      <c r="AK82" s="456" t="str">
        <f t="shared" si="97"/>
        <v/>
      </c>
      <c r="AL82" s="456" t="str">
        <f t="shared" si="97"/>
        <v/>
      </c>
      <c r="AM82" s="457" t="str">
        <f t="shared" si="97"/>
        <v/>
      </c>
      <c r="AN82" s="458" t="str">
        <f t="shared" si="97"/>
        <v/>
      </c>
      <c r="AO82" s="456" t="str">
        <f t="shared" si="97"/>
        <v/>
      </c>
      <c r="AP82" s="456" t="str">
        <f t="shared" si="97"/>
        <v/>
      </c>
      <c r="AQ82" s="459" t="str">
        <f t="shared" si="97"/>
        <v/>
      </c>
      <c r="AR82" s="460" t="str">
        <f t="shared" si="97"/>
        <v/>
      </c>
      <c r="AS82" s="456" t="str">
        <f t="shared" si="97"/>
        <v/>
      </c>
      <c r="AT82" s="456" t="str">
        <f t="shared" si="97"/>
        <v/>
      </c>
      <c r="AU82" s="457" t="str">
        <f t="shared" si="97"/>
        <v/>
      </c>
      <c r="AV82" s="458" t="str">
        <f t="shared" si="97"/>
        <v/>
      </c>
      <c r="AW82" s="456" t="str">
        <f t="shared" si="97"/>
        <v/>
      </c>
      <c r="AX82" s="456" t="str">
        <f t="shared" si="97"/>
        <v/>
      </c>
      <c r="AY82" s="459" t="str">
        <f t="shared" si="97"/>
        <v/>
      </c>
      <c r="AZ82" s="460" t="str">
        <f t="shared" ref="AZ82:BO97" si="100">IF($O82="",IF(OR($J82="",$M82=""),"",IF(AND(AZ$18&gt;=1*($J82&amp;":"&amp;$K82),AZ$18&lt;=1*($M82&amp;":"&amp;$N82)),1,"")),IF(OR($J82="",$M82=""),"",IF(AND(AZ$18&gt;=1*($J82&amp;":"&amp;$K82),AZ$18&lt;=1*($M82&amp;":"&amp;$N82)),IF(AND(AZ$18&gt;=1*($O82&amp;":"&amp;$P82),AZ$18&lt;=1*($R82&amp;":"&amp;$S82)), "休",1),"")))</f>
        <v/>
      </c>
      <c r="BA82" s="456" t="str">
        <f t="shared" si="100"/>
        <v/>
      </c>
      <c r="BB82" s="456" t="str">
        <f t="shared" si="100"/>
        <v/>
      </c>
      <c r="BC82" s="457" t="str">
        <f t="shared" si="100"/>
        <v/>
      </c>
      <c r="BD82" s="458" t="str">
        <f t="shared" si="100"/>
        <v/>
      </c>
      <c r="BE82" s="456" t="str">
        <f t="shared" si="100"/>
        <v/>
      </c>
      <c r="BF82" s="456" t="str">
        <f t="shared" si="100"/>
        <v/>
      </c>
      <c r="BG82" s="459" t="str">
        <f t="shared" si="100"/>
        <v/>
      </c>
      <c r="BH82" s="460" t="str">
        <f t="shared" si="100"/>
        <v/>
      </c>
      <c r="BI82" s="456" t="str">
        <f t="shared" si="100"/>
        <v/>
      </c>
      <c r="BJ82" s="456" t="str">
        <f t="shared" si="100"/>
        <v/>
      </c>
      <c r="BK82" s="457" t="str">
        <f t="shared" si="100"/>
        <v/>
      </c>
      <c r="BL82" s="458" t="str">
        <f t="shared" si="100"/>
        <v/>
      </c>
      <c r="BM82" s="456" t="str">
        <f t="shared" si="100"/>
        <v/>
      </c>
      <c r="BN82" s="456" t="str">
        <f t="shared" si="100"/>
        <v/>
      </c>
      <c r="BO82" s="459" t="str">
        <f t="shared" si="100"/>
        <v/>
      </c>
      <c r="BP82" s="458" t="str">
        <f t="shared" si="99"/>
        <v/>
      </c>
      <c r="BQ82" s="456" t="str">
        <f t="shared" si="99"/>
        <v/>
      </c>
      <c r="BR82" s="456" t="str">
        <f t="shared" si="99"/>
        <v/>
      </c>
      <c r="BS82" s="459" t="str">
        <f t="shared" si="99"/>
        <v/>
      </c>
      <c r="BT82" s="460" t="str">
        <f t="shared" si="99"/>
        <v/>
      </c>
      <c r="BU82" s="456" t="str">
        <f t="shared" si="99"/>
        <v/>
      </c>
      <c r="BV82" s="456" t="str">
        <f t="shared" si="99"/>
        <v/>
      </c>
      <c r="BW82" s="461" t="str">
        <f t="shared" si="99"/>
        <v/>
      </c>
      <c r="BX82" s="441"/>
    </row>
    <row r="83" spans="1:76" ht="15.9" customHeight="1">
      <c r="A83" s="471"/>
      <c r="B83" s="452" t="s">
        <v>1098</v>
      </c>
      <c r="C83" s="453" t="str">
        <f>VLOOKUP(B83,'P14'!B:U,19,0)&amp;""</f>
        <v>×</v>
      </c>
      <c r="D83" s="453" t="str">
        <f>VLOOKUP(B83,'P14'!B:U,2,0)&amp;""</f>
        <v/>
      </c>
      <c r="E83" s="453" t="str">
        <f>VLOOKUP(B83,'P14'!B:U,5,0)&amp;""</f>
        <v/>
      </c>
      <c r="F83" s="453" t="str">
        <f>VLOOKUP(B83,'P14'!B:U,8,0)&amp;""</f>
        <v/>
      </c>
      <c r="G83" s="453" t="str">
        <f>VLOOKUP(B83,'P14'!B:U,17,0)&amp;""</f>
        <v/>
      </c>
      <c r="H83" s="453" t="str">
        <f>VLOOKUP(B83,'P14'!B:U,18,0)&amp;""</f>
        <v/>
      </c>
      <c r="I83" s="525"/>
      <c r="J83" s="519"/>
      <c r="K83" s="520"/>
      <c r="L83" s="454" t="s">
        <v>971</v>
      </c>
      <c r="M83" s="521"/>
      <c r="N83" s="522"/>
      <c r="O83" s="523"/>
      <c r="P83" s="520"/>
      <c r="Q83" s="454" t="s">
        <v>971</v>
      </c>
      <c r="R83" s="521"/>
      <c r="S83" s="524"/>
      <c r="T83" s="455" t="str">
        <f t="shared" si="98"/>
        <v/>
      </c>
      <c r="U83" s="456" t="str">
        <f t="shared" si="98"/>
        <v/>
      </c>
      <c r="V83" s="456" t="str">
        <f t="shared" si="98"/>
        <v/>
      </c>
      <c r="W83" s="457" t="str">
        <f t="shared" si="98"/>
        <v/>
      </c>
      <c r="X83" s="458" t="str">
        <f t="shared" si="98"/>
        <v/>
      </c>
      <c r="Y83" s="456" t="str">
        <f t="shared" si="98"/>
        <v/>
      </c>
      <c r="Z83" s="456" t="str">
        <f t="shared" si="98"/>
        <v/>
      </c>
      <c r="AA83" s="459" t="str">
        <f t="shared" si="98"/>
        <v/>
      </c>
      <c r="AB83" s="460" t="str">
        <f t="shared" si="98"/>
        <v/>
      </c>
      <c r="AC83" s="456" t="str">
        <f t="shared" si="98"/>
        <v/>
      </c>
      <c r="AD83" s="456" t="str">
        <f t="shared" si="98"/>
        <v/>
      </c>
      <c r="AE83" s="457" t="str">
        <f t="shared" si="98"/>
        <v/>
      </c>
      <c r="AF83" s="458" t="str">
        <f t="shared" si="98"/>
        <v/>
      </c>
      <c r="AG83" s="456" t="str">
        <f t="shared" si="98"/>
        <v/>
      </c>
      <c r="AH83" s="456" t="str">
        <f t="shared" si="98"/>
        <v/>
      </c>
      <c r="AI83" s="459" t="str">
        <f t="shared" ref="AI83:AX98" si="101">IF($O83="",IF(OR($J83="",$M83=""),"",IF(AND(AI$18&gt;=1*($J83&amp;":"&amp;$K83),AI$18&lt;=1*($M83&amp;":"&amp;$N83)),1,"")),IF(OR($J83="",$M83=""),"",IF(AND(AI$18&gt;=1*($J83&amp;":"&amp;$K83),AI$18&lt;=1*($M83&amp;":"&amp;$N83)),IF(AND(AI$18&gt;=1*($O83&amp;":"&amp;$P83),AI$18&lt;=1*($R83&amp;":"&amp;$S83)), "休",1),"")))</f>
        <v/>
      </c>
      <c r="AJ83" s="460" t="str">
        <f t="shared" si="101"/>
        <v/>
      </c>
      <c r="AK83" s="456" t="str">
        <f t="shared" si="101"/>
        <v/>
      </c>
      <c r="AL83" s="456" t="str">
        <f t="shared" si="101"/>
        <v/>
      </c>
      <c r="AM83" s="457" t="str">
        <f t="shared" si="101"/>
        <v/>
      </c>
      <c r="AN83" s="458" t="str">
        <f t="shared" si="101"/>
        <v/>
      </c>
      <c r="AO83" s="456" t="str">
        <f t="shared" si="101"/>
        <v/>
      </c>
      <c r="AP83" s="456" t="str">
        <f t="shared" si="101"/>
        <v/>
      </c>
      <c r="AQ83" s="459" t="str">
        <f t="shared" si="101"/>
        <v/>
      </c>
      <c r="AR83" s="460" t="str">
        <f t="shared" si="101"/>
        <v/>
      </c>
      <c r="AS83" s="456" t="str">
        <f t="shared" si="101"/>
        <v/>
      </c>
      <c r="AT83" s="456" t="str">
        <f t="shared" si="101"/>
        <v/>
      </c>
      <c r="AU83" s="457" t="str">
        <f t="shared" si="101"/>
        <v/>
      </c>
      <c r="AV83" s="458" t="str">
        <f t="shared" si="101"/>
        <v/>
      </c>
      <c r="AW83" s="456" t="str">
        <f t="shared" si="101"/>
        <v/>
      </c>
      <c r="AX83" s="456" t="str">
        <f t="shared" si="101"/>
        <v/>
      </c>
      <c r="AY83" s="459" t="str">
        <f t="shared" ref="AY83:BN98" si="102">IF($O83="",IF(OR($J83="",$M83=""),"",IF(AND(AY$18&gt;=1*($J83&amp;":"&amp;$K83),AY$18&lt;=1*($M83&amp;":"&amp;$N83)),1,"")),IF(OR($J83="",$M83=""),"",IF(AND(AY$18&gt;=1*($J83&amp;":"&amp;$K83),AY$18&lt;=1*($M83&amp;":"&amp;$N83)),IF(AND(AY$18&gt;=1*($O83&amp;":"&amp;$P83),AY$18&lt;=1*($R83&amp;":"&amp;$S83)), "休",1),"")))</f>
        <v/>
      </c>
      <c r="AZ83" s="460" t="str">
        <f t="shared" si="100"/>
        <v/>
      </c>
      <c r="BA83" s="456" t="str">
        <f t="shared" si="100"/>
        <v/>
      </c>
      <c r="BB83" s="456" t="str">
        <f t="shared" si="100"/>
        <v/>
      </c>
      <c r="BC83" s="457" t="str">
        <f t="shared" si="100"/>
        <v/>
      </c>
      <c r="BD83" s="458" t="str">
        <f t="shared" si="100"/>
        <v/>
      </c>
      <c r="BE83" s="456" t="str">
        <f t="shared" si="100"/>
        <v/>
      </c>
      <c r="BF83" s="456" t="str">
        <f t="shared" si="100"/>
        <v/>
      </c>
      <c r="BG83" s="459" t="str">
        <f t="shared" si="100"/>
        <v/>
      </c>
      <c r="BH83" s="460" t="str">
        <f t="shared" si="100"/>
        <v/>
      </c>
      <c r="BI83" s="456" t="str">
        <f t="shared" si="100"/>
        <v/>
      </c>
      <c r="BJ83" s="456" t="str">
        <f t="shared" si="100"/>
        <v/>
      </c>
      <c r="BK83" s="457" t="str">
        <f t="shared" si="100"/>
        <v/>
      </c>
      <c r="BL83" s="458" t="str">
        <f t="shared" si="100"/>
        <v/>
      </c>
      <c r="BM83" s="456" t="str">
        <f t="shared" si="100"/>
        <v/>
      </c>
      <c r="BN83" s="456" t="str">
        <f t="shared" si="100"/>
        <v/>
      </c>
      <c r="BO83" s="459" t="str">
        <f t="shared" si="100"/>
        <v/>
      </c>
      <c r="BP83" s="458" t="str">
        <f t="shared" si="99"/>
        <v/>
      </c>
      <c r="BQ83" s="456" t="str">
        <f t="shared" si="99"/>
        <v/>
      </c>
      <c r="BR83" s="456" t="str">
        <f t="shared" si="99"/>
        <v/>
      </c>
      <c r="BS83" s="459" t="str">
        <f t="shared" si="99"/>
        <v/>
      </c>
      <c r="BT83" s="460" t="str">
        <f t="shared" si="99"/>
        <v/>
      </c>
      <c r="BU83" s="456" t="str">
        <f t="shared" si="99"/>
        <v/>
      </c>
      <c r="BV83" s="456" t="str">
        <f t="shared" si="99"/>
        <v/>
      </c>
      <c r="BW83" s="461" t="str">
        <f t="shared" si="99"/>
        <v/>
      </c>
      <c r="BX83" s="441"/>
    </row>
    <row r="84" spans="1:76" ht="15.9" customHeight="1">
      <c r="A84" s="471"/>
      <c r="B84" s="395" t="s">
        <v>1099</v>
      </c>
      <c r="C84" s="395" t="str">
        <f>VLOOKUP(B84,'P14'!B:U,19,0)&amp;""</f>
        <v>×</v>
      </c>
      <c r="D84" s="395" t="str">
        <f>VLOOKUP(B84,'P14'!B:U,2,0)&amp;""</f>
        <v/>
      </c>
      <c r="E84" s="395" t="str">
        <f>VLOOKUP(B84,'P14'!B:U,5,0)&amp;""</f>
        <v/>
      </c>
      <c r="F84" s="395" t="str">
        <f>VLOOKUP(B84,'P14'!B:U,8,0)&amp;""</f>
        <v/>
      </c>
      <c r="G84" s="395" t="str">
        <f>VLOOKUP(B84,'P14'!B:U,17,0)&amp;""</f>
        <v/>
      </c>
      <c r="H84" s="395" t="str">
        <f>VLOOKUP(B84,'P14'!B:U,18,0)&amp;""</f>
        <v/>
      </c>
      <c r="I84" s="407"/>
      <c r="J84" s="408"/>
      <c r="K84" s="414"/>
      <c r="L84" s="391" t="s">
        <v>971</v>
      </c>
      <c r="M84" s="415"/>
      <c r="N84" s="526"/>
      <c r="O84" s="527"/>
      <c r="P84" s="414"/>
      <c r="Q84" s="391" t="s">
        <v>971</v>
      </c>
      <c r="R84" s="415"/>
      <c r="S84" s="409"/>
      <c r="T84" s="390" t="str">
        <f t="shared" ref="T84:AI99" si="103">IF($O84="",IF(OR($J84="",$M84=""),"",IF(AND(T$18&gt;=1*($J84&amp;":"&amp;$K84),T$18&lt;=1*($M84&amp;":"&amp;$N84)),1,"")),IF(OR($J84="",$M84=""),"",IF(AND(T$18&gt;=1*($J84&amp;":"&amp;$K84),T$18&lt;=1*($M84&amp;":"&amp;$N84)),IF(AND(T$18&gt;=1*($O84&amp;":"&amp;$P84),T$18&lt;=1*($R84&amp;":"&amp;$S84)), "休",1),"")))</f>
        <v/>
      </c>
      <c r="U84" s="410" t="str">
        <f t="shared" si="103"/>
        <v/>
      </c>
      <c r="V84" s="410" t="str">
        <f t="shared" si="103"/>
        <v/>
      </c>
      <c r="W84" s="411" t="str">
        <f t="shared" si="103"/>
        <v/>
      </c>
      <c r="X84" s="438" t="str">
        <f t="shared" si="103"/>
        <v/>
      </c>
      <c r="Y84" s="410" t="str">
        <f t="shared" si="103"/>
        <v/>
      </c>
      <c r="Z84" s="410" t="str">
        <f t="shared" si="103"/>
        <v/>
      </c>
      <c r="AA84" s="437" t="str">
        <f t="shared" si="103"/>
        <v/>
      </c>
      <c r="AB84" s="412" t="str">
        <f t="shared" si="103"/>
        <v/>
      </c>
      <c r="AC84" s="410" t="str">
        <f t="shared" si="103"/>
        <v/>
      </c>
      <c r="AD84" s="410" t="str">
        <f t="shared" si="103"/>
        <v/>
      </c>
      <c r="AE84" s="411" t="str">
        <f t="shared" si="103"/>
        <v/>
      </c>
      <c r="AF84" s="438" t="str">
        <f t="shared" si="103"/>
        <v/>
      </c>
      <c r="AG84" s="410" t="str">
        <f t="shared" si="103"/>
        <v/>
      </c>
      <c r="AH84" s="410" t="str">
        <f t="shared" si="103"/>
        <v/>
      </c>
      <c r="AI84" s="437" t="str">
        <f t="shared" si="101"/>
        <v/>
      </c>
      <c r="AJ84" s="412" t="str">
        <f t="shared" si="101"/>
        <v/>
      </c>
      <c r="AK84" s="410" t="str">
        <f t="shared" si="101"/>
        <v/>
      </c>
      <c r="AL84" s="410" t="str">
        <f t="shared" si="101"/>
        <v/>
      </c>
      <c r="AM84" s="411" t="str">
        <f t="shared" si="101"/>
        <v/>
      </c>
      <c r="AN84" s="438" t="str">
        <f t="shared" si="101"/>
        <v/>
      </c>
      <c r="AO84" s="410" t="str">
        <f t="shared" si="101"/>
        <v/>
      </c>
      <c r="AP84" s="410" t="str">
        <f t="shared" si="101"/>
        <v/>
      </c>
      <c r="AQ84" s="437" t="str">
        <f t="shared" si="101"/>
        <v/>
      </c>
      <c r="AR84" s="412" t="str">
        <f t="shared" si="101"/>
        <v/>
      </c>
      <c r="AS84" s="410" t="str">
        <f t="shared" si="101"/>
        <v/>
      </c>
      <c r="AT84" s="410" t="str">
        <f t="shared" si="101"/>
        <v/>
      </c>
      <c r="AU84" s="411" t="str">
        <f t="shared" si="101"/>
        <v/>
      </c>
      <c r="AV84" s="438" t="str">
        <f t="shared" si="101"/>
        <v/>
      </c>
      <c r="AW84" s="410" t="str">
        <f t="shared" si="101"/>
        <v/>
      </c>
      <c r="AX84" s="410" t="str">
        <f t="shared" si="101"/>
        <v/>
      </c>
      <c r="AY84" s="437" t="str">
        <f t="shared" si="102"/>
        <v/>
      </c>
      <c r="AZ84" s="412" t="str">
        <f t="shared" si="100"/>
        <v/>
      </c>
      <c r="BA84" s="410" t="str">
        <f t="shared" si="100"/>
        <v/>
      </c>
      <c r="BB84" s="410" t="str">
        <f t="shared" si="100"/>
        <v/>
      </c>
      <c r="BC84" s="411" t="str">
        <f t="shared" si="100"/>
        <v/>
      </c>
      <c r="BD84" s="438" t="str">
        <f t="shared" si="100"/>
        <v/>
      </c>
      <c r="BE84" s="410" t="str">
        <f t="shared" si="100"/>
        <v/>
      </c>
      <c r="BF84" s="410" t="str">
        <f t="shared" si="100"/>
        <v/>
      </c>
      <c r="BG84" s="437" t="str">
        <f t="shared" si="100"/>
        <v/>
      </c>
      <c r="BH84" s="412" t="str">
        <f t="shared" si="100"/>
        <v/>
      </c>
      <c r="BI84" s="410" t="str">
        <f t="shared" si="100"/>
        <v/>
      </c>
      <c r="BJ84" s="410" t="str">
        <f t="shared" si="100"/>
        <v/>
      </c>
      <c r="BK84" s="411" t="str">
        <f t="shared" si="100"/>
        <v/>
      </c>
      <c r="BL84" s="438" t="str">
        <f t="shared" si="100"/>
        <v/>
      </c>
      <c r="BM84" s="410" t="str">
        <f t="shared" si="100"/>
        <v/>
      </c>
      <c r="BN84" s="410" t="str">
        <f t="shared" si="100"/>
        <v/>
      </c>
      <c r="BO84" s="437" t="str">
        <f t="shared" si="100"/>
        <v/>
      </c>
      <c r="BP84" s="438" t="str">
        <f t="shared" si="99"/>
        <v/>
      </c>
      <c r="BQ84" s="410" t="str">
        <f t="shared" si="99"/>
        <v/>
      </c>
      <c r="BR84" s="410" t="str">
        <f t="shared" si="99"/>
        <v/>
      </c>
      <c r="BS84" s="437" t="str">
        <f t="shared" si="99"/>
        <v/>
      </c>
      <c r="BT84" s="412" t="str">
        <f t="shared" si="99"/>
        <v/>
      </c>
      <c r="BU84" s="410" t="str">
        <f t="shared" si="99"/>
        <v/>
      </c>
      <c r="BV84" s="410" t="str">
        <f t="shared" si="99"/>
        <v/>
      </c>
      <c r="BW84" s="413" t="str">
        <f t="shared" si="99"/>
        <v/>
      </c>
    </row>
    <row r="85" spans="1:76" ht="15.9" customHeight="1">
      <c r="A85" s="471"/>
      <c r="B85" s="395" t="s">
        <v>1100</v>
      </c>
      <c r="C85" s="395" t="str">
        <f>VLOOKUP(B85,'P14'!B:U,19,0)&amp;""</f>
        <v>×</v>
      </c>
      <c r="D85" s="395" t="str">
        <f>VLOOKUP(B85,'P14'!B:U,2,0)&amp;""</f>
        <v/>
      </c>
      <c r="E85" s="395" t="str">
        <f>VLOOKUP(B85,'P14'!B:U,5,0)&amp;""</f>
        <v/>
      </c>
      <c r="F85" s="395" t="str">
        <f>VLOOKUP(B85,'P14'!B:U,8,0)&amp;""</f>
        <v/>
      </c>
      <c r="G85" s="395" t="str">
        <f>VLOOKUP(B85,'P14'!B:U,17,0)&amp;""</f>
        <v/>
      </c>
      <c r="H85" s="395" t="str">
        <f>VLOOKUP(B85,'P14'!B:U,18,0)&amp;""</f>
        <v/>
      </c>
      <c r="I85" s="407"/>
      <c r="J85" s="408"/>
      <c r="K85" s="414"/>
      <c r="L85" s="391" t="s">
        <v>971</v>
      </c>
      <c r="M85" s="415"/>
      <c r="N85" s="526"/>
      <c r="O85" s="527"/>
      <c r="P85" s="414"/>
      <c r="Q85" s="391" t="s">
        <v>971</v>
      </c>
      <c r="R85" s="415"/>
      <c r="S85" s="409"/>
      <c r="T85" s="390" t="str">
        <f t="shared" si="103"/>
        <v/>
      </c>
      <c r="U85" s="410" t="str">
        <f t="shared" si="103"/>
        <v/>
      </c>
      <c r="V85" s="410" t="str">
        <f t="shared" si="103"/>
        <v/>
      </c>
      <c r="W85" s="411" t="str">
        <f t="shared" si="103"/>
        <v/>
      </c>
      <c r="X85" s="438" t="str">
        <f t="shared" si="103"/>
        <v/>
      </c>
      <c r="Y85" s="410" t="str">
        <f t="shared" si="103"/>
        <v/>
      </c>
      <c r="Z85" s="410" t="str">
        <f t="shared" si="103"/>
        <v/>
      </c>
      <c r="AA85" s="437" t="str">
        <f t="shared" si="103"/>
        <v/>
      </c>
      <c r="AB85" s="412" t="str">
        <f t="shared" si="103"/>
        <v/>
      </c>
      <c r="AC85" s="410" t="str">
        <f t="shared" si="103"/>
        <v/>
      </c>
      <c r="AD85" s="410" t="str">
        <f t="shared" si="103"/>
        <v/>
      </c>
      <c r="AE85" s="411" t="str">
        <f t="shared" si="103"/>
        <v/>
      </c>
      <c r="AF85" s="438" t="str">
        <f t="shared" si="103"/>
        <v/>
      </c>
      <c r="AG85" s="410" t="str">
        <f t="shared" si="103"/>
        <v/>
      </c>
      <c r="AH85" s="410" t="str">
        <f t="shared" si="103"/>
        <v/>
      </c>
      <c r="AI85" s="437" t="str">
        <f t="shared" si="101"/>
        <v/>
      </c>
      <c r="AJ85" s="412" t="str">
        <f t="shared" si="101"/>
        <v/>
      </c>
      <c r="AK85" s="410" t="str">
        <f t="shared" si="101"/>
        <v/>
      </c>
      <c r="AL85" s="410" t="str">
        <f t="shared" si="101"/>
        <v/>
      </c>
      <c r="AM85" s="411" t="str">
        <f t="shared" si="101"/>
        <v/>
      </c>
      <c r="AN85" s="438" t="str">
        <f t="shared" si="101"/>
        <v/>
      </c>
      <c r="AO85" s="410" t="str">
        <f t="shared" si="101"/>
        <v/>
      </c>
      <c r="AP85" s="410" t="str">
        <f t="shared" si="101"/>
        <v/>
      </c>
      <c r="AQ85" s="437" t="str">
        <f t="shared" si="101"/>
        <v/>
      </c>
      <c r="AR85" s="412" t="str">
        <f t="shared" si="101"/>
        <v/>
      </c>
      <c r="AS85" s="410" t="str">
        <f t="shared" si="101"/>
        <v/>
      </c>
      <c r="AT85" s="410" t="str">
        <f t="shared" si="101"/>
        <v/>
      </c>
      <c r="AU85" s="411" t="str">
        <f t="shared" si="101"/>
        <v/>
      </c>
      <c r="AV85" s="438" t="str">
        <f t="shared" si="101"/>
        <v/>
      </c>
      <c r="AW85" s="410" t="str">
        <f t="shared" si="101"/>
        <v/>
      </c>
      <c r="AX85" s="410" t="str">
        <f t="shared" si="101"/>
        <v/>
      </c>
      <c r="AY85" s="437" t="str">
        <f t="shared" si="102"/>
        <v/>
      </c>
      <c r="AZ85" s="412" t="str">
        <f t="shared" si="100"/>
        <v/>
      </c>
      <c r="BA85" s="410" t="str">
        <f t="shared" si="100"/>
        <v/>
      </c>
      <c r="BB85" s="410" t="str">
        <f t="shared" si="100"/>
        <v/>
      </c>
      <c r="BC85" s="411" t="str">
        <f t="shared" si="100"/>
        <v/>
      </c>
      <c r="BD85" s="438" t="str">
        <f t="shared" si="100"/>
        <v/>
      </c>
      <c r="BE85" s="410" t="str">
        <f t="shared" si="100"/>
        <v/>
      </c>
      <c r="BF85" s="410" t="str">
        <f t="shared" si="100"/>
        <v/>
      </c>
      <c r="BG85" s="437" t="str">
        <f t="shared" si="100"/>
        <v/>
      </c>
      <c r="BH85" s="412" t="str">
        <f t="shared" si="100"/>
        <v/>
      </c>
      <c r="BI85" s="410" t="str">
        <f t="shared" si="100"/>
        <v/>
      </c>
      <c r="BJ85" s="410" t="str">
        <f t="shared" si="100"/>
        <v/>
      </c>
      <c r="BK85" s="411" t="str">
        <f t="shared" si="100"/>
        <v/>
      </c>
      <c r="BL85" s="438" t="str">
        <f t="shared" si="100"/>
        <v/>
      </c>
      <c r="BM85" s="410" t="str">
        <f t="shared" si="100"/>
        <v/>
      </c>
      <c r="BN85" s="410" t="str">
        <f t="shared" si="100"/>
        <v/>
      </c>
      <c r="BO85" s="437" t="str">
        <f t="shared" si="100"/>
        <v/>
      </c>
      <c r="BP85" s="438" t="str">
        <f t="shared" si="99"/>
        <v/>
      </c>
      <c r="BQ85" s="410" t="str">
        <f t="shared" si="99"/>
        <v/>
      </c>
      <c r="BR85" s="410" t="str">
        <f t="shared" si="99"/>
        <v/>
      </c>
      <c r="BS85" s="437" t="str">
        <f t="shared" si="99"/>
        <v/>
      </c>
      <c r="BT85" s="412" t="str">
        <f t="shared" si="99"/>
        <v/>
      </c>
      <c r="BU85" s="410" t="str">
        <f t="shared" si="99"/>
        <v/>
      </c>
      <c r="BV85" s="410" t="str">
        <f t="shared" si="99"/>
        <v/>
      </c>
      <c r="BW85" s="413" t="str">
        <f t="shared" si="99"/>
        <v/>
      </c>
    </row>
    <row r="86" spans="1:76" ht="15.9" customHeight="1">
      <c r="A86" s="471"/>
      <c r="B86" s="395" t="s">
        <v>1101</v>
      </c>
      <c r="C86" s="395" t="str">
        <f>VLOOKUP(B86,'P14'!B:U,19,0)&amp;""</f>
        <v>×</v>
      </c>
      <c r="D86" s="395" t="str">
        <f>VLOOKUP(B86,'P14'!B:U,2,0)&amp;""</f>
        <v/>
      </c>
      <c r="E86" s="395" t="str">
        <f>VLOOKUP(B86,'P14'!B:U,5,0)&amp;""</f>
        <v/>
      </c>
      <c r="F86" s="395" t="str">
        <f>VLOOKUP(B86,'P14'!B:U,8,0)&amp;""</f>
        <v/>
      </c>
      <c r="G86" s="395" t="str">
        <f>VLOOKUP(B86,'P14'!B:U,17,0)&amp;""</f>
        <v/>
      </c>
      <c r="H86" s="395" t="str">
        <f>VLOOKUP(B86,'P14'!B:U,18,0)&amp;""</f>
        <v/>
      </c>
      <c r="I86" s="407"/>
      <c r="J86" s="408"/>
      <c r="K86" s="414"/>
      <c r="L86" s="391" t="s">
        <v>971</v>
      </c>
      <c r="M86" s="415"/>
      <c r="N86" s="526"/>
      <c r="O86" s="527"/>
      <c r="P86" s="414"/>
      <c r="Q86" s="391" t="s">
        <v>971</v>
      </c>
      <c r="R86" s="415"/>
      <c r="S86" s="409"/>
      <c r="T86" s="390" t="str">
        <f t="shared" si="103"/>
        <v/>
      </c>
      <c r="U86" s="410" t="str">
        <f t="shared" si="103"/>
        <v/>
      </c>
      <c r="V86" s="410" t="str">
        <f t="shared" si="103"/>
        <v/>
      </c>
      <c r="W86" s="411" t="str">
        <f t="shared" si="103"/>
        <v/>
      </c>
      <c r="X86" s="438" t="str">
        <f t="shared" si="103"/>
        <v/>
      </c>
      <c r="Y86" s="410" t="str">
        <f t="shared" si="103"/>
        <v/>
      </c>
      <c r="Z86" s="410" t="str">
        <f t="shared" si="103"/>
        <v/>
      </c>
      <c r="AA86" s="437" t="str">
        <f t="shared" si="103"/>
        <v/>
      </c>
      <c r="AB86" s="412" t="str">
        <f t="shared" si="103"/>
        <v/>
      </c>
      <c r="AC86" s="410" t="str">
        <f t="shared" si="103"/>
        <v/>
      </c>
      <c r="AD86" s="410" t="str">
        <f t="shared" si="103"/>
        <v/>
      </c>
      <c r="AE86" s="411" t="str">
        <f t="shared" si="103"/>
        <v/>
      </c>
      <c r="AF86" s="438" t="str">
        <f t="shared" si="103"/>
        <v/>
      </c>
      <c r="AG86" s="410" t="str">
        <f t="shared" si="103"/>
        <v/>
      </c>
      <c r="AH86" s="410" t="str">
        <f t="shared" si="103"/>
        <v/>
      </c>
      <c r="AI86" s="437" t="str">
        <f t="shared" si="101"/>
        <v/>
      </c>
      <c r="AJ86" s="412" t="str">
        <f t="shared" si="101"/>
        <v/>
      </c>
      <c r="AK86" s="410" t="str">
        <f t="shared" si="101"/>
        <v/>
      </c>
      <c r="AL86" s="410" t="str">
        <f t="shared" si="101"/>
        <v/>
      </c>
      <c r="AM86" s="411" t="str">
        <f t="shared" si="101"/>
        <v/>
      </c>
      <c r="AN86" s="438" t="str">
        <f t="shared" si="101"/>
        <v/>
      </c>
      <c r="AO86" s="410" t="str">
        <f t="shared" si="101"/>
        <v/>
      </c>
      <c r="AP86" s="410" t="str">
        <f t="shared" si="101"/>
        <v/>
      </c>
      <c r="AQ86" s="437" t="str">
        <f t="shared" si="101"/>
        <v/>
      </c>
      <c r="AR86" s="412" t="str">
        <f t="shared" si="101"/>
        <v/>
      </c>
      <c r="AS86" s="410" t="str">
        <f t="shared" si="101"/>
        <v/>
      </c>
      <c r="AT86" s="410" t="str">
        <f t="shared" si="101"/>
        <v/>
      </c>
      <c r="AU86" s="411" t="str">
        <f t="shared" si="101"/>
        <v/>
      </c>
      <c r="AV86" s="438" t="str">
        <f t="shared" si="101"/>
        <v/>
      </c>
      <c r="AW86" s="410" t="str">
        <f t="shared" si="101"/>
        <v/>
      </c>
      <c r="AX86" s="410" t="str">
        <f t="shared" si="101"/>
        <v/>
      </c>
      <c r="AY86" s="437" t="str">
        <f t="shared" si="102"/>
        <v/>
      </c>
      <c r="AZ86" s="412" t="str">
        <f t="shared" si="100"/>
        <v/>
      </c>
      <c r="BA86" s="410" t="str">
        <f t="shared" si="100"/>
        <v/>
      </c>
      <c r="BB86" s="410" t="str">
        <f t="shared" si="100"/>
        <v/>
      </c>
      <c r="BC86" s="411" t="str">
        <f t="shared" si="100"/>
        <v/>
      </c>
      <c r="BD86" s="438" t="str">
        <f t="shared" si="100"/>
        <v/>
      </c>
      <c r="BE86" s="410" t="str">
        <f t="shared" si="100"/>
        <v/>
      </c>
      <c r="BF86" s="410" t="str">
        <f t="shared" si="100"/>
        <v/>
      </c>
      <c r="BG86" s="437" t="str">
        <f t="shared" si="100"/>
        <v/>
      </c>
      <c r="BH86" s="412" t="str">
        <f t="shared" si="100"/>
        <v/>
      </c>
      <c r="BI86" s="410" t="str">
        <f t="shared" si="100"/>
        <v/>
      </c>
      <c r="BJ86" s="410" t="str">
        <f t="shared" si="100"/>
        <v/>
      </c>
      <c r="BK86" s="411" t="str">
        <f t="shared" si="100"/>
        <v/>
      </c>
      <c r="BL86" s="438" t="str">
        <f t="shared" si="100"/>
        <v/>
      </c>
      <c r="BM86" s="410" t="str">
        <f t="shared" si="100"/>
        <v/>
      </c>
      <c r="BN86" s="410" t="str">
        <f t="shared" si="100"/>
        <v/>
      </c>
      <c r="BO86" s="437" t="str">
        <f t="shared" si="100"/>
        <v/>
      </c>
      <c r="BP86" s="438" t="str">
        <f t="shared" si="99"/>
        <v/>
      </c>
      <c r="BQ86" s="410" t="str">
        <f t="shared" si="99"/>
        <v/>
      </c>
      <c r="BR86" s="410" t="str">
        <f t="shared" si="99"/>
        <v/>
      </c>
      <c r="BS86" s="437" t="str">
        <f t="shared" si="99"/>
        <v/>
      </c>
      <c r="BT86" s="412" t="str">
        <f t="shared" si="99"/>
        <v/>
      </c>
      <c r="BU86" s="410" t="str">
        <f t="shared" si="99"/>
        <v/>
      </c>
      <c r="BV86" s="410" t="str">
        <f t="shared" si="99"/>
        <v/>
      </c>
      <c r="BW86" s="413" t="str">
        <f t="shared" si="99"/>
        <v/>
      </c>
    </row>
    <row r="87" spans="1:76" ht="15.9" customHeight="1">
      <c r="A87" s="471"/>
      <c r="B87" s="395" t="s">
        <v>1102</v>
      </c>
      <c r="C87" s="395" t="str">
        <f>VLOOKUP(B87,'P14'!B:U,19,0)&amp;""</f>
        <v>×</v>
      </c>
      <c r="D87" s="395" t="str">
        <f>VLOOKUP(B87,'P14'!B:U,2,0)&amp;""</f>
        <v/>
      </c>
      <c r="E87" s="395" t="str">
        <f>VLOOKUP(B87,'P14'!B:U,5,0)&amp;""</f>
        <v/>
      </c>
      <c r="F87" s="395" t="str">
        <f>VLOOKUP(B87,'P14'!B:U,8,0)&amp;""</f>
        <v/>
      </c>
      <c r="G87" s="395" t="str">
        <f>VLOOKUP(B87,'P14'!B:U,17,0)&amp;""</f>
        <v/>
      </c>
      <c r="H87" s="395" t="str">
        <f>VLOOKUP(B87,'P14'!B:U,18,0)&amp;""</f>
        <v/>
      </c>
      <c r="I87" s="407"/>
      <c r="J87" s="408"/>
      <c r="K87" s="414"/>
      <c r="L87" s="391" t="s">
        <v>971</v>
      </c>
      <c r="M87" s="415"/>
      <c r="N87" s="526"/>
      <c r="O87" s="527"/>
      <c r="P87" s="414"/>
      <c r="Q87" s="391" t="s">
        <v>971</v>
      </c>
      <c r="R87" s="415"/>
      <c r="S87" s="409"/>
      <c r="T87" s="390" t="str">
        <f t="shared" si="103"/>
        <v/>
      </c>
      <c r="U87" s="410" t="str">
        <f t="shared" si="103"/>
        <v/>
      </c>
      <c r="V87" s="410" t="str">
        <f t="shared" si="103"/>
        <v/>
      </c>
      <c r="W87" s="411" t="str">
        <f t="shared" si="103"/>
        <v/>
      </c>
      <c r="X87" s="438" t="str">
        <f t="shared" si="103"/>
        <v/>
      </c>
      <c r="Y87" s="410" t="str">
        <f t="shared" si="103"/>
        <v/>
      </c>
      <c r="Z87" s="410" t="str">
        <f t="shared" si="103"/>
        <v/>
      </c>
      <c r="AA87" s="437" t="str">
        <f t="shared" si="103"/>
        <v/>
      </c>
      <c r="AB87" s="412" t="str">
        <f t="shared" si="103"/>
        <v/>
      </c>
      <c r="AC87" s="410" t="str">
        <f t="shared" si="103"/>
        <v/>
      </c>
      <c r="AD87" s="410" t="str">
        <f t="shared" si="103"/>
        <v/>
      </c>
      <c r="AE87" s="411" t="str">
        <f t="shared" si="103"/>
        <v/>
      </c>
      <c r="AF87" s="438" t="str">
        <f t="shared" si="103"/>
        <v/>
      </c>
      <c r="AG87" s="410" t="str">
        <f t="shared" si="103"/>
        <v/>
      </c>
      <c r="AH87" s="410" t="str">
        <f t="shared" si="103"/>
        <v/>
      </c>
      <c r="AI87" s="437" t="str">
        <f t="shared" si="101"/>
        <v/>
      </c>
      <c r="AJ87" s="412" t="str">
        <f t="shared" si="101"/>
        <v/>
      </c>
      <c r="AK87" s="410" t="str">
        <f t="shared" si="101"/>
        <v/>
      </c>
      <c r="AL87" s="410" t="str">
        <f t="shared" si="101"/>
        <v/>
      </c>
      <c r="AM87" s="411" t="str">
        <f t="shared" si="101"/>
        <v/>
      </c>
      <c r="AN87" s="438" t="str">
        <f t="shared" si="101"/>
        <v/>
      </c>
      <c r="AO87" s="410" t="str">
        <f t="shared" si="101"/>
        <v/>
      </c>
      <c r="AP87" s="410" t="str">
        <f t="shared" si="101"/>
        <v/>
      </c>
      <c r="AQ87" s="437" t="str">
        <f t="shared" si="101"/>
        <v/>
      </c>
      <c r="AR87" s="412" t="str">
        <f t="shared" si="101"/>
        <v/>
      </c>
      <c r="AS87" s="410" t="str">
        <f t="shared" si="101"/>
        <v/>
      </c>
      <c r="AT87" s="410" t="str">
        <f t="shared" si="101"/>
        <v/>
      </c>
      <c r="AU87" s="411" t="str">
        <f t="shared" si="101"/>
        <v/>
      </c>
      <c r="AV87" s="438" t="str">
        <f t="shared" si="101"/>
        <v/>
      </c>
      <c r="AW87" s="410" t="str">
        <f t="shared" si="101"/>
        <v/>
      </c>
      <c r="AX87" s="410" t="str">
        <f t="shared" si="101"/>
        <v/>
      </c>
      <c r="AY87" s="437" t="str">
        <f t="shared" si="102"/>
        <v/>
      </c>
      <c r="AZ87" s="412" t="str">
        <f t="shared" si="100"/>
        <v/>
      </c>
      <c r="BA87" s="410" t="str">
        <f t="shared" si="100"/>
        <v/>
      </c>
      <c r="BB87" s="410" t="str">
        <f t="shared" si="100"/>
        <v/>
      </c>
      <c r="BC87" s="411" t="str">
        <f t="shared" si="100"/>
        <v/>
      </c>
      <c r="BD87" s="438" t="str">
        <f t="shared" si="100"/>
        <v/>
      </c>
      <c r="BE87" s="410" t="str">
        <f t="shared" si="100"/>
        <v/>
      </c>
      <c r="BF87" s="410" t="str">
        <f t="shared" si="100"/>
        <v/>
      </c>
      <c r="BG87" s="437" t="str">
        <f t="shared" si="100"/>
        <v/>
      </c>
      <c r="BH87" s="412" t="str">
        <f t="shared" si="100"/>
        <v/>
      </c>
      <c r="BI87" s="410" t="str">
        <f t="shared" si="100"/>
        <v/>
      </c>
      <c r="BJ87" s="410" t="str">
        <f t="shared" si="100"/>
        <v/>
      </c>
      <c r="BK87" s="411" t="str">
        <f t="shared" si="100"/>
        <v/>
      </c>
      <c r="BL87" s="438" t="str">
        <f t="shared" si="100"/>
        <v/>
      </c>
      <c r="BM87" s="410" t="str">
        <f t="shared" si="100"/>
        <v/>
      </c>
      <c r="BN87" s="410" t="str">
        <f t="shared" si="100"/>
        <v/>
      </c>
      <c r="BO87" s="437" t="str">
        <f t="shared" si="100"/>
        <v/>
      </c>
      <c r="BP87" s="438" t="str">
        <f t="shared" si="99"/>
        <v/>
      </c>
      <c r="BQ87" s="410" t="str">
        <f t="shared" si="99"/>
        <v/>
      </c>
      <c r="BR87" s="410" t="str">
        <f t="shared" si="99"/>
        <v/>
      </c>
      <c r="BS87" s="437" t="str">
        <f t="shared" si="99"/>
        <v/>
      </c>
      <c r="BT87" s="412" t="str">
        <f t="shared" si="99"/>
        <v/>
      </c>
      <c r="BU87" s="410" t="str">
        <f t="shared" si="99"/>
        <v/>
      </c>
      <c r="BV87" s="410" t="str">
        <f t="shared" si="99"/>
        <v/>
      </c>
      <c r="BW87" s="413" t="str">
        <f t="shared" si="99"/>
        <v/>
      </c>
    </row>
    <row r="88" spans="1:76" ht="15.9" customHeight="1">
      <c r="A88" s="471"/>
      <c r="B88" s="395" t="s">
        <v>1103</v>
      </c>
      <c r="C88" s="395" t="str">
        <f>VLOOKUP(B88,'P14'!B:U,19,0)&amp;""</f>
        <v>×</v>
      </c>
      <c r="D88" s="395" t="str">
        <f>VLOOKUP(B88,'P14'!B:U,2,0)&amp;""</f>
        <v/>
      </c>
      <c r="E88" s="395" t="str">
        <f>VLOOKUP(B88,'P14'!B:U,5,0)&amp;""</f>
        <v/>
      </c>
      <c r="F88" s="395" t="str">
        <f>VLOOKUP(B88,'P14'!B:U,8,0)&amp;""</f>
        <v/>
      </c>
      <c r="G88" s="395" t="str">
        <f>VLOOKUP(B88,'P14'!B:U,17,0)&amp;""</f>
        <v/>
      </c>
      <c r="H88" s="395" t="str">
        <f>VLOOKUP(B88,'P14'!B:U,18,0)&amp;""</f>
        <v/>
      </c>
      <c r="I88" s="407"/>
      <c r="J88" s="408"/>
      <c r="K88" s="414"/>
      <c r="L88" s="391" t="s">
        <v>971</v>
      </c>
      <c r="M88" s="415"/>
      <c r="N88" s="526"/>
      <c r="O88" s="527"/>
      <c r="P88" s="414"/>
      <c r="Q88" s="391" t="s">
        <v>971</v>
      </c>
      <c r="R88" s="415"/>
      <c r="S88" s="409"/>
      <c r="T88" s="390" t="str">
        <f t="shared" si="103"/>
        <v/>
      </c>
      <c r="U88" s="410" t="str">
        <f t="shared" si="103"/>
        <v/>
      </c>
      <c r="V88" s="410" t="str">
        <f t="shared" si="103"/>
        <v/>
      </c>
      <c r="W88" s="411" t="str">
        <f t="shared" si="103"/>
        <v/>
      </c>
      <c r="X88" s="438" t="str">
        <f t="shared" si="103"/>
        <v/>
      </c>
      <c r="Y88" s="410" t="str">
        <f t="shared" si="103"/>
        <v/>
      </c>
      <c r="Z88" s="410" t="str">
        <f t="shared" si="103"/>
        <v/>
      </c>
      <c r="AA88" s="437" t="str">
        <f t="shared" si="103"/>
        <v/>
      </c>
      <c r="AB88" s="412" t="str">
        <f t="shared" si="103"/>
        <v/>
      </c>
      <c r="AC88" s="410" t="str">
        <f t="shared" si="103"/>
        <v/>
      </c>
      <c r="AD88" s="410" t="str">
        <f t="shared" si="103"/>
        <v/>
      </c>
      <c r="AE88" s="411" t="str">
        <f t="shared" si="103"/>
        <v/>
      </c>
      <c r="AF88" s="438" t="str">
        <f t="shared" si="103"/>
        <v/>
      </c>
      <c r="AG88" s="410" t="str">
        <f t="shared" si="103"/>
        <v/>
      </c>
      <c r="AH88" s="410" t="str">
        <f t="shared" si="103"/>
        <v/>
      </c>
      <c r="AI88" s="437" t="str">
        <f t="shared" si="101"/>
        <v/>
      </c>
      <c r="AJ88" s="412" t="str">
        <f t="shared" si="101"/>
        <v/>
      </c>
      <c r="AK88" s="410" t="str">
        <f t="shared" si="101"/>
        <v/>
      </c>
      <c r="AL88" s="410" t="str">
        <f t="shared" si="101"/>
        <v/>
      </c>
      <c r="AM88" s="411" t="str">
        <f t="shared" si="101"/>
        <v/>
      </c>
      <c r="AN88" s="438" t="str">
        <f t="shared" si="101"/>
        <v/>
      </c>
      <c r="AO88" s="410" t="str">
        <f t="shared" si="101"/>
        <v/>
      </c>
      <c r="AP88" s="410" t="str">
        <f t="shared" si="101"/>
        <v/>
      </c>
      <c r="AQ88" s="437" t="str">
        <f t="shared" si="101"/>
        <v/>
      </c>
      <c r="AR88" s="412" t="str">
        <f t="shared" si="101"/>
        <v/>
      </c>
      <c r="AS88" s="410" t="str">
        <f t="shared" si="101"/>
        <v/>
      </c>
      <c r="AT88" s="410" t="str">
        <f t="shared" si="101"/>
        <v/>
      </c>
      <c r="AU88" s="411" t="str">
        <f t="shared" si="101"/>
        <v/>
      </c>
      <c r="AV88" s="438" t="str">
        <f t="shared" si="101"/>
        <v/>
      </c>
      <c r="AW88" s="410" t="str">
        <f t="shared" si="101"/>
        <v/>
      </c>
      <c r="AX88" s="410" t="str">
        <f t="shared" si="101"/>
        <v/>
      </c>
      <c r="AY88" s="437" t="str">
        <f t="shared" si="102"/>
        <v/>
      </c>
      <c r="AZ88" s="412" t="str">
        <f t="shared" si="100"/>
        <v/>
      </c>
      <c r="BA88" s="410" t="str">
        <f t="shared" si="100"/>
        <v/>
      </c>
      <c r="BB88" s="410" t="str">
        <f t="shared" si="100"/>
        <v/>
      </c>
      <c r="BC88" s="411" t="str">
        <f t="shared" si="100"/>
        <v/>
      </c>
      <c r="BD88" s="438" t="str">
        <f t="shared" si="100"/>
        <v/>
      </c>
      <c r="BE88" s="410" t="str">
        <f t="shared" si="100"/>
        <v/>
      </c>
      <c r="BF88" s="410" t="str">
        <f t="shared" si="100"/>
        <v/>
      </c>
      <c r="BG88" s="437" t="str">
        <f t="shared" si="100"/>
        <v/>
      </c>
      <c r="BH88" s="412" t="str">
        <f t="shared" si="100"/>
        <v/>
      </c>
      <c r="BI88" s="410" t="str">
        <f t="shared" si="100"/>
        <v/>
      </c>
      <c r="BJ88" s="410" t="str">
        <f t="shared" si="100"/>
        <v/>
      </c>
      <c r="BK88" s="411" t="str">
        <f t="shared" si="100"/>
        <v/>
      </c>
      <c r="BL88" s="438" t="str">
        <f t="shared" si="100"/>
        <v/>
      </c>
      <c r="BM88" s="410" t="str">
        <f t="shared" si="100"/>
        <v/>
      </c>
      <c r="BN88" s="410" t="str">
        <f t="shared" si="100"/>
        <v/>
      </c>
      <c r="BO88" s="437" t="str">
        <f t="shared" si="100"/>
        <v/>
      </c>
      <c r="BP88" s="438" t="str">
        <f t="shared" si="99"/>
        <v/>
      </c>
      <c r="BQ88" s="410" t="str">
        <f t="shared" si="99"/>
        <v/>
      </c>
      <c r="BR88" s="410" t="str">
        <f t="shared" si="99"/>
        <v/>
      </c>
      <c r="BS88" s="437" t="str">
        <f t="shared" si="99"/>
        <v/>
      </c>
      <c r="BT88" s="412" t="str">
        <f t="shared" si="99"/>
        <v/>
      </c>
      <c r="BU88" s="410" t="str">
        <f t="shared" si="99"/>
        <v/>
      </c>
      <c r="BV88" s="410" t="str">
        <f t="shared" si="99"/>
        <v/>
      </c>
      <c r="BW88" s="413" t="str">
        <f t="shared" si="99"/>
        <v/>
      </c>
    </row>
    <row r="89" spans="1:76" ht="15.9" customHeight="1">
      <c r="A89" s="471"/>
      <c r="B89" s="395" t="s">
        <v>1104</v>
      </c>
      <c r="C89" s="395" t="str">
        <f>VLOOKUP(B89,'P14'!B:U,19,0)&amp;""</f>
        <v>×</v>
      </c>
      <c r="D89" s="395" t="str">
        <f>VLOOKUP(B89,'P14'!B:U,2,0)&amp;""</f>
        <v/>
      </c>
      <c r="E89" s="395" t="str">
        <f>VLOOKUP(B89,'P14'!B:U,5,0)&amp;""</f>
        <v/>
      </c>
      <c r="F89" s="395" t="str">
        <f>VLOOKUP(B89,'P14'!B:U,8,0)&amp;""</f>
        <v/>
      </c>
      <c r="G89" s="395" t="str">
        <f>VLOOKUP(B89,'P14'!B:U,17,0)&amp;""</f>
        <v>　</v>
      </c>
      <c r="H89" s="395" t="str">
        <f>VLOOKUP(B89,'P14'!B:U,18,0)&amp;""</f>
        <v>　</v>
      </c>
      <c r="I89" s="407"/>
      <c r="J89" s="408"/>
      <c r="K89" s="414"/>
      <c r="L89" s="391" t="s">
        <v>971</v>
      </c>
      <c r="M89" s="415"/>
      <c r="N89" s="526"/>
      <c r="O89" s="527"/>
      <c r="P89" s="414"/>
      <c r="Q89" s="391" t="s">
        <v>971</v>
      </c>
      <c r="R89" s="415"/>
      <c r="S89" s="409"/>
      <c r="T89" s="390" t="str">
        <f t="shared" si="103"/>
        <v/>
      </c>
      <c r="U89" s="410" t="str">
        <f t="shared" si="103"/>
        <v/>
      </c>
      <c r="V89" s="410" t="str">
        <f t="shared" si="103"/>
        <v/>
      </c>
      <c r="W89" s="411" t="str">
        <f t="shared" si="103"/>
        <v/>
      </c>
      <c r="X89" s="438" t="str">
        <f t="shared" si="103"/>
        <v/>
      </c>
      <c r="Y89" s="410" t="str">
        <f t="shared" si="103"/>
        <v/>
      </c>
      <c r="Z89" s="410" t="str">
        <f t="shared" si="103"/>
        <v/>
      </c>
      <c r="AA89" s="437" t="str">
        <f t="shared" si="103"/>
        <v/>
      </c>
      <c r="AB89" s="412" t="str">
        <f t="shared" si="103"/>
        <v/>
      </c>
      <c r="AC89" s="410" t="str">
        <f t="shared" si="103"/>
        <v/>
      </c>
      <c r="AD89" s="410" t="str">
        <f t="shared" si="103"/>
        <v/>
      </c>
      <c r="AE89" s="411" t="str">
        <f t="shared" si="103"/>
        <v/>
      </c>
      <c r="AF89" s="438" t="str">
        <f t="shared" si="103"/>
        <v/>
      </c>
      <c r="AG89" s="410" t="str">
        <f t="shared" si="103"/>
        <v/>
      </c>
      <c r="AH89" s="410" t="str">
        <f t="shared" si="103"/>
        <v/>
      </c>
      <c r="AI89" s="437" t="str">
        <f t="shared" si="101"/>
        <v/>
      </c>
      <c r="AJ89" s="412" t="str">
        <f t="shared" si="101"/>
        <v/>
      </c>
      <c r="AK89" s="410" t="str">
        <f t="shared" si="101"/>
        <v/>
      </c>
      <c r="AL89" s="410" t="str">
        <f t="shared" si="101"/>
        <v/>
      </c>
      <c r="AM89" s="411" t="str">
        <f t="shared" si="101"/>
        <v/>
      </c>
      <c r="AN89" s="438" t="str">
        <f t="shared" si="101"/>
        <v/>
      </c>
      <c r="AO89" s="410" t="str">
        <f t="shared" si="101"/>
        <v/>
      </c>
      <c r="AP89" s="410" t="str">
        <f t="shared" si="101"/>
        <v/>
      </c>
      <c r="AQ89" s="437" t="str">
        <f t="shared" si="101"/>
        <v/>
      </c>
      <c r="AR89" s="412" t="str">
        <f t="shared" si="101"/>
        <v/>
      </c>
      <c r="AS89" s="410" t="str">
        <f t="shared" si="101"/>
        <v/>
      </c>
      <c r="AT89" s="410" t="str">
        <f t="shared" si="101"/>
        <v/>
      </c>
      <c r="AU89" s="411" t="str">
        <f t="shared" si="101"/>
        <v/>
      </c>
      <c r="AV89" s="438" t="str">
        <f t="shared" si="101"/>
        <v/>
      </c>
      <c r="AW89" s="410" t="str">
        <f t="shared" si="101"/>
        <v/>
      </c>
      <c r="AX89" s="410" t="str">
        <f t="shared" si="101"/>
        <v/>
      </c>
      <c r="AY89" s="437" t="str">
        <f t="shared" si="102"/>
        <v/>
      </c>
      <c r="AZ89" s="412" t="str">
        <f t="shared" si="100"/>
        <v/>
      </c>
      <c r="BA89" s="410" t="str">
        <f t="shared" si="100"/>
        <v/>
      </c>
      <c r="BB89" s="410" t="str">
        <f t="shared" si="100"/>
        <v/>
      </c>
      <c r="BC89" s="411" t="str">
        <f t="shared" si="100"/>
        <v/>
      </c>
      <c r="BD89" s="438" t="str">
        <f t="shared" si="100"/>
        <v/>
      </c>
      <c r="BE89" s="410" t="str">
        <f t="shared" si="100"/>
        <v/>
      </c>
      <c r="BF89" s="410" t="str">
        <f t="shared" si="100"/>
        <v/>
      </c>
      <c r="BG89" s="437" t="str">
        <f t="shared" si="100"/>
        <v/>
      </c>
      <c r="BH89" s="412" t="str">
        <f t="shared" si="100"/>
        <v/>
      </c>
      <c r="BI89" s="410" t="str">
        <f t="shared" si="100"/>
        <v/>
      </c>
      <c r="BJ89" s="410" t="str">
        <f t="shared" si="100"/>
        <v/>
      </c>
      <c r="BK89" s="411" t="str">
        <f t="shared" si="100"/>
        <v/>
      </c>
      <c r="BL89" s="438" t="str">
        <f t="shared" si="100"/>
        <v/>
      </c>
      <c r="BM89" s="410" t="str">
        <f t="shared" si="100"/>
        <v/>
      </c>
      <c r="BN89" s="410" t="str">
        <f t="shared" si="100"/>
        <v/>
      </c>
      <c r="BO89" s="437" t="str">
        <f t="shared" si="100"/>
        <v/>
      </c>
      <c r="BP89" s="438" t="str">
        <f t="shared" si="99"/>
        <v/>
      </c>
      <c r="BQ89" s="410" t="str">
        <f t="shared" si="99"/>
        <v/>
      </c>
      <c r="BR89" s="410" t="str">
        <f t="shared" si="99"/>
        <v/>
      </c>
      <c r="BS89" s="437" t="str">
        <f t="shared" si="99"/>
        <v/>
      </c>
      <c r="BT89" s="412" t="str">
        <f t="shared" si="99"/>
        <v/>
      </c>
      <c r="BU89" s="410" t="str">
        <f t="shared" si="99"/>
        <v/>
      </c>
      <c r="BV89" s="410" t="str">
        <f t="shared" si="99"/>
        <v/>
      </c>
      <c r="BW89" s="413" t="str">
        <f t="shared" si="99"/>
        <v/>
      </c>
    </row>
    <row r="90" spans="1:76" ht="15.9" customHeight="1">
      <c r="A90" s="471"/>
      <c r="B90" s="395" t="s">
        <v>1105</v>
      </c>
      <c r="C90" s="395" t="str">
        <f>VLOOKUP(B90,'P14'!B:U,19,0)&amp;""</f>
        <v>×</v>
      </c>
      <c r="D90" s="395" t="str">
        <f>VLOOKUP(B90,'P14'!B:U,2,0)&amp;""</f>
        <v/>
      </c>
      <c r="E90" s="395" t="str">
        <f>VLOOKUP(B90,'P14'!B:U,5,0)&amp;""</f>
        <v/>
      </c>
      <c r="F90" s="395" t="str">
        <f>VLOOKUP(B90,'P14'!B:U,8,0)&amp;""</f>
        <v/>
      </c>
      <c r="G90" s="395" t="str">
        <f>VLOOKUP(B90,'P14'!B:U,17,0)&amp;""</f>
        <v>　</v>
      </c>
      <c r="H90" s="395" t="str">
        <f>VLOOKUP(B90,'P14'!B:U,18,0)&amp;""</f>
        <v>　</v>
      </c>
      <c r="I90" s="407"/>
      <c r="J90" s="408"/>
      <c r="K90" s="414"/>
      <c r="L90" s="391" t="s">
        <v>971</v>
      </c>
      <c r="M90" s="415"/>
      <c r="N90" s="526"/>
      <c r="O90" s="527"/>
      <c r="P90" s="414"/>
      <c r="Q90" s="391" t="s">
        <v>971</v>
      </c>
      <c r="R90" s="415"/>
      <c r="S90" s="409"/>
      <c r="T90" s="390" t="str">
        <f t="shared" si="103"/>
        <v/>
      </c>
      <c r="U90" s="410" t="str">
        <f t="shared" si="103"/>
        <v/>
      </c>
      <c r="V90" s="410" t="str">
        <f t="shared" si="103"/>
        <v/>
      </c>
      <c r="W90" s="411" t="str">
        <f t="shared" si="103"/>
        <v/>
      </c>
      <c r="X90" s="438" t="str">
        <f t="shared" si="103"/>
        <v/>
      </c>
      <c r="Y90" s="410" t="str">
        <f t="shared" si="103"/>
        <v/>
      </c>
      <c r="Z90" s="410" t="str">
        <f t="shared" si="103"/>
        <v/>
      </c>
      <c r="AA90" s="437" t="str">
        <f t="shared" si="103"/>
        <v/>
      </c>
      <c r="AB90" s="412" t="str">
        <f t="shared" si="103"/>
        <v/>
      </c>
      <c r="AC90" s="410" t="str">
        <f t="shared" si="103"/>
        <v/>
      </c>
      <c r="AD90" s="410" t="str">
        <f t="shared" si="103"/>
        <v/>
      </c>
      <c r="AE90" s="411" t="str">
        <f t="shared" si="103"/>
        <v/>
      </c>
      <c r="AF90" s="438" t="str">
        <f t="shared" si="103"/>
        <v/>
      </c>
      <c r="AG90" s="410" t="str">
        <f t="shared" si="103"/>
        <v/>
      </c>
      <c r="AH90" s="410" t="str">
        <f t="shared" si="103"/>
        <v/>
      </c>
      <c r="AI90" s="437" t="str">
        <f t="shared" si="101"/>
        <v/>
      </c>
      <c r="AJ90" s="412" t="str">
        <f t="shared" si="101"/>
        <v/>
      </c>
      <c r="AK90" s="410" t="str">
        <f t="shared" si="101"/>
        <v/>
      </c>
      <c r="AL90" s="410" t="str">
        <f t="shared" si="101"/>
        <v/>
      </c>
      <c r="AM90" s="411" t="str">
        <f t="shared" si="101"/>
        <v/>
      </c>
      <c r="AN90" s="438" t="str">
        <f t="shared" si="101"/>
        <v/>
      </c>
      <c r="AO90" s="410" t="str">
        <f t="shared" si="101"/>
        <v/>
      </c>
      <c r="AP90" s="410" t="str">
        <f t="shared" si="101"/>
        <v/>
      </c>
      <c r="AQ90" s="437" t="str">
        <f t="shared" si="101"/>
        <v/>
      </c>
      <c r="AR90" s="412" t="str">
        <f t="shared" si="101"/>
        <v/>
      </c>
      <c r="AS90" s="410" t="str">
        <f t="shared" si="101"/>
        <v/>
      </c>
      <c r="AT90" s="410" t="str">
        <f t="shared" si="101"/>
        <v/>
      </c>
      <c r="AU90" s="411" t="str">
        <f t="shared" si="101"/>
        <v/>
      </c>
      <c r="AV90" s="438" t="str">
        <f t="shared" si="101"/>
        <v/>
      </c>
      <c r="AW90" s="410" t="str">
        <f t="shared" si="101"/>
        <v/>
      </c>
      <c r="AX90" s="410" t="str">
        <f t="shared" si="101"/>
        <v/>
      </c>
      <c r="AY90" s="437" t="str">
        <f t="shared" si="102"/>
        <v/>
      </c>
      <c r="AZ90" s="412" t="str">
        <f t="shared" si="100"/>
        <v/>
      </c>
      <c r="BA90" s="410" t="str">
        <f t="shared" si="100"/>
        <v/>
      </c>
      <c r="BB90" s="410" t="str">
        <f t="shared" si="100"/>
        <v/>
      </c>
      <c r="BC90" s="411" t="str">
        <f t="shared" si="100"/>
        <v/>
      </c>
      <c r="BD90" s="438" t="str">
        <f t="shared" si="100"/>
        <v/>
      </c>
      <c r="BE90" s="410" t="str">
        <f t="shared" si="100"/>
        <v/>
      </c>
      <c r="BF90" s="410" t="str">
        <f t="shared" si="100"/>
        <v/>
      </c>
      <c r="BG90" s="437" t="str">
        <f t="shared" si="100"/>
        <v/>
      </c>
      <c r="BH90" s="412" t="str">
        <f t="shared" si="100"/>
        <v/>
      </c>
      <c r="BI90" s="410" t="str">
        <f t="shared" si="100"/>
        <v/>
      </c>
      <c r="BJ90" s="410" t="str">
        <f t="shared" si="100"/>
        <v/>
      </c>
      <c r="BK90" s="411" t="str">
        <f t="shared" si="100"/>
        <v/>
      </c>
      <c r="BL90" s="438" t="str">
        <f t="shared" si="100"/>
        <v/>
      </c>
      <c r="BM90" s="410" t="str">
        <f t="shared" si="100"/>
        <v/>
      </c>
      <c r="BN90" s="410" t="str">
        <f t="shared" si="100"/>
        <v/>
      </c>
      <c r="BO90" s="437" t="str">
        <f t="shared" si="100"/>
        <v/>
      </c>
      <c r="BP90" s="438" t="str">
        <f t="shared" si="99"/>
        <v/>
      </c>
      <c r="BQ90" s="410" t="str">
        <f t="shared" si="99"/>
        <v/>
      </c>
      <c r="BR90" s="410" t="str">
        <f t="shared" si="99"/>
        <v/>
      </c>
      <c r="BS90" s="437" t="str">
        <f t="shared" si="99"/>
        <v/>
      </c>
      <c r="BT90" s="412" t="str">
        <f t="shared" si="99"/>
        <v/>
      </c>
      <c r="BU90" s="410" t="str">
        <f t="shared" si="99"/>
        <v/>
      </c>
      <c r="BV90" s="410" t="str">
        <f t="shared" si="99"/>
        <v/>
      </c>
      <c r="BW90" s="413" t="str">
        <f t="shared" si="99"/>
        <v/>
      </c>
    </row>
    <row r="91" spans="1:76" ht="15.9" customHeight="1">
      <c r="A91" s="471"/>
      <c r="B91" s="395" t="s">
        <v>1106</v>
      </c>
      <c r="C91" s="395" t="str">
        <f>VLOOKUP(B91,'P14'!B:U,19,0)&amp;""</f>
        <v>×</v>
      </c>
      <c r="D91" s="395" t="str">
        <f>VLOOKUP(B91,'P14'!B:U,2,0)&amp;""</f>
        <v/>
      </c>
      <c r="E91" s="395" t="str">
        <f>VLOOKUP(B91,'P14'!B:U,5,0)&amp;""</f>
        <v/>
      </c>
      <c r="F91" s="395" t="str">
        <f>VLOOKUP(B91,'P14'!B:U,8,0)&amp;""</f>
        <v/>
      </c>
      <c r="G91" s="395" t="str">
        <f>VLOOKUP(B91,'P14'!B:U,17,0)&amp;""</f>
        <v>　</v>
      </c>
      <c r="H91" s="395" t="str">
        <f>VLOOKUP(B91,'P14'!B:U,18,0)&amp;""</f>
        <v>　</v>
      </c>
      <c r="I91" s="407"/>
      <c r="J91" s="408"/>
      <c r="K91" s="414"/>
      <c r="L91" s="391" t="s">
        <v>971</v>
      </c>
      <c r="M91" s="415"/>
      <c r="N91" s="526"/>
      <c r="O91" s="527"/>
      <c r="P91" s="414"/>
      <c r="Q91" s="391" t="s">
        <v>971</v>
      </c>
      <c r="R91" s="415"/>
      <c r="S91" s="409"/>
      <c r="T91" s="390" t="str">
        <f t="shared" si="103"/>
        <v/>
      </c>
      <c r="U91" s="410" t="str">
        <f t="shared" si="103"/>
        <v/>
      </c>
      <c r="V91" s="410" t="str">
        <f t="shared" si="103"/>
        <v/>
      </c>
      <c r="W91" s="411" t="str">
        <f t="shared" si="103"/>
        <v/>
      </c>
      <c r="X91" s="438" t="str">
        <f t="shared" si="103"/>
        <v/>
      </c>
      <c r="Y91" s="410" t="str">
        <f t="shared" si="103"/>
        <v/>
      </c>
      <c r="Z91" s="410" t="str">
        <f t="shared" si="103"/>
        <v/>
      </c>
      <c r="AA91" s="437" t="str">
        <f t="shared" si="103"/>
        <v/>
      </c>
      <c r="AB91" s="412" t="str">
        <f t="shared" si="103"/>
        <v/>
      </c>
      <c r="AC91" s="410" t="str">
        <f t="shared" si="103"/>
        <v/>
      </c>
      <c r="AD91" s="410" t="str">
        <f t="shared" si="103"/>
        <v/>
      </c>
      <c r="AE91" s="411" t="str">
        <f t="shared" si="103"/>
        <v/>
      </c>
      <c r="AF91" s="438" t="str">
        <f t="shared" si="103"/>
        <v/>
      </c>
      <c r="AG91" s="410" t="str">
        <f t="shared" si="103"/>
        <v/>
      </c>
      <c r="AH91" s="410" t="str">
        <f t="shared" si="103"/>
        <v/>
      </c>
      <c r="AI91" s="437" t="str">
        <f t="shared" si="101"/>
        <v/>
      </c>
      <c r="AJ91" s="412" t="str">
        <f t="shared" si="101"/>
        <v/>
      </c>
      <c r="AK91" s="410" t="str">
        <f t="shared" si="101"/>
        <v/>
      </c>
      <c r="AL91" s="410" t="str">
        <f t="shared" si="101"/>
        <v/>
      </c>
      <c r="AM91" s="411" t="str">
        <f t="shared" si="101"/>
        <v/>
      </c>
      <c r="AN91" s="438" t="str">
        <f t="shared" si="101"/>
        <v/>
      </c>
      <c r="AO91" s="410" t="str">
        <f t="shared" si="101"/>
        <v/>
      </c>
      <c r="AP91" s="410" t="str">
        <f t="shared" si="101"/>
        <v/>
      </c>
      <c r="AQ91" s="437" t="str">
        <f t="shared" si="101"/>
        <v/>
      </c>
      <c r="AR91" s="412" t="str">
        <f t="shared" si="101"/>
        <v/>
      </c>
      <c r="AS91" s="410" t="str">
        <f t="shared" si="101"/>
        <v/>
      </c>
      <c r="AT91" s="410" t="str">
        <f t="shared" si="101"/>
        <v/>
      </c>
      <c r="AU91" s="411" t="str">
        <f t="shared" si="101"/>
        <v/>
      </c>
      <c r="AV91" s="438" t="str">
        <f t="shared" si="101"/>
        <v/>
      </c>
      <c r="AW91" s="410" t="str">
        <f t="shared" si="101"/>
        <v/>
      </c>
      <c r="AX91" s="410" t="str">
        <f t="shared" si="101"/>
        <v/>
      </c>
      <c r="AY91" s="437" t="str">
        <f t="shared" si="102"/>
        <v/>
      </c>
      <c r="AZ91" s="412" t="str">
        <f t="shared" si="100"/>
        <v/>
      </c>
      <c r="BA91" s="410" t="str">
        <f t="shared" si="100"/>
        <v/>
      </c>
      <c r="BB91" s="410" t="str">
        <f t="shared" si="100"/>
        <v/>
      </c>
      <c r="BC91" s="411" t="str">
        <f t="shared" si="100"/>
        <v/>
      </c>
      <c r="BD91" s="438" t="str">
        <f t="shared" si="100"/>
        <v/>
      </c>
      <c r="BE91" s="410" t="str">
        <f t="shared" si="100"/>
        <v/>
      </c>
      <c r="BF91" s="410" t="str">
        <f t="shared" si="100"/>
        <v/>
      </c>
      <c r="BG91" s="437" t="str">
        <f t="shared" si="100"/>
        <v/>
      </c>
      <c r="BH91" s="412" t="str">
        <f t="shared" si="100"/>
        <v/>
      </c>
      <c r="BI91" s="410" t="str">
        <f t="shared" si="100"/>
        <v/>
      </c>
      <c r="BJ91" s="410" t="str">
        <f t="shared" si="100"/>
        <v/>
      </c>
      <c r="BK91" s="411" t="str">
        <f t="shared" si="100"/>
        <v/>
      </c>
      <c r="BL91" s="438" t="str">
        <f t="shared" si="100"/>
        <v/>
      </c>
      <c r="BM91" s="410" t="str">
        <f t="shared" si="100"/>
        <v/>
      </c>
      <c r="BN91" s="410" t="str">
        <f t="shared" si="100"/>
        <v/>
      </c>
      <c r="BO91" s="437" t="str">
        <f t="shared" si="100"/>
        <v/>
      </c>
      <c r="BP91" s="438" t="str">
        <f t="shared" si="99"/>
        <v/>
      </c>
      <c r="BQ91" s="410" t="str">
        <f t="shared" si="99"/>
        <v/>
      </c>
      <c r="BR91" s="410" t="str">
        <f t="shared" si="99"/>
        <v/>
      </c>
      <c r="BS91" s="437" t="str">
        <f t="shared" si="99"/>
        <v/>
      </c>
      <c r="BT91" s="412" t="str">
        <f t="shared" si="99"/>
        <v/>
      </c>
      <c r="BU91" s="410" t="str">
        <f t="shared" si="99"/>
        <v/>
      </c>
      <c r="BV91" s="410" t="str">
        <f t="shared" si="99"/>
        <v/>
      </c>
      <c r="BW91" s="413" t="str">
        <f t="shared" si="99"/>
        <v/>
      </c>
    </row>
    <row r="92" spans="1:76" ht="15.9" customHeight="1">
      <c r="A92" s="471"/>
      <c r="B92" s="395" t="s">
        <v>1107</v>
      </c>
      <c r="C92" s="395" t="str">
        <f>VLOOKUP(B92,'P14'!B:U,19,0)&amp;""</f>
        <v>×</v>
      </c>
      <c r="D92" s="395" t="str">
        <f>VLOOKUP(B92,'P14'!B:U,2,0)&amp;""</f>
        <v/>
      </c>
      <c r="E92" s="395" t="str">
        <f>VLOOKUP(B92,'P14'!B:U,5,0)&amp;""</f>
        <v/>
      </c>
      <c r="F92" s="395" t="str">
        <f>VLOOKUP(B92,'P14'!B:U,8,0)&amp;""</f>
        <v/>
      </c>
      <c r="G92" s="395" t="str">
        <f>VLOOKUP(B92,'P14'!B:U,17,0)&amp;""</f>
        <v>　</v>
      </c>
      <c r="H92" s="395" t="str">
        <f>VLOOKUP(B92,'P14'!B:U,18,0)&amp;""</f>
        <v>　</v>
      </c>
      <c r="I92" s="407"/>
      <c r="J92" s="408"/>
      <c r="K92" s="414"/>
      <c r="L92" s="391" t="s">
        <v>971</v>
      </c>
      <c r="M92" s="415"/>
      <c r="N92" s="526"/>
      <c r="O92" s="527"/>
      <c r="P92" s="414"/>
      <c r="Q92" s="391" t="s">
        <v>971</v>
      </c>
      <c r="R92" s="415"/>
      <c r="S92" s="409"/>
      <c r="T92" s="390" t="str">
        <f t="shared" si="103"/>
        <v/>
      </c>
      <c r="U92" s="410" t="str">
        <f t="shared" si="103"/>
        <v/>
      </c>
      <c r="V92" s="410" t="str">
        <f t="shared" si="103"/>
        <v/>
      </c>
      <c r="W92" s="411" t="str">
        <f t="shared" si="103"/>
        <v/>
      </c>
      <c r="X92" s="438" t="str">
        <f t="shared" si="103"/>
        <v/>
      </c>
      <c r="Y92" s="410" t="str">
        <f t="shared" si="103"/>
        <v/>
      </c>
      <c r="Z92" s="410" t="str">
        <f t="shared" si="103"/>
        <v/>
      </c>
      <c r="AA92" s="437" t="str">
        <f t="shared" si="103"/>
        <v/>
      </c>
      <c r="AB92" s="412" t="str">
        <f t="shared" si="103"/>
        <v/>
      </c>
      <c r="AC92" s="410" t="str">
        <f t="shared" si="103"/>
        <v/>
      </c>
      <c r="AD92" s="410" t="str">
        <f t="shared" si="103"/>
        <v/>
      </c>
      <c r="AE92" s="411" t="str">
        <f t="shared" si="103"/>
        <v/>
      </c>
      <c r="AF92" s="438" t="str">
        <f t="shared" si="103"/>
        <v/>
      </c>
      <c r="AG92" s="410" t="str">
        <f t="shared" si="103"/>
        <v/>
      </c>
      <c r="AH92" s="410" t="str">
        <f t="shared" si="103"/>
        <v/>
      </c>
      <c r="AI92" s="437" t="str">
        <f t="shared" si="101"/>
        <v/>
      </c>
      <c r="AJ92" s="412" t="str">
        <f t="shared" si="101"/>
        <v/>
      </c>
      <c r="AK92" s="410" t="str">
        <f t="shared" si="101"/>
        <v/>
      </c>
      <c r="AL92" s="410" t="str">
        <f t="shared" si="101"/>
        <v/>
      </c>
      <c r="AM92" s="411" t="str">
        <f t="shared" si="101"/>
        <v/>
      </c>
      <c r="AN92" s="438" t="str">
        <f t="shared" si="101"/>
        <v/>
      </c>
      <c r="AO92" s="410" t="str">
        <f t="shared" si="101"/>
        <v/>
      </c>
      <c r="AP92" s="410" t="str">
        <f t="shared" si="101"/>
        <v/>
      </c>
      <c r="AQ92" s="437" t="str">
        <f t="shared" si="101"/>
        <v/>
      </c>
      <c r="AR92" s="412" t="str">
        <f t="shared" si="101"/>
        <v/>
      </c>
      <c r="AS92" s="410" t="str">
        <f t="shared" si="101"/>
        <v/>
      </c>
      <c r="AT92" s="410" t="str">
        <f t="shared" si="101"/>
        <v/>
      </c>
      <c r="AU92" s="411" t="str">
        <f t="shared" si="101"/>
        <v/>
      </c>
      <c r="AV92" s="438" t="str">
        <f t="shared" si="101"/>
        <v/>
      </c>
      <c r="AW92" s="410" t="str">
        <f t="shared" si="101"/>
        <v/>
      </c>
      <c r="AX92" s="410" t="str">
        <f t="shared" si="101"/>
        <v/>
      </c>
      <c r="AY92" s="437" t="str">
        <f t="shared" si="102"/>
        <v/>
      </c>
      <c r="AZ92" s="412" t="str">
        <f t="shared" si="100"/>
        <v/>
      </c>
      <c r="BA92" s="410" t="str">
        <f t="shared" si="100"/>
        <v/>
      </c>
      <c r="BB92" s="410" t="str">
        <f t="shared" si="100"/>
        <v/>
      </c>
      <c r="BC92" s="411" t="str">
        <f t="shared" si="100"/>
        <v/>
      </c>
      <c r="BD92" s="438" t="str">
        <f t="shared" si="100"/>
        <v/>
      </c>
      <c r="BE92" s="410" t="str">
        <f t="shared" si="100"/>
        <v/>
      </c>
      <c r="BF92" s="410" t="str">
        <f t="shared" si="100"/>
        <v/>
      </c>
      <c r="BG92" s="437" t="str">
        <f t="shared" si="100"/>
        <v/>
      </c>
      <c r="BH92" s="412" t="str">
        <f t="shared" si="100"/>
        <v/>
      </c>
      <c r="BI92" s="410" t="str">
        <f t="shared" si="100"/>
        <v/>
      </c>
      <c r="BJ92" s="410" t="str">
        <f t="shared" si="100"/>
        <v/>
      </c>
      <c r="BK92" s="411" t="str">
        <f t="shared" si="100"/>
        <v/>
      </c>
      <c r="BL92" s="438" t="str">
        <f t="shared" si="100"/>
        <v/>
      </c>
      <c r="BM92" s="410" t="str">
        <f t="shared" si="100"/>
        <v/>
      </c>
      <c r="BN92" s="410" t="str">
        <f t="shared" si="100"/>
        <v/>
      </c>
      <c r="BO92" s="437" t="str">
        <f t="shared" si="100"/>
        <v/>
      </c>
      <c r="BP92" s="438" t="str">
        <f t="shared" si="99"/>
        <v/>
      </c>
      <c r="BQ92" s="410" t="str">
        <f t="shared" si="99"/>
        <v/>
      </c>
      <c r="BR92" s="410" t="str">
        <f t="shared" si="99"/>
        <v/>
      </c>
      <c r="BS92" s="437" t="str">
        <f t="shared" si="99"/>
        <v/>
      </c>
      <c r="BT92" s="412" t="str">
        <f t="shared" si="99"/>
        <v/>
      </c>
      <c r="BU92" s="410" t="str">
        <f t="shared" si="99"/>
        <v/>
      </c>
      <c r="BV92" s="410" t="str">
        <f t="shared" si="99"/>
        <v/>
      </c>
      <c r="BW92" s="413" t="str">
        <f t="shared" si="99"/>
        <v/>
      </c>
    </row>
    <row r="93" spans="1:76" ht="15.9" customHeight="1">
      <c r="A93" s="471"/>
      <c r="B93" s="395" t="s">
        <v>1108</v>
      </c>
      <c r="C93" s="395" t="str">
        <f>VLOOKUP(B93,'P14'!B:U,19,0)&amp;""</f>
        <v>×</v>
      </c>
      <c r="D93" s="395" t="str">
        <f>VLOOKUP(B93,'P14'!B:U,2,0)&amp;""</f>
        <v/>
      </c>
      <c r="E93" s="395" t="str">
        <f>VLOOKUP(B93,'P14'!B:U,5,0)&amp;""</f>
        <v/>
      </c>
      <c r="F93" s="395" t="str">
        <f>VLOOKUP(B93,'P14'!B:U,8,0)&amp;""</f>
        <v/>
      </c>
      <c r="G93" s="395" t="str">
        <f>VLOOKUP(B93,'P14'!B:U,17,0)&amp;""</f>
        <v>　</v>
      </c>
      <c r="H93" s="395" t="str">
        <f>VLOOKUP(B93,'P14'!B:U,18,0)&amp;""</f>
        <v>　</v>
      </c>
      <c r="I93" s="407"/>
      <c r="J93" s="408"/>
      <c r="K93" s="414"/>
      <c r="L93" s="391" t="s">
        <v>971</v>
      </c>
      <c r="M93" s="415"/>
      <c r="N93" s="526"/>
      <c r="O93" s="527"/>
      <c r="P93" s="414"/>
      <c r="Q93" s="391" t="s">
        <v>971</v>
      </c>
      <c r="R93" s="415"/>
      <c r="S93" s="409"/>
      <c r="T93" s="390" t="str">
        <f t="shared" si="103"/>
        <v/>
      </c>
      <c r="U93" s="410" t="str">
        <f t="shared" si="103"/>
        <v/>
      </c>
      <c r="V93" s="410" t="str">
        <f t="shared" si="103"/>
        <v/>
      </c>
      <c r="W93" s="411" t="str">
        <f t="shared" si="103"/>
        <v/>
      </c>
      <c r="X93" s="438" t="str">
        <f t="shared" si="103"/>
        <v/>
      </c>
      <c r="Y93" s="410" t="str">
        <f t="shared" si="103"/>
        <v/>
      </c>
      <c r="Z93" s="410" t="str">
        <f t="shared" si="103"/>
        <v/>
      </c>
      <c r="AA93" s="437" t="str">
        <f t="shared" si="103"/>
        <v/>
      </c>
      <c r="AB93" s="412" t="str">
        <f t="shared" si="103"/>
        <v/>
      </c>
      <c r="AC93" s="410" t="str">
        <f t="shared" si="103"/>
        <v/>
      </c>
      <c r="AD93" s="410" t="str">
        <f t="shared" si="103"/>
        <v/>
      </c>
      <c r="AE93" s="411" t="str">
        <f t="shared" si="103"/>
        <v/>
      </c>
      <c r="AF93" s="438" t="str">
        <f t="shared" si="103"/>
        <v/>
      </c>
      <c r="AG93" s="410" t="str">
        <f t="shared" si="103"/>
        <v/>
      </c>
      <c r="AH93" s="410" t="str">
        <f t="shared" si="103"/>
        <v/>
      </c>
      <c r="AI93" s="437" t="str">
        <f t="shared" si="101"/>
        <v/>
      </c>
      <c r="AJ93" s="412" t="str">
        <f t="shared" si="101"/>
        <v/>
      </c>
      <c r="AK93" s="410" t="str">
        <f t="shared" si="101"/>
        <v/>
      </c>
      <c r="AL93" s="410" t="str">
        <f t="shared" si="101"/>
        <v/>
      </c>
      <c r="AM93" s="411" t="str">
        <f t="shared" si="101"/>
        <v/>
      </c>
      <c r="AN93" s="438" t="str">
        <f t="shared" si="101"/>
        <v/>
      </c>
      <c r="AO93" s="410" t="str">
        <f t="shared" si="101"/>
        <v/>
      </c>
      <c r="AP93" s="410" t="str">
        <f t="shared" si="101"/>
        <v/>
      </c>
      <c r="AQ93" s="437" t="str">
        <f t="shared" si="101"/>
        <v/>
      </c>
      <c r="AR93" s="412" t="str">
        <f t="shared" si="101"/>
        <v/>
      </c>
      <c r="AS93" s="410" t="str">
        <f t="shared" si="101"/>
        <v/>
      </c>
      <c r="AT93" s="410" t="str">
        <f t="shared" si="101"/>
        <v/>
      </c>
      <c r="AU93" s="411" t="str">
        <f t="shared" si="101"/>
        <v/>
      </c>
      <c r="AV93" s="438" t="str">
        <f t="shared" si="101"/>
        <v/>
      </c>
      <c r="AW93" s="410" t="str">
        <f t="shared" si="101"/>
        <v/>
      </c>
      <c r="AX93" s="410" t="str">
        <f t="shared" si="101"/>
        <v/>
      </c>
      <c r="AY93" s="437" t="str">
        <f t="shared" si="102"/>
        <v/>
      </c>
      <c r="AZ93" s="412" t="str">
        <f t="shared" si="100"/>
        <v/>
      </c>
      <c r="BA93" s="410" t="str">
        <f t="shared" si="100"/>
        <v/>
      </c>
      <c r="BB93" s="410" t="str">
        <f t="shared" si="100"/>
        <v/>
      </c>
      <c r="BC93" s="411" t="str">
        <f t="shared" si="100"/>
        <v/>
      </c>
      <c r="BD93" s="438" t="str">
        <f t="shared" si="100"/>
        <v/>
      </c>
      <c r="BE93" s="410" t="str">
        <f t="shared" si="100"/>
        <v/>
      </c>
      <c r="BF93" s="410" t="str">
        <f t="shared" si="100"/>
        <v/>
      </c>
      <c r="BG93" s="437" t="str">
        <f t="shared" si="100"/>
        <v/>
      </c>
      <c r="BH93" s="412" t="str">
        <f t="shared" si="100"/>
        <v/>
      </c>
      <c r="BI93" s="410" t="str">
        <f t="shared" si="100"/>
        <v/>
      </c>
      <c r="BJ93" s="410" t="str">
        <f t="shared" si="100"/>
        <v/>
      </c>
      <c r="BK93" s="411" t="str">
        <f t="shared" si="100"/>
        <v/>
      </c>
      <c r="BL93" s="438" t="str">
        <f t="shared" si="100"/>
        <v/>
      </c>
      <c r="BM93" s="410" t="str">
        <f t="shared" si="100"/>
        <v/>
      </c>
      <c r="BN93" s="410" t="str">
        <f t="shared" si="100"/>
        <v/>
      </c>
      <c r="BO93" s="437" t="str">
        <f t="shared" si="100"/>
        <v/>
      </c>
      <c r="BP93" s="438" t="str">
        <f t="shared" si="99"/>
        <v/>
      </c>
      <c r="BQ93" s="410" t="str">
        <f t="shared" si="99"/>
        <v/>
      </c>
      <c r="BR93" s="410" t="str">
        <f t="shared" si="99"/>
        <v/>
      </c>
      <c r="BS93" s="437" t="str">
        <f t="shared" si="99"/>
        <v/>
      </c>
      <c r="BT93" s="412" t="str">
        <f t="shared" si="99"/>
        <v/>
      </c>
      <c r="BU93" s="410" t="str">
        <f t="shared" si="99"/>
        <v/>
      </c>
      <c r="BV93" s="410" t="str">
        <f t="shared" si="99"/>
        <v/>
      </c>
      <c r="BW93" s="413" t="str">
        <f t="shared" si="99"/>
        <v/>
      </c>
    </row>
    <row r="94" spans="1:76" ht="15.9" customHeight="1">
      <c r="A94" s="471"/>
      <c r="B94" s="395" t="s">
        <v>1109</v>
      </c>
      <c r="C94" s="395" t="str">
        <f>VLOOKUP(B94,'P14'!B:U,19,0)&amp;""</f>
        <v>×</v>
      </c>
      <c r="D94" s="395" t="str">
        <f>VLOOKUP(B94,'P14'!B:U,2,0)&amp;""</f>
        <v/>
      </c>
      <c r="E94" s="395" t="str">
        <f>VLOOKUP(B94,'P14'!B:U,5,0)&amp;""</f>
        <v/>
      </c>
      <c r="F94" s="395" t="str">
        <f>VLOOKUP(B94,'P14'!B:U,8,0)&amp;""</f>
        <v/>
      </c>
      <c r="G94" s="395" t="str">
        <f>VLOOKUP(B94,'P14'!B:U,17,0)&amp;""</f>
        <v>　</v>
      </c>
      <c r="H94" s="395" t="str">
        <f>VLOOKUP(B94,'P14'!B:U,18,0)&amp;""</f>
        <v>　</v>
      </c>
      <c r="I94" s="407"/>
      <c r="J94" s="408"/>
      <c r="K94" s="414"/>
      <c r="L94" s="391" t="s">
        <v>971</v>
      </c>
      <c r="M94" s="415"/>
      <c r="N94" s="526"/>
      <c r="O94" s="527"/>
      <c r="P94" s="414"/>
      <c r="Q94" s="391" t="s">
        <v>971</v>
      </c>
      <c r="R94" s="415"/>
      <c r="S94" s="409"/>
      <c r="T94" s="390" t="str">
        <f t="shared" si="103"/>
        <v/>
      </c>
      <c r="U94" s="410" t="str">
        <f t="shared" si="103"/>
        <v/>
      </c>
      <c r="V94" s="410" t="str">
        <f t="shared" si="103"/>
        <v/>
      </c>
      <c r="W94" s="411" t="str">
        <f t="shared" si="103"/>
        <v/>
      </c>
      <c r="X94" s="438" t="str">
        <f t="shared" si="103"/>
        <v/>
      </c>
      <c r="Y94" s="410" t="str">
        <f t="shared" si="103"/>
        <v/>
      </c>
      <c r="Z94" s="410" t="str">
        <f t="shared" si="103"/>
        <v/>
      </c>
      <c r="AA94" s="437" t="str">
        <f t="shared" si="103"/>
        <v/>
      </c>
      <c r="AB94" s="412" t="str">
        <f t="shared" si="103"/>
        <v/>
      </c>
      <c r="AC94" s="410" t="str">
        <f t="shared" si="103"/>
        <v/>
      </c>
      <c r="AD94" s="410" t="str">
        <f t="shared" si="103"/>
        <v/>
      </c>
      <c r="AE94" s="411" t="str">
        <f t="shared" si="103"/>
        <v/>
      </c>
      <c r="AF94" s="438" t="str">
        <f t="shared" si="103"/>
        <v/>
      </c>
      <c r="AG94" s="410" t="str">
        <f t="shared" si="103"/>
        <v/>
      </c>
      <c r="AH94" s="410" t="str">
        <f t="shared" si="103"/>
        <v/>
      </c>
      <c r="AI94" s="437" t="str">
        <f t="shared" si="101"/>
        <v/>
      </c>
      <c r="AJ94" s="412" t="str">
        <f t="shared" si="101"/>
        <v/>
      </c>
      <c r="AK94" s="410" t="str">
        <f t="shared" si="101"/>
        <v/>
      </c>
      <c r="AL94" s="410" t="str">
        <f t="shared" si="101"/>
        <v/>
      </c>
      <c r="AM94" s="411" t="str">
        <f t="shared" si="101"/>
        <v/>
      </c>
      <c r="AN94" s="438" t="str">
        <f t="shared" si="101"/>
        <v/>
      </c>
      <c r="AO94" s="410" t="str">
        <f t="shared" si="101"/>
        <v/>
      </c>
      <c r="AP94" s="410" t="str">
        <f t="shared" si="101"/>
        <v/>
      </c>
      <c r="AQ94" s="437" t="str">
        <f t="shared" si="101"/>
        <v/>
      </c>
      <c r="AR94" s="412" t="str">
        <f t="shared" si="101"/>
        <v/>
      </c>
      <c r="AS94" s="410" t="str">
        <f t="shared" si="101"/>
        <v/>
      </c>
      <c r="AT94" s="410" t="str">
        <f t="shared" si="101"/>
        <v/>
      </c>
      <c r="AU94" s="411" t="str">
        <f t="shared" si="101"/>
        <v/>
      </c>
      <c r="AV94" s="438" t="str">
        <f t="shared" si="101"/>
        <v/>
      </c>
      <c r="AW94" s="410" t="str">
        <f t="shared" si="101"/>
        <v/>
      </c>
      <c r="AX94" s="410" t="str">
        <f t="shared" si="101"/>
        <v/>
      </c>
      <c r="AY94" s="437" t="str">
        <f t="shared" si="102"/>
        <v/>
      </c>
      <c r="AZ94" s="412" t="str">
        <f t="shared" si="100"/>
        <v/>
      </c>
      <c r="BA94" s="410" t="str">
        <f t="shared" si="100"/>
        <v/>
      </c>
      <c r="BB94" s="410" t="str">
        <f t="shared" si="100"/>
        <v/>
      </c>
      <c r="BC94" s="411" t="str">
        <f t="shared" si="100"/>
        <v/>
      </c>
      <c r="BD94" s="438" t="str">
        <f t="shared" si="100"/>
        <v/>
      </c>
      <c r="BE94" s="410" t="str">
        <f t="shared" si="100"/>
        <v/>
      </c>
      <c r="BF94" s="410" t="str">
        <f t="shared" si="100"/>
        <v/>
      </c>
      <c r="BG94" s="437" t="str">
        <f t="shared" si="100"/>
        <v/>
      </c>
      <c r="BH94" s="412" t="str">
        <f t="shared" si="100"/>
        <v/>
      </c>
      <c r="BI94" s="410" t="str">
        <f t="shared" si="100"/>
        <v/>
      </c>
      <c r="BJ94" s="410" t="str">
        <f t="shared" si="100"/>
        <v/>
      </c>
      <c r="BK94" s="411" t="str">
        <f t="shared" si="100"/>
        <v/>
      </c>
      <c r="BL94" s="438" t="str">
        <f t="shared" si="100"/>
        <v/>
      </c>
      <c r="BM94" s="410" t="str">
        <f t="shared" si="100"/>
        <v/>
      </c>
      <c r="BN94" s="410" t="str">
        <f t="shared" si="100"/>
        <v/>
      </c>
      <c r="BO94" s="437" t="str">
        <f t="shared" si="100"/>
        <v/>
      </c>
      <c r="BP94" s="438" t="str">
        <f t="shared" si="99"/>
        <v/>
      </c>
      <c r="BQ94" s="410" t="str">
        <f t="shared" si="99"/>
        <v/>
      </c>
      <c r="BR94" s="410" t="str">
        <f t="shared" si="99"/>
        <v/>
      </c>
      <c r="BS94" s="437" t="str">
        <f t="shared" si="99"/>
        <v/>
      </c>
      <c r="BT94" s="412" t="str">
        <f t="shared" si="99"/>
        <v/>
      </c>
      <c r="BU94" s="410" t="str">
        <f t="shared" si="99"/>
        <v/>
      </c>
      <c r="BV94" s="410" t="str">
        <f t="shared" si="99"/>
        <v/>
      </c>
      <c r="BW94" s="413" t="str">
        <f t="shared" si="99"/>
        <v/>
      </c>
    </row>
    <row r="95" spans="1:76" ht="15.9" customHeight="1">
      <c r="A95" s="471"/>
      <c r="B95" s="395" t="s">
        <v>1110</v>
      </c>
      <c r="C95" s="395" t="str">
        <f>VLOOKUP(B95,'P14'!B:U,19,0)&amp;""</f>
        <v>×</v>
      </c>
      <c r="D95" s="395" t="str">
        <f>VLOOKUP(B95,'P14'!B:U,2,0)&amp;""</f>
        <v/>
      </c>
      <c r="E95" s="395" t="str">
        <f>VLOOKUP(B95,'P14'!B:U,5,0)&amp;""</f>
        <v/>
      </c>
      <c r="F95" s="395" t="str">
        <f>VLOOKUP(B95,'P14'!B:U,8,0)&amp;""</f>
        <v/>
      </c>
      <c r="G95" s="395" t="str">
        <f>VLOOKUP(B95,'P14'!B:U,17,0)&amp;""</f>
        <v>　</v>
      </c>
      <c r="H95" s="395" t="str">
        <f>VLOOKUP(B95,'P14'!B:U,18,0)&amp;""</f>
        <v>　</v>
      </c>
      <c r="I95" s="407"/>
      <c r="J95" s="408"/>
      <c r="K95" s="414"/>
      <c r="L95" s="391" t="s">
        <v>971</v>
      </c>
      <c r="M95" s="415"/>
      <c r="N95" s="526"/>
      <c r="O95" s="527"/>
      <c r="P95" s="414"/>
      <c r="Q95" s="391" t="s">
        <v>971</v>
      </c>
      <c r="R95" s="415"/>
      <c r="S95" s="409"/>
      <c r="T95" s="390" t="str">
        <f t="shared" si="103"/>
        <v/>
      </c>
      <c r="U95" s="410" t="str">
        <f t="shared" si="103"/>
        <v/>
      </c>
      <c r="V95" s="410" t="str">
        <f t="shared" si="103"/>
        <v/>
      </c>
      <c r="W95" s="411" t="str">
        <f t="shared" si="103"/>
        <v/>
      </c>
      <c r="X95" s="438" t="str">
        <f t="shared" si="103"/>
        <v/>
      </c>
      <c r="Y95" s="410" t="str">
        <f t="shared" si="103"/>
        <v/>
      </c>
      <c r="Z95" s="410" t="str">
        <f t="shared" si="103"/>
        <v/>
      </c>
      <c r="AA95" s="437" t="str">
        <f t="shared" si="103"/>
        <v/>
      </c>
      <c r="AB95" s="412" t="str">
        <f t="shared" si="103"/>
        <v/>
      </c>
      <c r="AC95" s="410" t="str">
        <f t="shared" si="103"/>
        <v/>
      </c>
      <c r="AD95" s="410" t="str">
        <f t="shared" si="103"/>
        <v/>
      </c>
      <c r="AE95" s="411" t="str">
        <f t="shared" si="103"/>
        <v/>
      </c>
      <c r="AF95" s="438" t="str">
        <f t="shared" si="103"/>
        <v/>
      </c>
      <c r="AG95" s="410" t="str">
        <f t="shared" si="103"/>
        <v/>
      </c>
      <c r="AH95" s="410" t="str">
        <f t="shared" si="103"/>
        <v/>
      </c>
      <c r="AI95" s="437" t="str">
        <f t="shared" si="101"/>
        <v/>
      </c>
      <c r="AJ95" s="412" t="str">
        <f t="shared" si="101"/>
        <v/>
      </c>
      <c r="AK95" s="410" t="str">
        <f t="shared" si="101"/>
        <v/>
      </c>
      <c r="AL95" s="410" t="str">
        <f t="shared" si="101"/>
        <v/>
      </c>
      <c r="AM95" s="411" t="str">
        <f t="shared" si="101"/>
        <v/>
      </c>
      <c r="AN95" s="438" t="str">
        <f t="shared" si="101"/>
        <v/>
      </c>
      <c r="AO95" s="410" t="str">
        <f t="shared" si="101"/>
        <v/>
      </c>
      <c r="AP95" s="410" t="str">
        <f t="shared" si="101"/>
        <v/>
      </c>
      <c r="AQ95" s="437" t="str">
        <f t="shared" si="101"/>
        <v/>
      </c>
      <c r="AR95" s="412" t="str">
        <f t="shared" si="101"/>
        <v/>
      </c>
      <c r="AS95" s="410" t="str">
        <f t="shared" si="101"/>
        <v/>
      </c>
      <c r="AT95" s="410" t="str">
        <f t="shared" si="101"/>
        <v/>
      </c>
      <c r="AU95" s="411" t="str">
        <f t="shared" si="101"/>
        <v/>
      </c>
      <c r="AV95" s="438" t="str">
        <f t="shared" si="101"/>
        <v/>
      </c>
      <c r="AW95" s="410" t="str">
        <f t="shared" si="101"/>
        <v/>
      </c>
      <c r="AX95" s="410" t="str">
        <f t="shared" si="101"/>
        <v/>
      </c>
      <c r="AY95" s="437" t="str">
        <f t="shared" si="102"/>
        <v/>
      </c>
      <c r="AZ95" s="412" t="str">
        <f t="shared" si="100"/>
        <v/>
      </c>
      <c r="BA95" s="410" t="str">
        <f t="shared" si="100"/>
        <v/>
      </c>
      <c r="BB95" s="410" t="str">
        <f t="shared" si="100"/>
        <v/>
      </c>
      <c r="BC95" s="411" t="str">
        <f t="shared" si="100"/>
        <v/>
      </c>
      <c r="BD95" s="438" t="str">
        <f t="shared" si="100"/>
        <v/>
      </c>
      <c r="BE95" s="410" t="str">
        <f t="shared" si="100"/>
        <v/>
      </c>
      <c r="BF95" s="410" t="str">
        <f t="shared" si="100"/>
        <v/>
      </c>
      <c r="BG95" s="437" t="str">
        <f t="shared" si="100"/>
        <v/>
      </c>
      <c r="BH95" s="412" t="str">
        <f t="shared" si="100"/>
        <v/>
      </c>
      <c r="BI95" s="410" t="str">
        <f t="shared" si="100"/>
        <v/>
      </c>
      <c r="BJ95" s="410" t="str">
        <f t="shared" si="100"/>
        <v/>
      </c>
      <c r="BK95" s="411" t="str">
        <f t="shared" si="100"/>
        <v/>
      </c>
      <c r="BL95" s="438" t="str">
        <f t="shared" si="100"/>
        <v/>
      </c>
      <c r="BM95" s="410" t="str">
        <f t="shared" si="100"/>
        <v/>
      </c>
      <c r="BN95" s="410" t="str">
        <f t="shared" si="100"/>
        <v/>
      </c>
      <c r="BO95" s="437" t="str">
        <f t="shared" si="100"/>
        <v/>
      </c>
      <c r="BP95" s="438" t="str">
        <f t="shared" si="99"/>
        <v/>
      </c>
      <c r="BQ95" s="410" t="str">
        <f t="shared" si="99"/>
        <v/>
      </c>
      <c r="BR95" s="410" t="str">
        <f t="shared" si="99"/>
        <v/>
      </c>
      <c r="BS95" s="437" t="str">
        <f t="shared" si="99"/>
        <v/>
      </c>
      <c r="BT95" s="412" t="str">
        <f t="shared" si="99"/>
        <v/>
      </c>
      <c r="BU95" s="410" t="str">
        <f t="shared" si="99"/>
        <v/>
      </c>
      <c r="BV95" s="410" t="str">
        <f t="shared" si="99"/>
        <v/>
      </c>
      <c r="BW95" s="413" t="str">
        <f t="shared" si="99"/>
        <v/>
      </c>
    </row>
    <row r="96" spans="1:76" ht="15.9" customHeight="1">
      <c r="A96" s="471"/>
      <c r="B96" s="395" t="s">
        <v>1111</v>
      </c>
      <c r="C96" s="395" t="str">
        <f>VLOOKUP(B96,'P14'!B:U,19,0)&amp;""</f>
        <v>×</v>
      </c>
      <c r="D96" s="395" t="str">
        <f>VLOOKUP(B96,'P14'!B:U,2,0)&amp;""</f>
        <v/>
      </c>
      <c r="E96" s="395" t="str">
        <f>VLOOKUP(B96,'P14'!B:U,5,0)&amp;""</f>
        <v/>
      </c>
      <c r="F96" s="395" t="str">
        <f>VLOOKUP(B96,'P14'!B:U,8,0)&amp;""</f>
        <v/>
      </c>
      <c r="G96" s="395" t="str">
        <f>VLOOKUP(B96,'P14'!B:U,17,0)&amp;""</f>
        <v>　</v>
      </c>
      <c r="H96" s="395" t="str">
        <f>VLOOKUP(B96,'P14'!B:U,18,0)&amp;""</f>
        <v>　</v>
      </c>
      <c r="I96" s="407"/>
      <c r="J96" s="408"/>
      <c r="K96" s="414"/>
      <c r="L96" s="391" t="s">
        <v>971</v>
      </c>
      <c r="M96" s="415"/>
      <c r="N96" s="526"/>
      <c r="O96" s="527"/>
      <c r="P96" s="414"/>
      <c r="Q96" s="391" t="s">
        <v>971</v>
      </c>
      <c r="R96" s="415"/>
      <c r="S96" s="409"/>
      <c r="T96" s="390" t="str">
        <f t="shared" si="103"/>
        <v/>
      </c>
      <c r="U96" s="410" t="str">
        <f t="shared" si="103"/>
        <v/>
      </c>
      <c r="V96" s="410" t="str">
        <f t="shared" si="103"/>
        <v/>
      </c>
      <c r="W96" s="411" t="str">
        <f t="shared" si="103"/>
        <v/>
      </c>
      <c r="X96" s="438" t="str">
        <f t="shared" si="103"/>
        <v/>
      </c>
      <c r="Y96" s="410" t="str">
        <f t="shared" si="103"/>
        <v/>
      </c>
      <c r="Z96" s="410" t="str">
        <f t="shared" si="103"/>
        <v/>
      </c>
      <c r="AA96" s="437" t="str">
        <f t="shared" si="103"/>
        <v/>
      </c>
      <c r="AB96" s="412" t="str">
        <f t="shared" si="103"/>
        <v/>
      </c>
      <c r="AC96" s="410" t="str">
        <f t="shared" si="103"/>
        <v/>
      </c>
      <c r="AD96" s="410" t="str">
        <f t="shared" si="103"/>
        <v/>
      </c>
      <c r="AE96" s="411" t="str">
        <f t="shared" si="103"/>
        <v/>
      </c>
      <c r="AF96" s="438" t="str">
        <f t="shared" si="103"/>
        <v/>
      </c>
      <c r="AG96" s="410" t="str">
        <f t="shared" si="103"/>
        <v/>
      </c>
      <c r="AH96" s="410" t="str">
        <f t="shared" si="103"/>
        <v/>
      </c>
      <c r="AI96" s="437" t="str">
        <f t="shared" si="101"/>
        <v/>
      </c>
      <c r="AJ96" s="412" t="str">
        <f t="shared" si="101"/>
        <v/>
      </c>
      <c r="AK96" s="410" t="str">
        <f t="shared" si="101"/>
        <v/>
      </c>
      <c r="AL96" s="410" t="str">
        <f t="shared" si="101"/>
        <v/>
      </c>
      <c r="AM96" s="411" t="str">
        <f t="shared" si="101"/>
        <v/>
      </c>
      <c r="AN96" s="438" t="str">
        <f t="shared" si="101"/>
        <v/>
      </c>
      <c r="AO96" s="410" t="str">
        <f t="shared" si="101"/>
        <v/>
      </c>
      <c r="AP96" s="410" t="str">
        <f t="shared" si="101"/>
        <v/>
      </c>
      <c r="AQ96" s="437" t="str">
        <f t="shared" si="101"/>
        <v/>
      </c>
      <c r="AR96" s="412" t="str">
        <f t="shared" si="101"/>
        <v/>
      </c>
      <c r="AS96" s="410" t="str">
        <f t="shared" si="101"/>
        <v/>
      </c>
      <c r="AT96" s="410" t="str">
        <f t="shared" si="101"/>
        <v/>
      </c>
      <c r="AU96" s="411" t="str">
        <f t="shared" si="101"/>
        <v/>
      </c>
      <c r="AV96" s="438" t="str">
        <f t="shared" si="101"/>
        <v/>
      </c>
      <c r="AW96" s="410" t="str">
        <f t="shared" si="101"/>
        <v/>
      </c>
      <c r="AX96" s="410" t="str">
        <f t="shared" si="101"/>
        <v/>
      </c>
      <c r="AY96" s="437" t="str">
        <f t="shared" si="102"/>
        <v/>
      </c>
      <c r="AZ96" s="412" t="str">
        <f t="shared" si="100"/>
        <v/>
      </c>
      <c r="BA96" s="410" t="str">
        <f t="shared" si="100"/>
        <v/>
      </c>
      <c r="BB96" s="410" t="str">
        <f t="shared" si="100"/>
        <v/>
      </c>
      <c r="BC96" s="411" t="str">
        <f t="shared" si="100"/>
        <v/>
      </c>
      <c r="BD96" s="438" t="str">
        <f t="shared" si="100"/>
        <v/>
      </c>
      <c r="BE96" s="410" t="str">
        <f t="shared" si="100"/>
        <v/>
      </c>
      <c r="BF96" s="410" t="str">
        <f t="shared" si="100"/>
        <v/>
      </c>
      <c r="BG96" s="437" t="str">
        <f t="shared" si="100"/>
        <v/>
      </c>
      <c r="BH96" s="412" t="str">
        <f t="shared" si="100"/>
        <v/>
      </c>
      <c r="BI96" s="410" t="str">
        <f t="shared" si="100"/>
        <v/>
      </c>
      <c r="BJ96" s="410" t="str">
        <f t="shared" si="100"/>
        <v/>
      </c>
      <c r="BK96" s="411" t="str">
        <f t="shared" si="100"/>
        <v/>
      </c>
      <c r="BL96" s="438" t="str">
        <f t="shared" si="100"/>
        <v/>
      </c>
      <c r="BM96" s="410" t="str">
        <f t="shared" si="100"/>
        <v/>
      </c>
      <c r="BN96" s="410" t="str">
        <f t="shared" si="100"/>
        <v/>
      </c>
      <c r="BO96" s="437" t="str">
        <f t="shared" si="100"/>
        <v/>
      </c>
      <c r="BP96" s="438" t="str">
        <f t="shared" si="99"/>
        <v/>
      </c>
      <c r="BQ96" s="410" t="str">
        <f t="shared" si="99"/>
        <v/>
      </c>
      <c r="BR96" s="410" t="str">
        <f t="shared" si="99"/>
        <v/>
      </c>
      <c r="BS96" s="437" t="str">
        <f t="shared" si="99"/>
        <v/>
      </c>
      <c r="BT96" s="412" t="str">
        <f t="shared" si="99"/>
        <v/>
      </c>
      <c r="BU96" s="410" t="str">
        <f t="shared" si="99"/>
        <v/>
      </c>
      <c r="BV96" s="410" t="str">
        <f t="shared" si="99"/>
        <v/>
      </c>
      <c r="BW96" s="413" t="str">
        <f t="shared" si="99"/>
        <v/>
      </c>
    </row>
    <row r="97" spans="1:280" ht="15.9" customHeight="1">
      <c r="A97" s="471"/>
      <c r="B97" s="395" t="s">
        <v>1112</v>
      </c>
      <c r="C97" s="395" t="str">
        <f>VLOOKUP(B97,'P14'!B:U,19,0)&amp;""</f>
        <v>×</v>
      </c>
      <c r="D97" s="395" t="str">
        <f>VLOOKUP(B97,'P14'!B:U,2,0)&amp;""</f>
        <v/>
      </c>
      <c r="E97" s="395" t="str">
        <f>VLOOKUP(B97,'P14'!B:U,5,0)&amp;""</f>
        <v/>
      </c>
      <c r="F97" s="395" t="str">
        <f>VLOOKUP(B97,'P14'!B:U,8,0)&amp;""</f>
        <v/>
      </c>
      <c r="G97" s="395" t="str">
        <f>VLOOKUP(B97,'P14'!B:U,17,0)&amp;""</f>
        <v>　</v>
      </c>
      <c r="H97" s="395" t="str">
        <f>VLOOKUP(B97,'P14'!B:U,18,0)&amp;""</f>
        <v>　</v>
      </c>
      <c r="I97" s="407"/>
      <c r="J97" s="408"/>
      <c r="K97" s="414"/>
      <c r="L97" s="391" t="s">
        <v>971</v>
      </c>
      <c r="M97" s="415"/>
      <c r="N97" s="526"/>
      <c r="O97" s="527"/>
      <c r="P97" s="414"/>
      <c r="Q97" s="391" t="s">
        <v>971</v>
      </c>
      <c r="R97" s="415"/>
      <c r="S97" s="409"/>
      <c r="T97" s="390" t="str">
        <f t="shared" si="103"/>
        <v/>
      </c>
      <c r="U97" s="410" t="str">
        <f t="shared" si="103"/>
        <v/>
      </c>
      <c r="V97" s="410" t="str">
        <f t="shared" si="103"/>
        <v/>
      </c>
      <c r="W97" s="411" t="str">
        <f t="shared" si="103"/>
        <v/>
      </c>
      <c r="X97" s="438" t="str">
        <f t="shared" si="103"/>
        <v/>
      </c>
      <c r="Y97" s="410" t="str">
        <f t="shared" si="103"/>
        <v/>
      </c>
      <c r="Z97" s="410" t="str">
        <f t="shared" si="103"/>
        <v/>
      </c>
      <c r="AA97" s="437" t="str">
        <f t="shared" si="103"/>
        <v/>
      </c>
      <c r="AB97" s="412" t="str">
        <f t="shared" si="103"/>
        <v/>
      </c>
      <c r="AC97" s="410" t="str">
        <f t="shared" si="103"/>
        <v/>
      </c>
      <c r="AD97" s="410" t="str">
        <f t="shared" si="103"/>
        <v/>
      </c>
      <c r="AE97" s="411" t="str">
        <f t="shared" si="103"/>
        <v/>
      </c>
      <c r="AF97" s="438" t="str">
        <f t="shared" si="103"/>
        <v/>
      </c>
      <c r="AG97" s="410" t="str">
        <f t="shared" si="103"/>
        <v/>
      </c>
      <c r="AH97" s="410" t="str">
        <f t="shared" si="103"/>
        <v/>
      </c>
      <c r="AI97" s="437" t="str">
        <f t="shared" si="101"/>
        <v/>
      </c>
      <c r="AJ97" s="412" t="str">
        <f t="shared" si="101"/>
        <v/>
      </c>
      <c r="AK97" s="410" t="str">
        <f t="shared" si="101"/>
        <v/>
      </c>
      <c r="AL97" s="410" t="str">
        <f t="shared" si="101"/>
        <v/>
      </c>
      <c r="AM97" s="411" t="str">
        <f t="shared" si="101"/>
        <v/>
      </c>
      <c r="AN97" s="438" t="str">
        <f t="shared" si="101"/>
        <v/>
      </c>
      <c r="AO97" s="410" t="str">
        <f t="shared" si="101"/>
        <v/>
      </c>
      <c r="AP97" s="410" t="str">
        <f t="shared" si="101"/>
        <v/>
      </c>
      <c r="AQ97" s="437" t="str">
        <f t="shared" si="101"/>
        <v/>
      </c>
      <c r="AR97" s="412" t="str">
        <f t="shared" si="101"/>
        <v/>
      </c>
      <c r="AS97" s="410" t="str">
        <f t="shared" si="101"/>
        <v/>
      </c>
      <c r="AT97" s="410" t="str">
        <f t="shared" si="101"/>
        <v/>
      </c>
      <c r="AU97" s="411" t="str">
        <f t="shared" si="101"/>
        <v/>
      </c>
      <c r="AV97" s="438" t="str">
        <f t="shared" si="101"/>
        <v/>
      </c>
      <c r="AW97" s="410" t="str">
        <f t="shared" si="101"/>
        <v/>
      </c>
      <c r="AX97" s="410" t="str">
        <f t="shared" si="101"/>
        <v/>
      </c>
      <c r="AY97" s="437" t="str">
        <f t="shared" si="102"/>
        <v/>
      </c>
      <c r="AZ97" s="412" t="str">
        <f t="shared" si="102"/>
        <v/>
      </c>
      <c r="BA97" s="410" t="str">
        <f t="shared" si="102"/>
        <v/>
      </c>
      <c r="BB97" s="410" t="str">
        <f t="shared" si="102"/>
        <v/>
      </c>
      <c r="BC97" s="411" t="str">
        <f t="shared" si="102"/>
        <v/>
      </c>
      <c r="BD97" s="438" t="str">
        <f t="shared" si="102"/>
        <v/>
      </c>
      <c r="BE97" s="410" t="str">
        <f t="shared" si="102"/>
        <v/>
      </c>
      <c r="BF97" s="410" t="str">
        <f t="shared" si="102"/>
        <v/>
      </c>
      <c r="BG97" s="437" t="str">
        <f t="shared" si="102"/>
        <v/>
      </c>
      <c r="BH97" s="412" t="str">
        <f t="shared" si="102"/>
        <v/>
      </c>
      <c r="BI97" s="410" t="str">
        <f t="shared" si="102"/>
        <v/>
      </c>
      <c r="BJ97" s="410" t="str">
        <f t="shared" si="102"/>
        <v/>
      </c>
      <c r="BK97" s="411" t="str">
        <f t="shared" si="102"/>
        <v/>
      </c>
      <c r="BL97" s="438" t="str">
        <f t="shared" si="102"/>
        <v/>
      </c>
      <c r="BM97" s="410" t="str">
        <f t="shared" si="102"/>
        <v/>
      </c>
      <c r="BN97" s="410" t="str">
        <f t="shared" si="102"/>
        <v/>
      </c>
      <c r="BO97" s="437" t="str">
        <f t="shared" si="100"/>
        <v/>
      </c>
      <c r="BP97" s="438" t="str">
        <f t="shared" ref="BO97:BW108" si="104">IF($O97="",IF(OR($J97="",$M97=""),"",IF(AND(BP$18&gt;=1*($J97&amp;":"&amp;$K97),BP$18&lt;=1*($M97&amp;":"&amp;$N97)),1,"")),IF(OR($J97="",$M97=""),"",IF(AND(BP$18&gt;=1*($J97&amp;":"&amp;$K97),BP$18&lt;=1*($M97&amp;":"&amp;$N97)),IF(AND(BP$18&gt;=1*($O97&amp;":"&amp;$P97),BP$18&lt;=1*($R97&amp;":"&amp;$S97)), "休",1),"")))</f>
        <v/>
      </c>
      <c r="BQ97" s="410" t="str">
        <f t="shared" si="104"/>
        <v/>
      </c>
      <c r="BR97" s="410" t="str">
        <f t="shared" si="104"/>
        <v/>
      </c>
      <c r="BS97" s="437" t="str">
        <f t="shared" si="104"/>
        <v/>
      </c>
      <c r="BT97" s="412" t="str">
        <f t="shared" si="104"/>
        <v/>
      </c>
      <c r="BU97" s="410" t="str">
        <f t="shared" si="104"/>
        <v/>
      </c>
      <c r="BV97" s="410" t="str">
        <f t="shared" si="104"/>
        <v/>
      </c>
      <c r="BW97" s="413" t="str">
        <f t="shared" si="104"/>
        <v/>
      </c>
    </row>
    <row r="98" spans="1:280" ht="15.9" customHeight="1">
      <c r="A98" s="471"/>
      <c r="B98" s="395" t="s">
        <v>1113</v>
      </c>
      <c r="C98" s="395" t="str">
        <f>VLOOKUP(B98,'P14'!B:U,19,0)&amp;""</f>
        <v>×</v>
      </c>
      <c r="D98" s="395" t="str">
        <f>VLOOKUP(B98,'P14'!B:U,2,0)&amp;""</f>
        <v/>
      </c>
      <c r="E98" s="395" t="str">
        <f>VLOOKUP(B98,'P14'!B:U,5,0)&amp;""</f>
        <v/>
      </c>
      <c r="F98" s="395" t="str">
        <f>VLOOKUP(B98,'P14'!B:U,8,0)&amp;""</f>
        <v/>
      </c>
      <c r="G98" s="395" t="str">
        <f>VLOOKUP(B98,'P14'!B:U,17,0)&amp;""</f>
        <v>　</v>
      </c>
      <c r="H98" s="395" t="str">
        <f>VLOOKUP(B98,'P14'!B:U,18,0)&amp;""</f>
        <v>　</v>
      </c>
      <c r="I98" s="407"/>
      <c r="J98" s="408"/>
      <c r="K98" s="414"/>
      <c r="L98" s="391" t="s">
        <v>971</v>
      </c>
      <c r="M98" s="415"/>
      <c r="N98" s="526"/>
      <c r="O98" s="527"/>
      <c r="P98" s="414"/>
      <c r="Q98" s="391" t="s">
        <v>971</v>
      </c>
      <c r="R98" s="415"/>
      <c r="S98" s="409"/>
      <c r="T98" s="390" t="str">
        <f t="shared" si="103"/>
        <v/>
      </c>
      <c r="U98" s="410" t="str">
        <f t="shared" si="103"/>
        <v/>
      </c>
      <c r="V98" s="410" t="str">
        <f t="shared" si="103"/>
        <v/>
      </c>
      <c r="W98" s="411" t="str">
        <f t="shared" si="103"/>
        <v/>
      </c>
      <c r="X98" s="438" t="str">
        <f t="shared" si="103"/>
        <v/>
      </c>
      <c r="Y98" s="410" t="str">
        <f t="shared" si="103"/>
        <v/>
      </c>
      <c r="Z98" s="410" t="str">
        <f t="shared" si="103"/>
        <v/>
      </c>
      <c r="AA98" s="437" t="str">
        <f t="shared" si="103"/>
        <v/>
      </c>
      <c r="AB98" s="412" t="str">
        <f t="shared" si="103"/>
        <v/>
      </c>
      <c r="AC98" s="410" t="str">
        <f t="shared" si="103"/>
        <v/>
      </c>
      <c r="AD98" s="410" t="str">
        <f t="shared" si="103"/>
        <v/>
      </c>
      <c r="AE98" s="411" t="str">
        <f t="shared" si="103"/>
        <v/>
      </c>
      <c r="AF98" s="438" t="str">
        <f t="shared" si="103"/>
        <v/>
      </c>
      <c r="AG98" s="410" t="str">
        <f t="shared" si="103"/>
        <v/>
      </c>
      <c r="AH98" s="410" t="str">
        <f t="shared" si="103"/>
        <v/>
      </c>
      <c r="AI98" s="437" t="str">
        <f t="shared" si="101"/>
        <v/>
      </c>
      <c r="AJ98" s="412" t="str">
        <f t="shared" si="101"/>
        <v/>
      </c>
      <c r="AK98" s="410" t="str">
        <f t="shared" si="101"/>
        <v/>
      </c>
      <c r="AL98" s="410" t="str">
        <f t="shared" si="101"/>
        <v/>
      </c>
      <c r="AM98" s="411" t="str">
        <f t="shared" si="101"/>
        <v/>
      </c>
      <c r="AN98" s="438" t="str">
        <f t="shared" si="101"/>
        <v/>
      </c>
      <c r="AO98" s="410" t="str">
        <f t="shared" si="101"/>
        <v/>
      </c>
      <c r="AP98" s="410" t="str">
        <f t="shared" si="101"/>
        <v/>
      </c>
      <c r="AQ98" s="437" t="str">
        <f t="shared" si="101"/>
        <v/>
      </c>
      <c r="AR98" s="412" t="str">
        <f t="shared" si="101"/>
        <v/>
      </c>
      <c r="AS98" s="410" t="str">
        <f t="shared" si="101"/>
        <v/>
      </c>
      <c r="AT98" s="410" t="str">
        <f t="shared" si="101"/>
        <v/>
      </c>
      <c r="AU98" s="411" t="str">
        <f t="shared" si="101"/>
        <v/>
      </c>
      <c r="AV98" s="438" t="str">
        <f t="shared" si="101"/>
        <v/>
      </c>
      <c r="AW98" s="410" t="str">
        <f t="shared" si="101"/>
        <v/>
      </c>
      <c r="AX98" s="410" t="str">
        <f t="shared" ref="AX98:BM108" si="105">IF($O98="",IF(OR($J98="",$M98=""),"",IF(AND(AX$18&gt;=1*($J98&amp;":"&amp;$K98),AX$18&lt;=1*($M98&amp;":"&amp;$N98)),1,"")),IF(OR($J98="",$M98=""),"",IF(AND(AX$18&gt;=1*($J98&amp;":"&amp;$K98),AX$18&lt;=1*($M98&amp;":"&amp;$N98)),IF(AND(AX$18&gt;=1*($O98&amp;":"&amp;$P98),AX$18&lt;=1*($R98&amp;":"&amp;$S98)), "休",1),"")))</f>
        <v/>
      </c>
      <c r="AY98" s="437" t="str">
        <f t="shared" si="102"/>
        <v/>
      </c>
      <c r="AZ98" s="412" t="str">
        <f t="shared" si="102"/>
        <v/>
      </c>
      <c r="BA98" s="410" t="str">
        <f t="shared" si="102"/>
        <v/>
      </c>
      <c r="BB98" s="410" t="str">
        <f t="shared" si="102"/>
        <v/>
      </c>
      <c r="BC98" s="411" t="str">
        <f t="shared" si="102"/>
        <v/>
      </c>
      <c r="BD98" s="438" t="str">
        <f t="shared" si="102"/>
        <v/>
      </c>
      <c r="BE98" s="410" t="str">
        <f t="shared" si="102"/>
        <v/>
      </c>
      <c r="BF98" s="410" t="str">
        <f t="shared" si="102"/>
        <v/>
      </c>
      <c r="BG98" s="437" t="str">
        <f t="shared" si="102"/>
        <v/>
      </c>
      <c r="BH98" s="412" t="str">
        <f t="shared" si="102"/>
        <v/>
      </c>
      <c r="BI98" s="410" t="str">
        <f t="shared" si="102"/>
        <v/>
      </c>
      <c r="BJ98" s="410" t="str">
        <f t="shared" si="102"/>
        <v/>
      </c>
      <c r="BK98" s="411" t="str">
        <f t="shared" si="102"/>
        <v/>
      </c>
      <c r="BL98" s="438" t="str">
        <f t="shared" si="102"/>
        <v/>
      </c>
      <c r="BM98" s="410" t="str">
        <f t="shared" si="102"/>
        <v/>
      </c>
      <c r="BN98" s="410" t="str">
        <f t="shared" si="102"/>
        <v/>
      </c>
      <c r="BO98" s="437" t="str">
        <f t="shared" si="104"/>
        <v/>
      </c>
      <c r="BP98" s="438" t="str">
        <f t="shared" si="104"/>
        <v/>
      </c>
      <c r="BQ98" s="410" t="str">
        <f t="shared" si="104"/>
        <v/>
      </c>
      <c r="BR98" s="410" t="str">
        <f t="shared" si="104"/>
        <v/>
      </c>
      <c r="BS98" s="437" t="str">
        <f t="shared" si="104"/>
        <v/>
      </c>
      <c r="BT98" s="412" t="str">
        <f t="shared" si="104"/>
        <v/>
      </c>
      <c r="BU98" s="410" t="str">
        <f t="shared" si="104"/>
        <v/>
      </c>
      <c r="BV98" s="410" t="str">
        <f t="shared" si="104"/>
        <v/>
      </c>
      <c r="BW98" s="413" t="str">
        <f t="shared" si="104"/>
        <v/>
      </c>
    </row>
    <row r="99" spans="1:280" ht="15.9" customHeight="1">
      <c r="A99" s="471"/>
      <c r="B99" s="395" t="s">
        <v>1114</v>
      </c>
      <c r="C99" s="395" t="str">
        <f>VLOOKUP(B99,'P14'!B:U,19,0)&amp;""</f>
        <v>×</v>
      </c>
      <c r="D99" s="395" t="str">
        <f>VLOOKUP(B99,'P14'!B:U,2,0)&amp;""</f>
        <v/>
      </c>
      <c r="E99" s="395" t="str">
        <f>VLOOKUP(B99,'P14'!B:U,5,0)&amp;""</f>
        <v/>
      </c>
      <c r="F99" s="395" t="str">
        <f>VLOOKUP(B99,'P14'!B:U,8,0)&amp;""</f>
        <v/>
      </c>
      <c r="G99" s="395" t="str">
        <f>VLOOKUP(B99,'P14'!B:U,17,0)&amp;""</f>
        <v>　</v>
      </c>
      <c r="H99" s="395" t="str">
        <f>VLOOKUP(B99,'P14'!B:U,18,0)&amp;""</f>
        <v>　</v>
      </c>
      <c r="I99" s="407"/>
      <c r="J99" s="408"/>
      <c r="K99" s="414"/>
      <c r="L99" s="391" t="s">
        <v>971</v>
      </c>
      <c r="M99" s="415"/>
      <c r="N99" s="526"/>
      <c r="O99" s="527"/>
      <c r="P99" s="414"/>
      <c r="Q99" s="391" t="s">
        <v>971</v>
      </c>
      <c r="R99" s="415"/>
      <c r="S99" s="409"/>
      <c r="T99" s="390" t="str">
        <f t="shared" si="103"/>
        <v/>
      </c>
      <c r="U99" s="410" t="str">
        <f t="shared" si="103"/>
        <v/>
      </c>
      <c r="V99" s="410" t="str">
        <f t="shared" si="103"/>
        <v/>
      </c>
      <c r="W99" s="411" t="str">
        <f t="shared" si="103"/>
        <v/>
      </c>
      <c r="X99" s="438" t="str">
        <f t="shared" si="103"/>
        <v/>
      </c>
      <c r="Y99" s="410" t="str">
        <f t="shared" si="103"/>
        <v/>
      </c>
      <c r="Z99" s="410" t="str">
        <f t="shared" si="103"/>
        <v/>
      </c>
      <c r="AA99" s="437" t="str">
        <f t="shared" si="103"/>
        <v/>
      </c>
      <c r="AB99" s="412" t="str">
        <f t="shared" si="103"/>
        <v/>
      </c>
      <c r="AC99" s="410" t="str">
        <f t="shared" si="103"/>
        <v/>
      </c>
      <c r="AD99" s="410" t="str">
        <f t="shared" si="103"/>
        <v/>
      </c>
      <c r="AE99" s="411" t="str">
        <f t="shared" si="103"/>
        <v/>
      </c>
      <c r="AF99" s="438" t="str">
        <f t="shared" si="103"/>
        <v/>
      </c>
      <c r="AG99" s="410" t="str">
        <f t="shared" si="103"/>
        <v/>
      </c>
      <c r="AH99" s="410" t="str">
        <f t="shared" si="103"/>
        <v/>
      </c>
      <c r="AI99" s="437" t="str">
        <f t="shared" si="103"/>
        <v/>
      </c>
      <c r="AJ99" s="412" t="str">
        <f t="shared" ref="AJ99:AW108" si="106">IF($O99="",IF(OR($J99="",$M99=""),"",IF(AND(AJ$18&gt;=1*($J99&amp;":"&amp;$K99),AJ$18&lt;=1*($M99&amp;":"&amp;$N99)),1,"")),IF(OR($J99="",$M99=""),"",IF(AND(AJ$18&gt;=1*($J99&amp;":"&amp;$K99),AJ$18&lt;=1*($M99&amp;":"&amp;$N99)),IF(AND(AJ$18&gt;=1*($O99&amp;":"&amp;$P99),AJ$18&lt;=1*($R99&amp;":"&amp;$S99)), "休",1),"")))</f>
        <v/>
      </c>
      <c r="AK99" s="410" t="str">
        <f t="shared" si="106"/>
        <v/>
      </c>
      <c r="AL99" s="410" t="str">
        <f t="shared" si="106"/>
        <v/>
      </c>
      <c r="AM99" s="411" t="str">
        <f t="shared" si="106"/>
        <v/>
      </c>
      <c r="AN99" s="438" t="str">
        <f t="shared" si="106"/>
        <v/>
      </c>
      <c r="AO99" s="410" t="str">
        <f t="shared" si="106"/>
        <v/>
      </c>
      <c r="AP99" s="410" t="str">
        <f t="shared" si="106"/>
        <v/>
      </c>
      <c r="AQ99" s="437" t="str">
        <f t="shared" si="106"/>
        <v/>
      </c>
      <c r="AR99" s="412" t="str">
        <f t="shared" si="106"/>
        <v/>
      </c>
      <c r="AS99" s="410" t="str">
        <f t="shared" si="106"/>
        <v/>
      </c>
      <c r="AT99" s="410" t="str">
        <f t="shared" si="106"/>
        <v/>
      </c>
      <c r="AU99" s="411" t="str">
        <f t="shared" si="106"/>
        <v/>
      </c>
      <c r="AV99" s="438" t="str">
        <f t="shared" si="106"/>
        <v/>
      </c>
      <c r="AW99" s="410" t="str">
        <f t="shared" si="106"/>
        <v/>
      </c>
      <c r="AX99" s="410" t="str">
        <f t="shared" si="105"/>
        <v/>
      </c>
      <c r="AY99" s="437" t="str">
        <f t="shared" si="105"/>
        <v/>
      </c>
      <c r="AZ99" s="412" t="str">
        <f t="shared" si="105"/>
        <v/>
      </c>
      <c r="BA99" s="410" t="str">
        <f t="shared" si="105"/>
        <v/>
      </c>
      <c r="BB99" s="410" t="str">
        <f t="shared" si="105"/>
        <v/>
      </c>
      <c r="BC99" s="411" t="str">
        <f t="shared" si="105"/>
        <v/>
      </c>
      <c r="BD99" s="438" t="str">
        <f t="shared" si="105"/>
        <v/>
      </c>
      <c r="BE99" s="410" t="str">
        <f t="shared" si="105"/>
        <v/>
      </c>
      <c r="BF99" s="410" t="str">
        <f t="shared" si="105"/>
        <v/>
      </c>
      <c r="BG99" s="437" t="str">
        <f t="shared" si="105"/>
        <v/>
      </c>
      <c r="BH99" s="412" t="str">
        <f t="shared" si="105"/>
        <v/>
      </c>
      <c r="BI99" s="410" t="str">
        <f t="shared" si="105"/>
        <v/>
      </c>
      <c r="BJ99" s="410" t="str">
        <f t="shared" si="105"/>
        <v/>
      </c>
      <c r="BK99" s="411" t="str">
        <f t="shared" si="105"/>
        <v/>
      </c>
      <c r="BL99" s="438" t="str">
        <f t="shared" si="105"/>
        <v/>
      </c>
      <c r="BM99" s="410" t="str">
        <f t="shared" si="105"/>
        <v/>
      </c>
      <c r="BN99" s="410" t="str">
        <f t="shared" ref="BN99:BN108" si="107">IF($O99="",IF(OR($J99="",$M99=""),"",IF(AND(BN$18&gt;=1*($J99&amp;":"&amp;$K99),BN$18&lt;=1*($M99&amp;":"&amp;$N99)),1,"")),IF(OR($J99="",$M99=""),"",IF(AND(BN$18&gt;=1*($J99&amp;":"&amp;$K99),BN$18&lt;=1*($M99&amp;":"&amp;$N99)),IF(AND(BN$18&gt;=1*($O99&amp;":"&amp;$P99),BN$18&lt;=1*($R99&amp;":"&amp;$S99)), "休",1),"")))</f>
        <v/>
      </c>
      <c r="BO99" s="437" t="str">
        <f t="shared" si="104"/>
        <v/>
      </c>
      <c r="BP99" s="438" t="str">
        <f t="shared" si="104"/>
        <v/>
      </c>
      <c r="BQ99" s="410" t="str">
        <f t="shared" si="104"/>
        <v/>
      </c>
      <c r="BR99" s="410" t="str">
        <f t="shared" si="104"/>
        <v/>
      </c>
      <c r="BS99" s="437" t="str">
        <f t="shared" si="104"/>
        <v/>
      </c>
      <c r="BT99" s="412" t="str">
        <f t="shared" si="104"/>
        <v/>
      </c>
      <c r="BU99" s="410" t="str">
        <f t="shared" si="104"/>
        <v/>
      </c>
      <c r="BV99" s="410" t="str">
        <f t="shared" si="104"/>
        <v/>
      </c>
      <c r="BW99" s="413" t="str">
        <f t="shared" si="104"/>
        <v/>
      </c>
    </row>
    <row r="100" spans="1:280" ht="15.9" customHeight="1">
      <c r="A100" s="471"/>
      <c r="B100" s="395" t="s">
        <v>1115</v>
      </c>
      <c r="C100" s="395" t="str">
        <f>VLOOKUP(B100,'P14'!B:U,19,0)&amp;""</f>
        <v>×</v>
      </c>
      <c r="D100" s="395" t="str">
        <f>VLOOKUP(B100,'P14'!B:U,2,0)&amp;""</f>
        <v/>
      </c>
      <c r="E100" s="395" t="str">
        <f>VLOOKUP(B100,'P14'!B:U,5,0)&amp;""</f>
        <v/>
      </c>
      <c r="F100" s="395" t="str">
        <f>VLOOKUP(B100,'P14'!B:U,8,0)&amp;""</f>
        <v/>
      </c>
      <c r="G100" s="395" t="str">
        <f>VLOOKUP(B100,'P14'!B:U,17,0)&amp;""</f>
        <v>　</v>
      </c>
      <c r="H100" s="395" t="str">
        <f>VLOOKUP(B100,'P14'!B:U,18,0)&amp;""</f>
        <v>　</v>
      </c>
      <c r="I100" s="407"/>
      <c r="J100" s="408"/>
      <c r="K100" s="414"/>
      <c r="L100" s="391" t="s">
        <v>971</v>
      </c>
      <c r="M100" s="415"/>
      <c r="N100" s="526"/>
      <c r="O100" s="527"/>
      <c r="P100" s="414"/>
      <c r="Q100" s="391" t="s">
        <v>971</v>
      </c>
      <c r="R100" s="415"/>
      <c r="S100" s="409"/>
      <c r="T100" s="390" t="str">
        <f t="shared" ref="T100:AI108" si="108">IF($O100="",IF(OR($J100="",$M100=""),"",IF(AND(T$18&gt;=1*($J100&amp;":"&amp;$K100),T$18&lt;=1*($M100&amp;":"&amp;$N100)),1,"")),IF(OR($J100="",$M100=""),"",IF(AND(T$18&gt;=1*($J100&amp;":"&amp;$K100),T$18&lt;=1*($M100&amp;":"&amp;$N100)),IF(AND(T$18&gt;=1*($O100&amp;":"&amp;$P100),T$18&lt;=1*($R100&amp;":"&amp;$S100)), "休",1),"")))</f>
        <v/>
      </c>
      <c r="U100" s="410" t="str">
        <f t="shared" si="108"/>
        <v/>
      </c>
      <c r="V100" s="410" t="str">
        <f t="shared" si="108"/>
        <v/>
      </c>
      <c r="W100" s="411" t="str">
        <f t="shared" si="108"/>
        <v/>
      </c>
      <c r="X100" s="438" t="str">
        <f t="shared" si="108"/>
        <v/>
      </c>
      <c r="Y100" s="410" t="str">
        <f t="shared" si="108"/>
        <v/>
      </c>
      <c r="Z100" s="410" t="str">
        <f t="shared" si="108"/>
        <v/>
      </c>
      <c r="AA100" s="437" t="str">
        <f t="shared" si="108"/>
        <v/>
      </c>
      <c r="AB100" s="412" t="str">
        <f t="shared" si="108"/>
        <v/>
      </c>
      <c r="AC100" s="410" t="str">
        <f t="shared" si="108"/>
        <v/>
      </c>
      <c r="AD100" s="410" t="str">
        <f t="shared" si="108"/>
        <v/>
      </c>
      <c r="AE100" s="411" t="str">
        <f t="shared" si="108"/>
        <v/>
      </c>
      <c r="AF100" s="438" t="str">
        <f t="shared" si="108"/>
        <v/>
      </c>
      <c r="AG100" s="410" t="str">
        <f t="shared" si="108"/>
        <v/>
      </c>
      <c r="AH100" s="410" t="str">
        <f t="shared" si="108"/>
        <v/>
      </c>
      <c r="AI100" s="437" t="str">
        <f t="shared" si="108"/>
        <v/>
      </c>
      <c r="AJ100" s="412" t="str">
        <f t="shared" si="106"/>
        <v/>
      </c>
      <c r="AK100" s="410" t="str">
        <f t="shared" si="106"/>
        <v/>
      </c>
      <c r="AL100" s="410" t="str">
        <f t="shared" si="106"/>
        <v/>
      </c>
      <c r="AM100" s="411" t="str">
        <f t="shared" si="106"/>
        <v/>
      </c>
      <c r="AN100" s="438" t="str">
        <f t="shared" si="106"/>
        <v/>
      </c>
      <c r="AO100" s="410" t="str">
        <f t="shared" si="106"/>
        <v/>
      </c>
      <c r="AP100" s="410" t="str">
        <f t="shared" si="106"/>
        <v/>
      </c>
      <c r="AQ100" s="437" t="str">
        <f t="shared" si="106"/>
        <v/>
      </c>
      <c r="AR100" s="412" t="str">
        <f t="shared" si="106"/>
        <v/>
      </c>
      <c r="AS100" s="410" t="str">
        <f t="shared" si="106"/>
        <v/>
      </c>
      <c r="AT100" s="410" t="str">
        <f t="shared" si="106"/>
        <v/>
      </c>
      <c r="AU100" s="411" t="str">
        <f t="shared" si="106"/>
        <v/>
      </c>
      <c r="AV100" s="438" t="str">
        <f t="shared" si="106"/>
        <v/>
      </c>
      <c r="AW100" s="410" t="str">
        <f t="shared" si="106"/>
        <v/>
      </c>
      <c r="AX100" s="410" t="str">
        <f t="shared" si="105"/>
        <v/>
      </c>
      <c r="AY100" s="437" t="str">
        <f t="shared" si="105"/>
        <v/>
      </c>
      <c r="AZ100" s="412" t="str">
        <f t="shared" si="105"/>
        <v/>
      </c>
      <c r="BA100" s="410" t="str">
        <f t="shared" si="105"/>
        <v/>
      </c>
      <c r="BB100" s="410" t="str">
        <f t="shared" si="105"/>
        <v/>
      </c>
      <c r="BC100" s="411" t="str">
        <f t="shared" si="105"/>
        <v/>
      </c>
      <c r="BD100" s="438" t="str">
        <f t="shared" si="105"/>
        <v/>
      </c>
      <c r="BE100" s="410" t="str">
        <f t="shared" si="105"/>
        <v/>
      </c>
      <c r="BF100" s="410" t="str">
        <f t="shared" si="105"/>
        <v/>
      </c>
      <c r="BG100" s="437" t="str">
        <f t="shared" si="105"/>
        <v/>
      </c>
      <c r="BH100" s="412" t="str">
        <f t="shared" si="105"/>
        <v/>
      </c>
      <c r="BI100" s="410" t="str">
        <f t="shared" si="105"/>
        <v/>
      </c>
      <c r="BJ100" s="410" t="str">
        <f t="shared" si="105"/>
        <v/>
      </c>
      <c r="BK100" s="411" t="str">
        <f t="shared" si="105"/>
        <v/>
      </c>
      <c r="BL100" s="438" t="str">
        <f t="shared" si="105"/>
        <v/>
      </c>
      <c r="BM100" s="410" t="str">
        <f t="shared" si="105"/>
        <v/>
      </c>
      <c r="BN100" s="410" t="str">
        <f t="shared" si="107"/>
        <v/>
      </c>
      <c r="BO100" s="437" t="str">
        <f t="shared" si="104"/>
        <v/>
      </c>
      <c r="BP100" s="438" t="str">
        <f t="shared" si="104"/>
        <v/>
      </c>
      <c r="BQ100" s="410" t="str">
        <f t="shared" si="104"/>
        <v/>
      </c>
      <c r="BR100" s="410" t="str">
        <f t="shared" si="104"/>
        <v/>
      </c>
      <c r="BS100" s="437" t="str">
        <f t="shared" si="104"/>
        <v/>
      </c>
      <c r="BT100" s="412" t="str">
        <f t="shared" si="104"/>
        <v/>
      </c>
      <c r="BU100" s="410" t="str">
        <f t="shared" si="104"/>
        <v/>
      </c>
      <c r="BV100" s="410" t="str">
        <f t="shared" si="104"/>
        <v/>
      </c>
      <c r="BW100" s="413" t="str">
        <f t="shared" si="104"/>
        <v/>
      </c>
    </row>
    <row r="101" spans="1:280" ht="15.9" customHeight="1">
      <c r="A101" s="471"/>
      <c r="B101" s="395" t="s">
        <v>1116</v>
      </c>
      <c r="C101" s="395" t="str">
        <f>VLOOKUP(B101,'P14'!B:U,19,0)&amp;""</f>
        <v>×</v>
      </c>
      <c r="D101" s="395" t="str">
        <f>VLOOKUP(B101,'P14'!B:U,2,0)&amp;""</f>
        <v/>
      </c>
      <c r="E101" s="395" t="str">
        <f>VLOOKUP(B101,'P14'!B:U,5,0)&amp;""</f>
        <v/>
      </c>
      <c r="F101" s="395" t="str">
        <f>VLOOKUP(B101,'P14'!B:U,8,0)&amp;""</f>
        <v/>
      </c>
      <c r="G101" s="395" t="str">
        <f>VLOOKUP(B101,'P14'!B:U,17,0)&amp;""</f>
        <v>　</v>
      </c>
      <c r="H101" s="395" t="str">
        <f>VLOOKUP(B101,'P14'!B:U,18,0)&amp;""</f>
        <v>　</v>
      </c>
      <c r="I101" s="407"/>
      <c r="J101" s="408"/>
      <c r="K101" s="414"/>
      <c r="L101" s="391" t="s">
        <v>971</v>
      </c>
      <c r="M101" s="415"/>
      <c r="N101" s="526"/>
      <c r="O101" s="527"/>
      <c r="P101" s="414"/>
      <c r="Q101" s="391" t="s">
        <v>971</v>
      </c>
      <c r="R101" s="415"/>
      <c r="S101" s="409"/>
      <c r="T101" s="390" t="str">
        <f t="shared" si="108"/>
        <v/>
      </c>
      <c r="U101" s="410" t="str">
        <f t="shared" si="108"/>
        <v/>
      </c>
      <c r="V101" s="410" t="str">
        <f t="shared" si="108"/>
        <v/>
      </c>
      <c r="W101" s="411" t="str">
        <f t="shared" si="108"/>
        <v/>
      </c>
      <c r="X101" s="438" t="str">
        <f t="shared" si="108"/>
        <v/>
      </c>
      <c r="Y101" s="410" t="str">
        <f t="shared" si="108"/>
        <v/>
      </c>
      <c r="Z101" s="410" t="str">
        <f t="shared" si="108"/>
        <v/>
      </c>
      <c r="AA101" s="437" t="str">
        <f t="shared" si="108"/>
        <v/>
      </c>
      <c r="AB101" s="412" t="str">
        <f t="shared" si="108"/>
        <v/>
      </c>
      <c r="AC101" s="410" t="str">
        <f t="shared" si="108"/>
        <v/>
      </c>
      <c r="AD101" s="410" t="str">
        <f t="shared" si="108"/>
        <v/>
      </c>
      <c r="AE101" s="411" t="str">
        <f t="shared" si="108"/>
        <v/>
      </c>
      <c r="AF101" s="438" t="str">
        <f t="shared" si="108"/>
        <v/>
      </c>
      <c r="AG101" s="410" t="str">
        <f t="shared" si="108"/>
        <v/>
      </c>
      <c r="AH101" s="410" t="str">
        <f t="shared" si="108"/>
        <v/>
      </c>
      <c r="AI101" s="437" t="str">
        <f t="shared" si="108"/>
        <v/>
      </c>
      <c r="AJ101" s="412" t="str">
        <f t="shared" si="106"/>
        <v/>
      </c>
      <c r="AK101" s="410" t="str">
        <f t="shared" si="106"/>
        <v/>
      </c>
      <c r="AL101" s="410" t="str">
        <f t="shared" si="106"/>
        <v/>
      </c>
      <c r="AM101" s="411" t="str">
        <f t="shared" si="106"/>
        <v/>
      </c>
      <c r="AN101" s="438" t="str">
        <f t="shared" si="106"/>
        <v/>
      </c>
      <c r="AO101" s="410" t="str">
        <f t="shared" si="106"/>
        <v/>
      </c>
      <c r="AP101" s="410" t="str">
        <f t="shared" si="106"/>
        <v/>
      </c>
      <c r="AQ101" s="437" t="str">
        <f t="shared" si="106"/>
        <v/>
      </c>
      <c r="AR101" s="412" t="str">
        <f t="shared" si="106"/>
        <v/>
      </c>
      <c r="AS101" s="410" t="str">
        <f t="shared" si="106"/>
        <v/>
      </c>
      <c r="AT101" s="410" t="str">
        <f t="shared" si="106"/>
        <v/>
      </c>
      <c r="AU101" s="411" t="str">
        <f t="shared" si="106"/>
        <v/>
      </c>
      <c r="AV101" s="438" t="str">
        <f t="shared" si="106"/>
        <v/>
      </c>
      <c r="AW101" s="410" t="str">
        <f t="shared" si="106"/>
        <v/>
      </c>
      <c r="AX101" s="410" t="str">
        <f t="shared" si="105"/>
        <v/>
      </c>
      <c r="AY101" s="437" t="str">
        <f t="shared" si="105"/>
        <v/>
      </c>
      <c r="AZ101" s="412" t="str">
        <f t="shared" si="105"/>
        <v/>
      </c>
      <c r="BA101" s="410" t="str">
        <f t="shared" si="105"/>
        <v/>
      </c>
      <c r="BB101" s="410" t="str">
        <f t="shared" si="105"/>
        <v/>
      </c>
      <c r="BC101" s="411" t="str">
        <f t="shared" si="105"/>
        <v/>
      </c>
      <c r="BD101" s="438" t="str">
        <f t="shared" si="105"/>
        <v/>
      </c>
      <c r="BE101" s="410" t="str">
        <f t="shared" si="105"/>
        <v/>
      </c>
      <c r="BF101" s="410" t="str">
        <f t="shared" si="105"/>
        <v/>
      </c>
      <c r="BG101" s="437" t="str">
        <f t="shared" si="105"/>
        <v/>
      </c>
      <c r="BH101" s="412" t="str">
        <f t="shared" si="105"/>
        <v/>
      </c>
      <c r="BI101" s="410" t="str">
        <f t="shared" si="105"/>
        <v/>
      </c>
      <c r="BJ101" s="410" t="str">
        <f t="shared" si="105"/>
        <v/>
      </c>
      <c r="BK101" s="411" t="str">
        <f t="shared" si="105"/>
        <v/>
      </c>
      <c r="BL101" s="438" t="str">
        <f t="shared" si="105"/>
        <v/>
      </c>
      <c r="BM101" s="410" t="str">
        <f t="shared" si="105"/>
        <v/>
      </c>
      <c r="BN101" s="410" t="str">
        <f t="shared" si="107"/>
        <v/>
      </c>
      <c r="BO101" s="437" t="str">
        <f t="shared" si="104"/>
        <v/>
      </c>
      <c r="BP101" s="438" t="str">
        <f t="shared" si="104"/>
        <v/>
      </c>
      <c r="BQ101" s="410" t="str">
        <f t="shared" si="104"/>
        <v/>
      </c>
      <c r="BR101" s="410" t="str">
        <f t="shared" si="104"/>
        <v/>
      </c>
      <c r="BS101" s="437" t="str">
        <f t="shared" si="104"/>
        <v/>
      </c>
      <c r="BT101" s="412" t="str">
        <f t="shared" si="104"/>
        <v/>
      </c>
      <c r="BU101" s="410" t="str">
        <f t="shared" si="104"/>
        <v/>
      </c>
      <c r="BV101" s="410" t="str">
        <f t="shared" si="104"/>
        <v/>
      </c>
      <c r="BW101" s="413" t="str">
        <f t="shared" si="104"/>
        <v/>
      </c>
    </row>
    <row r="102" spans="1:280" ht="15.9" customHeight="1">
      <c r="A102" s="471"/>
      <c r="B102" s="395" t="s">
        <v>1117</v>
      </c>
      <c r="C102" s="395" t="str">
        <f>VLOOKUP(B102,'P14'!B:U,19,0)&amp;""</f>
        <v>×</v>
      </c>
      <c r="D102" s="395" t="str">
        <f>VLOOKUP(B102,'P14'!B:U,2,0)&amp;""</f>
        <v/>
      </c>
      <c r="E102" s="395" t="str">
        <f>VLOOKUP(B102,'P14'!B:U,5,0)&amp;""</f>
        <v/>
      </c>
      <c r="F102" s="395" t="str">
        <f>VLOOKUP(B102,'P14'!B:U,8,0)&amp;""</f>
        <v/>
      </c>
      <c r="G102" s="395" t="str">
        <f>VLOOKUP(B102,'P14'!B:U,17,0)&amp;""</f>
        <v>　</v>
      </c>
      <c r="H102" s="395" t="str">
        <f>VLOOKUP(B102,'P14'!B:U,18,0)&amp;""</f>
        <v>　</v>
      </c>
      <c r="I102" s="407"/>
      <c r="J102" s="408"/>
      <c r="K102" s="414"/>
      <c r="L102" s="391" t="s">
        <v>971</v>
      </c>
      <c r="M102" s="415"/>
      <c r="N102" s="526"/>
      <c r="O102" s="527"/>
      <c r="P102" s="414"/>
      <c r="Q102" s="391" t="s">
        <v>971</v>
      </c>
      <c r="R102" s="415"/>
      <c r="S102" s="409"/>
      <c r="T102" s="390" t="str">
        <f t="shared" si="108"/>
        <v/>
      </c>
      <c r="U102" s="410" t="str">
        <f t="shared" si="108"/>
        <v/>
      </c>
      <c r="V102" s="410" t="str">
        <f t="shared" si="108"/>
        <v/>
      </c>
      <c r="W102" s="411" t="str">
        <f t="shared" si="108"/>
        <v/>
      </c>
      <c r="X102" s="438" t="str">
        <f t="shared" si="108"/>
        <v/>
      </c>
      <c r="Y102" s="410" t="str">
        <f t="shared" si="108"/>
        <v/>
      </c>
      <c r="Z102" s="410" t="str">
        <f t="shared" si="108"/>
        <v/>
      </c>
      <c r="AA102" s="437" t="str">
        <f t="shared" si="108"/>
        <v/>
      </c>
      <c r="AB102" s="412" t="str">
        <f t="shared" si="108"/>
        <v/>
      </c>
      <c r="AC102" s="410" t="str">
        <f t="shared" si="108"/>
        <v/>
      </c>
      <c r="AD102" s="410" t="str">
        <f t="shared" si="108"/>
        <v/>
      </c>
      <c r="AE102" s="411" t="str">
        <f t="shared" si="108"/>
        <v/>
      </c>
      <c r="AF102" s="438" t="str">
        <f t="shared" si="108"/>
        <v/>
      </c>
      <c r="AG102" s="410" t="str">
        <f t="shared" si="108"/>
        <v/>
      </c>
      <c r="AH102" s="410" t="str">
        <f t="shared" si="108"/>
        <v/>
      </c>
      <c r="AI102" s="437" t="str">
        <f t="shared" si="108"/>
        <v/>
      </c>
      <c r="AJ102" s="412" t="str">
        <f t="shared" si="106"/>
        <v/>
      </c>
      <c r="AK102" s="410" t="str">
        <f t="shared" si="106"/>
        <v/>
      </c>
      <c r="AL102" s="410" t="str">
        <f t="shared" si="106"/>
        <v/>
      </c>
      <c r="AM102" s="411" t="str">
        <f t="shared" si="106"/>
        <v/>
      </c>
      <c r="AN102" s="438" t="str">
        <f t="shared" si="106"/>
        <v/>
      </c>
      <c r="AO102" s="410" t="str">
        <f t="shared" si="106"/>
        <v/>
      </c>
      <c r="AP102" s="410" t="str">
        <f t="shared" si="106"/>
        <v/>
      </c>
      <c r="AQ102" s="437" t="str">
        <f t="shared" si="106"/>
        <v/>
      </c>
      <c r="AR102" s="412" t="str">
        <f t="shared" si="106"/>
        <v/>
      </c>
      <c r="AS102" s="410" t="str">
        <f t="shared" si="106"/>
        <v/>
      </c>
      <c r="AT102" s="410" t="str">
        <f t="shared" si="106"/>
        <v/>
      </c>
      <c r="AU102" s="411" t="str">
        <f t="shared" si="106"/>
        <v/>
      </c>
      <c r="AV102" s="438" t="str">
        <f t="shared" si="106"/>
        <v/>
      </c>
      <c r="AW102" s="410" t="str">
        <f t="shared" si="106"/>
        <v/>
      </c>
      <c r="AX102" s="410" t="str">
        <f t="shared" si="105"/>
        <v/>
      </c>
      <c r="AY102" s="437" t="str">
        <f t="shared" si="105"/>
        <v/>
      </c>
      <c r="AZ102" s="412" t="str">
        <f t="shared" si="105"/>
        <v/>
      </c>
      <c r="BA102" s="410" t="str">
        <f t="shared" si="105"/>
        <v/>
      </c>
      <c r="BB102" s="410" t="str">
        <f t="shared" si="105"/>
        <v/>
      </c>
      <c r="BC102" s="411" t="str">
        <f t="shared" si="105"/>
        <v/>
      </c>
      <c r="BD102" s="438" t="str">
        <f t="shared" si="105"/>
        <v/>
      </c>
      <c r="BE102" s="410" t="str">
        <f t="shared" si="105"/>
        <v/>
      </c>
      <c r="BF102" s="410" t="str">
        <f t="shared" si="105"/>
        <v/>
      </c>
      <c r="BG102" s="437" t="str">
        <f t="shared" si="105"/>
        <v/>
      </c>
      <c r="BH102" s="412" t="str">
        <f t="shared" si="105"/>
        <v/>
      </c>
      <c r="BI102" s="410" t="str">
        <f t="shared" si="105"/>
        <v/>
      </c>
      <c r="BJ102" s="410" t="str">
        <f t="shared" si="105"/>
        <v/>
      </c>
      <c r="BK102" s="411" t="str">
        <f t="shared" si="105"/>
        <v/>
      </c>
      <c r="BL102" s="438" t="str">
        <f t="shared" si="105"/>
        <v/>
      </c>
      <c r="BM102" s="410" t="str">
        <f t="shared" si="105"/>
        <v/>
      </c>
      <c r="BN102" s="410" t="str">
        <f t="shared" si="107"/>
        <v/>
      </c>
      <c r="BO102" s="437" t="str">
        <f t="shared" si="104"/>
        <v/>
      </c>
      <c r="BP102" s="438" t="str">
        <f t="shared" si="104"/>
        <v/>
      </c>
      <c r="BQ102" s="410" t="str">
        <f t="shared" si="104"/>
        <v/>
      </c>
      <c r="BR102" s="410" t="str">
        <f t="shared" si="104"/>
        <v/>
      </c>
      <c r="BS102" s="437" t="str">
        <f t="shared" si="104"/>
        <v/>
      </c>
      <c r="BT102" s="412" t="str">
        <f t="shared" si="104"/>
        <v/>
      </c>
      <c r="BU102" s="410" t="str">
        <f t="shared" si="104"/>
        <v/>
      </c>
      <c r="BV102" s="410" t="str">
        <f t="shared" si="104"/>
        <v/>
      </c>
      <c r="BW102" s="413" t="str">
        <f t="shared" si="104"/>
        <v/>
      </c>
    </row>
    <row r="103" spans="1:280" ht="15.9" customHeight="1">
      <c r="A103" s="471"/>
      <c r="B103" s="395" t="s">
        <v>1118</v>
      </c>
      <c r="C103" s="395" t="str">
        <f>VLOOKUP(B103,'P14'!B:U,19,0)&amp;""</f>
        <v>×</v>
      </c>
      <c r="D103" s="395" t="str">
        <f>VLOOKUP(B103,'P14'!B:U,2,0)&amp;""</f>
        <v/>
      </c>
      <c r="E103" s="395" t="str">
        <f>VLOOKUP(B103,'P14'!B:U,5,0)&amp;""</f>
        <v/>
      </c>
      <c r="F103" s="395" t="str">
        <f>VLOOKUP(B103,'P14'!B:U,8,0)&amp;""</f>
        <v/>
      </c>
      <c r="G103" s="395" t="str">
        <f>VLOOKUP(B103,'P14'!B:U,17,0)&amp;""</f>
        <v>　</v>
      </c>
      <c r="H103" s="395" t="str">
        <f>VLOOKUP(B103,'P14'!B:U,18,0)&amp;""</f>
        <v>　</v>
      </c>
      <c r="I103" s="407"/>
      <c r="J103" s="408"/>
      <c r="K103" s="414"/>
      <c r="L103" s="391" t="s">
        <v>971</v>
      </c>
      <c r="M103" s="415"/>
      <c r="N103" s="526"/>
      <c r="O103" s="527"/>
      <c r="P103" s="414"/>
      <c r="Q103" s="391" t="s">
        <v>971</v>
      </c>
      <c r="R103" s="415"/>
      <c r="S103" s="409"/>
      <c r="T103" s="390" t="str">
        <f t="shared" si="108"/>
        <v/>
      </c>
      <c r="U103" s="410" t="str">
        <f t="shared" si="108"/>
        <v/>
      </c>
      <c r="V103" s="410" t="str">
        <f t="shared" si="108"/>
        <v/>
      </c>
      <c r="W103" s="411" t="str">
        <f t="shared" si="108"/>
        <v/>
      </c>
      <c r="X103" s="438" t="str">
        <f t="shared" si="108"/>
        <v/>
      </c>
      <c r="Y103" s="410" t="str">
        <f t="shared" si="108"/>
        <v/>
      </c>
      <c r="Z103" s="410" t="str">
        <f t="shared" si="108"/>
        <v/>
      </c>
      <c r="AA103" s="437" t="str">
        <f t="shared" si="108"/>
        <v/>
      </c>
      <c r="AB103" s="412" t="str">
        <f t="shared" si="108"/>
        <v/>
      </c>
      <c r="AC103" s="410" t="str">
        <f t="shared" si="108"/>
        <v/>
      </c>
      <c r="AD103" s="410" t="str">
        <f t="shared" si="108"/>
        <v/>
      </c>
      <c r="AE103" s="411" t="str">
        <f t="shared" si="108"/>
        <v/>
      </c>
      <c r="AF103" s="438" t="str">
        <f t="shared" si="108"/>
        <v/>
      </c>
      <c r="AG103" s="410" t="str">
        <f t="shared" si="108"/>
        <v/>
      </c>
      <c r="AH103" s="410" t="str">
        <f t="shared" si="108"/>
        <v/>
      </c>
      <c r="AI103" s="437" t="str">
        <f t="shared" si="108"/>
        <v/>
      </c>
      <c r="AJ103" s="412" t="str">
        <f t="shared" si="106"/>
        <v/>
      </c>
      <c r="AK103" s="410" t="str">
        <f t="shared" si="106"/>
        <v/>
      </c>
      <c r="AL103" s="410" t="str">
        <f t="shared" si="106"/>
        <v/>
      </c>
      <c r="AM103" s="411" t="str">
        <f t="shared" si="106"/>
        <v/>
      </c>
      <c r="AN103" s="438" t="str">
        <f t="shared" si="106"/>
        <v/>
      </c>
      <c r="AO103" s="410" t="str">
        <f t="shared" si="106"/>
        <v/>
      </c>
      <c r="AP103" s="410" t="str">
        <f t="shared" si="106"/>
        <v/>
      </c>
      <c r="AQ103" s="437" t="str">
        <f t="shared" si="106"/>
        <v/>
      </c>
      <c r="AR103" s="412" t="str">
        <f t="shared" si="106"/>
        <v/>
      </c>
      <c r="AS103" s="410" t="str">
        <f t="shared" si="106"/>
        <v/>
      </c>
      <c r="AT103" s="410" t="str">
        <f t="shared" si="106"/>
        <v/>
      </c>
      <c r="AU103" s="411" t="str">
        <f t="shared" si="106"/>
        <v/>
      </c>
      <c r="AV103" s="438" t="str">
        <f t="shared" si="106"/>
        <v/>
      </c>
      <c r="AW103" s="410" t="str">
        <f t="shared" si="106"/>
        <v/>
      </c>
      <c r="AX103" s="410" t="str">
        <f t="shared" si="105"/>
        <v/>
      </c>
      <c r="AY103" s="437" t="str">
        <f t="shared" si="105"/>
        <v/>
      </c>
      <c r="AZ103" s="412" t="str">
        <f t="shared" si="105"/>
        <v/>
      </c>
      <c r="BA103" s="410" t="str">
        <f t="shared" si="105"/>
        <v/>
      </c>
      <c r="BB103" s="410" t="str">
        <f t="shared" si="105"/>
        <v/>
      </c>
      <c r="BC103" s="411" t="str">
        <f t="shared" si="105"/>
        <v/>
      </c>
      <c r="BD103" s="438" t="str">
        <f t="shared" si="105"/>
        <v/>
      </c>
      <c r="BE103" s="410" t="str">
        <f t="shared" si="105"/>
        <v/>
      </c>
      <c r="BF103" s="410" t="str">
        <f t="shared" si="105"/>
        <v/>
      </c>
      <c r="BG103" s="437" t="str">
        <f t="shared" si="105"/>
        <v/>
      </c>
      <c r="BH103" s="412" t="str">
        <f t="shared" si="105"/>
        <v/>
      </c>
      <c r="BI103" s="410" t="str">
        <f t="shared" si="105"/>
        <v/>
      </c>
      <c r="BJ103" s="410" t="str">
        <f t="shared" si="105"/>
        <v/>
      </c>
      <c r="BK103" s="411" t="str">
        <f t="shared" si="105"/>
        <v/>
      </c>
      <c r="BL103" s="438" t="str">
        <f t="shared" si="105"/>
        <v/>
      </c>
      <c r="BM103" s="410" t="str">
        <f t="shared" si="105"/>
        <v/>
      </c>
      <c r="BN103" s="410" t="str">
        <f t="shared" si="107"/>
        <v/>
      </c>
      <c r="BO103" s="437" t="str">
        <f t="shared" si="104"/>
        <v/>
      </c>
      <c r="BP103" s="438" t="str">
        <f t="shared" si="104"/>
        <v/>
      </c>
      <c r="BQ103" s="410" t="str">
        <f t="shared" si="104"/>
        <v/>
      </c>
      <c r="BR103" s="410" t="str">
        <f t="shared" si="104"/>
        <v/>
      </c>
      <c r="BS103" s="437" t="str">
        <f t="shared" si="104"/>
        <v/>
      </c>
      <c r="BT103" s="412" t="str">
        <f t="shared" si="104"/>
        <v/>
      </c>
      <c r="BU103" s="410" t="str">
        <f t="shared" si="104"/>
        <v/>
      </c>
      <c r="BV103" s="410" t="str">
        <f t="shared" si="104"/>
        <v/>
      </c>
      <c r="BW103" s="413" t="str">
        <f t="shared" si="104"/>
        <v/>
      </c>
    </row>
    <row r="104" spans="1:280" ht="15.9" customHeight="1">
      <c r="A104" s="471"/>
      <c r="B104" s="395" t="s">
        <v>1119</v>
      </c>
      <c r="C104" s="395" t="str">
        <f>VLOOKUP(B104,'P14'!B:U,19,0)&amp;""</f>
        <v>×</v>
      </c>
      <c r="D104" s="395" t="str">
        <f>VLOOKUP(B104,'P14'!B:U,2,0)&amp;""</f>
        <v/>
      </c>
      <c r="E104" s="395" t="str">
        <f>VLOOKUP(B104,'P14'!B:U,5,0)&amp;""</f>
        <v/>
      </c>
      <c r="F104" s="395" t="str">
        <f>VLOOKUP(B104,'P14'!B:U,8,0)&amp;""</f>
        <v/>
      </c>
      <c r="G104" s="395" t="str">
        <f>VLOOKUP(B104,'P14'!B:U,17,0)&amp;""</f>
        <v>　</v>
      </c>
      <c r="H104" s="395" t="str">
        <f>VLOOKUP(B104,'P14'!B:U,18,0)&amp;""</f>
        <v>　</v>
      </c>
      <c r="I104" s="407"/>
      <c r="J104" s="408"/>
      <c r="K104" s="414"/>
      <c r="L104" s="391" t="s">
        <v>971</v>
      </c>
      <c r="M104" s="415"/>
      <c r="N104" s="526"/>
      <c r="O104" s="527"/>
      <c r="P104" s="414"/>
      <c r="Q104" s="391" t="s">
        <v>971</v>
      </c>
      <c r="R104" s="415"/>
      <c r="S104" s="409"/>
      <c r="T104" s="390" t="str">
        <f t="shared" si="108"/>
        <v/>
      </c>
      <c r="U104" s="410" t="str">
        <f t="shared" si="108"/>
        <v/>
      </c>
      <c r="V104" s="410" t="str">
        <f t="shared" si="108"/>
        <v/>
      </c>
      <c r="W104" s="411" t="str">
        <f t="shared" si="108"/>
        <v/>
      </c>
      <c r="X104" s="438" t="str">
        <f t="shared" si="108"/>
        <v/>
      </c>
      <c r="Y104" s="410" t="str">
        <f t="shared" si="108"/>
        <v/>
      </c>
      <c r="Z104" s="410" t="str">
        <f t="shared" si="108"/>
        <v/>
      </c>
      <c r="AA104" s="437" t="str">
        <f t="shared" si="108"/>
        <v/>
      </c>
      <c r="AB104" s="412" t="str">
        <f t="shared" si="108"/>
        <v/>
      </c>
      <c r="AC104" s="410" t="str">
        <f t="shared" si="108"/>
        <v/>
      </c>
      <c r="AD104" s="410" t="str">
        <f t="shared" si="108"/>
        <v/>
      </c>
      <c r="AE104" s="411" t="str">
        <f t="shared" si="108"/>
        <v/>
      </c>
      <c r="AF104" s="438" t="str">
        <f t="shared" si="108"/>
        <v/>
      </c>
      <c r="AG104" s="410" t="str">
        <f t="shared" si="108"/>
        <v/>
      </c>
      <c r="AH104" s="410" t="str">
        <f t="shared" si="108"/>
        <v/>
      </c>
      <c r="AI104" s="437" t="str">
        <f t="shared" si="108"/>
        <v/>
      </c>
      <c r="AJ104" s="412" t="str">
        <f t="shared" si="106"/>
        <v/>
      </c>
      <c r="AK104" s="410" t="str">
        <f t="shared" si="106"/>
        <v/>
      </c>
      <c r="AL104" s="410" t="str">
        <f t="shared" si="106"/>
        <v/>
      </c>
      <c r="AM104" s="411" t="str">
        <f t="shared" si="106"/>
        <v/>
      </c>
      <c r="AN104" s="438" t="str">
        <f t="shared" si="106"/>
        <v/>
      </c>
      <c r="AO104" s="410" t="str">
        <f t="shared" si="106"/>
        <v/>
      </c>
      <c r="AP104" s="410" t="str">
        <f t="shared" si="106"/>
        <v/>
      </c>
      <c r="AQ104" s="437" t="str">
        <f t="shared" si="106"/>
        <v/>
      </c>
      <c r="AR104" s="412" t="str">
        <f t="shared" si="106"/>
        <v/>
      </c>
      <c r="AS104" s="410" t="str">
        <f t="shared" si="106"/>
        <v/>
      </c>
      <c r="AT104" s="410" t="str">
        <f t="shared" si="106"/>
        <v/>
      </c>
      <c r="AU104" s="411" t="str">
        <f t="shared" si="106"/>
        <v/>
      </c>
      <c r="AV104" s="438" t="str">
        <f t="shared" si="106"/>
        <v/>
      </c>
      <c r="AW104" s="410" t="str">
        <f t="shared" si="106"/>
        <v/>
      </c>
      <c r="AX104" s="410" t="str">
        <f t="shared" si="105"/>
        <v/>
      </c>
      <c r="AY104" s="437" t="str">
        <f t="shared" si="105"/>
        <v/>
      </c>
      <c r="AZ104" s="412" t="str">
        <f t="shared" si="105"/>
        <v/>
      </c>
      <c r="BA104" s="410" t="str">
        <f t="shared" si="105"/>
        <v/>
      </c>
      <c r="BB104" s="410" t="str">
        <f t="shared" si="105"/>
        <v/>
      </c>
      <c r="BC104" s="411" t="str">
        <f t="shared" si="105"/>
        <v/>
      </c>
      <c r="BD104" s="438" t="str">
        <f t="shared" si="105"/>
        <v/>
      </c>
      <c r="BE104" s="410" t="str">
        <f t="shared" si="105"/>
        <v/>
      </c>
      <c r="BF104" s="410" t="str">
        <f t="shared" si="105"/>
        <v/>
      </c>
      <c r="BG104" s="437" t="str">
        <f t="shared" si="105"/>
        <v/>
      </c>
      <c r="BH104" s="412" t="str">
        <f t="shared" si="105"/>
        <v/>
      </c>
      <c r="BI104" s="410" t="str">
        <f t="shared" si="105"/>
        <v/>
      </c>
      <c r="BJ104" s="410" t="str">
        <f t="shared" si="105"/>
        <v/>
      </c>
      <c r="BK104" s="411" t="str">
        <f t="shared" si="105"/>
        <v/>
      </c>
      <c r="BL104" s="438" t="str">
        <f t="shared" si="105"/>
        <v/>
      </c>
      <c r="BM104" s="410" t="str">
        <f t="shared" si="105"/>
        <v/>
      </c>
      <c r="BN104" s="410" t="str">
        <f t="shared" si="107"/>
        <v/>
      </c>
      <c r="BO104" s="437" t="str">
        <f t="shared" si="104"/>
        <v/>
      </c>
      <c r="BP104" s="438" t="str">
        <f t="shared" si="104"/>
        <v/>
      </c>
      <c r="BQ104" s="410" t="str">
        <f t="shared" si="104"/>
        <v/>
      </c>
      <c r="BR104" s="410" t="str">
        <f t="shared" si="104"/>
        <v/>
      </c>
      <c r="BS104" s="437" t="str">
        <f t="shared" si="104"/>
        <v/>
      </c>
      <c r="BT104" s="412" t="str">
        <f t="shared" si="104"/>
        <v/>
      </c>
      <c r="BU104" s="410" t="str">
        <f t="shared" si="104"/>
        <v/>
      </c>
      <c r="BV104" s="410" t="str">
        <f t="shared" si="104"/>
        <v/>
      </c>
      <c r="BW104" s="413" t="str">
        <f t="shared" si="104"/>
        <v/>
      </c>
    </row>
    <row r="105" spans="1:280" ht="15.9" customHeight="1">
      <c r="A105" s="471"/>
      <c r="B105" s="395" t="s">
        <v>1120</v>
      </c>
      <c r="C105" s="395" t="str">
        <f>VLOOKUP(B105,'P14'!B:U,19,0)&amp;""</f>
        <v>×</v>
      </c>
      <c r="D105" s="395" t="str">
        <f>VLOOKUP(B105,'P14'!B:U,2,0)&amp;""</f>
        <v/>
      </c>
      <c r="E105" s="395" t="str">
        <f>VLOOKUP(B105,'P14'!B:U,5,0)&amp;""</f>
        <v/>
      </c>
      <c r="F105" s="395" t="str">
        <f>VLOOKUP(B105,'P14'!B:U,8,0)&amp;""</f>
        <v/>
      </c>
      <c r="G105" s="395" t="str">
        <f>VLOOKUP(B105,'P14'!B:U,17,0)&amp;""</f>
        <v>　</v>
      </c>
      <c r="H105" s="395" t="str">
        <f>VLOOKUP(B105,'P14'!B:U,18,0)&amp;""</f>
        <v>　</v>
      </c>
      <c r="I105" s="407"/>
      <c r="J105" s="408"/>
      <c r="K105" s="414"/>
      <c r="L105" s="391" t="s">
        <v>971</v>
      </c>
      <c r="M105" s="415"/>
      <c r="N105" s="526"/>
      <c r="O105" s="527"/>
      <c r="P105" s="414"/>
      <c r="Q105" s="391" t="s">
        <v>971</v>
      </c>
      <c r="R105" s="415"/>
      <c r="S105" s="409"/>
      <c r="T105" s="390" t="str">
        <f t="shared" si="108"/>
        <v/>
      </c>
      <c r="U105" s="410" t="str">
        <f t="shared" si="108"/>
        <v/>
      </c>
      <c r="V105" s="410" t="str">
        <f t="shared" si="108"/>
        <v/>
      </c>
      <c r="W105" s="411" t="str">
        <f t="shared" si="108"/>
        <v/>
      </c>
      <c r="X105" s="438" t="str">
        <f t="shared" si="108"/>
        <v/>
      </c>
      <c r="Y105" s="410" t="str">
        <f t="shared" si="108"/>
        <v/>
      </c>
      <c r="Z105" s="410" t="str">
        <f t="shared" si="108"/>
        <v/>
      </c>
      <c r="AA105" s="437" t="str">
        <f t="shared" si="108"/>
        <v/>
      </c>
      <c r="AB105" s="412" t="str">
        <f t="shared" si="108"/>
        <v/>
      </c>
      <c r="AC105" s="410" t="str">
        <f t="shared" si="108"/>
        <v/>
      </c>
      <c r="AD105" s="410" t="str">
        <f t="shared" si="108"/>
        <v/>
      </c>
      <c r="AE105" s="411" t="str">
        <f t="shared" si="108"/>
        <v/>
      </c>
      <c r="AF105" s="438" t="str">
        <f t="shared" si="108"/>
        <v/>
      </c>
      <c r="AG105" s="410" t="str">
        <f t="shared" si="108"/>
        <v/>
      </c>
      <c r="AH105" s="410" t="str">
        <f t="shared" si="108"/>
        <v/>
      </c>
      <c r="AI105" s="437" t="str">
        <f t="shared" si="108"/>
        <v/>
      </c>
      <c r="AJ105" s="412" t="str">
        <f t="shared" si="106"/>
        <v/>
      </c>
      <c r="AK105" s="410" t="str">
        <f t="shared" si="106"/>
        <v/>
      </c>
      <c r="AL105" s="410" t="str">
        <f t="shared" si="106"/>
        <v/>
      </c>
      <c r="AM105" s="411" t="str">
        <f t="shared" si="106"/>
        <v/>
      </c>
      <c r="AN105" s="438" t="str">
        <f t="shared" si="106"/>
        <v/>
      </c>
      <c r="AO105" s="410" t="str">
        <f t="shared" si="106"/>
        <v/>
      </c>
      <c r="AP105" s="410" t="str">
        <f t="shared" si="106"/>
        <v/>
      </c>
      <c r="AQ105" s="437" t="str">
        <f t="shared" si="106"/>
        <v/>
      </c>
      <c r="AR105" s="412" t="str">
        <f t="shared" si="106"/>
        <v/>
      </c>
      <c r="AS105" s="410" t="str">
        <f t="shared" si="106"/>
        <v/>
      </c>
      <c r="AT105" s="410" t="str">
        <f t="shared" si="106"/>
        <v/>
      </c>
      <c r="AU105" s="411" t="str">
        <f t="shared" si="106"/>
        <v/>
      </c>
      <c r="AV105" s="438" t="str">
        <f t="shared" si="106"/>
        <v/>
      </c>
      <c r="AW105" s="410" t="str">
        <f t="shared" si="106"/>
        <v/>
      </c>
      <c r="AX105" s="410" t="str">
        <f t="shared" si="105"/>
        <v/>
      </c>
      <c r="AY105" s="437" t="str">
        <f t="shared" si="105"/>
        <v/>
      </c>
      <c r="AZ105" s="412" t="str">
        <f t="shared" si="105"/>
        <v/>
      </c>
      <c r="BA105" s="410" t="str">
        <f t="shared" si="105"/>
        <v/>
      </c>
      <c r="BB105" s="410" t="str">
        <f t="shared" si="105"/>
        <v/>
      </c>
      <c r="BC105" s="411" t="str">
        <f t="shared" si="105"/>
        <v/>
      </c>
      <c r="BD105" s="438" t="str">
        <f t="shared" si="105"/>
        <v/>
      </c>
      <c r="BE105" s="410" t="str">
        <f t="shared" si="105"/>
        <v/>
      </c>
      <c r="BF105" s="410" t="str">
        <f t="shared" si="105"/>
        <v/>
      </c>
      <c r="BG105" s="437" t="str">
        <f t="shared" si="105"/>
        <v/>
      </c>
      <c r="BH105" s="412" t="str">
        <f t="shared" si="105"/>
        <v/>
      </c>
      <c r="BI105" s="410" t="str">
        <f t="shared" si="105"/>
        <v/>
      </c>
      <c r="BJ105" s="410" t="str">
        <f t="shared" si="105"/>
        <v/>
      </c>
      <c r="BK105" s="411" t="str">
        <f t="shared" si="105"/>
        <v/>
      </c>
      <c r="BL105" s="438" t="str">
        <f t="shared" si="105"/>
        <v/>
      </c>
      <c r="BM105" s="410" t="str">
        <f t="shared" si="105"/>
        <v/>
      </c>
      <c r="BN105" s="410" t="str">
        <f t="shared" si="107"/>
        <v/>
      </c>
      <c r="BO105" s="437" t="str">
        <f t="shared" si="104"/>
        <v/>
      </c>
      <c r="BP105" s="438" t="str">
        <f t="shared" si="104"/>
        <v/>
      </c>
      <c r="BQ105" s="410" t="str">
        <f t="shared" si="104"/>
        <v/>
      </c>
      <c r="BR105" s="410" t="str">
        <f t="shared" si="104"/>
        <v/>
      </c>
      <c r="BS105" s="437" t="str">
        <f t="shared" si="104"/>
        <v/>
      </c>
      <c r="BT105" s="412" t="str">
        <f t="shared" si="104"/>
        <v/>
      </c>
      <c r="BU105" s="410" t="str">
        <f t="shared" si="104"/>
        <v/>
      </c>
      <c r="BV105" s="410" t="str">
        <f t="shared" si="104"/>
        <v/>
      </c>
      <c r="BW105" s="413" t="str">
        <f t="shared" si="104"/>
        <v/>
      </c>
    </row>
    <row r="106" spans="1:280" ht="15.9" customHeight="1">
      <c r="A106" s="471"/>
      <c r="B106" s="395" t="s">
        <v>1121</v>
      </c>
      <c r="C106" s="395" t="str">
        <f>VLOOKUP(B106,'P14'!B:U,19,0)&amp;""</f>
        <v>×</v>
      </c>
      <c r="D106" s="395" t="str">
        <f>VLOOKUP(B106,'P14'!B:U,2,0)&amp;""</f>
        <v/>
      </c>
      <c r="E106" s="395" t="str">
        <f>VLOOKUP(B106,'P14'!B:U,5,0)&amp;""</f>
        <v/>
      </c>
      <c r="F106" s="395" t="str">
        <f>VLOOKUP(B106,'P14'!B:U,8,0)&amp;""</f>
        <v/>
      </c>
      <c r="G106" s="395" t="str">
        <f>VLOOKUP(B106,'P14'!B:U,17,0)&amp;""</f>
        <v>　</v>
      </c>
      <c r="H106" s="395" t="str">
        <f>VLOOKUP(B106,'P14'!B:U,18,0)&amp;""</f>
        <v>　</v>
      </c>
      <c r="I106" s="407"/>
      <c r="J106" s="408"/>
      <c r="K106" s="414"/>
      <c r="L106" s="391" t="s">
        <v>971</v>
      </c>
      <c r="M106" s="415"/>
      <c r="N106" s="526"/>
      <c r="O106" s="527"/>
      <c r="P106" s="414"/>
      <c r="Q106" s="391" t="s">
        <v>971</v>
      </c>
      <c r="R106" s="415"/>
      <c r="S106" s="409"/>
      <c r="T106" s="390" t="str">
        <f t="shared" si="108"/>
        <v/>
      </c>
      <c r="U106" s="410" t="str">
        <f t="shared" si="108"/>
        <v/>
      </c>
      <c r="V106" s="410" t="str">
        <f t="shared" si="108"/>
        <v/>
      </c>
      <c r="W106" s="411" t="str">
        <f t="shared" si="108"/>
        <v/>
      </c>
      <c r="X106" s="438" t="str">
        <f t="shared" si="108"/>
        <v/>
      </c>
      <c r="Y106" s="410" t="str">
        <f t="shared" si="108"/>
        <v/>
      </c>
      <c r="Z106" s="410" t="str">
        <f t="shared" si="108"/>
        <v/>
      </c>
      <c r="AA106" s="437" t="str">
        <f t="shared" si="108"/>
        <v/>
      </c>
      <c r="AB106" s="412" t="str">
        <f t="shared" si="108"/>
        <v/>
      </c>
      <c r="AC106" s="410" t="str">
        <f t="shared" si="108"/>
        <v/>
      </c>
      <c r="AD106" s="410" t="str">
        <f t="shared" si="108"/>
        <v/>
      </c>
      <c r="AE106" s="411" t="str">
        <f t="shared" si="108"/>
        <v/>
      </c>
      <c r="AF106" s="438" t="str">
        <f t="shared" si="108"/>
        <v/>
      </c>
      <c r="AG106" s="410" t="str">
        <f t="shared" si="108"/>
        <v/>
      </c>
      <c r="AH106" s="410" t="str">
        <f t="shared" si="108"/>
        <v/>
      </c>
      <c r="AI106" s="437" t="str">
        <f t="shared" si="108"/>
        <v/>
      </c>
      <c r="AJ106" s="412" t="str">
        <f t="shared" si="106"/>
        <v/>
      </c>
      <c r="AK106" s="410" t="str">
        <f t="shared" si="106"/>
        <v/>
      </c>
      <c r="AL106" s="410" t="str">
        <f t="shared" si="106"/>
        <v/>
      </c>
      <c r="AM106" s="411" t="str">
        <f t="shared" si="106"/>
        <v/>
      </c>
      <c r="AN106" s="438" t="str">
        <f t="shared" si="106"/>
        <v/>
      </c>
      <c r="AO106" s="410" t="str">
        <f t="shared" si="106"/>
        <v/>
      </c>
      <c r="AP106" s="410" t="str">
        <f t="shared" si="106"/>
        <v/>
      </c>
      <c r="AQ106" s="437" t="str">
        <f t="shared" si="106"/>
        <v/>
      </c>
      <c r="AR106" s="412" t="str">
        <f t="shared" si="106"/>
        <v/>
      </c>
      <c r="AS106" s="410" t="str">
        <f t="shared" si="106"/>
        <v/>
      </c>
      <c r="AT106" s="410" t="str">
        <f t="shared" si="106"/>
        <v/>
      </c>
      <c r="AU106" s="411" t="str">
        <f t="shared" si="106"/>
        <v/>
      </c>
      <c r="AV106" s="438" t="str">
        <f t="shared" si="106"/>
        <v/>
      </c>
      <c r="AW106" s="410" t="str">
        <f t="shared" si="106"/>
        <v/>
      </c>
      <c r="AX106" s="410" t="str">
        <f t="shared" si="105"/>
        <v/>
      </c>
      <c r="AY106" s="437" t="str">
        <f t="shared" si="105"/>
        <v/>
      </c>
      <c r="AZ106" s="412" t="str">
        <f t="shared" si="105"/>
        <v/>
      </c>
      <c r="BA106" s="410" t="str">
        <f t="shared" si="105"/>
        <v/>
      </c>
      <c r="BB106" s="410" t="str">
        <f t="shared" si="105"/>
        <v/>
      </c>
      <c r="BC106" s="411" t="str">
        <f t="shared" si="105"/>
        <v/>
      </c>
      <c r="BD106" s="438" t="str">
        <f t="shared" si="105"/>
        <v/>
      </c>
      <c r="BE106" s="410" t="str">
        <f t="shared" si="105"/>
        <v/>
      </c>
      <c r="BF106" s="410" t="str">
        <f t="shared" si="105"/>
        <v/>
      </c>
      <c r="BG106" s="437" t="str">
        <f t="shared" si="105"/>
        <v/>
      </c>
      <c r="BH106" s="412" t="str">
        <f t="shared" si="105"/>
        <v/>
      </c>
      <c r="BI106" s="410" t="str">
        <f t="shared" si="105"/>
        <v/>
      </c>
      <c r="BJ106" s="410" t="str">
        <f t="shared" si="105"/>
        <v/>
      </c>
      <c r="BK106" s="411" t="str">
        <f t="shared" si="105"/>
        <v/>
      </c>
      <c r="BL106" s="438" t="str">
        <f t="shared" si="105"/>
        <v/>
      </c>
      <c r="BM106" s="410" t="str">
        <f t="shared" si="105"/>
        <v/>
      </c>
      <c r="BN106" s="410" t="str">
        <f t="shared" si="107"/>
        <v/>
      </c>
      <c r="BO106" s="437" t="str">
        <f t="shared" si="104"/>
        <v/>
      </c>
      <c r="BP106" s="438" t="str">
        <f t="shared" si="104"/>
        <v/>
      </c>
      <c r="BQ106" s="410" t="str">
        <f t="shared" si="104"/>
        <v/>
      </c>
      <c r="BR106" s="410" t="str">
        <f t="shared" si="104"/>
        <v/>
      </c>
      <c r="BS106" s="437" t="str">
        <f t="shared" si="104"/>
        <v/>
      </c>
      <c r="BT106" s="412" t="str">
        <f t="shared" si="104"/>
        <v/>
      </c>
      <c r="BU106" s="410" t="str">
        <f t="shared" si="104"/>
        <v/>
      </c>
      <c r="BV106" s="410" t="str">
        <f t="shared" si="104"/>
        <v/>
      </c>
      <c r="BW106" s="413" t="str">
        <f t="shared" si="104"/>
        <v/>
      </c>
    </row>
    <row r="107" spans="1:280" ht="15.9" customHeight="1">
      <c r="A107" s="471"/>
      <c r="B107" s="395" t="s">
        <v>1122</v>
      </c>
      <c r="C107" s="395" t="str">
        <f>VLOOKUP(B107,'P14'!B:U,19,0)&amp;""</f>
        <v>×</v>
      </c>
      <c r="D107" s="395" t="str">
        <f>VLOOKUP(B107,'P14'!B:U,2,0)&amp;""</f>
        <v/>
      </c>
      <c r="E107" s="395" t="str">
        <f>VLOOKUP(B107,'P14'!B:U,5,0)&amp;""</f>
        <v/>
      </c>
      <c r="F107" s="395" t="str">
        <f>VLOOKUP(B107,'P14'!B:U,8,0)&amp;""</f>
        <v/>
      </c>
      <c r="G107" s="395" t="str">
        <f>VLOOKUP(B107,'P14'!B:U,17,0)&amp;""</f>
        <v>　</v>
      </c>
      <c r="H107" s="395" t="str">
        <f>VLOOKUP(B107,'P14'!B:U,18,0)&amp;""</f>
        <v>　</v>
      </c>
      <c r="I107" s="407"/>
      <c r="J107" s="408"/>
      <c r="K107" s="414"/>
      <c r="L107" s="391" t="s">
        <v>971</v>
      </c>
      <c r="M107" s="415"/>
      <c r="N107" s="526"/>
      <c r="O107" s="527"/>
      <c r="P107" s="414"/>
      <c r="Q107" s="391" t="s">
        <v>971</v>
      </c>
      <c r="R107" s="415"/>
      <c r="S107" s="409"/>
      <c r="T107" s="390" t="str">
        <f t="shared" si="108"/>
        <v/>
      </c>
      <c r="U107" s="410" t="str">
        <f t="shared" si="108"/>
        <v/>
      </c>
      <c r="V107" s="410" t="str">
        <f t="shared" si="108"/>
        <v/>
      </c>
      <c r="W107" s="411" t="str">
        <f t="shared" si="108"/>
        <v/>
      </c>
      <c r="X107" s="438" t="str">
        <f t="shared" si="108"/>
        <v/>
      </c>
      <c r="Y107" s="410" t="str">
        <f t="shared" si="108"/>
        <v/>
      </c>
      <c r="Z107" s="410" t="str">
        <f t="shared" si="108"/>
        <v/>
      </c>
      <c r="AA107" s="437" t="str">
        <f t="shared" si="108"/>
        <v/>
      </c>
      <c r="AB107" s="412" t="str">
        <f t="shared" si="108"/>
        <v/>
      </c>
      <c r="AC107" s="410" t="str">
        <f t="shared" si="108"/>
        <v/>
      </c>
      <c r="AD107" s="410" t="str">
        <f t="shared" si="108"/>
        <v/>
      </c>
      <c r="AE107" s="411" t="str">
        <f t="shared" si="108"/>
        <v/>
      </c>
      <c r="AF107" s="438" t="str">
        <f t="shared" si="108"/>
        <v/>
      </c>
      <c r="AG107" s="410" t="str">
        <f t="shared" si="108"/>
        <v/>
      </c>
      <c r="AH107" s="410" t="str">
        <f t="shared" si="108"/>
        <v/>
      </c>
      <c r="AI107" s="437" t="str">
        <f t="shared" si="108"/>
        <v/>
      </c>
      <c r="AJ107" s="412" t="str">
        <f t="shared" si="106"/>
        <v/>
      </c>
      <c r="AK107" s="410" t="str">
        <f t="shared" si="106"/>
        <v/>
      </c>
      <c r="AL107" s="410" t="str">
        <f t="shared" si="106"/>
        <v/>
      </c>
      <c r="AM107" s="411" t="str">
        <f t="shared" si="106"/>
        <v/>
      </c>
      <c r="AN107" s="438" t="str">
        <f t="shared" si="106"/>
        <v/>
      </c>
      <c r="AO107" s="410" t="str">
        <f t="shared" si="106"/>
        <v/>
      </c>
      <c r="AP107" s="410" t="str">
        <f t="shared" si="106"/>
        <v/>
      </c>
      <c r="AQ107" s="437" t="str">
        <f t="shared" si="106"/>
        <v/>
      </c>
      <c r="AR107" s="412" t="str">
        <f t="shared" si="106"/>
        <v/>
      </c>
      <c r="AS107" s="410" t="str">
        <f t="shared" si="106"/>
        <v/>
      </c>
      <c r="AT107" s="410" t="str">
        <f t="shared" si="106"/>
        <v/>
      </c>
      <c r="AU107" s="411" t="str">
        <f t="shared" si="106"/>
        <v/>
      </c>
      <c r="AV107" s="438" t="str">
        <f t="shared" si="106"/>
        <v/>
      </c>
      <c r="AW107" s="410" t="str">
        <f t="shared" si="106"/>
        <v/>
      </c>
      <c r="AX107" s="410" t="str">
        <f t="shared" si="105"/>
        <v/>
      </c>
      <c r="AY107" s="437" t="str">
        <f t="shared" si="105"/>
        <v/>
      </c>
      <c r="AZ107" s="412" t="str">
        <f t="shared" si="105"/>
        <v/>
      </c>
      <c r="BA107" s="410" t="str">
        <f t="shared" si="105"/>
        <v/>
      </c>
      <c r="BB107" s="410" t="str">
        <f t="shared" si="105"/>
        <v/>
      </c>
      <c r="BC107" s="411" t="str">
        <f t="shared" si="105"/>
        <v/>
      </c>
      <c r="BD107" s="438" t="str">
        <f t="shared" si="105"/>
        <v/>
      </c>
      <c r="BE107" s="410" t="str">
        <f t="shared" si="105"/>
        <v/>
      </c>
      <c r="BF107" s="410" t="str">
        <f t="shared" si="105"/>
        <v/>
      </c>
      <c r="BG107" s="437" t="str">
        <f t="shared" si="105"/>
        <v/>
      </c>
      <c r="BH107" s="412" t="str">
        <f t="shared" si="105"/>
        <v/>
      </c>
      <c r="BI107" s="410" t="str">
        <f t="shared" si="105"/>
        <v/>
      </c>
      <c r="BJ107" s="410" t="str">
        <f t="shared" si="105"/>
        <v/>
      </c>
      <c r="BK107" s="411" t="str">
        <f t="shared" si="105"/>
        <v/>
      </c>
      <c r="BL107" s="438" t="str">
        <f t="shared" si="105"/>
        <v/>
      </c>
      <c r="BM107" s="410" t="str">
        <f t="shared" si="105"/>
        <v/>
      </c>
      <c r="BN107" s="410" t="str">
        <f t="shared" si="107"/>
        <v/>
      </c>
      <c r="BO107" s="437" t="str">
        <f t="shared" si="104"/>
        <v/>
      </c>
      <c r="BP107" s="438" t="str">
        <f t="shared" si="104"/>
        <v/>
      </c>
      <c r="BQ107" s="410" t="str">
        <f t="shared" si="104"/>
        <v/>
      </c>
      <c r="BR107" s="410" t="str">
        <f t="shared" si="104"/>
        <v/>
      </c>
      <c r="BS107" s="437" t="str">
        <f t="shared" si="104"/>
        <v/>
      </c>
      <c r="BT107" s="412" t="str">
        <f t="shared" si="104"/>
        <v/>
      </c>
      <c r="BU107" s="410" t="str">
        <f t="shared" si="104"/>
        <v/>
      </c>
      <c r="BV107" s="410" t="str">
        <f t="shared" si="104"/>
        <v/>
      </c>
      <c r="BW107" s="413" t="str">
        <f t="shared" si="104"/>
        <v/>
      </c>
    </row>
    <row r="108" spans="1:280" ht="15.9" customHeight="1" thickBot="1">
      <c r="A108" s="472"/>
      <c r="B108" s="416" t="s">
        <v>1123</v>
      </c>
      <c r="C108" s="416" t="str">
        <f>VLOOKUP(B108,'P14'!B:U,19,0)&amp;""</f>
        <v>×</v>
      </c>
      <c r="D108" s="416" t="str">
        <f>VLOOKUP(B108,'P14'!B:U,2,0)&amp;""</f>
        <v/>
      </c>
      <c r="E108" s="416" t="str">
        <f>VLOOKUP(B108,'P14'!B:U,5,0)&amp;""</f>
        <v/>
      </c>
      <c r="F108" s="416" t="str">
        <f>VLOOKUP(B108,'P14'!B:U,8,0)&amp;""</f>
        <v/>
      </c>
      <c r="G108" s="416" t="str">
        <f>VLOOKUP(B108,'P14'!B:U,17,0)&amp;""</f>
        <v>　</v>
      </c>
      <c r="H108" s="416" t="str">
        <f>VLOOKUP(B108,'P14'!B:U,18,0)&amp;""</f>
        <v>　</v>
      </c>
      <c r="I108" s="417"/>
      <c r="J108" s="418"/>
      <c r="K108" s="419"/>
      <c r="L108" s="420" t="s">
        <v>971</v>
      </c>
      <c r="M108" s="421"/>
      <c r="N108" s="528"/>
      <c r="O108" s="529"/>
      <c r="P108" s="419"/>
      <c r="Q108" s="420" t="s">
        <v>971</v>
      </c>
      <c r="R108" s="421"/>
      <c r="S108" s="422"/>
      <c r="T108" s="423" t="str">
        <f t="shared" si="108"/>
        <v/>
      </c>
      <c r="U108" s="424" t="str">
        <f t="shared" si="108"/>
        <v/>
      </c>
      <c r="V108" s="424" t="str">
        <f t="shared" si="108"/>
        <v/>
      </c>
      <c r="W108" s="425" t="str">
        <f t="shared" si="108"/>
        <v/>
      </c>
      <c r="X108" s="426" t="str">
        <f t="shared" si="108"/>
        <v/>
      </c>
      <c r="Y108" s="424" t="str">
        <f t="shared" si="108"/>
        <v/>
      </c>
      <c r="Z108" s="424" t="str">
        <f t="shared" si="108"/>
        <v/>
      </c>
      <c r="AA108" s="427" t="str">
        <f t="shared" si="108"/>
        <v/>
      </c>
      <c r="AB108" s="428" t="str">
        <f t="shared" si="108"/>
        <v/>
      </c>
      <c r="AC108" s="424" t="str">
        <f t="shared" si="108"/>
        <v/>
      </c>
      <c r="AD108" s="424" t="str">
        <f t="shared" si="108"/>
        <v/>
      </c>
      <c r="AE108" s="425" t="str">
        <f t="shared" si="108"/>
        <v/>
      </c>
      <c r="AF108" s="426" t="str">
        <f t="shared" si="108"/>
        <v/>
      </c>
      <c r="AG108" s="424" t="str">
        <f t="shared" si="108"/>
        <v/>
      </c>
      <c r="AH108" s="424" t="str">
        <f t="shared" si="108"/>
        <v/>
      </c>
      <c r="AI108" s="427" t="str">
        <f t="shared" si="108"/>
        <v/>
      </c>
      <c r="AJ108" s="428" t="str">
        <f t="shared" si="106"/>
        <v/>
      </c>
      <c r="AK108" s="424" t="str">
        <f t="shared" si="106"/>
        <v/>
      </c>
      <c r="AL108" s="424" t="str">
        <f t="shared" si="106"/>
        <v/>
      </c>
      <c r="AM108" s="425" t="str">
        <f t="shared" si="106"/>
        <v/>
      </c>
      <c r="AN108" s="426" t="str">
        <f t="shared" si="106"/>
        <v/>
      </c>
      <c r="AO108" s="424" t="str">
        <f t="shared" si="106"/>
        <v/>
      </c>
      <c r="AP108" s="424" t="str">
        <f t="shared" si="106"/>
        <v/>
      </c>
      <c r="AQ108" s="427" t="str">
        <f t="shared" si="106"/>
        <v/>
      </c>
      <c r="AR108" s="428" t="str">
        <f t="shared" si="106"/>
        <v/>
      </c>
      <c r="AS108" s="424" t="str">
        <f t="shared" si="106"/>
        <v/>
      </c>
      <c r="AT108" s="424" t="str">
        <f t="shared" si="106"/>
        <v/>
      </c>
      <c r="AU108" s="425" t="str">
        <f t="shared" si="106"/>
        <v/>
      </c>
      <c r="AV108" s="426" t="str">
        <f t="shared" si="106"/>
        <v/>
      </c>
      <c r="AW108" s="424" t="str">
        <f t="shared" si="106"/>
        <v/>
      </c>
      <c r="AX108" s="424" t="str">
        <f t="shared" si="105"/>
        <v/>
      </c>
      <c r="AY108" s="427" t="str">
        <f t="shared" si="105"/>
        <v/>
      </c>
      <c r="AZ108" s="428" t="str">
        <f t="shared" si="105"/>
        <v/>
      </c>
      <c r="BA108" s="424" t="str">
        <f t="shared" si="105"/>
        <v/>
      </c>
      <c r="BB108" s="424" t="str">
        <f t="shared" si="105"/>
        <v/>
      </c>
      <c r="BC108" s="425" t="str">
        <f t="shared" si="105"/>
        <v/>
      </c>
      <c r="BD108" s="426" t="str">
        <f t="shared" si="105"/>
        <v/>
      </c>
      <c r="BE108" s="424" t="str">
        <f t="shared" si="105"/>
        <v/>
      </c>
      <c r="BF108" s="424" t="str">
        <f t="shared" si="105"/>
        <v/>
      </c>
      <c r="BG108" s="427" t="str">
        <f t="shared" si="105"/>
        <v/>
      </c>
      <c r="BH108" s="428" t="str">
        <f t="shared" si="105"/>
        <v/>
      </c>
      <c r="BI108" s="424" t="str">
        <f t="shared" si="105"/>
        <v/>
      </c>
      <c r="BJ108" s="424" t="str">
        <f t="shared" si="105"/>
        <v/>
      </c>
      <c r="BK108" s="425" t="str">
        <f t="shared" si="105"/>
        <v/>
      </c>
      <c r="BL108" s="426" t="str">
        <f t="shared" si="105"/>
        <v/>
      </c>
      <c r="BM108" s="424" t="str">
        <f t="shared" si="105"/>
        <v/>
      </c>
      <c r="BN108" s="424" t="str">
        <f t="shared" si="107"/>
        <v/>
      </c>
      <c r="BO108" s="427" t="str">
        <f t="shared" si="104"/>
        <v/>
      </c>
      <c r="BP108" s="426" t="str">
        <f t="shared" si="104"/>
        <v/>
      </c>
      <c r="BQ108" s="424" t="str">
        <f t="shared" si="104"/>
        <v/>
      </c>
      <c r="BR108" s="424" t="str">
        <f t="shared" si="104"/>
        <v/>
      </c>
      <c r="BS108" s="427" t="str">
        <f t="shared" si="104"/>
        <v/>
      </c>
      <c r="BT108" s="428" t="str">
        <f t="shared" si="104"/>
        <v/>
      </c>
      <c r="BU108" s="424" t="str">
        <f t="shared" si="104"/>
        <v/>
      </c>
      <c r="BV108" s="424" t="str">
        <f t="shared" si="104"/>
        <v/>
      </c>
      <c r="BW108" s="429" t="str">
        <f t="shared" si="104"/>
        <v/>
      </c>
    </row>
    <row r="109" spans="1:280" s="285" customFormat="1" ht="12.75" customHeight="1">
      <c r="A109" s="430"/>
      <c r="C109" s="610" t="s">
        <v>1160</v>
      </c>
      <c r="D109" s="611" t="s">
        <v>1158</v>
      </c>
      <c r="E109" s="286" t="s">
        <v>1159</v>
      </c>
      <c r="F109" s="286"/>
      <c r="G109" s="286"/>
      <c r="H109" s="612"/>
      <c r="I109" s="612"/>
      <c r="J109" s="612"/>
      <c r="K109" s="612"/>
      <c r="L109" s="612"/>
      <c r="M109" s="612"/>
      <c r="N109" s="612"/>
      <c r="O109" s="612"/>
      <c r="P109" s="612"/>
      <c r="Q109" s="612"/>
      <c r="R109" s="612"/>
      <c r="S109" s="612"/>
      <c r="T109" s="612"/>
      <c r="U109" s="612"/>
      <c r="V109" s="612"/>
      <c r="W109" s="612"/>
      <c r="X109" s="612"/>
      <c r="Y109" s="612"/>
      <c r="Z109" s="612"/>
      <c r="AA109" s="612"/>
      <c r="AB109" s="612"/>
      <c r="AC109" s="612"/>
      <c r="AD109" s="612"/>
      <c r="AE109" s="612"/>
      <c r="AF109" s="612"/>
      <c r="AG109" s="612"/>
      <c r="AH109" s="286"/>
      <c r="AI109" s="613"/>
      <c r="AJ109" s="612"/>
      <c r="AK109" s="287"/>
      <c r="AL109" s="287"/>
      <c r="AM109" s="287"/>
      <c r="AN109" s="287"/>
      <c r="AO109" s="287"/>
      <c r="AP109" s="287"/>
      <c r="AQ109" s="287"/>
      <c r="AR109" s="287"/>
      <c r="AS109" s="287"/>
      <c r="AV109" s="287"/>
      <c r="AY109" s="287"/>
      <c r="AZ109" s="287"/>
      <c r="BA109" s="287"/>
      <c r="BB109" s="287"/>
      <c r="BC109" s="287"/>
      <c r="BD109" s="287"/>
      <c r="BE109" s="287"/>
      <c r="BF109" s="287"/>
      <c r="BG109" s="287"/>
      <c r="BH109" s="287"/>
      <c r="BI109" s="287"/>
      <c r="BJ109" s="287"/>
      <c r="BK109" s="287"/>
      <c r="BL109" s="287"/>
      <c r="BM109" s="287"/>
      <c r="BN109" s="287"/>
      <c r="BO109" s="287"/>
      <c r="BP109" s="287"/>
      <c r="BQ109" s="287"/>
      <c r="BR109" s="287"/>
      <c r="BS109" s="287"/>
      <c r="BT109" s="287"/>
      <c r="BU109" s="287"/>
      <c r="BV109" s="287"/>
      <c r="BW109" s="287"/>
    </row>
    <row r="110" spans="1:280" s="285" customFormat="1" ht="12.75" customHeight="1">
      <c r="C110" s="610"/>
      <c r="D110" s="286"/>
      <c r="E110" s="286"/>
      <c r="F110" s="286"/>
      <c r="G110" s="286"/>
      <c r="H110" s="286"/>
      <c r="I110" s="286"/>
      <c r="J110" s="286"/>
      <c r="K110" s="286"/>
      <c r="L110" s="286"/>
      <c r="M110" s="286"/>
      <c r="N110" s="286"/>
      <c r="O110" s="286"/>
      <c r="P110" s="286"/>
      <c r="Q110" s="286"/>
      <c r="R110" s="286"/>
      <c r="S110" s="286"/>
      <c r="T110" s="286"/>
      <c r="U110" s="286"/>
      <c r="V110" s="286"/>
      <c r="W110" s="286"/>
      <c r="X110" s="286"/>
      <c r="Y110" s="286"/>
      <c r="Z110" s="286"/>
      <c r="AA110" s="286"/>
      <c r="AB110" s="286"/>
      <c r="AC110" s="286"/>
      <c r="AD110" s="286"/>
      <c r="AE110" s="286"/>
      <c r="AF110" s="286"/>
      <c r="AG110" s="286"/>
      <c r="AH110" s="286"/>
      <c r="AI110" s="614"/>
      <c r="AJ110" s="286"/>
      <c r="AU110" s="431"/>
    </row>
    <row r="111" spans="1:280" s="285" customFormat="1" ht="12.75" customHeight="1">
      <c r="B111" s="432"/>
      <c r="C111" s="610"/>
      <c r="D111" s="286"/>
      <c r="E111" s="614"/>
      <c r="F111" s="286"/>
      <c r="G111" s="286"/>
      <c r="H111" s="286"/>
      <c r="I111" s="286"/>
      <c r="J111" s="286"/>
      <c r="K111" s="286"/>
      <c r="L111" s="286"/>
      <c r="M111" s="286"/>
      <c r="N111" s="286"/>
      <c r="O111" s="286"/>
      <c r="P111" s="286"/>
      <c r="Q111" s="286"/>
      <c r="R111" s="286"/>
      <c r="S111" s="286"/>
      <c r="T111" s="286"/>
      <c r="U111" s="286"/>
      <c r="V111" s="286"/>
      <c r="W111" s="286"/>
      <c r="X111" s="286"/>
      <c r="Y111" s="286"/>
      <c r="Z111" s="286"/>
      <c r="AA111" s="286"/>
      <c r="AB111" s="286"/>
      <c r="AC111" s="286"/>
      <c r="AD111" s="286"/>
      <c r="AE111" s="286"/>
      <c r="AF111" s="286"/>
      <c r="AG111" s="286"/>
      <c r="AH111" s="286"/>
      <c r="AI111" s="614"/>
      <c r="AJ111" s="286"/>
      <c r="AU111" s="432"/>
    </row>
    <row r="112" spans="1:280" s="285" customFormat="1" ht="12.75" customHeight="1">
      <c r="B112" s="432"/>
      <c r="C112" s="610"/>
      <c r="D112" s="286"/>
      <c r="E112" s="614"/>
      <c r="F112" s="286"/>
      <c r="G112" s="286"/>
      <c r="H112" s="286"/>
      <c r="I112" s="286"/>
      <c r="J112" s="286"/>
      <c r="K112" s="286"/>
      <c r="L112" s="286"/>
      <c r="M112" s="286"/>
      <c r="N112" s="286"/>
      <c r="O112" s="286"/>
      <c r="P112" s="286"/>
      <c r="Q112" s="286"/>
      <c r="R112" s="286"/>
      <c r="S112" s="286"/>
      <c r="T112" s="286"/>
      <c r="U112" s="286"/>
      <c r="V112" s="286"/>
      <c r="W112" s="286"/>
      <c r="X112" s="286"/>
      <c r="Y112" s="286"/>
      <c r="Z112" s="286"/>
      <c r="AA112" s="286"/>
      <c r="AB112" s="286"/>
      <c r="AC112" s="286"/>
      <c r="AD112" s="286"/>
      <c r="AE112" s="286"/>
      <c r="AF112" s="286"/>
      <c r="AG112" s="286"/>
      <c r="AH112" s="286"/>
      <c r="AI112" s="286"/>
      <c r="AJ112" s="286"/>
      <c r="AU112" s="432"/>
      <c r="JT112" s="286"/>
    </row>
    <row r="113" spans="1:280" s="286" customFormat="1" ht="12.75" customHeight="1">
      <c r="A113" s="1715"/>
      <c r="B113" s="1715"/>
      <c r="C113" s="1715"/>
      <c r="D113" s="1715"/>
      <c r="E113" s="1715"/>
      <c r="F113" s="1715"/>
      <c r="G113" s="1715"/>
      <c r="H113" s="1715"/>
      <c r="I113" s="1715"/>
      <c r="J113" s="1715"/>
      <c r="K113" s="1715"/>
      <c r="L113" s="1715"/>
      <c r="M113" s="1715"/>
      <c r="N113" s="1715"/>
      <c r="O113" s="1715"/>
      <c r="P113" s="1715"/>
      <c r="Q113" s="1715"/>
      <c r="R113" s="1715"/>
      <c r="S113" s="1715"/>
      <c r="T113" s="1715"/>
      <c r="U113" s="1715"/>
      <c r="V113" s="1715"/>
      <c r="W113" s="1715"/>
      <c r="X113" s="1715"/>
      <c r="Y113" s="1715"/>
      <c r="Z113" s="1715"/>
      <c r="AA113" s="1715"/>
      <c r="AB113" s="1715"/>
      <c r="AC113" s="1715"/>
      <c r="AD113" s="1715"/>
      <c r="AE113" s="1715"/>
      <c r="AF113" s="1715"/>
      <c r="AG113" s="1715"/>
      <c r="AH113" s="1715"/>
      <c r="AI113" s="1715"/>
      <c r="AJ113" s="1715"/>
      <c r="AK113" s="1715"/>
      <c r="AL113" s="1715"/>
      <c r="AM113" s="1715"/>
      <c r="AN113" s="1715"/>
      <c r="AO113" s="1715"/>
      <c r="AP113" s="1715"/>
      <c r="AQ113" s="1715"/>
      <c r="AR113" s="1715"/>
      <c r="AS113" s="1715"/>
      <c r="AT113" s="1715"/>
      <c r="AU113" s="1715"/>
      <c r="AV113" s="1715"/>
      <c r="AW113" s="1715"/>
      <c r="AX113" s="1715"/>
      <c r="AY113" s="1715"/>
      <c r="AZ113" s="1715"/>
      <c r="BA113" s="1715"/>
      <c r="BB113" s="1715"/>
      <c r="BC113" s="1715"/>
      <c r="BD113" s="1715"/>
      <c r="BE113" s="1715"/>
      <c r="BF113" s="1715"/>
      <c r="BG113" s="1715"/>
      <c r="BH113" s="1715"/>
      <c r="BI113" s="1715"/>
      <c r="BJ113" s="1715"/>
      <c r="BK113" s="1715"/>
      <c r="BL113" s="1715"/>
      <c r="BM113" s="1715"/>
      <c r="BN113" s="1715"/>
      <c r="BO113" s="1715"/>
      <c r="BP113" s="1715"/>
      <c r="BQ113" s="1715"/>
      <c r="BR113" s="1715"/>
      <c r="BS113" s="1715"/>
      <c r="BT113" s="1715"/>
      <c r="BU113" s="1715"/>
      <c r="BV113" s="1715"/>
      <c r="BW113" s="1715"/>
      <c r="JT113" s="284"/>
    </row>
    <row r="131" spans="69:69">
      <c r="BQ131" s="284">
        <v>7</v>
      </c>
    </row>
    <row r="132" spans="69:69">
      <c r="BQ132" s="284">
        <v>8</v>
      </c>
    </row>
    <row r="133" spans="69:69">
      <c r="BQ133" s="284">
        <v>9</v>
      </c>
    </row>
    <row r="134" spans="69:69">
      <c r="BQ134" s="284">
        <v>10</v>
      </c>
    </row>
    <row r="135" spans="69:69">
      <c r="BQ135" s="284">
        <v>11</v>
      </c>
    </row>
    <row r="136" spans="69:69">
      <c r="BQ136" s="284">
        <v>12</v>
      </c>
    </row>
    <row r="137" spans="69:69">
      <c r="BQ137" s="284">
        <v>13</v>
      </c>
    </row>
    <row r="138" spans="69:69">
      <c r="BQ138" s="284">
        <v>14</v>
      </c>
    </row>
    <row r="139" spans="69:69">
      <c r="BQ139" s="284">
        <v>15</v>
      </c>
    </row>
    <row r="140" spans="69:69">
      <c r="BQ140" s="284">
        <v>16</v>
      </c>
    </row>
    <row r="141" spans="69:69">
      <c r="BQ141" s="284">
        <v>17</v>
      </c>
    </row>
    <row r="142" spans="69:69">
      <c r="BQ142" s="284">
        <v>18</v>
      </c>
    </row>
    <row r="143" spans="69:69">
      <c r="BQ143" s="284">
        <v>19</v>
      </c>
    </row>
    <row r="144" spans="69:69">
      <c r="BQ144" s="284">
        <v>20</v>
      </c>
    </row>
    <row r="145" spans="69:69">
      <c r="BQ145" s="284">
        <v>21</v>
      </c>
    </row>
    <row r="146" spans="69:69">
      <c r="BQ146" s="284">
        <v>22</v>
      </c>
    </row>
  </sheetData>
  <sheetProtection formatCells="0" formatColumns="0" formatRows="0" autoFilter="0" pivotTables="0"/>
  <autoFilter ref="A17:WYF112" xr:uid="{00000000-0009-0000-0000-00001F000000}">
    <filterColumn colId="9" showButton="0"/>
    <filterColumn colId="12" showButton="0"/>
    <filterColumn colId="19" showButton="0"/>
    <filterColumn colId="21" showButton="0"/>
    <filterColumn colId="23" showButton="0"/>
    <filterColumn colId="25" showButton="0"/>
    <filterColumn colId="27" showButton="0"/>
    <filterColumn colId="29" showButton="0"/>
    <filterColumn colId="31" showButton="0"/>
    <filterColumn colId="33" showButton="0"/>
    <filterColumn colId="35" showButton="0"/>
    <filterColumn colId="37" showButton="0"/>
    <filterColumn colId="39" showButton="0"/>
    <filterColumn colId="41" showButton="0"/>
    <filterColumn colId="43" showButton="0"/>
    <filterColumn colId="45" showButton="0"/>
    <filterColumn colId="47" showButton="0"/>
    <filterColumn colId="49" showButton="0"/>
    <filterColumn colId="51" showButton="0"/>
    <filterColumn colId="53" showButton="0"/>
    <filterColumn colId="55" showButton="0"/>
    <filterColumn colId="57" showButton="0"/>
    <filterColumn colId="59" showButton="0"/>
    <filterColumn colId="61" showButton="0"/>
    <filterColumn colId="63" showButton="0"/>
    <filterColumn colId="65" showButton="0"/>
    <filterColumn colId="67" showButton="0"/>
    <filterColumn colId="69" showButton="0"/>
    <filterColumn colId="71" showButton="0"/>
    <filterColumn colId="73" showButton="0"/>
  </autoFilter>
  <mergeCells count="331">
    <mergeCell ref="A113:BW113"/>
    <mergeCell ref="BD17:BE17"/>
    <mergeCell ref="BF17:BG17"/>
    <mergeCell ref="BH17:BI17"/>
    <mergeCell ref="BJ17:BK17"/>
    <mergeCell ref="BL17:BM17"/>
    <mergeCell ref="BN17:BO17"/>
    <mergeCell ref="AR17:AS17"/>
    <mergeCell ref="AT17:AU17"/>
    <mergeCell ref="AV17:AW17"/>
    <mergeCell ref="AX17:AY17"/>
    <mergeCell ref="AZ17:BA17"/>
    <mergeCell ref="BB17:BC17"/>
    <mergeCell ref="AF17:AG17"/>
    <mergeCell ref="AH17:AI17"/>
    <mergeCell ref="AJ17:AK17"/>
    <mergeCell ref="AL17:AM17"/>
    <mergeCell ref="AN17:AO17"/>
    <mergeCell ref="AP17:AQ17"/>
    <mergeCell ref="T17:U17"/>
    <mergeCell ref="AB17:AC17"/>
    <mergeCell ref="AD17:AE17"/>
    <mergeCell ref="A17:A48"/>
    <mergeCell ref="BT13:BU13"/>
    <mergeCell ref="BV13:BW13"/>
    <mergeCell ref="H14:S14"/>
    <mergeCell ref="H15:S15"/>
    <mergeCell ref="H16:S16"/>
    <mergeCell ref="BP13:BQ13"/>
    <mergeCell ref="BR13:BS13"/>
    <mergeCell ref="BP17:BQ17"/>
    <mergeCell ref="BR17:BS17"/>
    <mergeCell ref="BT17:BU17"/>
    <mergeCell ref="BV17:BW17"/>
    <mergeCell ref="J17:K17"/>
    <mergeCell ref="M17:N17"/>
    <mergeCell ref="O17:P17"/>
    <mergeCell ref="R17:S17"/>
    <mergeCell ref="BH13:BI13"/>
    <mergeCell ref="BJ13:BK13"/>
    <mergeCell ref="BL13:BM13"/>
    <mergeCell ref="BN13:BO13"/>
    <mergeCell ref="AV13:AW13"/>
    <mergeCell ref="AX13:AY13"/>
    <mergeCell ref="AZ13:BA13"/>
    <mergeCell ref="BB13:BC13"/>
    <mergeCell ref="BD13:BE13"/>
    <mergeCell ref="BF13:BG13"/>
    <mergeCell ref="AJ13:AK13"/>
    <mergeCell ref="AL13:AM13"/>
    <mergeCell ref="AN13:AO13"/>
    <mergeCell ref="AP13:AQ13"/>
    <mergeCell ref="AR13:AS13"/>
    <mergeCell ref="AT13:AU13"/>
    <mergeCell ref="V17:W17"/>
    <mergeCell ref="X17:Y17"/>
    <mergeCell ref="Z17:AA17"/>
    <mergeCell ref="BV12:BW12"/>
    <mergeCell ref="H13:S13"/>
    <mergeCell ref="T13:U13"/>
    <mergeCell ref="V13:W13"/>
    <mergeCell ref="X13:Y13"/>
    <mergeCell ref="Z13:AA13"/>
    <mergeCell ref="AB13:AC13"/>
    <mergeCell ref="AD13:AE13"/>
    <mergeCell ref="AF13:AG13"/>
    <mergeCell ref="AH13:AI13"/>
    <mergeCell ref="BJ12:BK12"/>
    <mergeCell ref="BL12:BM12"/>
    <mergeCell ref="BN12:BO12"/>
    <mergeCell ref="BP12:BQ12"/>
    <mergeCell ref="BR12:BS12"/>
    <mergeCell ref="BT12:BU12"/>
    <mergeCell ref="AX12:AY12"/>
    <mergeCell ref="AZ12:BA12"/>
    <mergeCell ref="BB12:BC12"/>
    <mergeCell ref="BD12:BE12"/>
    <mergeCell ref="BF12:BG12"/>
    <mergeCell ref="BH12:BI12"/>
    <mergeCell ref="AL12:AM12"/>
    <mergeCell ref="AN12:AO12"/>
    <mergeCell ref="AP12:AQ12"/>
    <mergeCell ref="AR12:AS12"/>
    <mergeCell ref="AT12:AU12"/>
    <mergeCell ref="AV12:AW12"/>
    <mergeCell ref="Z12:AA12"/>
    <mergeCell ref="AB12:AC12"/>
    <mergeCell ref="AD12:AE12"/>
    <mergeCell ref="AF12:AG12"/>
    <mergeCell ref="AH12:AI12"/>
    <mergeCell ref="AJ12:AK12"/>
    <mergeCell ref="BN11:BO11"/>
    <mergeCell ref="BP11:BQ11"/>
    <mergeCell ref="BR11:BS11"/>
    <mergeCell ref="BT11:BU11"/>
    <mergeCell ref="BV11:BW11"/>
    <mergeCell ref="A12:G16"/>
    <mergeCell ref="H12:S12"/>
    <mergeCell ref="T12:U12"/>
    <mergeCell ref="V12:W12"/>
    <mergeCell ref="X12:Y12"/>
    <mergeCell ref="BB11:BC11"/>
    <mergeCell ref="BD11:BE11"/>
    <mergeCell ref="BF11:BG11"/>
    <mergeCell ref="BH11:BI11"/>
    <mergeCell ref="BJ11:BK11"/>
    <mergeCell ref="BL11:BM11"/>
    <mergeCell ref="AP11:AQ11"/>
    <mergeCell ref="AR11:AS11"/>
    <mergeCell ref="AT11:AU11"/>
    <mergeCell ref="AV11:AW11"/>
    <mergeCell ref="AX11:AY11"/>
    <mergeCell ref="AZ11:BA11"/>
    <mergeCell ref="AD11:AE11"/>
    <mergeCell ref="AF11:AG11"/>
    <mergeCell ref="AH11:AI11"/>
    <mergeCell ref="AJ11:AK11"/>
    <mergeCell ref="AL11:AM11"/>
    <mergeCell ref="AN11:AO11"/>
    <mergeCell ref="BP10:BQ10"/>
    <mergeCell ref="BR10:BS10"/>
    <mergeCell ref="BT10:BU10"/>
    <mergeCell ref="BV10:BW10"/>
    <mergeCell ref="O11:S11"/>
    <mergeCell ref="T11:U11"/>
    <mergeCell ref="V11:W11"/>
    <mergeCell ref="X11:Y11"/>
    <mergeCell ref="Z11:AA11"/>
    <mergeCell ref="AB11:AC11"/>
    <mergeCell ref="BD10:BE10"/>
    <mergeCell ref="BF10:BG10"/>
    <mergeCell ref="BH10:BI10"/>
    <mergeCell ref="BJ10:BK10"/>
    <mergeCell ref="BL10:BM10"/>
    <mergeCell ref="BN10:BO10"/>
    <mergeCell ref="AR10:AS10"/>
    <mergeCell ref="AT10:AU10"/>
    <mergeCell ref="AV10:AW10"/>
    <mergeCell ref="AX10:AY10"/>
    <mergeCell ref="AZ10:BA10"/>
    <mergeCell ref="BB10:BC10"/>
    <mergeCell ref="AF10:AG10"/>
    <mergeCell ref="AH10:AI10"/>
    <mergeCell ref="AJ10:AK10"/>
    <mergeCell ref="AL10:AM10"/>
    <mergeCell ref="AN10:AO10"/>
    <mergeCell ref="AP10:AQ10"/>
    <mergeCell ref="T10:U10"/>
    <mergeCell ref="V10:W10"/>
    <mergeCell ref="X10:Y10"/>
    <mergeCell ref="Z10:AA10"/>
    <mergeCell ref="AB10:AC10"/>
    <mergeCell ref="AD10:AE10"/>
    <mergeCell ref="BL9:BM9"/>
    <mergeCell ref="BN9:BO9"/>
    <mergeCell ref="BP9:BQ9"/>
    <mergeCell ref="BR9:BS9"/>
    <mergeCell ref="BT9:BU9"/>
    <mergeCell ref="BV9:BW9"/>
    <mergeCell ref="AZ9:BA9"/>
    <mergeCell ref="BB9:BC9"/>
    <mergeCell ref="BD9:BE9"/>
    <mergeCell ref="BF9:BG9"/>
    <mergeCell ref="BH9:BI9"/>
    <mergeCell ref="BJ9:BK9"/>
    <mergeCell ref="AN9:AO9"/>
    <mergeCell ref="AP9:AQ9"/>
    <mergeCell ref="AR9:AS9"/>
    <mergeCell ref="AT9:AU9"/>
    <mergeCell ref="AV9:AW9"/>
    <mergeCell ref="AX9:AY9"/>
    <mergeCell ref="AB9:AC9"/>
    <mergeCell ref="AD9:AE9"/>
    <mergeCell ref="AF9:AG9"/>
    <mergeCell ref="AH9:AI9"/>
    <mergeCell ref="AJ9:AK9"/>
    <mergeCell ref="AL9:AM9"/>
    <mergeCell ref="BN8:BO8"/>
    <mergeCell ref="BP8:BQ8"/>
    <mergeCell ref="BR8:BS8"/>
    <mergeCell ref="BT8:BU8"/>
    <mergeCell ref="BV8:BW8"/>
    <mergeCell ref="O9:S9"/>
    <mergeCell ref="T9:U9"/>
    <mergeCell ref="V9:W9"/>
    <mergeCell ref="X9:Y9"/>
    <mergeCell ref="Z9:AA9"/>
    <mergeCell ref="BB8:BC8"/>
    <mergeCell ref="BD8:BE8"/>
    <mergeCell ref="BF8:BG8"/>
    <mergeCell ref="BH8:BI8"/>
    <mergeCell ref="BJ8:BK8"/>
    <mergeCell ref="BL8:BM8"/>
    <mergeCell ref="AP8:AQ8"/>
    <mergeCell ref="AR8:AS8"/>
    <mergeCell ref="AT8:AU8"/>
    <mergeCell ref="AV8:AW8"/>
    <mergeCell ref="AX8:AY8"/>
    <mergeCell ref="AZ8:BA8"/>
    <mergeCell ref="AD8:AE8"/>
    <mergeCell ref="AF8:AG8"/>
    <mergeCell ref="AH8:AI8"/>
    <mergeCell ref="AJ8:AK8"/>
    <mergeCell ref="AL8:AM8"/>
    <mergeCell ref="AN8:AO8"/>
    <mergeCell ref="O8:S8"/>
    <mergeCell ref="T8:U8"/>
    <mergeCell ref="V8:W8"/>
    <mergeCell ref="X8:Y8"/>
    <mergeCell ref="Z8:AA8"/>
    <mergeCell ref="AB8:AC8"/>
    <mergeCell ref="BL7:BM7"/>
    <mergeCell ref="BN7:BO7"/>
    <mergeCell ref="BP7:BQ7"/>
    <mergeCell ref="BR7:BS7"/>
    <mergeCell ref="BT7:BU7"/>
    <mergeCell ref="BV7:BW7"/>
    <mergeCell ref="AZ7:BA7"/>
    <mergeCell ref="BB7:BC7"/>
    <mergeCell ref="BD7:BE7"/>
    <mergeCell ref="BF7:BG7"/>
    <mergeCell ref="BH7:BI7"/>
    <mergeCell ref="BJ7:BK7"/>
    <mergeCell ref="AN7:AO7"/>
    <mergeCell ref="AP7:AQ7"/>
    <mergeCell ref="AR7:AS7"/>
    <mergeCell ref="AT7:AU7"/>
    <mergeCell ref="AV7:AW7"/>
    <mergeCell ref="AX7:AY7"/>
    <mergeCell ref="AB7:AC7"/>
    <mergeCell ref="AD7:AE7"/>
    <mergeCell ref="AF7:AG7"/>
    <mergeCell ref="AH7:AI7"/>
    <mergeCell ref="AJ7:AK7"/>
    <mergeCell ref="AL7:AM7"/>
    <mergeCell ref="BN6:BO6"/>
    <mergeCell ref="BP6:BQ6"/>
    <mergeCell ref="BR6:BS6"/>
    <mergeCell ref="BT6:BU6"/>
    <mergeCell ref="BV6:BW6"/>
    <mergeCell ref="O7:S7"/>
    <mergeCell ref="T7:U7"/>
    <mergeCell ref="V7:W7"/>
    <mergeCell ref="X7:Y7"/>
    <mergeCell ref="Z7:AA7"/>
    <mergeCell ref="BB6:BC6"/>
    <mergeCell ref="BD6:BE6"/>
    <mergeCell ref="BF6:BG6"/>
    <mergeCell ref="BH6:BI6"/>
    <mergeCell ref="BJ6:BK6"/>
    <mergeCell ref="BL6:BM6"/>
    <mergeCell ref="AP6:AQ6"/>
    <mergeCell ref="AR6:AS6"/>
    <mergeCell ref="AT6:AU6"/>
    <mergeCell ref="AV6:AW6"/>
    <mergeCell ref="AX6:AY6"/>
    <mergeCell ref="AZ6:BA6"/>
    <mergeCell ref="AD6:AE6"/>
    <mergeCell ref="AF6:AG6"/>
    <mergeCell ref="AH6:AI6"/>
    <mergeCell ref="AJ6:AK6"/>
    <mergeCell ref="AL6:AM6"/>
    <mergeCell ref="AN6:AO6"/>
    <mergeCell ref="BP5:BQ5"/>
    <mergeCell ref="BR5:BS5"/>
    <mergeCell ref="BT5:BU5"/>
    <mergeCell ref="BV5:BW5"/>
    <mergeCell ref="O6:S6"/>
    <mergeCell ref="T6:U6"/>
    <mergeCell ref="V6:W6"/>
    <mergeCell ref="X6:Y6"/>
    <mergeCell ref="Z6:AA6"/>
    <mergeCell ref="AB6:AC6"/>
    <mergeCell ref="BD5:BE5"/>
    <mergeCell ref="BF5:BG5"/>
    <mergeCell ref="BH5:BI5"/>
    <mergeCell ref="BJ5:BK5"/>
    <mergeCell ref="BL5:BM5"/>
    <mergeCell ref="BN5:BO5"/>
    <mergeCell ref="AR5:AS5"/>
    <mergeCell ref="AT5:AU5"/>
    <mergeCell ref="AV5:AW5"/>
    <mergeCell ref="AX5:AY5"/>
    <mergeCell ref="AZ5:BA5"/>
    <mergeCell ref="BB5:BC5"/>
    <mergeCell ref="AF5:AG5"/>
    <mergeCell ref="AH5:AI5"/>
    <mergeCell ref="AJ5:AK5"/>
    <mergeCell ref="AL5:AM5"/>
    <mergeCell ref="AN5:AO5"/>
    <mergeCell ref="AP5:AQ5"/>
    <mergeCell ref="BV4:BW4"/>
    <mergeCell ref="BJ4:BK4"/>
    <mergeCell ref="BL4:BM4"/>
    <mergeCell ref="BN4:BO4"/>
    <mergeCell ref="BP4:BQ4"/>
    <mergeCell ref="BR4:BS4"/>
    <mergeCell ref="BT4:BU4"/>
    <mergeCell ref="AX4:AY4"/>
    <mergeCell ref="AZ4:BA4"/>
    <mergeCell ref="BB4:BC4"/>
    <mergeCell ref="BD4:BE4"/>
    <mergeCell ref="BF4:BG4"/>
    <mergeCell ref="BH4:BI4"/>
    <mergeCell ref="AL4:AM4"/>
    <mergeCell ref="AN4:AO4"/>
    <mergeCell ref="AP4:AQ4"/>
    <mergeCell ref="A5:I11"/>
    <mergeCell ref="J5:N11"/>
    <mergeCell ref="O5:S5"/>
    <mergeCell ref="T5:U5"/>
    <mergeCell ref="V5:W5"/>
    <mergeCell ref="X5:Y5"/>
    <mergeCell ref="Z5:AA5"/>
    <mergeCell ref="AB5:AC5"/>
    <mergeCell ref="AD5:AE5"/>
    <mergeCell ref="A2:E2"/>
    <mergeCell ref="B3:D3"/>
    <mergeCell ref="A4:S4"/>
    <mergeCell ref="T4:U4"/>
    <mergeCell ref="V4:W4"/>
    <mergeCell ref="X4:Y4"/>
    <mergeCell ref="AR4:AS4"/>
    <mergeCell ref="AT4:AU4"/>
    <mergeCell ref="AV4:AW4"/>
    <mergeCell ref="Z4:AA4"/>
    <mergeCell ref="AB4:AC4"/>
    <mergeCell ref="AD4:AE4"/>
    <mergeCell ref="AF4:AG4"/>
    <mergeCell ref="AH4:AI4"/>
    <mergeCell ref="AJ4:AK4"/>
  </mergeCells>
  <phoneticPr fontId="9"/>
  <conditionalFormatting sqref="T19:BW48 T79:BW108">
    <cfRule type="expression" dxfId="9" priority="5">
      <formula>T19=1</formula>
    </cfRule>
  </conditionalFormatting>
  <conditionalFormatting sqref="T16:BW16">
    <cfRule type="expression" dxfId="8" priority="4">
      <formula>T16="×"</formula>
    </cfRule>
  </conditionalFormatting>
  <conditionalFormatting sqref="T49:BW78">
    <cfRule type="expression" dxfId="7" priority="3">
      <formula>T49=1</formula>
    </cfRule>
  </conditionalFormatting>
  <conditionalFormatting sqref="J19:S108">
    <cfRule type="expression" dxfId="6" priority="2">
      <formula>$I19&lt;&gt;"勤務日"</formula>
    </cfRule>
  </conditionalFormatting>
  <conditionalFormatting sqref="G19:H108">
    <cfRule type="expression" dxfId="5" priority="1">
      <formula>$F19="有"</formula>
    </cfRule>
  </conditionalFormatting>
  <dataValidations disablePrompts="1" count="5">
    <dataValidation type="list" allowBlank="1" showInputMessage="1" showErrorMessage="1" prompt="施設への勤務日のみ入力。_x000a_出張などの場合は入力しない。" sqref="J19:J108" xr:uid="{00000000-0002-0000-1F00-000000000000}">
      <formula1>$BQ$131:$BQ$146</formula1>
    </dataValidation>
    <dataValidation type="list" allowBlank="1" showInputMessage="1" sqref="I19:I108" xr:uid="{00000000-0002-0000-1F00-000001000000}">
      <formula1>"勤務日,出張,休暇日,産育休,病休,年休,欠勤,その他"</formula1>
    </dataValidation>
    <dataValidation type="list" allowBlank="1" showInputMessage="1" showErrorMessage="1" sqref="K70:K108 N19:N68 K19:K68 N70:N108 P70:P108 S19:S68 P19:P68 S70:S108" xr:uid="{00000000-0002-0000-1F00-000002000000}">
      <formula1>"00,15,30,45"</formula1>
    </dataValidation>
    <dataValidation type="list" allowBlank="1" showInputMessage="1" showErrorMessage="1" sqref="R19:R68 O19:O68 O70:O108 M70:M108 M19:M68 R70:R108" xr:uid="{00000000-0002-0000-1F00-000003000000}">
      <formula1>$BQ$131:$BQ$146</formula1>
    </dataValidation>
    <dataValidation type="list" allowBlank="1" showInputMessage="1" showErrorMessage="1" sqref="H2" xr:uid="{00000000-0002-0000-1F00-000004000000}">
      <formula1>"15,20"</formula1>
    </dataValidation>
  </dataValidations>
  <printOptions horizontalCentered="1"/>
  <pageMargins left="0.51181102362204722" right="0.31496062992125984" top="0.74803149606299213" bottom="0.35433070866141736" header="0.51181102362204722" footer="0.11811023622047245"/>
  <pageSetup paperSize="9" scale="61" fitToHeight="2" orientation="landscape" r:id="rId1"/>
  <headerFooter>
    <oddHeader>&amp;C&amp;A</oddHeader>
    <oddFooter>&amp;P / &amp;N ページ</oddFooter>
  </headerFooter>
  <drawing r:id="rId2"/>
  <legacyDrawing r:id="rId3"/>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filterMode="1"/>
  <dimension ref="A1:JT145"/>
  <sheetViews>
    <sheetView view="pageBreakPreview" zoomScale="60" zoomScaleNormal="100" workbookViewId="0">
      <selection activeCell="A4" sqref="A4:S4"/>
    </sheetView>
  </sheetViews>
  <sheetFormatPr defaultColWidth="0" defaultRowHeight="10"/>
  <cols>
    <col min="1" max="1" width="4.6328125" style="284" customWidth="1"/>
    <col min="2" max="2" width="6.36328125" style="284" customWidth="1"/>
    <col min="3" max="3" width="5.90625" style="284" customWidth="1"/>
    <col min="4" max="4" width="8.81640625" style="284" customWidth="1"/>
    <col min="5" max="6" width="8.6328125" style="284" customWidth="1"/>
    <col min="7" max="7" width="5.1796875" style="284" customWidth="1"/>
    <col min="8" max="8" width="4.1796875" style="284" customWidth="1"/>
    <col min="9" max="9" width="6.08984375" style="284" customWidth="1"/>
    <col min="10" max="10" width="3.90625" style="284" customWidth="1"/>
    <col min="11" max="11" width="2.81640625" style="284" customWidth="1"/>
    <col min="12" max="12" width="2.453125" style="284" customWidth="1"/>
    <col min="13" max="13" width="3" style="284" customWidth="1"/>
    <col min="14" max="19" width="3.08984375" style="284" customWidth="1"/>
    <col min="20" max="34" width="2.453125" style="284" customWidth="1"/>
    <col min="35" max="35" width="2.6328125" style="284" customWidth="1"/>
    <col min="36" max="75" width="2.453125" style="284" customWidth="1"/>
    <col min="76" max="76" width="1" style="284" customWidth="1"/>
    <col min="77" max="270" width="0" style="284" hidden="1"/>
    <col min="271" max="271" width="4.6328125" style="284" customWidth="1"/>
    <col min="272" max="272" width="2.6328125" style="284" customWidth="1"/>
    <col min="273" max="274" width="8.6328125" style="284" customWidth="1"/>
    <col min="275" max="279" width="1.90625" style="284" customWidth="1"/>
    <col min="280" max="280" width="3.1796875" style="284" customWidth="1"/>
    <col min="281" max="330" width="1.90625" style="284" customWidth="1"/>
    <col min="331" max="331" width="9.6328125" style="284" customWidth="1"/>
    <col min="332" max="332" width="2.6328125" style="284" customWidth="1"/>
    <col min="333" max="526" width="0" style="284" hidden="1"/>
    <col min="527" max="527" width="4.6328125" style="284" customWidth="1"/>
    <col min="528" max="528" width="2.6328125" style="284" customWidth="1"/>
    <col min="529" max="530" width="8.6328125" style="284" customWidth="1"/>
    <col min="531" max="586" width="1.90625" style="284" customWidth="1"/>
    <col min="587" max="587" width="9.6328125" style="284" customWidth="1"/>
    <col min="588" max="588" width="2.6328125" style="284" customWidth="1"/>
    <col min="589" max="782" width="0" style="284" hidden="1"/>
    <col min="783" max="783" width="4.6328125" style="284" customWidth="1"/>
    <col min="784" max="784" width="2.6328125" style="284" customWidth="1"/>
    <col min="785" max="786" width="8.6328125" style="284" customWidth="1"/>
    <col min="787" max="842" width="1.90625" style="284" customWidth="1"/>
    <col min="843" max="843" width="9.6328125" style="284" customWidth="1"/>
    <col min="844" max="844" width="2.6328125" style="284" customWidth="1"/>
    <col min="845" max="1038" width="0" style="284" hidden="1"/>
    <col min="1039" max="1039" width="4.6328125" style="284" customWidth="1"/>
    <col min="1040" max="1040" width="2.6328125" style="284" customWidth="1"/>
    <col min="1041" max="1042" width="8.6328125" style="284" customWidth="1"/>
    <col min="1043" max="1098" width="1.90625" style="284" customWidth="1"/>
    <col min="1099" max="1099" width="9.6328125" style="284" customWidth="1"/>
    <col min="1100" max="1100" width="2.6328125" style="284" customWidth="1"/>
    <col min="1101" max="1294" width="0" style="284" hidden="1"/>
    <col min="1295" max="1295" width="4.6328125" style="284" customWidth="1"/>
    <col min="1296" max="1296" width="2.6328125" style="284" customWidth="1"/>
    <col min="1297" max="1298" width="8.6328125" style="284" customWidth="1"/>
    <col min="1299" max="1354" width="1.90625" style="284" customWidth="1"/>
    <col min="1355" max="1355" width="9.6328125" style="284" customWidth="1"/>
    <col min="1356" max="1356" width="2.6328125" style="284" customWidth="1"/>
    <col min="1357" max="1550" width="0" style="284" hidden="1"/>
    <col min="1551" max="1551" width="4.6328125" style="284" customWidth="1"/>
    <col min="1552" max="1552" width="2.6328125" style="284" customWidth="1"/>
    <col min="1553" max="1554" width="8.6328125" style="284" customWidth="1"/>
    <col min="1555" max="1610" width="1.90625" style="284" customWidth="1"/>
    <col min="1611" max="1611" width="9.6328125" style="284" customWidth="1"/>
    <col min="1612" max="1612" width="2.6328125" style="284" customWidth="1"/>
    <col min="1613" max="1806" width="0" style="284" hidden="1"/>
    <col min="1807" max="1807" width="4.6328125" style="284" customWidth="1"/>
    <col min="1808" max="1808" width="2.6328125" style="284" customWidth="1"/>
    <col min="1809" max="1810" width="8.6328125" style="284" customWidth="1"/>
    <col min="1811" max="1866" width="1.90625" style="284" customWidth="1"/>
    <col min="1867" max="1867" width="9.6328125" style="284" customWidth="1"/>
    <col min="1868" max="1868" width="2.6328125" style="284" customWidth="1"/>
    <col min="1869" max="2062" width="0" style="284" hidden="1"/>
    <col min="2063" max="2063" width="4.6328125" style="284" customWidth="1"/>
    <col min="2064" max="2064" width="2.6328125" style="284" customWidth="1"/>
    <col min="2065" max="2066" width="8.6328125" style="284" customWidth="1"/>
    <col min="2067" max="2122" width="1.90625" style="284" customWidth="1"/>
    <col min="2123" max="2123" width="9.6328125" style="284" customWidth="1"/>
    <col min="2124" max="2124" width="2.6328125" style="284" customWidth="1"/>
    <col min="2125" max="2318" width="0" style="284" hidden="1"/>
    <col min="2319" max="2319" width="4.6328125" style="284" customWidth="1"/>
    <col min="2320" max="2320" width="2.6328125" style="284" customWidth="1"/>
    <col min="2321" max="2322" width="8.6328125" style="284" customWidth="1"/>
    <col min="2323" max="2378" width="1.90625" style="284" customWidth="1"/>
    <col min="2379" max="2379" width="9.6328125" style="284" customWidth="1"/>
    <col min="2380" max="2380" width="2.6328125" style="284" customWidth="1"/>
    <col min="2381" max="2574" width="0" style="284" hidden="1"/>
    <col min="2575" max="2575" width="4.6328125" style="284" customWidth="1"/>
    <col min="2576" max="2576" width="2.6328125" style="284" customWidth="1"/>
    <col min="2577" max="2578" width="8.6328125" style="284" customWidth="1"/>
    <col min="2579" max="2634" width="1.90625" style="284" customWidth="1"/>
    <col min="2635" max="2635" width="9.6328125" style="284" customWidth="1"/>
    <col min="2636" max="2636" width="2.6328125" style="284" customWidth="1"/>
    <col min="2637" max="2830" width="0" style="284" hidden="1"/>
    <col min="2831" max="2831" width="4.6328125" style="284" customWidth="1"/>
    <col min="2832" max="2832" width="2.6328125" style="284" customWidth="1"/>
    <col min="2833" max="2834" width="8.6328125" style="284" customWidth="1"/>
    <col min="2835" max="2890" width="1.90625" style="284" customWidth="1"/>
    <col min="2891" max="2891" width="9.6328125" style="284" customWidth="1"/>
    <col min="2892" max="2892" width="2.6328125" style="284" customWidth="1"/>
    <col min="2893" max="3086" width="0" style="284" hidden="1"/>
    <col min="3087" max="3087" width="4.6328125" style="284" customWidth="1"/>
    <col min="3088" max="3088" width="2.6328125" style="284" customWidth="1"/>
    <col min="3089" max="3090" width="8.6328125" style="284" customWidth="1"/>
    <col min="3091" max="3146" width="1.90625" style="284" customWidth="1"/>
    <col min="3147" max="3147" width="9.6328125" style="284" customWidth="1"/>
    <col min="3148" max="3148" width="2.6328125" style="284" customWidth="1"/>
    <col min="3149" max="3342" width="0" style="284" hidden="1"/>
    <col min="3343" max="3343" width="4.6328125" style="284" customWidth="1"/>
    <col min="3344" max="3344" width="2.6328125" style="284" customWidth="1"/>
    <col min="3345" max="3346" width="8.6328125" style="284" customWidth="1"/>
    <col min="3347" max="3402" width="1.90625" style="284" customWidth="1"/>
    <col min="3403" max="3403" width="9.6328125" style="284" customWidth="1"/>
    <col min="3404" max="3404" width="2.6328125" style="284" customWidth="1"/>
    <col min="3405" max="3598" width="0" style="284" hidden="1"/>
    <col min="3599" max="3599" width="4.6328125" style="284" customWidth="1"/>
    <col min="3600" max="3600" width="2.6328125" style="284" customWidth="1"/>
    <col min="3601" max="3602" width="8.6328125" style="284" customWidth="1"/>
    <col min="3603" max="3658" width="1.90625" style="284" customWidth="1"/>
    <col min="3659" max="3659" width="9.6328125" style="284" customWidth="1"/>
    <col min="3660" max="3660" width="2.6328125" style="284" customWidth="1"/>
    <col min="3661" max="3854" width="0" style="284" hidden="1"/>
    <col min="3855" max="3855" width="4.6328125" style="284" customWidth="1"/>
    <col min="3856" max="3856" width="2.6328125" style="284" customWidth="1"/>
    <col min="3857" max="3858" width="8.6328125" style="284" customWidth="1"/>
    <col min="3859" max="3914" width="1.90625" style="284" customWidth="1"/>
    <col min="3915" max="3915" width="9.6328125" style="284" customWidth="1"/>
    <col min="3916" max="3916" width="2.6328125" style="284" customWidth="1"/>
    <col min="3917" max="4110" width="0" style="284" hidden="1"/>
    <col min="4111" max="4111" width="4.6328125" style="284" customWidth="1"/>
    <col min="4112" max="4112" width="2.6328125" style="284" customWidth="1"/>
    <col min="4113" max="4114" width="8.6328125" style="284" customWidth="1"/>
    <col min="4115" max="4170" width="1.90625" style="284" customWidth="1"/>
    <col min="4171" max="4171" width="9.6328125" style="284" customWidth="1"/>
    <col min="4172" max="4172" width="2.6328125" style="284" customWidth="1"/>
    <col min="4173" max="4366" width="0" style="284" hidden="1"/>
    <col min="4367" max="4367" width="4.6328125" style="284" customWidth="1"/>
    <col min="4368" max="4368" width="2.6328125" style="284" customWidth="1"/>
    <col min="4369" max="4370" width="8.6328125" style="284" customWidth="1"/>
    <col min="4371" max="4426" width="1.90625" style="284" customWidth="1"/>
    <col min="4427" max="4427" width="9.6328125" style="284" customWidth="1"/>
    <col min="4428" max="4428" width="2.6328125" style="284" customWidth="1"/>
    <col min="4429" max="4622" width="0" style="284" hidden="1"/>
    <col min="4623" max="4623" width="4.6328125" style="284" customWidth="1"/>
    <col min="4624" max="4624" width="2.6328125" style="284" customWidth="1"/>
    <col min="4625" max="4626" width="8.6328125" style="284" customWidth="1"/>
    <col min="4627" max="4682" width="1.90625" style="284" customWidth="1"/>
    <col min="4683" max="4683" width="9.6328125" style="284" customWidth="1"/>
    <col min="4684" max="4684" width="2.6328125" style="284" customWidth="1"/>
    <col min="4685" max="4878" width="0" style="284" hidden="1"/>
    <col min="4879" max="4879" width="4.6328125" style="284" customWidth="1"/>
    <col min="4880" max="4880" width="2.6328125" style="284" customWidth="1"/>
    <col min="4881" max="4882" width="8.6328125" style="284" customWidth="1"/>
    <col min="4883" max="4938" width="1.90625" style="284" customWidth="1"/>
    <col min="4939" max="4939" width="9.6328125" style="284" customWidth="1"/>
    <col min="4940" max="4940" width="2.6328125" style="284" customWidth="1"/>
    <col min="4941" max="5134" width="0" style="284" hidden="1"/>
    <col min="5135" max="5135" width="4.6328125" style="284" customWidth="1"/>
    <col min="5136" max="5136" width="2.6328125" style="284" customWidth="1"/>
    <col min="5137" max="5138" width="8.6328125" style="284" customWidth="1"/>
    <col min="5139" max="5194" width="1.90625" style="284" customWidth="1"/>
    <col min="5195" max="5195" width="9.6328125" style="284" customWidth="1"/>
    <col min="5196" max="5196" width="2.6328125" style="284" customWidth="1"/>
    <col min="5197" max="5390" width="0" style="284" hidden="1"/>
    <col min="5391" max="5391" width="4.6328125" style="284" customWidth="1"/>
    <col min="5392" max="5392" width="2.6328125" style="284" customWidth="1"/>
    <col min="5393" max="5394" width="8.6328125" style="284" customWidth="1"/>
    <col min="5395" max="5450" width="1.90625" style="284" customWidth="1"/>
    <col min="5451" max="5451" width="9.6328125" style="284" customWidth="1"/>
    <col min="5452" max="5452" width="2.6328125" style="284" customWidth="1"/>
    <col min="5453" max="5646" width="0" style="284" hidden="1"/>
    <col min="5647" max="5647" width="4.6328125" style="284" customWidth="1"/>
    <col min="5648" max="5648" width="2.6328125" style="284" customWidth="1"/>
    <col min="5649" max="5650" width="8.6328125" style="284" customWidth="1"/>
    <col min="5651" max="5706" width="1.90625" style="284" customWidth="1"/>
    <col min="5707" max="5707" width="9.6328125" style="284" customWidth="1"/>
    <col min="5708" max="5708" width="2.6328125" style="284" customWidth="1"/>
    <col min="5709" max="5902" width="0" style="284" hidden="1"/>
    <col min="5903" max="5903" width="4.6328125" style="284" customWidth="1"/>
    <col min="5904" max="5904" width="2.6328125" style="284" customWidth="1"/>
    <col min="5905" max="5906" width="8.6328125" style="284" customWidth="1"/>
    <col min="5907" max="5962" width="1.90625" style="284" customWidth="1"/>
    <col min="5963" max="5963" width="9.6328125" style="284" customWidth="1"/>
    <col min="5964" max="5964" width="2.6328125" style="284" customWidth="1"/>
    <col min="5965" max="6158" width="0" style="284" hidden="1"/>
    <col min="6159" max="6159" width="4.6328125" style="284" customWidth="1"/>
    <col min="6160" max="6160" width="2.6328125" style="284" customWidth="1"/>
    <col min="6161" max="6162" width="8.6328125" style="284" customWidth="1"/>
    <col min="6163" max="6218" width="1.90625" style="284" customWidth="1"/>
    <col min="6219" max="6219" width="9.6328125" style="284" customWidth="1"/>
    <col min="6220" max="6220" width="2.6328125" style="284" customWidth="1"/>
    <col min="6221" max="6414" width="0" style="284" hidden="1"/>
    <col min="6415" max="6415" width="4.6328125" style="284" customWidth="1"/>
    <col min="6416" max="6416" width="2.6328125" style="284" customWidth="1"/>
    <col min="6417" max="6418" width="8.6328125" style="284" customWidth="1"/>
    <col min="6419" max="6474" width="1.90625" style="284" customWidth="1"/>
    <col min="6475" max="6475" width="9.6328125" style="284" customWidth="1"/>
    <col min="6476" max="6476" width="2.6328125" style="284" customWidth="1"/>
    <col min="6477" max="6670" width="0" style="284" hidden="1"/>
    <col min="6671" max="6671" width="4.6328125" style="284" customWidth="1"/>
    <col min="6672" max="6672" width="2.6328125" style="284" customWidth="1"/>
    <col min="6673" max="6674" width="8.6328125" style="284" customWidth="1"/>
    <col min="6675" max="6730" width="1.90625" style="284" customWidth="1"/>
    <col min="6731" max="6731" width="9.6328125" style="284" customWidth="1"/>
    <col min="6732" max="6732" width="2.6328125" style="284" customWidth="1"/>
    <col min="6733" max="6926" width="0" style="284" hidden="1"/>
    <col min="6927" max="6927" width="4.6328125" style="284" customWidth="1"/>
    <col min="6928" max="6928" width="2.6328125" style="284" customWidth="1"/>
    <col min="6929" max="6930" width="8.6328125" style="284" customWidth="1"/>
    <col min="6931" max="6986" width="1.90625" style="284" customWidth="1"/>
    <col min="6987" max="6987" width="9.6328125" style="284" customWidth="1"/>
    <col min="6988" max="6988" width="2.6328125" style="284" customWidth="1"/>
    <col min="6989" max="7182" width="0" style="284" hidden="1"/>
    <col min="7183" max="7183" width="4.6328125" style="284" customWidth="1"/>
    <col min="7184" max="7184" width="2.6328125" style="284" customWidth="1"/>
    <col min="7185" max="7186" width="8.6328125" style="284" customWidth="1"/>
    <col min="7187" max="7242" width="1.90625" style="284" customWidth="1"/>
    <col min="7243" max="7243" width="9.6328125" style="284" customWidth="1"/>
    <col min="7244" max="7244" width="2.6328125" style="284" customWidth="1"/>
    <col min="7245" max="7438" width="0" style="284" hidden="1"/>
    <col min="7439" max="7439" width="4.6328125" style="284" customWidth="1"/>
    <col min="7440" max="7440" width="2.6328125" style="284" customWidth="1"/>
    <col min="7441" max="7442" width="8.6328125" style="284" customWidth="1"/>
    <col min="7443" max="7498" width="1.90625" style="284" customWidth="1"/>
    <col min="7499" max="7499" width="9.6328125" style="284" customWidth="1"/>
    <col min="7500" max="7500" width="2.6328125" style="284" customWidth="1"/>
    <col min="7501" max="7694" width="0" style="284" hidden="1"/>
    <col min="7695" max="7695" width="4.6328125" style="284" customWidth="1"/>
    <col min="7696" max="7696" width="2.6328125" style="284" customWidth="1"/>
    <col min="7697" max="7698" width="8.6328125" style="284" customWidth="1"/>
    <col min="7699" max="7754" width="1.90625" style="284" customWidth="1"/>
    <col min="7755" max="7755" width="9.6328125" style="284" customWidth="1"/>
    <col min="7756" max="7756" width="2.6328125" style="284" customWidth="1"/>
    <col min="7757" max="7950" width="0" style="284" hidden="1"/>
    <col min="7951" max="7951" width="4.6328125" style="284" customWidth="1"/>
    <col min="7952" max="7952" width="2.6328125" style="284" customWidth="1"/>
    <col min="7953" max="7954" width="8.6328125" style="284" customWidth="1"/>
    <col min="7955" max="8010" width="1.90625" style="284" customWidth="1"/>
    <col min="8011" max="8011" width="9.6328125" style="284" customWidth="1"/>
    <col min="8012" max="8012" width="2.6328125" style="284" customWidth="1"/>
    <col min="8013" max="8206" width="0" style="284" hidden="1"/>
    <col min="8207" max="8207" width="4.6328125" style="284" customWidth="1"/>
    <col min="8208" max="8208" width="2.6328125" style="284" customWidth="1"/>
    <col min="8209" max="8210" width="8.6328125" style="284" customWidth="1"/>
    <col min="8211" max="8266" width="1.90625" style="284" customWidth="1"/>
    <col min="8267" max="8267" width="9.6328125" style="284" customWidth="1"/>
    <col min="8268" max="8268" width="2.6328125" style="284" customWidth="1"/>
    <col min="8269" max="8462" width="0" style="284" hidden="1"/>
    <col min="8463" max="8463" width="4.6328125" style="284" customWidth="1"/>
    <col min="8464" max="8464" width="2.6328125" style="284" customWidth="1"/>
    <col min="8465" max="8466" width="8.6328125" style="284" customWidth="1"/>
    <col min="8467" max="8522" width="1.90625" style="284" customWidth="1"/>
    <col min="8523" max="8523" width="9.6328125" style="284" customWidth="1"/>
    <col min="8524" max="8524" width="2.6328125" style="284" customWidth="1"/>
    <col min="8525" max="8718" width="0" style="284" hidden="1"/>
    <col min="8719" max="8719" width="4.6328125" style="284" customWidth="1"/>
    <col min="8720" max="8720" width="2.6328125" style="284" customWidth="1"/>
    <col min="8721" max="8722" width="8.6328125" style="284" customWidth="1"/>
    <col min="8723" max="8778" width="1.90625" style="284" customWidth="1"/>
    <col min="8779" max="8779" width="9.6328125" style="284" customWidth="1"/>
    <col min="8780" max="8780" width="2.6328125" style="284" customWidth="1"/>
    <col min="8781" max="8974" width="0" style="284" hidden="1"/>
    <col min="8975" max="8975" width="4.6328125" style="284" customWidth="1"/>
    <col min="8976" max="8976" width="2.6328125" style="284" customWidth="1"/>
    <col min="8977" max="8978" width="8.6328125" style="284" customWidth="1"/>
    <col min="8979" max="9034" width="1.90625" style="284" customWidth="1"/>
    <col min="9035" max="9035" width="9.6328125" style="284" customWidth="1"/>
    <col min="9036" max="9036" width="2.6328125" style="284" customWidth="1"/>
    <col min="9037" max="9230" width="0" style="284" hidden="1"/>
    <col min="9231" max="9231" width="4.6328125" style="284" customWidth="1"/>
    <col min="9232" max="9232" width="2.6328125" style="284" customWidth="1"/>
    <col min="9233" max="9234" width="8.6328125" style="284" customWidth="1"/>
    <col min="9235" max="9290" width="1.90625" style="284" customWidth="1"/>
    <col min="9291" max="9291" width="9.6328125" style="284" customWidth="1"/>
    <col min="9292" max="9292" width="2.6328125" style="284" customWidth="1"/>
    <col min="9293" max="9486" width="0" style="284" hidden="1"/>
    <col min="9487" max="9487" width="4.6328125" style="284" customWidth="1"/>
    <col min="9488" max="9488" width="2.6328125" style="284" customWidth="1"/>
    <col min="9489" max="9490" width="8.6328125" style="284" customWidth="1"/>
    <col min="9491" max="9546" width="1.90625" style="284" customWidth="1"/>
    <col min="9547" max="9547" width="9.6328125" style="284" customWidth="1"/>
    <col min="9548" max="9548" width="2.6328125" style="284" customWidth="1"/>
    <col min="9549" max="9742" width="0" style="284" hidden="1"/>
    <col min="9743" max="9743" width="4.6328125" style="284" customWidth="1"/>
    <col min="9744" max="9744" width="2.6328125" style="284" customWidth="1"/>
    <col min="9745" max="9746" width="8.6328125" style="284" customWidth="1"/>
    <col min="9747" max="9802" width="1.90625" style="284" customWidth="1"/>
    <col min="9803" max="9803" width="9.6328125" style="284" customWidth="1"/>
    <col min="9804" max="9804" width="2.6328125" style="284" customWidth="1"/>
    <col min="9805" max="9998" width="0" style="284" hidden="1"/>
    <col min="9999" max="9999" width="4.6328125" style="284" customWidth="1"/>
    <col min="10000" max="10000" width="2.6328125" style="284" customWidth="1"/>
    <col min="10001" max="10002" width="8.6328125" style="284" customWidth="1"/>
    <col min="10003" max="10058" width="1.90625" style="284" customWidth="1"/>
    <col min="10059" max="10059" width="9.6328125" style="284" customWidth="1"/>
    <col min="10060" max="10060" width="2.6328125" style="284" customWidth="1"/>
    <col min="10061" max="10254" width="0" style="284" hidden="1"/>
    <col min="10255" max="10255" width="4.6328125" style="284" customWidth="1"/>
    <col min="10256" max="10256" width="2.6328125" style="284" customWidth="1"/>
    <col min="10257" max="10258" width="8.6328125" style="284" customWidth="1"/>
    <col min="10259" max="10314" width="1.90625" style="284" customWidth="1"/>
    <col min="10315" max="10315" width="9.6328125" style="284" customWidth="1"/>
    <col min="10316" max="10316" width="2.6328125" style="284" customWidth="1"/>
    <col min="10317" max="10510" width="0" style="284" hidden="1"/>
    <col min="10511" max="10511" width="4.6328125" style="284" customWidth="1"/>
    <col min="10512" max="10512" width="2.6328125" style="284" customWidth="1"/>
    <col min="10513" max="10514" width="8.6328125" style="284" customWidth="1"/>
    <col min="10515" max="10570" width="1.90625" style="284" customWidth="1"/>
    <col min="10571" max="10571" width="9.6328125" style="284" customWidth="1"/>
    <col min="10572" max="10572" width="2.6328125" style="284" customWidth="1"/>
    <col min="10573" max="10766" width="0" style="284" hidden="1"/>
    <col min="10767" max="10767" width="4.6328125" style="284" customWidth="1"/>
    <col min="10768" max="10768" width="2.6328125" style="284" customWidth="1"/>
    <col min="10769" max="10770" width="8.6328125" style="284" customWidth="1"/>
    <col min="10771" max="10826" width="1.90625" style="284" customWidth="1"/>
    <col min="10827" max="10827" width="9.6328125" style="284" customWidth="1"/>
    <col min="10828" max="10828" width="2.6328125" style="284" customWidth="1"/>
    <col min="10829" max="11022" width="0" style="284" hidden="1"/>
    <col min="11023" max="11023" width="4.6328125" style="284" customWidth="1"/>
    <col min="11024" max="11024" width="2.6328125" style="284" customWidth="1"/>
    <col min="11025" max="11026" width="8.6328125" style="284" customWidth="1"/>
    <col min="11027" max="11082" width="1.90625" style="284" customWidth="1"/>
    <col min="11083" max="11083" width="9.6328125" style="284" customWidth="1"/>
    <col min="11084" max="11084" width="2.6328125" style="284" customWidth="1"/>
    <col min="11085" max="11278" width="0" style="284" hidden="1"/>
    <col min="11279" max="11279" width="4.6328125" style="284" customWidth="1"/>
    <col min="11280" max="11280" width="2.6328125" style="284" customWidth="1"/>
    <col min="11281" max="11282" width="8.6328125" style="284" customWidth="1"/>
    <col min="11283" max="11338" width="1.90625" style="284" customWidth="1"/>
    <col min="11339" max="11339" width="9.6328125" style="284" customWidth="1"/>
    <col min="11340" max="11340" width="2.6328125" style="284" customWidth="1"/>
    <col min="11341" max="11534" width="0" style="284" hidden="1"/>
    <col min="11535" max="11535" width="4.6328125" style="284" customWidth="1"/>
    <col min="11536" max="11536" width="2.6328125" style="284" customWidth="1"/>
    <col min="11537" max="11538" width="8.6328125" style="284" customWidth="1"/>
    <col min="11539" max="11594" width="1.90625" style="284" customWidth="1"/>
    <col min="11595" max="11595" width="9.6328125" style="284" customWidth="1"/>
    <col min="11596" max="11596" width="2.6328125" style="284" customWidth="1"/>
    <col min="11597" max="11790" width="0" style="284" hidden="1"/>
    <col min="11791" max="11791" width="4.6328125" style="284" customWidth="1"/>
    <col min="11792" max="11792" width="2.6328125" style="284" customWidth="1"/>
    <col min="11793" max="11794" width="8.6328125" style="284" customWidth="1"/>
    <col min="11795" max="11850" width="1.90625" style="284" customWidth="1"/>
    <col min="11851" max="11851" width="9.6328125" style="284" customWidth="1"/>
    <col min="11852" max="11852" width="2.6328125" style="284" customWidth="1"/>
    <col min="11853" max="12046" width="0" style="284" hidden="1"/>
    <col min="12047" max="12047" width="4.6328125" style="284" customWidth="1"/>
    <col min="12048" max="12048" width="2.6328125" style="284" customWidth="1"/>
    <col min="12049" max="12050" width="8.6328125" style="284" customWidth="1"/>
    <col min="12051" max="12106" width="1.90625" style="284" customWidth="1"/>
    <col min="12107" max="12107" width="9.6328125" style="284" customWidth="1"/>
    <col min="12108" max="12108" width="2.6328125" style="284" customWidth="1"/>
    <col min="12109" max="12302" width="0" style="284" hidden="1"/>
    <col min="12303" max="12303" width="4.6328125" style="284" customWidth="1"/>
    <col min="12304" max="12304" width="2.6328125" style="284" customWidth="1"/>
    <col min="12305" max="12306" width="8.6328125" style="284" customWidth="1"/>
    <col min="12307" max="12362" width="1.90625" style="284" customWidth="1"/>
    <col min="12363" max="12363" width="9.6328125" style="284" customWidth="1"/>
    <col min="12364" max="12364" width="2.6328125" style="284" customWidth="1"/>
    <col min="12365" max="12558" width="0" style="284" hidden="1"/>
    <col min="12559" max="12559" width="4.6328125" style="284" customWidth="1"/>
    <col min="12560" max="12560" width="2.6328125" style="284" customWidth="1"/>
    <col min="12561" max="12562" width="8.6328125" style="284" customWidth="1"/>
    <col min="12563" max="12618" width="1.90625" style="284" customWidth="1"/>
    <col min="12619" max="12619" width="9.6328125" style="284" customWidth="1"/>
    <col min="12620" max="12620" width="2.6328125" style="284" customWidth="1"/>
    <col min="12621" max="12814" width="0" style="284" hidden="1"/>
    <col min="12815" max="12815" width="4.6328125" style="284" customWidth="1"/>
    <col min="12816" max="12816" width="2.6328125" style="284" customWidth="1"/>
    <col min="12817" max="12818" width="8.6328125" style="284" customWidth="1"/>
    <col min="12819" max="12874" width="1.90625" style="284" customWidth="1"/>
    <col min="12875" max="12875" width="9.6328125" style="284" customWidth="1"/>
    <col min="12876" max="12876" width="2.6328125" style="284" customWidth="1"/>
    <col min="12877" max="13070" width="0" style="284" hidden="1"/>
    <col min="13071" max="13071" width="4.6328125" style="284" customWidth="1"/>
    <col min="13072" max="13072" width="2.6328125" style="284" customWidth="1"/>
    <col min="13073" max="13074" width="8.6328125" style="284" customWidth="1"/>
    <col min="13075" max="13130" width="1.90625" style="284" customWidth="1"/>
    <col min="13131" max="13131" width="9.6328125" style="284" customWidth="1"/>
    <col min="13132" max="13132" width="2.6328125" style="284" customWidth="1"/>
    <col min="13133" max="13326" width="0" style="284" hidden="1"/>
    <col min="13327" max="13327" width="4.6328125" style="284" customWidth="1"/>
    <col min="13328" max="13328" width="2.6328125" style="284" customWidth="1"/>
    <col min="13329" max="13330" width="8.6328125" style="284" customWidth="1"/>
    <col min="13331" max="13386" width="1.90625" style="284" customWidth="1"/>
    <col min="13387" max="13387" width="9.6328125" style="284" customWidth="1"/>
    <col min="13388" max="13388" width="2.6328125" style="284" customWidth="1"/>
    <col min="13389" max="13582" width="0" style="284" hidden="1"/>
    <col min="13583" max="13583" width="4.6328125" style="284" customWidth="1"/>
    <col min="13584" max="13584" width="2.6328125" style="284" customWidth="1"/>
    <col min="13585" max="13586" width="8.6328125" style="284" customWidth="1"/>
    <col min="13587" max="13642" width="1.90625" style="284" customWidth="1"/>
    <col min="13643" max="13643" width="9.6328125" style="284" customWidth="1"/>
    <col min="13644" max="13644" width="2.6328125" style="284" customWidth="1"/>
    <col min="13645" max="13838" width="0" style="284" hidden="1"/>
    <col min="13839" max="13839" width="4.6328125" style="284" customWidth="1"/>
    <col min="13840" max="13840" width="2.6328125" style="284" customWidth="1"/>
    <col min="13841" max="13842" width="8.6328125" style="284" customWidth="1"/>
    <col min="13843" max="13898" width="1.90625" style="284" customWidth="1"/>
    <col min="13899" max="13899" width="9.6328125" style="284" customWidth="1"/>
    <col min="13900" max="13900" width="2.6328125" style="284" customWidth="1"/>
    <col min="13901" max="14094" width="0" style="284" hidden="1"/>
    <col min="14095" max="14095" width="4.6328125" style="284" customWidth="1"/>
    <col min="14096" max="14096" width="2.6328125" style="284" customWidth="1"/>
    <col min="14097" max="14098" width="8.6328125" style="284" customWidth="1"/>
    <col min="14099" max="14154" width="1.90625" style="284" customWidth="1"/>
    <col min="14155" max="14155" width="9.6328125" style="284" customWidth="1"/>
    <col min="14156" max="14156" width="2.6328125" style="284" customWidth="1"/>
    <col min="14157" max="14350" width="0" style="284" hidden="1"/>
    <col min="14351" max="14351" width="4.6328125" style="284" customWidth="1"/>
    <col min="14352" max="14352" width="2.6328125" style="284" customWidth="1"/>
    <col min="14353" max="14354" width="8.6328125" style="284" customWidth="1"/>
    <col min="14355" max="14410" width="1.90625" style="284" customWidth="1"/>
    <col min="14411" max="14411" width="9.6328125" style="284" customWidth="1"/>
    <col min="14412" max="14412" width="2.6328125" style="284" customWidth="1"/>
    <col min="14413" max="14606" width="0" style="284" hidden="1"/>
    <col min="14607" max="14607" width="4.6328125" style="284" customWidth="1"/>
    <col min="14608" max="14608" width="2.6328125" style="284" customWidth="1"/>
    <col min="14609" max="14610" width="8.6328125" style="284" customWidth="1"/>
    <col min="14611" max="14666" width="1.90625" style="284" customWidth="1"/>
    <col min="14667" max="14667" width="9.6328125" style="284" customWidth="1"/>
    <col min="14668" max="14668" width="2.6328125" style="284" customWidth="1"/>
    <col min="14669" max="14862" width="0" style="284" hidden="1"/>
    <col min="14863" max="14863" width="4.6328125" style="284" customWidth="1"/>
    <col min="14864" max="14864" width="2.6328125" style="284" customWidth="1"/>
    <col min="14865" max="14866" width="8.6328125" style="284" customWidth="1"/>
    <col min="14867" max="14922" width="1.90625" style="284" customWidth="1"/>
    <col min="14923" max="14923" width="9.6328125" style="284" customWidth="1"/>
    <col min="14924" max="14924" width="2.6328125" style="284" customWidth="1"/>
    <col min="14925" max="15118" width="0" style="284" hidden="1"/>
    <col min="15119" max="15119" width="4.6328125" style="284" customWidth="1"/>
    <col min="15120" max="15120" width="2.6328125" style="284" customWidth="1"/>
    <col min="15121" max="15122" width="8.6328125" style="284" customWidth="1"/>
    <col min="15123" max="15178" width="1.90625" style="284" customWidth="1"/>
    <col min="15179" max="15179" width="9.6328125" style="284" customWidth="1"/>
    <col min="15180" max="15180" width="2.6328125" style="284" customWidth="1"/>
    <col min="15181" max="15374" width="0" style="284" hidden="1"/>
    <col min="15375" max="15375" width="4.6328125" style="284" customWidth="1"/>
    <col min="15376" max="15376" width="2.6328125" style="284" customWidth="1"/>
    <col min="15377" max="15378" width="8.6328125" style="284" customWidth="1"/>
    <col min="15379" max="15434" width="1.90625" style="284" customWidth="1"/>
    <col min="15435" max="15435" width="9.6328125" style="284" customWidth="1"/>
    <col min="15436" max="15436" width="2.6328125" style="284" customWidth="1"/>
    <col min="15437" max="15630" width="0" style="284" hidden="1"/>
    <col min="15631" max="15631" width="4.6328125" style="284" customWidth="1"/>
    <col min="15632" max="15632" width="2.6328125" style="284" customWidth="1"/>
    <col min="15633" max="15634" width="8.6328125" style="284" customWidth="1"/>
    <col min="15635" max="15690" width="1.90625" style="284" customWidth="1"/>
    <col min="15691" max="15691" width="9.6328125" style="284" customWidth="1"/>
    <col min="15692" max="15692" width="2.6328125" style="284" customWidth="1"/>
    <col min="15693" max="15886" width="0" style="284" hidden="1"/>
    <col min="15887" max="15887" width="4.6328125" style="284" customWidth="1"/>
    <col min="15888" max="15888" width="2.6328125" style="284" customWidth="1"/>
    <col min="15889" max="15890" width="8.6328125" style="284" customWidth="1"/>
    <col min="15891" max="15946" width="1.90625" style="284" customWidth="1"/>
    <col min="15947" max="15947" width="9.6328125" style="284" customWidth="1"/>
    <col min="15948" max="15948" width="2.6328125" style="284" customWidth="1"/>
    <col min="15949" max="16142" width="0" style="284" hidden="1"/>
    <col min="16143" max="16143" width="4.6328125" style="284" customWidth="1"/>
    <col min="16144" max="16144" width="2.6328125" style="284" customWidth="1"/>
    <col min="16145" max="16146" width="8.6328125" style="284" customWidth="1"/>
    <col min="16147" max="16202" width="1.90625" style="284" customWidth="1"/>
    <col min="16203" max="16203" width="9.6328125" style="284" customWidth="1"/>
    <col min="16204" max="16204" width="2.6328125" style="284" customWidth="1"/>
    <col min="16205" max="16384" width="0" style="284" hidden="1"/>
  </cols>
  <sheetData>
    <row r="1" spans="1:280" ht="13.5" customHeight="1" thickBot="1">
      <c r="A1" s="283" t="s">
        <v>966</v>
      </c>
    </row>
    <row r="2" spans="1:280" ht="17.25" customHeight="1" thickBot="1">
      <c r="A2" s="1713" t="s">
        <v>967</v>
      </c>
      <c r="B2" s="1714"/>
      <c r="C2" s="1714"/>
      <c r="D2" s="1714"/>
      <c r="E2" s="1714"/>
      <c r="F2" s="502"/>
      <c r="G2" s="502"/>
      <c r="H2" s="440">
        <v>15</v>
      </c>
      <c r="I2" s="284" t="s">
        <v>1124</v>
      </c>
    </row>
    <row r="3" spans="1:280" ht="62.15" customHeight="1" thickBot="1">
      <c r="B3" s="1607" t="s">
        <v>1125</v>
      </c>
      <c r="C3" s="1607"/>
      <c r="D3" s="1607"/>
    </row>
    <row r="4" spans="1:280" ht="17.25" customHeight="1" thickBot="1">
      <c r="A4" s="1608" t="s">
        <v>1079</v>
      </c>
      <c r="B4" s="1609"/>
      <c r="C4" s="1609"/>
      <c r="D4" s="1609"/>
      <c r="E4" s="1609"/>
      <c r="F4" s="1609"/>
      <c r="G4" s="1609"/>
      <c r="H4" s="1609"/>
      <c r="I4" s="1609"/>
      <c r="J4" s="1609"/>
      <c r="K4" s="1609"/>
      <c r="L4" s="1609"/>
      <c r="M4" s="1609"/>
      <c r="N4" s="1609"/>
      <c r="O4" s="1609"/>
      <c r="P4" s="1609"/>
      <c r="Q4" s="1609"/>
      <c r="R4" s="1609"/>
      <c r="S4" s="1610"/>
      <c r="T4" s="1611">
        <v>0.29166666666666669</v>
      </c>
      <c r="U4" s="1612"/>
      <c r="V4" s="1613">
        <v>0.3125</v>
      </c>
      <c r="W4" s="1614"/>
      <c r="X4" s="1615">
        <v>0.33333333333333298</v>
      </c>
      <c r="Y4" s="1616"/>
      <c r="Z4" s="1617">
        <v>0.35416666666666702</v>
      </c>
      <c r="AA4" s="1614"/>
      <c r="AB4" s="1615">
        <v>0.375</v>
      </c>
      <c r="AC4" s="1612"/>
      <c r="AD4" s="1613">
        <v>0.39583333333333398</v>
      </c>
      <c r="AE4" s="1614"/>
      <c r="AF4" s="1615">
        <v>0.41666666666666702</v>
      </c>
      <c r="AG4" s="1616"/>
      <c r="AH4" s="1617">
        <v>0.4375</v>
      </c>
      <c r="AI4" s="1614"/>
      <c r="AJ4" s="1615">
        <v>0.45833333333333398</v>
      </c>
      <c r="AK4" s="1612"/>
      <c r="AL4" s="1613">
        <v>0.47916666666666702</v>
      </c>
      <c r="AM4" s="1614"/>
      <c r="AN4" s="1615">
        <v>0.5</v>
      </c>
      <c r="AO4" s="1616"/>
      <c r="AP4" s="1617">
        <v>0.52083333333333304</v>
      </c>
      <c r="AQ4" s="1614"/>
      <c r="AR4" s="1615">
        <v>0.54166666666666696</v>
      </c>
      <c r="AS4" s="1612"/>
      <c r="AT4" s="1613">
        <v>0.5625</v>
      </c>
      <c r="AU4" s="1614"/>
      <c r="AV4" s="1615">
        <v>0.58333333333333304</v>
      </c>
      <c r="AW4" s="1616"/>
      <c r="AX4" s="1617">
        <v>0.60416666666666696</v>
      </c>
      <c r="AY4" s="1614"/>
      <c r="AZ4" s="1615">
        <v>0.625</v>
      </c>
      <c r="BA4" s="1612"/>
      <c r="BB4" s="1613">
        <v>0.64583333333333304</v>
      </c>
      <c r="BC4" s="1614"/>
      <c r="BD4" s="1615">
        <v>0.66666666666666696</v>
      </c>
      <c r="BE4" s="1616"/>
      <c r="BF4" s="1617">
        <v>0.6875</v>
      </c>
      <c r="BG4" s="1614"/>
      <c r="BH4" s="1615">
        <v>0.70833333333333304</v>
      </c>
      <c r="BI4" s="1612"/>
      <c r="BJ4" s="1613">
        <v>0.72916666666666696</v>
      </c>
      <c r="BK4" s="1614"/>
      <c r="BL4" s="1615">
        <v>0.75</v>
      </c>
      <c r="BM4" s="1616"/>
      <c r="BN4" s="1617">
        <v>0.77083333333333304</v>
      </c>
      <c r="BO4" s="1614"/>
      <c r="BP4" s="1615">
        <v>0.79166666666666696</v>
      </c>
      <c r="BQ4" s="1612"/>
      <c r="BR4" s="1613">
        <v>0.8125</v>
      </c>
      <c r="BS4" s="1614"/>
      <c r="BT4" s="1615">
        <v>0.83333333333333304</v>
      </c>
      <c r="BU4" s="1616"/>
      <c r="BV4" s="1617">
        <v>0.85416666666666696</v>
      </c>
      <c r="BW4" s="1643"/>
    </row>
    <row r="5" spans="1:280" ht="15" customHeight="1">
      <c r="A5" s="1618" t="s">
        <v>968</v>
      </c>
      <c r="B5" s="1619"/>
      <c r="C5" s="1619"/>
      <c r="D5" s="1619"/>
      <c r="E5" s="1619"/>
      <c r="F5" s="1619"/>
      <c r="G5" s="1619"/>
      <c r="H5" s="1619"/>
      <c r="I5" s="1620"/>
      <c r="J5" s="1627" t="s">
        <v>787</v>
      </c>
      <c r="K5" s="1628"/>
      <c r="L5" s="1628"/>
      <c r="M5" s="1628"/>
      <c r="N5" s="1629"/>
      <c r="O5" s="1636" t="s">
        <v>788</v>
      </c>
      <c r="P5" s="1636"/>
      <c r="Q5" s="1636"/>
      <c r="R5" s="1636"/>
      <c r="S5" s="1637"/>
      <c r="T5" s="1638"/>
      <c r="U5" s="1639"/>
      <c r="V5" s="1640">
        <v>3</v>
      </c>
      <c r="W5" s="1641"/>
      <c r="X5" s="1641">
        <v>3</v>
      </c>
      <c r="Y5" s="1642">
        <v>3</v>
      </c>
      <c r="Z5" s="1638">
        <v>7</v>
      </c>
      <c r="AA5" s="1641">
        <v>7</v>
      </c>
      <c r="AB5" s="1641">
        <v>9</v>
      </c>
      <c r="AC5" s="1639">
        <v>9</v>
      </c>
      <c r="AD5" s="1640">
        <v>9</v>
      </c>
      <c r="AE5" s="1641">
        <v>9</v>
      </c>
      <c r="AF5" s="1641">
        <v>9</v>
      </c>
      <c r="AG5" s="1642">
        <v>9</v>
      </c>
      <c r="AH5" s="1638">
        <v>9</v>
      </c>
      <c r="AI5" s="1641">
        <v>9</v>
      </c>
      <c r="AJ5" s="1641">
        <v>9</v>
      </c>
      <c r="AK5" s="1639">
        <v>9</v>
      </c>
      <c r="AL5" s="1640">
        <v>9</v>
      </c>
      <c r="AM5" s="1641">
        <v>9</v>
      </c>
      <c r="AN5" s="1641">
        <v>9</v>
      </c>
      <c r="AO5" s="1642">
        <v>10</v>
      </c>
      <c r="AP5" s="1638">
        <v>9</v>
      </c>
      <c r="AQ5" s="1641">
        <v>11</v>
      </c>
      <c r="AR5" s="1641">
        <v>9</v>
      </c>
      <c r="AS5" s="1639">
        <v>12</v>
      </c>
      <c r="AT5" s="1640">
        <v>9</v>
      </c>
      <c r="AU5" s="1641">
        <v>13</v>
      </c>
      <c r="AV5" s="1641">
        <v>9</v>
      </c>
      <c r="AW5" s="1642">
        <v>14</v>
      </c>
      <c r="AX5" s="1638">
        <v>9</v>
      </c>
      <c r="AY5" s="1641">
        <v>15</v>
      </c>
      <c r="AZ5" s="1641">
        <v>9</v>
      </c>
      <c r="BA5" s="1639">
        <v>16</v>
      </c>
      <c r="BB5" s="1640">
        <v>9</v>
      </c>
      <c r="BC5" s="1641">
        <v>17</v>
      </c>
      <c r="BD5" s="1641">
        <v>9</v>
      </c>
      <c r="BE5" s="1642">
        <v>18</v>
      </c>
      <c r="BF5" s="1638">
        <v>7</v>
      </c>
      <c r="BG5" s="1641">
        <v>7</v>
      </c>
      <c r="BH5" s="1641">
        <v>5</v>
      </c>
      <c r="BI5" s="1639">
        <v>5</v>
      </c>
      <c r="BJ5" s="1640">
        <v>4</v>
      </c>
      <c r="BK5" s="1641">
        <v>3</v>
      </c>
      <c r="BL5" s="1641">
        <v>1</v>
      </c>
      <c r="BM5" s="1642">
        <v>2</v>
      </c>
      <c r="BN5" s="1638">
        <v>1</v>
      </c>
      <c r="BO5" s="1641">
        <v>1</v>
      </c>
      <c r="BP5" s="1641"/>
      <c r="BQ5" s="1639"/>
      <c r="BR5" s="1640"/>
      <c r="BS5" s="1641"/>
      <c r="BT5" s="1641"/>
      <c r="BU5" s="1642"/>
      <c r="BV5" s="1638"/>
      <c r="BW5" s="1649"/>
      <c r="BX5" s="441"/>
    </row>
    <row r="6" spans="1:280" ht="15" customHeight="1">
      <c r="A6" s="1621"/>
      <c r="B6" s="1622"/>
      <c r="C6" s="1622"/>
      <c r="D6" s="1622"/>
      <c r="E6" s="1622"/>
      <c r="F6" s="1622"/>
      <c r="G6" s="1622"/>
      <c r="H6" s="1622"/>
      <c r="I6" s="1623"/>
      <c r="J6" s="1630"/>
      <c r="K6" s="1631"/>
      <c r="L6" s="1631"/>
      <c r="M6" s="1631"/>
      <c r="N6" s="1632"/>
      <c r="O6" s="1650" t="s">
        <v>789</v>
      </c>
      <c r="P6" s="1650"/>
      <c r="Q6" s="1650"/>
      <c r="R6" s="1650"/>
      <c r="S6" s="1651"/>
      <c r="T6" s="1644">
        <v>1</v>
      </c>
      <c r="U6" s="1646"/>
      <c r="V6" s="1647">
        <v>6</v>
      </c>
      <c r="W6" s="1645"/>
      <c r="X6" s="1645">
        <v>4</v>
      </c>
      <c r="Y6" s="1648">
        <v>4</v>
      </c>
      <c r="Z6" s="1644">
        <v>6</v>
      </c>
      <c r="AA6" s="1645">
        <v>8</v>
      </c>
      <c r="AB6" s="1645">
        <v>7</v>
      </c>
      <c r="AC6" s="1646">
        <v>12</v>
      </c>
      <c r="AD6" s="1647">
        <v>7</v>
      </c>
      <c r="AE6" s="1645">
        <v>10</v>
      </c>
      <c r="AF6" s="1645">
        <v>7</v>
      </c>
      <c r="AG6" s="1648">
        <v>10</v>
      </c>
      <c r="AH6" s="1644">
        <v>7</v>
      </c>
      <c r="AI6" s="1645">
        <v>10</v>
      </c>
      <c r="AJ6" s="1645">
        <v>7</v>
      </c>
      <c r="AK6" s="1646">
        <v>10</v>
      </c>
      <c r="AL6" s="1647">
        <v>7</v>
      </c>
      <c r="AM6" s="1645">
        <v>10</v>
      </c>
      <c r="AN6" s="1645">
        <v>7</v>
      </c>
      <c r="AO6" s="1648">
        <v>11</v>
      </c>
      <c r="AP6" s="1644">
        <v>7</v>
      </c>
      <c r="AQ6" s="1645">
        <v>12</v>
      </c>
      <c r="AR6" s="1645">
        <v>7</v>
      </c>
      <c r="AS6" s="1646">
        <v>13</v>
      </c>
      <c r="AT6" s="1647">
        <v>7</v>
      </c>
      <c r="AU6" s="1645">
        <v>14</v>
      </c>
      <c r="AV6" s="1645">
        <v>7</v>
      </c>
      <c r="AW6" s="1648">
        <v>15</v>
      </c>
      <c r="AX6" s="1644">
        <v>7</v>
      </c>
      <c r="AY6" s="1645">
        <v>16</v>
      </c>
      <c r="AZ6" s="1645">
        <v>7</v>
      </c>
      <c r="BA6" s="1646">
        <v>17</v>
      </c>
      <c r="BB6" s="1647">
        <v>7</v>
      </c>
      <c r="BC6" s="1645">
        <v>18</v>
      </c>
      <c r="BD6" s="1645">
        <v>7</v>
      </c>
      <c r="BE6" s="1648">
        <v>19</v>
      </c>
      <c r="BF6" s="1644">
        <v>6</v>
      </c>
      <c r="BG6" s="1645">
        <v>12</v>
      </c>
      <c r="BH6" s="1645">
        <v>5</v>
      </c>
      <c r="BI6" s="1646">
        <v>8</v>
      </c>
      <c r="BJ6" s="1647">
        <v>5</v>
      </c>
      <c r="BK6" s="1645">
        <v>6</v>
      </c>
      <c r="BL6" s="1645">
        <v>1</v>
      </c>
      <c r="BM6" s="1648">
        <v>3</v>
      </c>
      <c r="BN6" s="1644">
        <v>1</v>
      </c>
      <c r="BO6" s="1645">
        <v>1</v>
      </c>
      <c r="BP6" s="1645">
        <v>1</v>
      </c>
      <c r="BQ6" s="1646">
        <v>1</v>
      </c>
      <c r="BR6" s="1647">
        <v>1</v>
      </c>
      <c r="BS6" s="1645"/>
      <c r="BT6" s="1645"/>
      <c r="BU6" s="1648"/>
      <c r="BV6" s="1644"/>
      <c r="BW6" s="1652"/>
      <c r="BX6" s="441"/>
    </row>
    <row r="7" spans="1:280" ht="15" customHeight="1">
      <c r="A7" s="1621"/>
      <c r="B7" s="1622"/>
      <c r="C7" s="1622"/>
      <c r="D7" s="1622"/>
      <c r="E7" s="1622"/>
      <c r="F7" s="1622"/>
      <c r="G7" s="1622"/>
      <c r="H7" s="1622"/>
      <c r="I7" s="1623"/>
      <c r="J7" s="1630"/>
      <c r="K7" s="1631"/>
      <c r="L7" s="1631"/>
      <c r="M7" s="1631"/>
      <c r="N7" s="1632"/>
      <c r="O7" s="1650" t="s">
        <v>790</v>
      </c>
      <c r="P7" s="1650"/>
      <c r="Q7" s="1650"/>
      <c r="R7" s="1650"/>
      <c r="S7" s="1651"/>
      <c r="T7" s="1644"/>
      <c r="U7" s="1646"/>
      <c r="V7" s="1647"/>
      <c r="W7" s="1645"/>
      <c r="X7" s="1645">
        <v>4</v>
      </c>
      <c r="Y7" s="1648">
        <v>4</v>
      </c>
      <c r="Z7" s="1644">
        <v>7</v>
      </c>
      <c r="AA7" s="1645">
        <v>7</v>
      </c>
      <c r="AB7" s="1645">
        <v>9</v>
      </c>
      <c r="AC7" s="1646">
        <v>9</v>
      </c>
      <c r="AD7" s="1647">
        <v>9</v>
      </c>
      <c r="AE7" s="1645">
        <v>11</v>
      </c>
      <c r="AF7" s="1645">
        <v>9</v>
      </c>
      <c r="AG7" s="1648">
        <v>11</v>
      </c>
      <c r="AH7" s="1644">
        <v>9</v>
      </c>
      <c r="AI7" s="1645">
        <v>11</v>
      </c>
      <c r="AJ7" s="1645">
        <v>9</v>
      </c>
      <c r="AK7" s="1646">
        <v>11</v>
      </c>
      <c r="AL7" s="1647">
        <v>9</v>
      </c>
      <c r="AM7" s="1645">
        <v>11</v>
      </c>
      <c r="AN7" s="1645">
        <v>9</v>
      </c>
      <c r="AO7" s="1648">
        <v>12</v>
      </c>
      <c r="AP7" s="1644">
        <v>9</v>
      </c>
      <c r="AQ7" s="1645">
        <v>13</v>
      </c>
      <c r="AR7" s="1645">
        <v>9</v>
      </c>
      <c r="AS7" s="1646">
        <v>14</v>
      </c>
      <c r="AT7" s="1647">
        <v>9</v>
      </c>
      <c r="AU7" s="1645">
        <v>15</v>
      </c>
      <c r="AV7" s="1645">
        <v>9</v>
      </c>
      <c r="AW7" s="1648">
        <v>16</v>
      </c>
      <c r="AX7" s="1644">
        <v>9</v>
      </c>
      <c r="AY7" s="1645">
        <v>17</v>
      </c>
      <c r="AZ7" s="1645">
        <v>9</v>
      </c>
      <c r="BA7" s="1646">
        <v>18</v>
      </c>
      <c r="BB7" s="1647">
        <v>9</v>
      </c>
      <c r="BC7" s="1645">
        <v>19</v>
      </c>
      <c r="BD7" s="1645">
        <v>9</v>
      </c>
      <c r="BE7" s="1648">
        <v>20</v>
      </c>
      <c r="BF7" s="1644">
        <v>9</v>
      </c>
      <c r="BG7" s="1645">
        <v>9</v>
      </c>
      <c r="BH7" s="1645">
        <v>7</v>
      </c>
      <c r="BI7" s="1646">
        <v>7</v>
      </c>
      <c r="BJ7" s="1647">
        <v>4</v>
      </c>
      <c r="BK7" s="1645">
        <v>4</v>
      </c>
      <c r="BL7" s="1645">
        <v>2</v>
      </c>
      <c r="BM7" s="1648">
        <v>2</v>
      </c>
      <c r="BN7" s="1644">
        <v>2</v>
      </c>
      <c r="BO7" s="1645">
        <v>2</v>
      </c>
      <c r="BP7" s="1645">
        <v>1</v>
      </c>
      <c r="BQ7" s="1646">
        <v>2</v>
      </c>
      <c r="BR7" s="1647"/>
      <c r="BS7" s="1645"/>
      <c r="BT7" s="1645"/>
      <c r="BU7" s="1648"/>
      <c r="BV7" s="1644"/>
      <c r="BW7" s="1652"/>
      <c r="BX7" s="441"/>
    </row>
    <row r="8" spans="1:280" ht="15" customHeight="1">
      <c r="A8" s="1621"/>
      <c r="B8" s="1622"/>
      <c r="C8" s="1622"/>
      <c r="D8" s="1622"/>
      <c r="E8" s="1622"/>
      <c r="F8" s="1622"/>
      <c r="G8" s="1622"/>
      <c r="H8" s="1622"/>
      <c r="I8" s="1623"/>
      <c r="J8" s="1630"/>
      <c r="K8" s="1631"/>
      <c r="L8" s="1631"/>
      <c r="M8" s="1631"/>
      <c r="N8" s="1632"/>
      <c r="O8" s="1650" t="s">
        <v>791</v>
      </c>
      <c r="P8" s="1650"/>
      <c r="Q8" s="1650"/>
      <c r="R8" s="1650"/>
      <c r="S8" s="1651"/>
      <c r="T8" s="1644"/>
      <c r="U8" s="1646"/>
      <c r="V8" s="1647"/>
      <c r="W8" s="1645"/>
      <c r="X8" s="1645">
        <v>25</v>
      </c>
      <c r="Y8" s="1648">
        <v>25</v>
      </c>
      <c r="Z8" s="1644">
        <v>30</v>
      </c>
      <c r="AA8" s="1645">
        <v>30</v>
      </c>
      <c r="AB8" s="1645">
        <v>32</v>
      </c>
      <c r="AC8" s="1646">
        <v>34</v>
      </c>
      <c r="AD8" s="1647">
        <v>32</v>
      </c>
      <c r="AE8" s="1645">
        <v>12</v>
      </c>
      <c r="AF8" s="1645">
        <v>32</v>
      </c>
      <c r="AG8" s="1648">
        <v>12</v>
      </c>
      <c r="AH8" s="1644">
        <v>32</v>
      </c>
      <c r="AI8" s="1645">
        <v>12</v>
      </c>
      <c r="AJ8" s="1645">
        <v>32</v>
      </c>
      <c r="AK8" s="1646">
        <v>12</v>
      </c>
      <c r="AL8" s="1647">
        <v>32</v>
      </c>
      <c r="AM8" s="1645">
        <v>12</v>
      </c>
      <c r="AN8" s="1645">
        <v>32</v>
      </c>
      <c r="AO8" s="1648">
        <v>13</v>
      </c>
      <c r="AP8" s="1644">
        <v>32</v>
      </c>
      <c r="AQ8" s="1645">
        <v>14</v>
      </c>
      <c r="AR8" s="1645">
        <v>32</v>
      </c>
      <c r="AS8" s="1646">
        <v>15</v>
      </c>
      <c r="AT8" s="1647">
        <v>32</v>
      </c>
      <c r="AU8" s="1645">
        <v>16</v>
      </c>
      <c r="AV8" s="1645">
        <v>32</v>
      </c>
      <c r="AW8" s="1648">
        <v>17</v>
      </c>
      <c r="AX8" s="1644">
        <v>32</v>
      </c>
      <c r="AY8" s="1645">
        <v>18</v>
      </c>
      <c r="AZ8" s="1645">
        <v>32</v>
      </c>
      <c r="BA8" s="1646">
        <v>19</v>
      </c>
      <c r="BB8" s="1647">
        <v>32</v>
      </c>
      <c r="BC8" s="1645">
        <v>20</v>
      </c>
      <c r="BD8" s="1645">
        <v>32</v>
      </c>
      <c r="BE8" s="1648">
        <v>21</v>
      </c>
      <c r="BF8" s="1644">
        <v>32</v>
      </c>
      <c r="BG8" s="1645">
        <v>34</v>
      </c>
      <c r="BH8" s="1645">
        <v>28</v>
      </c>
      <c r="BI8" s="1646">
        <v>28</v>
      </c>
      <c r="BJ8" s="1647">
        <v>20</v>
      </c>
      <c r="BK8" s="1645">
        <v>20</v>
      </c>
      <c r="BL8" s="1645">
        <v>8</v>
      </c>
      <c r="BM8" s="1648">
        <v>10</v>
      </c>
      <c r="BN8" s="1644">
        <v>4</v>
      </c>
      <c r="BO8" s="1645">
        <v>4</v>
      </c>
      <c r="BP8" s="1645">
        <v>2</v>
      </c>
      <c r="BQ8" s="1646">
        <v>4</v>
      </c>
      <c r="BR8" s="1647"/>
      <c r="BS8" s="1645"/>
      <c r="BT8" s="1645"/>
      <c r="BU8" s="1648"/>
      <c r="BV8" s="1644"/>
      <c r="BW8" s="1652"/>
      <c r="BX8" s="441"/>
    </row>
    <row r="9" spans="1:280" ht="15" customHeight="1">
      <c r="A9" s="1621"/>
      <c r="B9" s="1622"/>
      <c r="C9" s="1622"/>
      <c r="D9" s="1622"/>
      <c r="E9" s="1622"/>
      <c r="F9" s="1622"/>
      <c r="G9" s="1622"/>
      <c r="H9" s="1622"/>
      <c r="I9" s="1623"/>
      <c r="J9" s="1630"/>
      <c r="K9" s="1631"/>
      <c r="L9" s="1631"/>
      <c r="M9" s="1631"/>
      <c r="N9" s="1632"/>
      <c r="O9" s="1650" t="s">
        <v>792</v>
      </c>
      <c r="P9" s="1650"/>
      <c r="Q9" s="1650"/>
      <c r="R9" s="1650"/>
      <c r="S9" s="1651"/>
      <c r="T9" s="1644"/>
      <c r="U9" s="1646"/>
      <c r="V9" s="1647"/>
      <c r="W9" s="1645"/>
      <c r="X9" s="1645">
        <v>25</v>
      </c>
      <c r="Y9" s="1648">
        <v>10</v>
      </c>
      <c r="Z9" s="1644">
        <v>25</v>
      </c>
      <c r="AA9" s="1645">
        <v>10</v>
      </c>
      <c r="AB9" s="1645">
        <v>30</v>
      </c>
      <c r="AC9" s="1646">
        <v>15</v>
      </c>
      <c r="AD9" s="1647">
        <v>30</v>
      </c>
      <c r="AE9" s="1645">
        <v>13</v>
      </c>
      <c r="AF9" s="1645">
        <v>30</v>
      </c>
      <c r="AG9" s="1648">
        <v>13</v>
      </c>
      <c r="AH9" s="1644">
        <v>30</v>
      </c>
      <c r="AI9" s="1645">
        <v>13</v>
      </c>
      <c r="AJ9" s="1645">
        <v>30</v>
      </c>
      <c r="AK9" s="1646">
        <v>13</v>
      </c>
      <c r="AL9" s="1647">
        <v>30</v>
      </c>
      <c r="AM9" s="1645">
        <v>13</v>
      </c>
      <c r="AN9" s="1645">
        <v>30</v>
      </c>
      <c r="AO9" s="1648">
        <v>14</v>
      </c>
      <c r="AP9" s="1644">
        <v>30</v>
      </c>
      <c r="AQ9" s="1645">
        <v>15</v>
      </c>
      <c r="AR9" s="1645">
        <v>30</v>
      </c>
      <c r="AS9" s="1646">
        <v>16</v>
      </c>
      <c r="AT9" s="1647">
        <v>30</v>
      </c>
      <c r="AU9" s="1645">
        <v>17</v>
      </c>
      <c r="AV9" s="1645">
        <v>30</v>
      </c>
      <c r="AW9" s="1648">
        <v>18</v>
      </c>
      <c r="AX9" s="1644">
        <v>30</v>
      </c>
      <c r="AY9" s="1645">
        <v>19</v>
      </c>
      <c r="AZ9" s="1645">
        <v>30</v>
      </c>
      <c r="BA9" s="1646">
        <v>20</v>
      </c>
      <c r="BB9" s="1647">
        <v>30</v>
      </c>
      <c r="BC9" s="1645">
        <v>21</v>
      </c>
      <c r="BD9" s="1645">
        <v>30</v>
      </c>
      <c r="BE9" s="1648">
        <v>22</v>
      </c>
      <c r="BF9" s="1644">
        <v>30</v>
      </c>
      <c r="BG9" s="1645">
        <v>15</v>
      </c>
      <c r="BH9" s="1645">
        <v>25</v>
      </c>
      <c r="BI9" s="1646">
        <v>12</v>
      </c>
      <c r="BJ9" s="1647">
        <v>20</v>
      </c>
      <c r="BK9" s="1645">
        <v>10</v>
      </c>
      <c r="BL9" s="1645">
        <v>8</v>
      </c>
      <c r="BM9" s="1648">
        <v>5</v>
      </c>
      <c r="BN9" s="1644">
        <v>3</v>
      </c>
      <c r="BO9" s="1645">
        <v>1</v>
      </c>
      <c r="BP9" s="1645">
        <v>3</v>
      </c>
      <c r="BQ9" s="1646">
        <v>1</v>
      </c>
      <c r="BR9" s="1647"/>
      <c r="BS9" s="1645"/>
      <c r="BT9" s="1645"/>
      <c r="BU9" s="1648"/>
      <c r="BV9" s="1644"/>
      <c r="BW9" s="1652"/>
      <c r="BX9" s="441"/>
    </row>
    <row r="10" spans="1:280" ht="15" customHeight="1">
      <c r="A10" s="1621"/>
      <c r="B10" s="1622"/>
      <c r="C10" s="1622"/>
      <c r="D10" s="1622"/>
      <c r="E10" s="1622"/>
      <c r="F10" s="1622"/>
      <c r="G10" s="1622"/>
      <c r="H10" s="1622"/>
      <c r="I10" s="1623"/>
      <c r="J10" s="1630"/>
      <c r="K10" s="1631"/>
      <c r="L10" s="1631"/>
      <c r="M10" s="1631"/>
      <c r="N10" s="1632"/>
      <c r="O10" s="393"/>
      <c r="P10" s="393"/>
      <c r="Q10" s="393"/>
      <c r="R10" s="393"/>
      <c r="S10" s="394"/>
      <c r="T10" s="1657"/>
      <c r="U10" s="1654"/>
      <c r="V10" s="1655"/>
      <c r="W10" s="1653"/>
      <c r="X10" s="1653"/>
      <c r="Y10" s="1656"/>
      <c r="Z10" s="1657"/>
      <c r="AA10" s="1653"/>
      <c r="AB10" s="1653"/>
      <c r="AC10" s="1654"/>
      <c r="AD10" s="1655"/>
      <c r="AE10" s="1653"/>
      <c r="AF10" s="1653"/>
      <c r="AG10" s="1656"/>
      <c r="AH10" s="1657"/>
      <c r="AI10" s="1653"/>
      <c r="AJ10" s="1653"/>
      <c r="AK10" s="1654"/>
      <c r="AL10" s="1655"/>
      <c r="AM10" s="1653"/>
      <c r="AN10" s="1653"/>
      <c r="AO10" s="1656"/>
      <c r="AP10" s="1657"/>
      <c r="AQ10" s="1653"/>
      <c r="AR10" s="1653"/>
      <c r="AS10" s="1654"/>
      <c r="AT10" s="1655"/>
      <c r="AU10" s="1653"/>
      <c r="AV10" s="1653"/>
      <c r="AW10" s="1656"/>
      <c r="AX10" s="1657"/>
      <c r="AY10" s="1653"/>
      <c r="AZ10" s="1653"/>
      <c r="BA10" s="1654"/>
      <c r="BB10" s="1655"/>
      <c r="BC10" s="1653"/>
      <c r="BD10" s="1653"/>
      <c r="BE10" s="1656"/>
      <c r="BF10" s="1657"/>
      <c r="BG10" s="1653"/>
      <c r="BH10" s="1653"/>
      <c r="BI10" s="1654"/>
      <c r="BJ10" s="1655"/>
      <c r="BK10" s="1653"/>
      <c r="BL10" s="1653"/>
      <c r="BM10" s="1656"/>
      <c r="BN10" s="1657"/>
      <c r="BO10" s="1653"/>
      <c r="BP10" s="1653"/>
      <c r="BQ10" s="1654"/>
      <c r="BR10" s="1655"/>
      <c r="BS10" s="1653"/>
      <c r="BT10" s="1653"/>
      <c r="BU10" s="1656"/>
      <c r="BV10" s="1657"/>
      <c r="BW10" s="1663"/>
      <c r="BX10" s="441"/>
    </row>
    <row r="11" spans="1:280" ht="15" customHeight="1" thickBot="1">
      <c r="A11" s="1624"/>
      <c r="B11" s="1625"/>
      <c r="C11" s="1625"/>
      <c r="D11" s="1625"/>
      <c r="E11" s="1625"/>
      <c r="F11" s="1625"/>
      <c r="G11" s="1625"/>
      <c r="H11" s="1625"/>
      <c r="I11" s="1626"/>
      <c r="J11" s="1633"/>
      <c r="K11" s="1634"/>
      <c r="L11" s="1634"/>
      <c r="M11" s="1634"/>
      <c r="N11" s="1635"/>
      <c r="O11" s="1664" t="s">
        <v>60</v>
      </c>
      <c r="P11" s="1665"/>
      <c r="Q11" s="1665"/>
      <c r="R11" s="1665"/>
      <c r="S11" s="1666"/>
      <c r="T11" s="1658">
        <f>SUM(T5:T10)*1</f>
        <v>1</v>
      </c>
      <c r="U11" s="1660"/>
      <c r="V11" s="1661">
        <f>SUM(V5:V10)</f>
        <v>9</v>
      </c>
      <c r="W11" s="1659"/>
      <c r="X11" s="1659">
        <f>SUM(X5:X10)</f>
        <v>61</v>
      </c>
      <c r="Y11" s="1662"/>
      <c r="Z11" s="1658">
        <f>SUM(Z5:Z10)</f>
        <v>75</v>
      </c>
      <c r="AA11" s="1659"/>
      <c r="AB11" s="1659">
        <f>SUM(AB5:AB10)</f>
        <v>87</v>
      </c>
      <c r="AC11" s="1660"/>
      <c r="AD11" s="1661">
        <f>SUM(AD5:AD10)</f>
        <v>87</v>
      </c>
      <c r="AE11" s="1659"/>
      <c r="AF11" s="1659">
        <f>SUM(AF5:AF10)</f>
        <v>87</v>
      </c>
      <c r="AG11" s="1662"/>
      <c r="AH11" s="1658">
        <f>SUM(AH5:AH10)</f>
        <v>87</v>
      </c>
      <c r="AI11" s="1659"/>
      <c r="AJ11" s="1659">
        <f>SUM(AJ5:AJ10)</f>
        <v>87</v>
      </c>
      <c r="AK11" s="1660"/>
      <c r="AL11" s="1661">
        <f>SUM(AL5:AL10)</f>
        <v>87</v>
      </c>
      <c r="AM11" s="1659"/>
      <c r="AN11" s="1659">
        <f>SUM(AN5:AN10)</f>
        <v>87</v>
      </c>
      <c r="AO11" s="1662"/>
      <c r="AP11" s="1658">
        <f>SUM(AP5:AP10)</f>
        <v>87</v>
      </c>
      <c r="AQ11" s="1659"/>
      <c r="AR11" s="1659">
        <f>SUM(AR5:AR10)</f>
        <v>87</v>
      </c>
      <c r="AS11" s="1660"/>
      <c r="AT11" s="1661">
        <f>SUM(AT5:AT10)</f>
        <v>87</v>
      </c>
      <c r="AU11" s="1659"/>
      <c r="AV11" s="1659">
        <f>SUM(AV5:AV10)</f>
        <v>87</v>
      </c>
      <c r="AW11" s="1662"/>
      <c r="AX11" s="1658">
        <f>SUM(AX5:AX10)</f>
        <v>87</v>
      </c>
      <c r="AY11" s="1659"/>
      <c r="AZ11" s="1659">
        <f>SUM(AZ5:AZ10)</f>
        <v>87</v>
      </c>
      <c r="BA11" s="1660"/>
      <c r="BB11" s="1661">
        <f>SUM(BB5:BB10)</f>
        <v>87</v>
      </c>
      <c r="BC11" s="1659"/>
      <c r="BD11" s="1659">
        <f>SUM(BD5:BD10)</f>
        <v>87</v>
      </c>
      <c r="BE11" s="1662"/>
      <c r="BF11" s="1658">
        <f>SUM(BF5:BF10)</f>
        <v>84</v>
      </c>
      <c r="BG11" s="1659"/>
      <c r="BH11" s="1659">
        <f>SUM(BH5:BH10)</f>
        <v>70</v>
      </c>
      <c r="BI11" s="1660"/>
      <c r="BJ11" s="1661">
        <f>SUM(BJ5:BJ10)</f>
        <v>53</v>
      </c>
      <c r="BK11" s="1659"/>
      <c r="BL11" s="1659">
        <f>SUM(BL5:BL10)</f>
        <v>20</v>
      </c>
      <c r="BM11" s="1662"/>
      <c r="BN11" s="1658">
        <f>SUM(BN5:BN10)</f>
        <v>11</v>
      </c>
      <c r="BO11" s="1659"/>
      <c r="BP11" s="1659">
        <f>SUM(BP5:BP10)</f>
        <v>7</v>
      </c>
      <c r="BQ11" s="1660"/>
      <c r="BR11" s="1661">
        <f>SUM(BR5:BR10)</f>
        <v>1</v>
      </c>
      <c r="BS11" s="1659"/>
      <c r="BT11" s="1659">
        <f>SUM(BT5:BT10)</f>
        <v>0</v>
      </c>
      <c r="BU11" s="1662"/>
      <c r="BV11" s="1658">
        <f>SUM(BV5:BV10)</f>
        <v>0</v>
      </c>
      <c r="BW11" s="1667"/>
      <c r="BX11" s="441"/>
      <c r="JT11" s="284">
        <v>7</v>
      </c>
    </row>
    <row r="12" spans="1:280" ht="15.9" customHeight="1">
      <c r="A12" s="1668" t="s">
        <v>1126</v>
      </c>
      <c r="B12" s="1669"/>
      <c r="C12" s="1669"/>
      <c r="D12" s="1669"/>
      <c r="E12" s="1669"/>
      <c r="F12" s="1669"/>
      <c r="G12" s="1670"/>
      <c r="H12" s="1677" t="s">
        <v>1127</v>
      </c>
      <c r="I12" s="1677"/>
      <c r="J12" s="1677"/>
      <c r="K12" s="1677"/>
      <c r="L12" s="1677"/>
      <c r="M12" s="1677"/>
      <c r="N12" s="1677"/>
      <c r="O12" s="1677"/>
      <c r="P12" s="1677"/>
      <c r="Q12" s="1677"/>
      <c r="R12" s="1677"/>
      <c r="S12" s="1678"/>
      <c r="T12" s="1679">
        <f>ROUND((TRUNC(T5/3,1)+TRUNC((T6+T7)/6,1)+TRUNC(T8/$H$2,1)+TRUNC((T9)/30,1)),0)</f>
        <v>0</v>
      </c>
      <c r="U12" s="1680"/>
      <c r="V12" s="1681">
        <f>ROUND((TRUNC(V5/3,1)+TRUNC((V6+V7)/6,1)+TRUNC(V8/$H$2,1)+TRUNC((V9)/30,1)),0)</f>
        <v>2</v>
      </c>
      <c r="W12" s="1682"/>
      <c r="X12" s="1682">
        <f t="shared" ref="X12" si="0">ROUND((TRUNC(X5/3,1)+TRUNC((X6+X7)/6,1)+TRUNC(X8/$H$2,1)+TRUNC((X9)/30,1)),0)</f>
        <v>5</v>
      </c>
      <c r="Y12" s="1683"/>
      <c r="Z12" s="1679">
        <f t="shared" ref="Z12" si="1">ROUND((TRUNC(Z5/3,1)+TRUNC((Z6+Z7)/6,1)+TRUNC(Z8/$H$2,1)+TRUNC((Z9)/30,1)),0)</f>
        <v>7</v>
      </c>
      <c r="AA12" s="1682"/>
      <c r="AB12" s="1682">
        <f t="shared" ref="AB12" si="2">ROUND((TRUNC(AB5/3,1)+TRUNC((AB6+AB7)/6,1)+TRUNC(AB8/$H$2,1)+TRUNC((AB9)/30,1)),0)</f>
        <v>9</v>
      </c>
      <c r="AC12" s="1680"/>
      <c r="AD12" s="1681">
        <f>ROUND((TRUNC(AD5/3,1)+TRUNC((AD6+AD7)/6,1)+TRUNC(AD8/$H$2,1)+TRUNC((AD9)/30,1)),0)</f>
        <v>9</v>
      </c>
      <c r="AE12" s="1682"/>
      <c r="AF12" s="1682">
        <f t="shared" ref="AF12" si="3">ROUND((TRUNC(AF5/3,1)+TRUNC((AF6+AF7)/6,1)+TRUNC(AF8/$H$2,1)+TRUNC((AF9)/30,1)),0)</f>
        <v>9</v>
      </c>
      <c r="AG12" s="1683"/>
      <c r="AH12" s="1679">
        <f t="shared" ref="AH12" si="4">ROUND((TRUNC(AH5/3,1)+TRUNC((AH6+AH7)/6,1)+TRUNC(AH8/$H$2,1)+TRUNC((AH9)/30,1)),0)</f>
        <v>9</v>
      </c>
      <c r="AI12" s="1682"/>
      <c r="AJ12" s="1682">
        <f t="shared" ref="AJ12" si="5">ROUND((TRUNC(AJ5/3,1)+TRUNC((AJ6+AJ7)/6,1)+TRUNC(AJ8/$H$2,1)+TRUNC((AJ9)/30,1)),0)</f>
        <v>9</v>
      </c>
      <c r="AK12" s="1680"/>
      <c r="AL12" s="1681">
        <f t="shared" ref="AL12" si="6">ROUND((TRUNC(AL5/3,1)+TRUNC((AL6+AL7)/6,1)+TRUNC(AL8/$H$2,1)+TRUNC((AL9)/30,1)),0)</f>
        <v>9</v>
      </c>
      <c r="AM12" s="1682"/>
      <c r="AN12" s="1682">
        <f t="shared" ref="AN12" si="7">ROUND((TRUNC(AN5/3,1)+TRUNC((AN6+AN7)/6,1)+TRUNC(AN8/$H$2,1)+TRUNC((AN9)/30,1)),0)</f>
        <v>9</v>
      </c>
      <c r="AO12" s="1683"/>
      <c r="AP12" s="1679">
        <f t="shared" ref="AP12" si="8">ROUND((TRUNC(AP5/3,1)+TRUNC((AP6+AP7)/6,1)+TRUNC(AP8/$H$2,1)+TRUNC((AP9)/30,1)),0)</f>
        <v>9</v>
      </c>
      <c r="AQ12" s="1682"/>
      <c r="AR12" s="1682">
        <f t="shared" ref="AR12" si="9">ROUND((TRUNC(AR5/3,1)+TRUNC((AR6+AR7)/6,1)+TRUNC(AR8/$H$2,1)+TRUNC((AR9)/30,1)),0)</f>
        <v>9</v>
      </c>
      <c r="AS12" s="1680"/>
      <c r="AT12" s="1681">
        <f t="shared" ref="AT12" si="10">ROUND((TRUNC(AT5/3,1)+TRUNC((AT6+AT7)/6,1)+TRUNC(AT8/$H$2,1)+TRUNC((AT9)/30,1)),0)</f>
        <v>9</v>
      </c>
      <c r="AU12" s="1682"/>
      <c r="AV12" s="1682">
        <f t="shared" ref="AV12" si="11">ROUND((TRUNC(AV5/3,1)+TRUNC((AV6+AV7)/6,1)+TRUNC(AV8/$H$2,1)+TRUNC((AV9)/30,1)),0)</f>
        <v>9</v>
      </c>
      <c r="AW12" s="1683"/>
      <c r="AX12" s="1679">
        <f t="shared" ref="AX12" si="12">ROUND((TRUNC(AX5/3,1)+TRUNC((AX6+AX7)/6,1)+TRUNC(AX8/$H$2,1)+TRUNC((AX9)/30,1)),0)</f>
        <v>9</v>
      </c>
      <c r="AY12" s="1682"/>
      <c r="AZ12" s="1682">
        <f t="shared" ref="AZ12" si="13">ROUND((TRUNC(AZ5/3,1)+TRUNC((AZ6+AZ7)/6,1)+TRUNC(AZ8/$H$2,1)+TRUNC((AZ9)/30,1)),0)</f>
        <v>9</v>
      </c>
      <c r="BA12" s="1680"/>
      <c r="BB12" s="1681">
        <f t="shared" ref="BB12" si="14">ROUND((TRUNC(BB5/3,1)+TRUNC((BB6+BB7)/6,1)+TRUNC(BB8/$H$2,1)+TRUNC((BB9)/30,1)),0)</f>
        <v>9</v>
      </c>
      <c r="BC12" s="1682"/>
      <c r="BD12" s="1682">
        <f t="shared" ref="BD12" si="15">ROUND((TRUNC(BD5/3,1)+TRUNC((BD6+BD7)/6,1)+TRUNC(BD8/$H$2,1)+TRUNC((BD9)/30,1)),0)</f>
        <v>9</v>
      </c>
      <c r="BE12" s="1683"/>
      <c r="BF12" s="1679">
        <f t="shared" ref="BF12" si="16">ROUND((TRUNC(BF5/3,1)+TRUNC((BF6+BF7)/6,1)+TRUNC(BF8/$H$2,1)+TRUNC((BF9)/30,1)),0)</f>
        <v>8</v>
      </c>
      <c r="BG12" s="1682"/>
      <c r="BH12" s="1682">
        <f t="shared" ref="BH12" si="17">ROUND((TRUNC(BH5/3,1)+TRUNC((BH6+BH7)/6,1)+TRUNC(BH8/$H$2,1)+TRUNC((BH9)/30,1)),0)</f>
        <v>6</v>
      </c>
      <c r="BI12" s="1680"/>
      <c r="BJ12" s="1681">
        <f t="shared" ref="BJ12" si="18">ROUND((TRUNC(BJ5/3,1)+TRUNC((BJ6+BJ7)/6,1)+TRUNC(BJ8/$H$2,1)+TRUNC((BJ9)/30,1)),0)</f>
        <v>5</v>
      </c>
      <c r="BK12" s="1682"/>
      <c r="BL12" s="1682">
        <f t="shared" ref="BL12" si="19">ROUND((TRUNC(BL5/3,1)+TRUNC((BL6+BL7)/6,1)+TRUNC(BL8/$H$2,1)+TRUNC((BL9)/30,1)),0)</f>
        <v>2</v>
      </c>
      <c r="BM12" s="1683"/>
      <c r="BN12" s="1679">
        <f t="shared" ref="BN12" si="20">ROUND((TRUNC(BN5/3,1)+TRUNC((BN6+BN7)/6,1)+TRUNC(BN8/$H$2,1)+TRUNC((BN9)/30,1)),0)</f>
        <v>1</v>
      </c>
      <c r="BO12" s="1682"/>
      <c r="BP12" s="1682">
        <f t="shared" ref="BP12" si="21">ROUND((TRUNC(BP5/3,1)+TRUNC((BP6+BP7)/6,1)+TRUNC(BP8/$H$2,1)+TRUNC((BP9)/30,1)),0)</f>
        <v>1</v>
      </c>
      <c r="BQ12" s="1680"/>
      <c r="BR12" s="1681">
        <f t="shared" ref="BR12" si="22">ROUND((TRUNC(BR5/3,1)+TRUNC((BR6+BR7)/6,1)+TRUNC(BR8/$H$2,1)+TRUNC((BR9)/30,1)),0)</f>
        <v>0</v>
      </c>
      <c r="BS12" s="1682"/>
      <c r="BT12" s="1682">
        <f t="shared" ref="BT12" si="23">ROUND((TRUNC(BT5/3,1)+TRUNC((BT6+BT7)/6,1)+TRUNC(BT8/$H$2,1)+TRUNC((BT9)/30,1)),0)</f>
        <v>0</v>
      </c>
      <c r="BU12" s="1683"/>
      <c r="BV12" s="1679">
        <f t="shared" ref="BV12" si="24">ROUND((TRUNC(BV5/3,1)+TRUNC((BV6+BV7)/6,1)+TRUNC(BV8/$H$2,1)+TRUNC((BV9)/30,1)),0)</f>
        <v>0</v>
      </c>
      <c r="BW12" s="1684"/>
      <c r="BX12" s="441"/>
      <c r="JT12" s="284">
        <v>8</v>
      </c>
    </row>
    <row r="13" spans="1:280" ht="15.9" customHeight="1">
      <c r="A13" s="1671"/>
      <c r="B13" s="1672"/>
      <c r="C13" s="1672"/>
      <c r="D13" s="1672"/>
      <c r="E13" s="1672"/>
      <c r="F13" s="1672"/>
      <c r="G13" s="1673"/>
      <c r="H13" s="1685" t="s">
        <v>1128</v>
      </c>
      <c r="I13" s="1685"/>
      <c r="J13" s="1685"/>
      <c r="K13" s="1685"/>
      <c r="L13" s="1685"/>
      <c r="M13" s="1685"/>
      <c r="N13" s="1685"/>
      <c r="O13" s="1685"/>
      <c r="P13" s="1685"/>
      <c r="Q13" s="1685"/>
      <c r="R13" s="1685"/>
      <c r="S13" s="1686"/>
      <c r="T13" s="1687">
        <f>IF(AND(T12=0,T11&gt;0),2,IF(T12=1,2,T12))</f>
        <v>2</v>
      </c>
      <c r="U13" s="1688"/>
      <c r="V13" s="1689">
        <f t="shared" ref="V13" si="25">IF(AND(V12=0,V11&gt;0),2,IF(V12=1,2,V12))</f>
        <v>2</v>
      </c>
      <c r="W13" s="1690"/>
      <c r="X13" s="1690">
        <f t="shared" ref="X13" si="26">IF(AND(X12=0,X11&gt;0),2,IF(X12=1,2,X12))</f>
        <v>5</v>
      </c>
      <c r="Y13" s="1691"/>
      <c r="Z13" s="1687">
        <f t="shared" ref="Z13" si="27">IF(AND(Z12=0,Z11&gt;0),2,IF(Z12=1,2,Z12))</f>
        <v>7</v>
      </c>
      <c r="AA13" s="1690"/>
      <c r="AB13" s="1690">
        <f t="shared" ref="AB13" si="28">IF(AND(AB12=0,AB11&gt;0),2,IF(AB12=1,2,AB12))</f>
        <v>9</v>
      </c>
      <c r="AC13" s="1688"/>
      <c r="AD13" s="1689">
        <f t="shared" ref="AD13" si="29">IF(AND(AD12=0,AD11&gt;0),2,IF(AD12=1,2,AD12))</f>
        <v>9</v>
      </c>
      <c r="AE13" s="1690"/>
      <c r="AF13" s="1690">
        <f t="shared" ref="AF13" si="30">IF(AND(AF12=0,AF11&gt;0),2,IF(AF12=1,2,AF12))</f>
        <v>9</v>
      </c>
      <c r="AG13" s="1691"/>
      <c r="AH13" s="1687">
        <f t="shared" ref="AH13" si="31">IF(AND(AH12=0,AH11&gt;0),2,IF(AH12=1,2,AH12))</f>
        <v>9</v>
      </c>
      <c r="AI13" s="1690"/>
      <c r="AJ13" s="1690">
        <f t="shared" ref="AJ13" si="32">IF(AND(AJ12=0,AJ11&gt;0),2,IF(AJ12=1,2,AJ12))</f>
        <v>9</v>
      </c>
      <c r="AK13" s="1688"/>
      <c r="AL13" s="1689">
        <f t="shared" ref="AL13" si="33">IF(AND(AL12=0,AL11&gt;0),2,IF(AL12=1,2,AL12))</f>
        <v>9</v>
      </c>
      <c r="AM13" s="1690"/>
      <c r="AN13" s="1690">
        <f t="shared" ref="AN13" si="34">IF(AND(AN12=0,AN11&gt;0),2,IF(AN12=1,2,AN12))</f>
        <v>9</v>
      </c>
      <c r="AO13" s="1691"/>
      <c r="AP13" s="1687">
        <f t="shared" ref="AP13" si="35">IF(AND(AP12=0,AP11&gt;0),2,IF(AP12=1,2,AP12))</f>
        <v>9</v>
      </c>
      <c r="AQ13" s="1690"/>
      <c r="AR13" s="1690">
        <f t="shared" ref="AR13" si="36">IF(AND(AR12=0,AR11&gt;0),2,IF(AR12=1,2,AR12))</f>
        <v>9</v>
      </c>
      <c r="AS13" s="1688"/>
      <c r="AT13" s="1689">
        <f t="shared" ref="AT13" si="37">IF(AND(AT12=0,AT11&gt;0),2,IF(AT12=1,2,AT12))</f>
        <v>9</v>
      </c>
      <c r="AU13" s="1690"/>
      <c r="AV13" s="1690">
        <f t="shared" ref="AV13" si="38">IF(AND(AV12=0,AV11&gt;0),2,IF(AV12=1,2,AV12))</f>
        <v>9</v>
      </c>
      <c r="AW13" s="1691"/>
      <c r="AX13" s="1687">
        <f t="shared" ref="AX13" si="39">IF(AND(AX12=0,AX11&gt;0),2,IF(AX12=1,2,AX12))</f>
        <v>9</v>
      </c>
      <c r="AY13" s="1690"/>
      <c r="AZ13" s="1690">
        <f t="shared" ref="AZ13" si="40">IF(AND(AZ12=0,AZ11&gt;0),2,IF(AZ12=1,2,AZ12))</f>
        <v>9</v>
      </c>
      <c r="BA13" s="1688"/>
      <c r="BB13" s="1689">
        <f t="shared" ref="BB13" si="41">IF(AND(BB12=0,BB11&gt;0),2,IF(BB12=1,2,BB12))</f>
        <v>9</v>
      </c>
      <c r="BC13" s="1690"/>
      <c r="BD13" s="1690">
        <f t="shared" ref="BD13" si="42">IF(AND(BD12=0,BD11&gt;0),2,IF(BD12=1,2,BD12))</f>
        <v>9</v>
      </c>
      <c r="BE13" s="1691"/>
      <c r="BF13" s="1687">
        <f t="shared" ref="BF13" si="43">IF(AND(BF12=0,BF11&gt;0),2,IF(BF12=1,2,BF12))</f>
        <v>8</v>
      </c>
      <c r="BG13" s="1690"/>
      <c r="BH13" s="1690">
        <f t="shared" ref="BH13" si="44">IF(AND(BH12=0,BH11&gt;0),2,IF(BH12=1,2,BH12))</f>
        <v>6</v>
      </c>
      <c r="BI13" s="1688"/>
      <c r="BJ13" s="1689">
        <f t="shared" ref="BJ13" si="45">IF(AND(BJ12=0,BJ11&gt;0),2,IF(BJ12=1,2,BJ12))</f>
        <v>5</v>
      </c>
      <c r="BK13" s="1690"/>
      <c r="BL13" s="1690">
        <f t="shared" ref="BL13" si="46">IF(AND(BL12=0,BL11&gt;0),2,IF(BL12=1,2,BL12))</f>
        <v>2</v>
      </c>
      <c r="BM13" s="1691"/>
      <c r="BN13" s="1687">
        <f t="shared" ref="BN13" si="47">IF(AND(BN12=0,BN11&gt;0),2,IF(BN12=1,2,BN12))</f>
        <v>2</v>
      </c>
      <c r="BO13" s="1690"/>
      <c r="BP13" s="1690">
        <f t="shared" ref="BP13" si="48">IF(AND(BP12=0,BP11&gt;0),2,IF(BP12=1,2,BP12))</f>
        <v>2</v>
      </c>
      <c r="BQ13" s="1688"/>
      <c r="BR13" s="1689">
        <f t="shared" ref="BR13" si="49">IF(AND(BR12=0,BR11&gt;0),2,IF(BR12=1,2,BR12))</f>
        <v>2</v>
      </c>
      <c r="BS13" s="1690"/>
      <c r="BT13" s="1690">
        <f t="shared" ref="BT13" si="50">IF(AND(BT12=0,BT11&gt;0),2,IF(BT12=1,2,BT12))</f>
        <v>0</v>
      </c>
      <c r="BU13" s="1691"/>
      <c r="BV13" s="1687">
        <f t="shared" ref="BV13" si="51">IF(AND(BV12=0,BV11&gt;0),2,IF(BV12=1,2,BV12))</f>
        <v>0</v>
      </c>
      <c r="BW13" s="1700"/>
      <c r="BX13" s="441"/>
      <c r="JT13" s="284">
        <v>8</v>
      </c>
    </row>
    <row r="14" spans="1:280" ht="15.9" customHeight="1">
      <c r="A14" s="1671"/>
      <c r="B14" s="1672"/>
      <c r="C14" s="1672"/>
      <c r="D14" s="1672"/>
      <c r="E14" s="1672"/>
      <c r="F14" s="1672"/>
      <c r="G14" s="1673"/>
      <c r="H14" s="1685" t="s">
        <v>1129</v>
      </c>
      <c r="I14" s="1685"/>
      <c r="J14" s="1685"/>
      <c r="K14" s="1685"/>
      <c r="L14" s="1685"/>
      <c r="M14" s="1685"/>
      <c r="N14" s="1685"/>
      <c r="O14" s="1685"/>
      <c r="P14" s="1685"/>
      <c r="Q14" s="1685"/>
      <c r="R14" s="1685"/>
      <c r="S14" s="1686"/>
      <c r="T14" s="442">
        <f t="shared" ref="T14:AY14" si="52">SUMIF($F19:$F107,"有",T19:T107)</f>
        <v>1</v>
      </c>
      <c r="U14" s="443">
        <f t="shared" si="52"/>
        <v>1</v>
      </c>
      <c r="V14" s="443">
        <f t="shared" si="52"/>
        <v>2</v>
      </c>
      <c r="W14" s="444">
        <f t="shared" si="52"/>
        <v>2</v>
      </c>
      <c r="X14" s="499">
        <f t="shared" si="52"/>
        <v>7</v>
      </c>
      <c r="Y14" s="443">
        <f t="shared" si="52"/>
        <v>7</v>
      </c>
      <c r="Z14" s="443">
        <f t="shared" si="52"/>
        <v>9</v>
      </c>
      <c r="AA14" s="498">
        <f t="shared" si="52"/>
        <v>9</v>
      </c>
      <c r="AB14" s="445">
        <f t="shared" si="52"/>
        <v>9</v>
      </c>
      <c r="AC14" s="443">
        <f t="shared" si="52"/>
        <v>9</v>
      </c>
      <c r="AD14" s="443">
        <f t="shared" si="52"/>
        <v>9</v>
      </c>
      <c r="AE14" s="444">
        <f t="shared" si="52"/>
        <v>9</v>
      </c>
      <c r="AF14" s="499">
        <f t="shared" si="52"/>
        <v>9</v>
      </c>
      <c r="AG14" s="443">
        <f t="shared" si="52"/>
        <v>9</v>
      </c>
      <c r="AH14" s="443">
        <f t="shared" si="52"/>
        <v>9</v>
      </c>
      <c r="AI14" s="498">
        <f t="shared" si="52"/>
        <v>9</v>
      </c>
      <c r="AJ14" s="445">
        <f t="shared" si="52"/>
        <v>9</v>
      </c>
      <c r="AK14" s="443">
        <f t="shared" si="52"/>
        <v>9</v>
      </c>
      <c r="AL14" s="443">
        <f t="shared" si="52"/>
        <v>9</v>
      </c>
      <c r="AM14" s="444">
        <f t="shared" si="52"/>
        <v>9</v>
      </c>
      <c r="AN14" s="499">
        <f t="shared" si="52"/>
        <v>9</v>
      </c>
      <c r="AO14" s="443">
        <f t="shared" si="52"/>
        <v>9</v>
      </c>
      <c r="AP14" s="443">
        <f t="shared" si="52"/>
        <v>9</v>
      </c>
      <c r="AQ14" s="498">
        <f t="shared" si="52"/>
        <v>9</v>
      </c>
      <c r="AR14" s="445">
        <f t="shared" si="52"/>
        <v>8</v>
      </c>
      <c r="AS14" s="443">
        <f t="shared" si="52"/>
        <v>8</v>
      </c>
      <c r="AT14" s="443">
        <f t="shared" si="52"/>
        <v>8</v>
      </c>
      <c r="AU14" s="444">
        <f t="shared" si="52"/>
        <v>9</v>
      </c>
      <c r="AV14" s="499">
        <f t="shared" si="52"/>
        <v>8</v>
      </c>
      <c r="AW14" s="443">
        <f t="shared" si="52"/>
        <v>8</v>
      </c>
      <c r="AX14" s="443">
        <f t="shared" si="52"/>
        <v>8</v>
      </c>
      <c r="AY14" s="498">
        <f t="shared" si="52"/>
        <v>8</v>
      </c>
      <c r="AZ14" s="445">
        <f t="shared" ref="AZ14:BW14" si="53">SUMIF($F19:$F107,"有",AZ19:AZ107)</f>
        <v>9</v>
      </c>
      <c r="BA14" s="443">
        <f t="shared" si="53"/>
        <v>9</v>
      </c>
      <c r="BB14" s="443">
        <f t="shared" si="53"/>
        <v>9</v>
      </c>
      <c r="BC14" s="444">
        <f t="shared" si="53"/>
        <v>9</v>
      </c>
      <c r="BD14" s="499">
        <f t="shared" si="53"/>
        <v>8</v>
      </c>
      <c r="BE14" s="443">
        <f t="shared" si="53"/>
        <v>8</v>
      </c>
      <c r="BF14" s="443">
        <f t="shared" si="53"/>
        <v>8</v>
      </c>
      <c r="BG14" s="498">
        <f t="shared" si="53"/>
        <v>8</v>
      </c>
      <c r="BH14" s="445">
        <f t="shared" si="53"/>
        <v>5</v>
      </c>
      <c r="BI14" s="443">
        <f t="shared" si="53"/>
        <v>5</v>
      </c>
      <c r="BJ14" s="443">
        <f t="shared" si="53"/>
        <v>4</v>
      </c>
      <c r="BK14" s="444">
        <f t="shared" si="53"/>
        <v>4</v>
      </c>
      <c r="BL14" s="499">
        <f t="shared" si="53"/>
        <v>5</v>
      </c>
      <c r="BM14" s="443">
        <f t="shared" si="53"/>
        <v>5</v>
      </c>
      <c r="BN14" s="443">
        <f t="shared" si="53"/>
        <v>3</v>
      </c>
      <c r="BO14" s="498">
        <f t="shared" si="53"/>
        <v>3</v>
      </c>
      <c r="BP14" s="499">
        <f t="shared" si="53"/>
        <v>2</v>
      </c>
      <c r="BQ14" s="443">
        <f t="shared" si="53"/>
        <v>1</v>
      </c>
      <c r="BR14" s="443">
        <f t="shared" si="53"/>
        <v>1</v>
      </c>
      <c r="BS14" s="498">
        <f t="shared" si="53"/>
        <v>1</v>
      </c>
      <c r="BT14" s="445">
        <f t="shared" si="53"/>
        <v>0</v>
      </c>
      <c r="BU14" s="443">
        <f t="shared" si="53"/>
        <v>0</v>
      </c>
      <c r="BV14" s="443">
        <f t="shared" si="53"/>
        <v>0</v>
      </c>
      <c r="BW14" s="446">
        <f t="shared" si="53"/>
        <v>0</v>
      </c>
      <c r="BX14" s="441"/>
    </row>
    <row r="15" spans="1:280" ht="25.5" customHeight="1">
      <c r="A15" s="1671"/>
      <c r="B15" s="1672"/>
      <c r="C15" s="1672"/>
      <c r="D15" s="1672"/>
      <c r="E15" s="1672"/>
      <c r="F15" s="1672"/>
      <c r="G15" s="1673"/>
      <c r="H15" s="1701" t="s">
        <v>1130</v>
      </c>
      <c r="I15" s="1685"/>
      <c r="J15" s="1685"/>
      <c r="K15" s="1685"/>
      <c r="L15" s="1685"/>
      <c r="M15" s="1685"/>
      <c r="N15" s="1685"/>
      <c r="O15" s="1685"/>
      <c r="P15" s="1685"/>
      <c r="Q15" s="1685"/>
      <c r="R15" s="1685"/>
      <c r="S15" s="1686"/>
      <c r="T15" s="442">
        <f>IF(AND(T11&gt;=0,T12&lt;=1),IF(SUMIF($H19:$H107,"○",T19:T107)&gt;0,T14+1,T14),T14)+SUMIF($G$19:$G$107,"○",T19:T107)</f>
        <v>2</v>
      </c>
      <c r="U15" s="443">
        <f>IF(AND(T11&gt;=0,T12&lt;=1),IF(SUMIF($H19:$H107,"○",U19:U107)&gt;0,U14+1,U14),U14)+SUMIF($G$19:$G$107,"○",U19:U107)</f>
        <v>2</v>
      </c>
      <c r="V15" s="443">
        <f>IF(AND(V11&gt;=0,V12&lt;=1),IF(SUMIF($H19:$H107,"○",V19:V107)&gt;0,V14+1,V14),V14)+SUMIF($G$19:$G$107,"○",V19:V107)</f>
        <v>2</v>
      </c>
      <c r="W15" s="444">
        <f>IF(AND(V11&gt;=0,V12&lt;=1),IF(SUMIF($H19:$H107,"○",W19:W107)&gt;0,W14+1,W14),W14)+SUMIF($G$19:$G$107,"○",W19:W107)</f>
        <v>2</v>
      </c>
      <c r="X15" s="556">
        <f>IF(AND(X11&gt;=0,X12&lt;=1),IF(SUMIF($H19:$H107,"○",X19:X107)&gt;0,X14+1,X14),X14)+SUMIF($G$19:$G$107,"○",X19:X107)</f>
        <v>7</v>
      </c>
      <c r="Y15" s="443">
        <f>IF(AND(X11&gt;=0,X12&lt;=1),IF(SUMIF($H19:$H107,"○",Y19:Y107)&gt;0,Y14+1,Y14),Y14)+SUMIF($G$19:$G$107,"○",Y19:Y107)</f>
        <v>7</v>
      </c>
      <c r="Z15" s="443">
        <f>IF(AND(Z11&gt;=0,Z12&lt;=1),IF(SUMIF($H19:$H107,"○",Z19:Z107)&gt;0,Z14+1,Z14),Z14)+SUMIF($G$19:$G$107,"○",Z19:Z107)</f>
        <v>9</v>
      </c>
      <c r="AA15" s="444">
        <f>IF(AND(Z11&gt;=0,Z12&lt;=1),IF(SUMIF($H19:$H107,"○",AA19:AA107)&gt;0,AA14+1,AA14),AA14)+SUMIF($G$19:$G$107,"○",AA19:AA107)</f>
        <v>9</v>
      </c>
      <c r="AB15" s="556">
        <f>IF(AND(AB11&gt;=0,AB12&lt;=1),IF(SUMIF($H19:$H107,"○",AB19:AB107)&gt;0,AB14+1,AB14),AB14)+SUMIF($G$19:$G$107,"○",AB19:AB107)</f>
        <v>9</v>
      </c>
      <c r="AC15" s="443">
        <f>IF(AND(AB11&gt;=0,AB12&lt;=1),IF(SUMIF($H19:$H107,"○",AC19:AC107)&gt;0,AC14+1,AC14),AC14)+SUMIF($G$19:$G$107,"○",AC19:AC107)</f>
        <v>9</v>
      </c>
      <c r="AD15" s="443">
        <f>IF(AND(AD11&gt;=0,AD12&lt;=1),IF(SUMIF($H19:$H107,"○",AD19:AD107)&gt;0,AD14+1,AD14),AD14)+SUMIF($G$19:$G$107,"○",AD19:AD107)</f>
        <v>9</v>
      </c>
      <c r="AE15" s="444">
        <f>IF(AND(AD11&gt;=0,AD12&lt;=1),IF(SUMIF($H19:$H107,"○",AE19:AE107)&gt;0,AE14+1,AE14),AE14)+SUMIF($G$19:$G$107,"○",AE19:AE107)</f>
        <v>9</v>
      </c>
      <c r="AF15" s="556">
        <f>IF(AND(AF11&gt;=0,AF12&lt;=1),IF(SUMIF($H19:$H107,"○",AF19:AF107)&gt;0,AF14+1,AF14),AF14)+SUMIF($G$19:$G$107,"○",AF19:AF107)</f>
        <v>10</v>
      </c>
      <c r="AG15" s="443">
        <f>IF(AND(AF11&gt;=0,AF12&lt;=1),IF(SUMIF($H19:$H107,"○",AG19:AG107)&gt;0,AG14+1,AG14),AG14)+SUMIF($G$19:$G$107,"○",AG19:AG107)</f>
        <v>10</v>
      </c>
      <c r="AH15" s="443">
        <f>IF(AND(AH11&gt;=0,AH12&lt;=1),IF(SUMIF($H19:$H107,"○",AH19:AH107)&gt;0,AH14+1,AH14),AH14)+SUMIF($G$19:$G$107,"○",AH19:AH107)</f>
        <v>10</v>
      </c>
      <c r="AI15" s="444">
        <f>IF(AND(AH11&gt;=0,AH12&lt;=1),IF(SUMIF($H19:$H107,"○",AI19:AI107)&gt;0,AI14+1,AI14),AI14)+SUMIF($G$19:$G$107,"○",AI19:AI107)</f>
        <v>10</v>
      </c>
      <c r="AJ15" s="556">
        <f>IF(AND(AJ11&gt;=0,AJ12&lt;=1),IF(SUMIF($H19:$H107,"○",AJ19:AJ107)&gt;0,AJ14+1,AJ14),AJ14)+SUMIF($G$19:$G$107,"○",AJ19:AJ107)</f>
        <v>10</v>
      </c>
      <c r="AK15" s="443">
        <f>IF(AND(AJ11&gt;=0,AJ12&lt;=1),IF(SUMIF($H19:$H107,"○",AK19:AK107)&gt;0,AK14+1,AK14),AK14)+SUMIF($G$19:$G$107,"○",AK19:AK107)</f>
        <v>10</v>
      </c>
      <c r="AL15" s="443">
        <f>IF(AND(AL11&gt;=0,AL12&lt;=1),IF(SUMIF($H19:$H107,"○",AL19:AL107)&gt;0,AL14+1,AL14),AL14)+SUMIF($G$19:$G$107,"○",AL19:AL107)</f>
        <v>10</v>
      </c>
      <c r="AM15" s="557">
        <f>IF(AND(AL11&gt;=0,AL12&lt;=1),IF(SUMIF($H19:$H107,"○",AM19:AM107)&gt;0,AM14+1,AM14),AM14)+SUMIF($G$19:$G$107,"○",AM19:AM107)</f>
        <v>10</v>
      </c>
      <c r="AN15" s="442">
        <f>IF(AND(AN11&gt;=0,AN12&lt;=1),IF(SUMIF($H19:$H107,"○",AN19:AN107)&gt;0,AN14+1,AN14),AN14)+SUMIF($G$19:$G$107,"○",AN19:AN107)</f>
        <v>9</v>
      </c>
      <c r="AO15" s="443">
        <f>IF(AND(AN11&gt;=0,AN12&lt;=1),IF(SUMIF($H19:$H107,"○",AO19:AO107)&gt;0,AO14+1,AO14),AO14)+SUMIF($G$19:$G$107,"○",AO19:AO107)</f>
        <v>9</v>
      </c>
      <c r="AP15" s="443">
        <f>IF(AND(AP11&gt;=0,AP12&lt;=1),IF(SUMIF($H19:$H107,"○",AP19:AP107)&gt;0,AP14+1,AP14),AP14)+SUMIF($G$19:$G$107,"○",AP19:AP107)</f>
        <v>9</v>
      </c>
      <c r="AQ15" s="444">
        <f>IF(AND(AP11&gt;=0,AP12&lt;=1),IF(SUMIF($H19:$H107,"○",AQ19:AQ107)&gt;0,AQ14+1,AQ14),AQ14)+SUMIF($G$19:$G$107,"○",AQ19:AQ107)</f>
        <v>9</v>
      </c>
      <c r="AR15" s="556">
        <f>IF(AND(AR11&gt;=0,AR12&lt;=1),IF(SUMIF($H19:$H107,"○",AR19:AR107)&gt;0,AR14+1,AR14),AR14)+SUMIF($G$19:$G$107,"○",AR19:AR107)</f>
        <v>9</v>
      </c>
      <c r="AS15" s="443">
        <f>IF(AND(AR11&gt;=0,AR12&lt;=1),IF(SUMIF($H19:$H107,"○",AS19:AS107)&gt;0,AS14+1,AS14),AS14)+SUMIF($G$19:$G$107,"○",AS19:AS107)</f>
        <v>9</v>
      </c>
      <c r="AT15" s="443">
        <f>IF(AND(AT11&gt;=0,AT12&lt;=1),IF(SUMIF($H19:$H107,"○",AT19:AT107)&gt;0,AT14+1,AT14),AT14)+SUMIF($G$19:$G$107,"○",AT19:AT107)</f>
        <v>9</v>
      </c>
      <c r="AU15" s="444">
        <f>IF(AND(AT11&gt;=0,AT12&lt;=1),IF(SUMIF($H19:$H107,"○",AU19:AU107)&gt;0,AU14+1,AU14),AU14)+SUMIF($G$19:$G$107,"○",AU19:AU107)</f>
        <v>10</v>
      </c>
      <c r="AV15" s="556">
        <f>IF(AND(AV11&gt;=0,AV12&lt;=1),IF(SUMIF($H19:$H107,"○",AV19:AV107)&gt;0,AV14+1,AV14),AV14)+SUMIF($G$19:$G$107,"○",AV19:AV107)</f>
        <v>9</v>
      </c>
      <c r="AW15" s="443">
        <f>IF(AND(AV11&gt;=0,AV12&lt;=1),IF(SUMIF($H19:$H107,"○",AW19:AW107)&gt;0,AW14+1,AW14),AW14)+SUMIF($G$19:$G$107,"○",AW19:AW107)</f>
        <v>9</v>
      </c>
      <c r="AX15" s="443">
        <f>IF(AND(AX11&gt;=0,AX12&lt;=1),IF(SUMIF($H19:$H107,"○",AX19:AX107)&gt;0,AX14+1,AX14),AX14)+SUMIF($G$19:$G$107,"○",AX19:AX107)</f>
        <v>9</v>
      </c>
      <c r="AY15" s="444">
        <f>IF(AND(AX11&gt;=0,AX12&lt;=1),IF(SUMIF($H19:$H107,"○",AY19:AY107)&gt;0,AY14+1,AY14),AY14)+SUMIF($G$19:$G$107,"○",AY19:AY107)</f>
        <v>9</v>
      </c>
      <c r="AZ15" s="556">
        <f>IF(AND(AZ11&gt;=0,AZ12&lt;=1),IF(SUMIF($H19:$H107,"○",AZ19:AZ107)&gt;0,AZ14+1,AZ14),AZ14)+SUMIF($G$19:$G$107,"○",AZ19:AZ107)</f>
        <v>10</v>
      </c>
      <c r="BA15" s="443">
        <f>IF(AND(AZ11&gt;=0,AZ12&lt;=1),IF(SUMIF($H19:$H107,"○",BA19:BA107)&gt;0,BA14+1,BA14),BA14)+SUMIF($G$19:$G$107,"○",BA19:BA107)</f>
        <v>10</v>
      </c>
      <c r="BB15" s="443">
        <f>IF(AND(BB11&gt;=0,BB12&lt;=1),IF(SUMIF($H19:$H107,"○",BB19:BB107)&gt;0,BB14+1,BB14),BB14)+SUMIF($G$19:$G$107,"○",BB19:BB107)</f>
        <v>10</v>
      </c>
      <c r="BC15" s="444">
        <f>IF(AND(BB11&gt;=0,BB12&lt;=1),IF(SUMIF($H19:$H107,"○",BC19:BC107)&gt;0,BC14+1,BC14),BC14)+SUMIF($G$19:$G$107,"○",BC19:BC107)</f>
        <v>10</v>
      </c>
      <c r="BD15" s="556">
        <f>IF(AND(BD11&gt;=0,BD12&lt;=1),IF(SUMIF($H19:$H107,"○",BD19:BD107)&gt;0,BD14+1,BD14),BD14)+SUMIF($G$19:$G$107,"○",BD19:BD107)</f>
        <v>9</v>
      </c>
      <c r="BE15" s="443">
        <f>IF(AND(BD11&gt;=0,BD12&lt;=1),IF(SUMIF($H19:$H107,"○",BE19:BE107)&gt;0,BE14+1,BE14),BE14)+SUMIF($G$19:$G$107,"○",BE19:BE107)</f>
        <v>9</v>
      </c>
      <c r="BF15" s="443">
        <f>IF(AND(BF11&gt;=0,BF12&lt;=1),IF(SUMIF($H19:$H107,"○",BF19:BF107)&gt;0,BF14+1,BF14),BF14)+SUMIF($G$19:$G$107,"○",BF19:BF107)</f>
        <v>9</v>
      </c>
      <c r="BG15" s="444">
        <f>IF(AND(BF11&gt;=0,BF12&lt;=1),IF(SUMIF($H19:$H107,"○",BG19:BG107)&gt;0,BG14+1,BG14),BG14)+SUMIF($G$19:$G$107,"○",BG19:BG107)</f>
        <v>9</v>
      </c>
      <c r="BH15" s="556">
        <f>IF(AND(BH11&gt;=0,BH12&lt;=1),IF(SUMIF($H19:$H107,"○",BH19:BH107)&gt;0,BH14+1,BH14),BH14)+SUMIF($G$19:$G$107,"○",BH19:BH107)</f>
        <v>6</v>
      </c>
      <c r="BI15" s="443">
        <f>IF(AND(BH11&gt;=0,BH12&lt;=1),IF(SUMIF($H19:$H107,"○",BI19:BI107)&gt;0,BI14+1,BI14),BI14)+SUMIF($G$19:$G$107,"○",BI19:BI107)</f>
        <v>6</v>
      </c>
      <c r="BJ15" s="443">
        <f>IF(AND(BJ11&gt;=0,BJ12&lt;=1),IF(SUMIF($H19:$H107,"○",BJ19:BJ107)&gt;0,BJ14+1,BJ14),BJ14)+SUMIF($G$19:$G$107,"○",BJ19:BJ107)</f>
        <v>5</v>
      </c>
      <c r="BK15" s="444">
        <f>IF(AND(BJ11&gt;=0,BJ12&lt;=1),IF(SUMIF($H19:$H107,"○",BK19:BK107)&gt;0,BK14+1,BK14),BK14)+SUMIF($G$19:$G$107,"○",BK19:BK107)</f>
        <v>5</v>
      </c>
      <c r="BL15" s="556">
        <f>IF(AND(BL11&gt;=0,BL12&lt;=1),IF(SUMIF($H19:$H107,"○",BL19:BL107)&gt;0,BL14+1,BL14),BL14)+SUMIF($G$19:$G$107,"○",BL19:BL107)</f>
        <v>6</v>
      </c>
      <c r="BM15" s="443">
        <f>IF(AND(BL11&gt;=0,BL12&lt;=1),IF(SUMIF($H19:$H107,"○",BM19:BM107)&gt;0,BM14+1,BM14),BM14)+SUMIF($G$19:$G$107,"○",BM19:BM107)</f>
        <v>6</v>
      </c>
      <c r="BN15" s="443">
        <f>IF(AND(BN11&gt;=0,BN12&lt;=1),IF(SUMIF($H19:$H107,"○",BN19:BN107)&gt;0,BN14+1,BN14),BN14)+SUMIF($G$19:$G$107,"○",BN19:BN107)</f>
        <v>5</v>
      </c>
      <c r="BO15" s="444">
        <f>IF(AND(BN11&gt;=0,BN12&lt;=1),IF(SUMIF($H19:$H107,"○",BO19:BO107)&gt;0,BO14+1,BO14),BO14)+SUMIF($G$19:$G$107,"○",BO19:BO107)</f>
        <v>5</v>
      </c>
      <c r="BP15" s="556">
        <f>IF(AND(BP11&gt;=0,BP12&lt;=1),IF(SUMIF($H19:$H107,"○",BP19:BP107)&gt;0,BP14+1,BP14),BP14)+SUMIF($G$19:$G$107,"○",BP19:BP107)</f>
        <v>3</v>
      </c>
      <c r="BQ15" s="443">
        <f>IF(AND(BP11&gt;=0,BP12&lt;=1),IF(SUMIF($H19:$H107,"○",BQ19:BQ107)&gt;0,BQ14+1,BQ14),BQ14)+SUMIF($G$19:$G$107,"○",BQ19:BQ107)</f>
        <v>2</v>
      </c>
      <c r="BR15" s="443">
        <f>IF(AND(BR11&gt;=0,BR12&lt;=1),IF(SUMIF($H19:$H107,"○",BR19:BR107)&gt;0,BR14+1,BR14),BR14)+SUMIF($G$19:$G$107,"○",BR19:BR107)</f>
        <v>2</v>
      </c>
      <c r="BS15" s="444">
        <f>IF(AND(BR11&gt;=0,BR12&lt;=1),IF(SUMIF($H19:$H107,"○",BS19:BS107)&gt;0,BS14+1,BS14),BS14)+SUMIF($G$19:$G$107,"○",BS19:BS107)</f>
        <v>2</v>
      </c>
      <c r="BT15" s="556">
        <f>IF(AND(BT11&gt;=0,BT12&lt;=1),IF(SUMIF($H19:$H107,"○",BT19:BT107)&gt;0,BT14+1,BT14),BT14)+SUMIF($G$19:$G$107,"○",BT19:BT107)</f>
        <v>0</v>
      </c>
      <c r="BU15" s="443">
        <f>IF(AND(BT11&gt;=0,BT12&lt;=1),IF(SUMIF($H19:$H107,"○",BU19:BU107)&gt;0,BU14+1,BU14),BU14)+SUMIF($G$19:$G$107,"○",BU19:BU107)</f>
        <v>0</v>
      </c>
      <c r="BV15" s="443">
        <f>IF(AND(BV11&gt;=0,BV12&lt;=1),IF(SUMIF($H19:$H107,"○",BV19:BV107)&gt;0,BV14+1,BV14),BV14)+SUMIF($G$19:$G$107,"○",BV19:BV107)</f>
        <v>0</v>
      </c>
      <c r="BW15" s="514">
        <f>IF(AND(BV11&gt;=0,BV12&lt;=1),IF(SUMIF($H19:$H107,"○",BW19:BW107)&gt;0,BW14+1,BW14),BW14)+SUMIF($G$19:$G$107,"○",BW19:BW107)</f>
        <v>0</v>
      </c>
      <c r="BX15" s="515"/>
    </row>
    <row r="16" spans="1:280" ht="15.9" customHeight="1" thickBot="1">
      <c r="A16" s="1674"/>
      <c r="B16" s="1675"/>
      <c r="C16" s="1675"/>
      <c r="D16" s="1675"/>
      <c r="E16" s="1675"/>
      <c r="F16" s="1675"/>
      <c r="G16" s="1676"/>
      <c r="H16" s="1702" t="s">
        <v>1136</v>
      </c>
      <c r="I16" s="1703"/>
      <c r="J16" s="1703"/>
      <c r="K16" s="1703"/>
      <c r="L16" s="1703"/>
      <c r="M16" s="1703"/>
      <c r="N16" s="1703"/>
      <c r="O16" s="1703"/>
      <c r="P16" s="1703"/>
      <c r="Q16" s="1703"/>
      <c r="R16" s="1703"/>
      <c r="S16" s="1704"/>
      <c r="T16" s="447" t="str">
        <f>IF(T15&gt;=T13,"○","×")</f>
        <v>○</v>
      </c>
      <c r="U16" s="448" t="str">
        <f>IF(U15&gt;=T13,"○","×")</f>
        <v>○</v>
      </c>
      <c r="V16" s="448" t="str">
        <f t="shared" ref="V16" si="54">IF(V15&gt;=V13,"○","×")</f>
        <v>○</v>
      </c>
      <c r="W16" s="449" t="str">
        <f t="shared" ref="W16" si="55">IF(W15&gt;=V13,"○","×")</f>
        <v>○</v>
      </c>
      <c r="X16" s="501" t="str">
        <f t="shared" ref="X16" si="56">IF(X15&gt;=X13,"○","×")</f>
        <v>○</v>
      </c>
      <c r="Y16" s="448" t="str">
        <f>IF(Y15&gt;=X13,"○","×")</f>
        <v>○</v>
      </c>
      <c r="Z16" s="448" t="str">
        <f t="shared" ref="Z16" si="57">IF(Z15&gt;=Z13,"○","×")</f>
        <v>○</v>
      </c>
      <c r="AA16" s="500" t="str">
        <f t="shared" ref="AA16" si="58">IF(AA15&gt;=Z13,"○","×")</f>
        <v>○</v>
      </c>
      <c r="AB16" s="450" t="str">
        <f t="shared" ref="AB16" si="59">IF(AB15&gt;=AB13,"○","×")</f>
        <v>○</v>
      </c>
      <c r="AC16" s="448" t="str">
        <f t="shared" ref="AC16" si="60">IF(AC15&gt;=AB13,"○","×")</f>
        <v>○</v>
      </c>
      <c r="AD16" s="448" t="str">
        <f t="shared" ref="AD16" si="61">IF(AD15&gt;=AD13,"○","×")</f>
        <v>○</v>
      </c>
      <c r="AE16" s="449" t="str">
        <f t="shared" ref="AE16" si="62">IF(AE15&gt;=AD13,"○","×")</f>
        <v>○</v>
      </c>
      <c r="AF16" s="501" t="str">
        <f t="shared" ref="AF16" si="63">IF(AF15&gt;=AF13,"○","×")</f>
        <v>○</v>
      </c>
      <c r="AG16" s="448" t="str">
        <f t="shared" ref="AG16" si="64">IF(AG15&gt;=AF13,"○","×")</f>
        <v>○</v>
      </c>
      <c r="AH16" s="448" t="str">
        <f t="shared" ref="AH16" si="65">IF(AH15&gt;=AH13,"○","×")</f>
        <v>○</v>
      </c>
      <c r="AI16" s="500" t="str">
        <f t="shared" ref="AI16" si="66">IF(AI15&gt;=AH13,"○","×")</f>
        <v>○</v>
      </c>
      <c r="AJ16" s="450" t="str">
        <f t="shared" ref="AJ16" si="67">IF(AJ15&gt;=AJ13,"○","×")</f>
        <v>○</v>
      </c>
      <c r="AK16" s="448" t="str">
        <f t="shared" ref="AK16" si="68">IF(AK15&gt;=AJ13,"○","×")</f>
        <v>○</v>
      </c>
      <c r="AL16" s="448" t="str">
        <f t="shared" ref="AL16" si="69">IF(AL15&gt;=AL13,"○","×")</f>
        <v>○</v>
      </c>
      <c r="AM16" s="449" t="str">
        <f t="shared" ref="AM16" si="70">IF(AM15&gt;=AL13,"○","×")</f>
        <v>○</v>
      </c>
      <c r="AN16" s="501" t="str">
        <f t="shared" ref="AN16" si="71">IF(AN15&gt;=AN13,"○","×")</f>
        <v>○</v>
      </c>
      <c r="AO16" s="448" t="str">
        <f t="shared" ref="AO16" si="72">IF(AO15&gt;=AN13,"○","×")</f>
        <v>○</v>
      </c>
      <c r="AP16" s="448" t="str">
        <f t="shared" ref="AP16" si="73">IF(AP15&gt;=AP13,"○","×")</f>
        <v>○</v>
      </c>
      <c r="AQ16" s="500" t="str">
        <f t="shared" ref="AQ16" si="74">IF(AQ15&gt;=AP13,"○","×")</f>
        <v>○</v>
      </c>
      <c r="AR16" s="450" t="str">
        <f t="shared" ref="AR16" si="75">IF(AR15&gt;=AR13,"○","×")</f>
        <v>○</v>
      </c>
      <c r="AS16" s="448" t="str">
        <f t="shared" ref="AS16" si="76">IF(AS15&gt;=AR13,"○","×")</f>
        <v>○</v>
      </c>
      <c r="AT16" s="448" t="str">
        <f t="shared" ref="AT16" si="77">IF(AT15&gt;=AT13,"○","×")</f>
        <v>○</v>
      </c>
      <c r="AU16" s="449" t="str">
        <f t="shared" ref="AU16" si="78">IF(AU15&gt;=AT13,"○","×")</f>
        <v>○</v>
      </c>
      <c r="AV16" s="501" t="str">
        <f t="shared" ref="AV16" si="79">IF(AV15&gt;=AV13,"○","×")</f>
        <v>○</v>
      </c>
      <c r="AW16" s="448" t="str">
        <f t="shared" ref="AW16" si="80">IF(AW15&gt;=AV13,"○","×")</f>
        <v>○</v>
      </c>
      <c r="AX16" s="448" t="str">
        <f t="shared" ref="AX16" si="81">IF(AX15&gt;=AX13,"○","×")</f>
        <v>○</v>
      </c>
      <c r="AY16" s="500" t="str">
        <f t="shared" ref="AY16" si="82">IF(AY15&gt;=AX13,"○","×")</f>
        <v>○</v>
      </c>
      <c r="AZ16" s="450" t="str">
        <f t="shared" ref="AZ16" si="83">IF(AZ15&gt;=AZ13,"○","×")</f>
        <v>○</v>
      </c>
      <c r="BA16" s="448" t="str">
        <f t="shared" ref="BA16" si="84">IF(BA15&gt;=AZ13,"○","×")</f>
        <v>○</v>
      </c>
      <c r="BB16" s="448" t="str">
        <f t="shared" ref="BB16" si="85">IF(BB15&gt;=BB13,"○","×")</f>
        <v>○</v>
      </c>
      <c r="BC16" s="449" t="str">
        <f t="shared" ref="BC16" si="86">IF(BC15&gt;=BB13,"○","×")</f>
        <v>○</v>
      </c>
      <c r="BD16" s="501" t="str">
        <f t="shared" ref="BD16" si="87">IF(BD15&gt;=BD13,"○","×")</f>
        <v>○</v>
      </c>
      <c r="BE16" s="448" t="str">
        <f t="shared" ref="BE16" si="88">IF(BE15&gt;=BD13,"○","×")</f>
        <v>○</v>
      </c>
      <c r="BF16" s="448" t="str">
        <f t="shared" ref="BF16" si="89">IF(BF15&gt;=BF13,"○","×")</f>
        <v>○</v>
      </c>
      <c r="BG16" s="500" t="str">
        <f t="shared" ref="BG16" si="90">IF(BG15&gt;=BF13,"○","×")</f>
        <v>○</v>
      </c>
      <c r="BH16" s="450" t="str">
        <f t="shared" ref="BH16" si="91">IF(BH15&gt;=BH13,"○","×")</f>
        <v>○</v>
      </c>
      <c r="BI16" s="448" t="str">
        <f t="shared" ref="BI16" si="92">IF(BI15&gt;=BH13,"○","×")</f>
        <v>○</v>
      </c>
      <c r="BJ16" s="448" t="str">
        <f t="shared" ref="BJ16" si="93">IF(BJ15&gt;=BJ13,"○","×")</f>
        <v>○</v>
      </c>
      <c r="BK16" s="449" t="str">
        <f t="shared" ref="BK16" si="94">IF(BK15&gt;=BJ13,"○","×")</f>
        <v>○</v>
      </c>
      <c r="BL16" s="501" t="str">
        <f t="shared" ref="BL16" si="95">IF(BL15&gt;=BL13,"○","×")</f>
        <v>○</v>
      </c>
      <c r="BM16" s="448" t="str">
        <f t="shared" ref="BM16" si="96">IF(BM15&gt;=BL13,"○","×")</f>
        <v>○</v>
      </c>
      <c r="BN16" s="448" t="str">
        <f t="shared" ref="BN16" si="97">IF(BN15&gt;=BN13,"○","×")</f>
        <v>○</v>
      </c>
      <c r="BO16" s="500" t="str">
        <f t="shared" ref="BO16" si="98">IF(BO15&gt;=BN13,"○","×")</f>
        <v>○</v>
      </c>
      <c r="BP16" s="501" t="str">
        <f t="shared" ref="BP16" si="99">IF(BP15&gt;=BP13,"○","×")</f>
        <v>○</v>
      </c>
      <c r="BQ16" s="448" t="str">
        <f t="shared" ref="BQ16" si="100">IF(BQ15&gt;=BP13,"○","×")</f>
        <v>○</v>
      </c>
      <c r="BR16" s="448" t="str">
        <f t="shared" ref="BR16" si="101">IF(BR15&gt;=BR13,"○","×")</f>
        <v>○</v>
      </c>
      <c r="BS16" s="500" t="str">
        <f t="shared" ref="BS16" si="102">IF(BS15&gt;=BR13,"○","×")</f>
        <v>○</v>
      </c>
      <c r="BT16" s="450" t="str">
        <f t="shared" ref="BT16" si="103">IF(BT15&gt;=BT13,"○","×")</f>
        <v>○</v>
      </c>
      <c r="BU16" s="448" t="str">
        <f t="shared" ref="BU16" si="104">IF(BU15&gt;=BT13,"○","×")</f>
        <v>○</v>
      </c>
      <c r="BV16" s="448" t="str">
        <f t="shared" ref="BV16" si="105">IF(BV15&gt;=BV13,"○","×")</f>
        <v>○</v>
      </c>
      <c r="BW16" s="516" t="str">
        <f t="shared" ref="BW16" si="106">IF(BW15&gt;=BV13,"○","×")</f>
        <v>○</v>
      </c>
      <c r="BX16" s="515"/>
    </row>
    <row r="17" spans="1:280" ht="42.75" customHeight="1">
      <c r="A17" s="1711" t="s">
        <v>1080</v>
      </c>
      <c r="B17" s="497" t="s">
        <v>108</v>
      </c>
      <c r="C17" s="497" t="s">
        <v>1081</v>
      </c>
      <c r="D17" s="497" t="s">
        <v>1082</v>
      </c>
      <c r="E17" s="497" t="s">
        <v>1083</v>
      </c>
      <c r="F17" s="497" t="s">
        <v>1137</v>
      </c>
      <c r="G17" s="497" t="s">
        <v>1016</v>
      </c>
      <c r="H17" s="497" t="s">
        <v>1017</v>
      </c>
      <c r="I17" s="517" t="s">
        <v>1018</v>
      </c>
      <c r="J17" s="1706" t="s">
        <v>969</v>
      </c>
      <c r="K17" s="1707"/>
      <c r="L17" s="451"/>
      <c r="M17" s="1708" t="s">
        <v>970</v>
      </c>
      <c r="N17" s="1709"/>
      <c r="O17" s="1708" t="s">
        <v>1133</v>
      </c>
      <c r="P17" s="1707"/>
      <c r="Q17" s="451"/>
      <c r="R17" s="1708" t="s">
        <v>1134</v>
      </c>
      <c r="S17" s="1710"/>
      <c r="T17" s="1698">
        <v>0.29166666666666669</v>
      </c>
      <c r="U17" s="1699"/>
      <c r="V17" s="1692">
        <v>0.3125</v>
      </c>
      <c r="W17" s="1693"/>
      <c r="X17" s="1694">
        <v>0.33333333333333298</v>
      </c>
      <c r="Y17" s="1695"/>
      <c r="Z17" s="1696">
        <v>0.35416666666666702</v>
      </c>
      <c r="AA17" s="1697"/>
      <c r="AB17" s="1698">
        <v>0.375</v>
      </c>
      <c r="AC17" s="1699"/>
      <c r="AD17" s="1692">
        <v>0.39583333333333398</v>
      </c>
      <c r="AE17" s="1693"/>
      <c r="AF17" s="1694">
        <v>0.41666666666666702</v>
      </c>
      <c r="AG17" s="1695"/>
      <c r="AH17" s="1696">
        <v>0.4375</v>
      </c>
      <c r="AI17" s="1697"/>
      <c r="AJ17" s="1698">
        <v>0.45833333333333398</v>
      </c>
      <c r="AK17" s="1699"/>
      <c r="AL17" s="1692">
        <v>0.47916666666666702</v>
      </c>
      <c r="AM17" s="1693"/>
      <c r="AN17" s="1694">
        <v>0.5</v>
      </c>
      <c r="AO17" s="1695"/>
      <c r="AP17" s="1696">
        <v>0.52083333333333304</v>
      </c>
      <c r="AQ17" s="1697"/>
      <c r="AR17" s="1698">
        <v>0.54166666666666696</v>
      </c>
      <c r="AS17" s="1699"/>
      <c r="AT17" s="1692">
        <v>0.5625</v>
      </c>
      <c r="AU17" s="1693"/>
      <c r="AV17" s="1694">
        <v>0.58333333333333304</v>
      </c>
      <c r="AW17" s="1695"/>
      <c r="AX17" s="1696">
        <v>0.60416666666666696</v>
      </c>
      <c r="AY17" s="1697"/>
      <c r="AZ17" s="1698">
        <v>0.625</v>
      </c>
      <c r="BA17" s="1699"/>
      <c r="BB17" s="1692">
        <v>0.64583333333333304</v>
      </c>
      <c r="BC17" s="1693"/>
      <c r="BD17" s="1694">
        <v>0.66666666666666696</v>
      </c>
      <c r="BE17" s="1695"/>
      <c r="BF17" s="1696">
        <v>0.6875</v>
      </c>
      <c r="BG17" s="1697"/>
      <c r="BH17" s="1698">
        <v>0.70833333333333304</v>
      </c>
      <c r="BI17" s="1699"/>
      <c r="BJ17" s="1692">
        <v>0.72916666666666696</v>
      </c>
      <c r="BK17" s="1693"/>
      <c r="BL17" s="1694">
        <v>0.75</v>
      </c>
      <c r="BM17" s="1695"/>
      <c r="BN17" s="1696">
        <v>0.77083333333333304</v>
      </c>
      <c r="BO17" s="1697"/>
      <c r="BP17" s="1694">
        <v>0.79166666666666696</v>
      </c>
      <c r="BQ17" s="1699"/>
      <c r="BR17" s="1692">
        <v>0.8125</v>
      </c>
      <c r="BS17" s="1697"/>
      <c r="BT17" s="1698">
        <v>0.83333333333333304</v>
      </c>
      <c r="BU17" s="1695"/>
      <c r="BV17" s="1696">
        <v>0.85416666666666696</v>
      </c>
      <c r="BW17" s="1705"/>
      <c r="BX17" s="441"/>
      <c r="JT17" s="284">
        <v>9</v>
      </c>
    </row>
    <row r="18" spans="1:280" ht="31.5" hidden="1" customHeight="1">
      <c r="A18" s="1712"/>
      <c r="B18" s="395"/>
      <c r="C18" s="395"/>
      <c r="D18" s="395"/>
      <c r="E18" s="395"/>
      <c r="F18" s="395"/>
      <c r="G18" s="395"/>
      <c r="H18" s="395"/>
      <c r="I18" s="395"/>
      <c r="J18" s="396"/>
      <c r="K18" s="397"/>
      <c r="L18" s="391"/>
      <c r="M18" s="398"/>
      <c r="N18" s="518"/>
      <c r="O18" s="398"/>
      <c r="P18" s="397"/>
      <c r="Q18" s="391"/>
      <c r="R18" s="398"/>
      <c r="S18" s="399"/>
      <c r="T18" s="400">
        <v>0.29236111111111113</v>
      </c>
      <c r="U18" s="401">
        <v>0.30277777777777776</v>
      </c>
      <c r="V18" s="402">
        <v>0.313194444444444</v>
      </c>
      <c r="W18" s="401">
        <v>0.32361111111111102</v>
      </c>
      <c r="X18" s="403">
        <v>0.33402777777777798</v>
      </c>
      <c r="Y18" s="404">
        <v>0.344444444444444</v>
      </c>
      <c r="Z18" s="400">
        <v>0.35486111111111102</v>
      </c>
      <c r="AA18" s="403">
        <v>0.36527777777777798</v>
      </c>
      <c r="AB18" s="400">
        <v>0.375694444444444</v>
      </c>
      <c r="AC18" s="401">
        <v>0.38611111111111102</v>
      </c>
      <c r="AD18" s="402">
        <v>0.39652777777777698</v>
      </c>
      <c r="AE18" s="401">
        <v>0.406944444444444</v>
      </c>
      <c r="AF18" s="403">
        <v>0.41736111111111102</v>
      </c>
      <c r="AG18" s="404">
        <v>0.42777777777777698</v>
      </c>
      <c r="AH18" s="400">
        <v>0.438194444444444</v>
      </c>
      <c r="AI18" s="403">
        <v>0.44861111111111002</v>
      </c>
      <c r="AJ18" s="400">
        <v>0.45902777777777698</v>
      </c>
      <c r="AK18" s="401">
        <v>0.469444444444444</v>
      </c>
      <c r="AL18" s="402">
        <v>0.47986111111111002</v>
      </c>
      <c r="AM18" s="401">
        <v>0.49027777777777698</v>
      </c>
      <c r="AN18" s="403">
        <v>0.500694444444444</v>
      </c>
      <c r="AO18" s="404">
        <v>0.51111111111110996</v>
      </c>
      <c r="AP18" s="400">
        <v>0.52152777777777704</v>
      </c>
      <c r="AQ18" s="403">
        <v>0.531944444444443</v>
      </c>
      <c r="AR18" s="400">
        <v>0.54236111111110996</v>
      </c>
      <c r="AS18" s="401">
        <v>0.55277777777777704</v>
      </c>
      <c r="AT18" s="402">
        <v>0.563194444444443</v>
      </c>
      <c r="AU18" s="401">
        <v>0.57361111111110996</v>
      </c>
      <c r="AV18" s="403">
        <v>0.58402777777777704</v>
      </c>
      <c r="AW18" s="404">
        <v>0.594444444444443</v>
      </c>
      <c r="AX18" s="400">
        <v>0.60486111111110996</v>
      </c>
      <c r="AY18" s="403">
        <v>0.61527777777777704</v>
      </c>
      <c r="AZ18" s="400">
        <v>0.625694444444443</v>
      </c>
      <c r="BA18" s="401">
        <v>0.63611111111110996</v>
      </c>
      <c r="BB18" s="402">
        <v>0.64652777777777604</v>
      </c>
      <c r="BC18" s="401">
        <v>0.656944444444443</v>
      </c>
      <c r="BD18" s="403">
        <v>0.66736111111110996</v>
      </c>
      <c r="BE18" s="404">
        <v>0.67777777777777604</v>
      </c>
      <c r="BF18" s="400">
        <v>0.688194444444443</v>
      </c>
      <c r="BG18" s="403">
        <v>0.69861111111110996</v>
      </c>
      <c r="BH18" s="400">
        <v>0.70902777777777604</v>
      </c>
      <c r="BI18" s="401">
        <v>0.719444444444443</v>
      </c>
      <c r="BJ18" s="402">
        <v>0.72986111111110896</v>
      </c>
      <c r="BK18" s="401">
        <v>0.74027777777777604</v>
      </c>
      <c r="BL18" s="403">
        <v>0.750694444444443</v>
      </c>
      <c r="BM18" s="404">
        <v>0.76111111111110896</v>
      </c>
      <c r="BN18" s="400">
        <v>0.77152777777777604</v>
      </c>
      <c r="BO18" s="403">
        <v>0.781944444444443</v>
      </c>
      <c r="BP18" s="403">
        <v>0.79236111111110896</v>
      </c>
      <c r="BQ18" s="401">
        <v>0.80277777777777604</v>
      </c>
      <c r="BR18" s="402">
        <v>0.813194444444442</v>
      </c>
      <c r="BS18" s="403">
        <v>0.82361111111110896</v>
      </c>
      <c r="BT18" s="400">
        <v>0.83402777777777604</v>
      </c>
      <c r="BU18" s="404">
        <v>0.844444444444442</v>
      </c>
      <c r="BV18" s="400">
        <v>0.85486111111110896</v>
      </c>
      <c r="BW18" s="405">
        <v>0.86527777777777604</v>
      </c>
      <c r="BX18" s="406">
        <v>0.874999999999998</v>
      </c>
    </row>
    <row r="19" spans="1:280" ht="15.9" customHeight="1">
      <c r="A19" s="1712"/>
      <c r="B19" s="452" t="s">
        <v>1023</v>
      </c>
      <c r="C19" s="453" t="s">
        <v>1024</v>
      </c>
      <c r="D19" s="453" t="s">
        <v>1139</v>
      </c>
      <c r="E19" s="453" t="s">
        <v>1138</v>
      </c>
      <c r="F19" s="395" t="s">
        <v>960</v>
      </c>
      <c r="G19" s="453" t="s">
        <v>1138</v>
      </c>
      <c r="H19" s="453"/>
      <c r="I19" s="525" t="s">
        <v>1022</v>
      </c>
      <c r="J19" s="519">
        <v>8</v>
      </c>
      <c r="K19" s="520">
        <v>30</v>
      </c>
      <c r="L19" s="454" t="s">
        <v>971</v>
      </c>
      <c r="M19" s="521">
        <v>18</v>
      </c>
      <c r="N19" s="522">
        <v>30</v>
      </c>
      <c r="O19" s="523">
        <v>11</v>
      </c>
      <c r="P19" s="520">
        <v>0</v>
      </c>
      <c r="Q19" s="454" t="s">
        <v>971</v>
      </c>
      <c r="R19" s="521">
        <v>12</v>
      </c>
      <c r="S19" s="524">
        <v>0</v>
      </c>
      <c r="T19" s="455" t="str">
        <f t="shared" ref="T19:AI34" si="107">IF($O19="",IF(OR($J19="",$M19=""),"",IF(AND(T$18&gt;=1*($J19&amp;":"&amp;$K19),T$18&lt;=1*($M19&amp;":"&amp;$N19)),1,"")),IF(OR($J19="",$M19=""),"",IF(AND(T$18&gt;=1*($J19&amp;":"&amp;$K19),T$18&lt;=1*($M19&amp;":"&amp;$N19)),IF(AND(T$18&gt;=1*($O19&amp;":"&amp;$P19),T$18&lt;=1*($R19&amp;":"&amp;$S19)), "休",1),"")))</f>
        <v/>
      </c>
      <c r="U19" s="456" t="str">
        <f t="shared" ref="U19:AJ33" si="108">IF($O19="",IF(OR($J19="",$M19=""),"",IF(AND(U$18&gt;=1*($J19&amp;":"&amp;$K19),U$18&lt;=1*($M19&amp;":"&amp;$N19)),1,"")),IF(OR($J19="",$M19=""),"",IF(AND(U$18&gt;=1*($J19&amp;":"&amp;$K19),U$18&lt;=1*($M19&amp;":"&amp;$N19)),IF(AND(U$18&gt;=1*($O19&amp;":"&amp;$P19),U$18&lt;=1*($R19&amp;":"&amp;$S19)), "休",1),"")))</f>
        <v/>
      </c>
      <c r="V19" s="456" t="str">
        <f t="shared" si="108"/>
        <v/>
      </c>
      <c r="W19" s="457" t="str">
        <f t="shared" si="108"/>
        <v/>
      </c>
      <c r="X19" s="458" t="str">
        <f t="shared" si="108"/>
        <v/>
      </c>
      <c r="Y19" s="456" t="str">
        <f t="shared" si="108"/>
        <v/>
      </c>
      <c r="Z19" s="456">
        <f t="shared" si="108"/>
        <v>1</v>
      </c>
      <c r="AA19" s="459">
        <f t="shared" si="108"/>
        <v>1</v>
      </c>
      <c r="AB19" s="460">
        <f t="shared" si="108"/>
        <v>1</v>
      </c>
      <c r="AC19" s="456">
        <f t="shared" si="108"/>
        <v>1</v>
      </c>
      <c r="AD19" s="456">
        <f t="shared" si="108"/>
        <v>1</v>
      </c>
      <c r="AE19" s="457">
        <f t="shared" si="108"/>
        <v>1</v>
      </c>
      <c r="AF19" s="458">
        <f t="shared" si="108"/>
        <v>1</v>
      </c>
      <c r="AG19" s="456">
        <f t="shared" si="108"/>
        <v>1</v>
      </c>
      <c r="AH19" s="456">
        <f t="shared" si="108"/>
        <v>1</v>
      </c>
      <c r="AI19" s="459">
        <f t="shared" si="108"/>
        <v>1</v>
      </c>
      <c r="AJ19" s="460" t="str">
        <f t="shared" si="108"/>
        <v>休</v>
      </c>
      <c r="AK19" s="456" t="str">
        <f t="shared" ref="AK19:AZ33" si="109">IF($O19="",IF(OR($J19="",$M19=""),"",IF(AND(AK$18&gt;=1*($J19&amp;":"&amp;$K19),AK$18&lt;=1*($M19&amp;":"&amp;$N19)),1,"")),IF(OR($J19="",$M19=""),"",IF(AND(AK$18&gt;=1*($J19&amp;":"&amp;$K19),AK$18&lt;=1*($M19&amp;":"&amp;$N19)),IF(AND(AK$18&gt;=1*($O19&amp;":"&amp;$P19),AK$18&lt;=1*($R19&amp;":"&amp;$S19)), "休",1),"")))</f>
        <v>休</v>
      </c>
      <c r="AL19" s="456" t="str">
        <f t="shared" si="109"/>
        <v>休</v>
      </c>
      <c r="AM19" s="457" t="str">
        <f t="shared" si="109"/>
        <v>休</v>
      </c>
      <c r="AN19" s="458">
        <f t="shared" si="109"/>
        <v>1</v>
      </c>
      <c r="AO19" s="456">
        <f t="shared" si="109"/>
        <v>1</v>
      </c>
      <c r="AP19" s="456">
        <f t="shared" si="109"/>
        <v>1</v>
      </c>
      <c r="AQ19" s="459">
        <f t="shared" si="109"/>
        <v>1</v>
      </c>
      <c r="AR19" s="460">
        <f t="shared" si="109"/>
        <v>1</v>
      </c>
      <c r="AS19" s="456">
        <f t="shared" si="109"/>
        <v>1</v>
      </c>
      <c r="AT19" s="456">
        <f t="shared" si="109"/>
        <v>1</v>
      </c>
      <c r="AU19" s="457">
        <f t="shared" si="109"/>
        <v>1</v>
      </c>
      <c r="AV19" s="458">
        <f t="shared" si="109"/>
        <v>1</v>
      </c>
      <c r="AW19" s="456">
        <f t="shared" si="109"/>
        <v>1</v>
      </c>
      <c r="AX19" s="456">
        <f t="shared" si="109"/>
        <v>1</v>
      </c>
      <c r="AY19" s="459">
        <f t="shared" si="109"/>
        <v>1</v>
      </c>
      <c r="AZ19" s="460">
        <f t="shared" si="109"/>
        <v>1</v>
      </c>
      <c r="BA19" s="456">
        <f t="shared" ref="BA19:BP33" si="110">IF($O19="",IF(OR($J19="",$M19=""),"",IF(AND(BA$18&gt;=1*($J19&amp;":"&amp;$K19),BA$18&lt;=1*($M19&amp;":"&amp;$N19)),1,"")),IF(OR($J19="",$M19=""),"",IF(AND(BA$18&gt;=1*($J19&amp;":"&amp;$K19),BA$18&lt;=1*($M19&amp;":"&amp;$N19)),IF(AND(BA$18&gt;=1*($O19&amp;":"&amp;$P19),BA$18&lt;=1*($R19&amp;":"&amp;$S19)), "休",1),"")))</f>
        <v>1</v>
      </c>
      <c r="BB19" s="456">
        <f t="shared" si="110"/>
        <v>1</v>
      </c>
      <c r="BC19" s="457">
        <f t="shared" si="110"/>
        <v>1</v>
      </c>
      <c r="BD19" s="458">
        <f t="shared" si="110"/>
        <v>1</v>
      </c>
      <c r="BE19" s="456">
        <f t="shared" si="110"/>
        <v>1</v>
      </c>
      <c r="BF19" s="456">
        <f t="shared" si="110"/>
        <v>1</v>
      </c>
      <c r="BG19" s="459">
        <f t="shared" si="110"/>
        <v>1</v>
      </c>
      <c r="BH19" s="460">
        <f t="shared" si="110"/>
        <v>1</v>
      </c>
      <c r="BI19" s="456">
        <f t="shared" si="110"/>
        <v>1</v>
      </c>
      <c r="BJ19" s="456">
        <f t="shared" si="110"/>
        <v>1</v>
      </c>
      <c r="BK19" s="457">
        <f t="shared" si="110"/>
        <v>1</v>
      </c>
      <c r="BL19" s="458">
        <f t="shared" si="110"/>
        <v>1</v>
      </c>
      <c r="BM19" s="456">
        <f t="shared" si="110"/>
        <v>1</v>
      </c>
      <c r="BN19" s="456" t="str">
        <f t="shared" si="110"/>
        <v/>
      </c>
      <c r="BO19" s="459" t="str">
        <f t="shared" si="110"/>
        <v/>
      </c>
      <c r="BP19" s="458" t="str">
        <f t="shared" si="110"/>
        <v/>
      </c>
      <c r="BQ19" s="456" t="str">
        <f t="shared" ref="BQ19:BW33" si="111">IF($O19="",IF(OR($J19="",$M19=""),"",IF(AND(BQ$18&gt;=1*($J19&amp;":"&amp;$K19),BQ$18&lt;=1*($M19&amp;":"&amp;$N19)),1,"")),IF(OR($J19="",$M19=""),"",IF(AND(BQ$18&gt;=1*($J19&amp;":"&amp;$K19),BQ$18&lt;=1*($M19&amp;":"&amp;$N19)),IF(AND(BQ$18&gt;=1*($O19&amp;":"&amp;$P19),BQ$18&lt;=1*($R19&amp;":"&amp;$S19)), "休",1),"")))</f>
        <v/>
      </c>
      <c r="BR19" s="456" t="str">
        <f t="shared" si="111"/>
        <v/>
      </c>
      <c r="BS19" s="459" t="str">
        <f t="shared" si="111"/>
        <v/>
      </c>
      <c r="BT19" s="460" t="str">
        <f t="shared" si="111"/>
        <v/>
      </c>
      <c r="BU19" s="456" t="str">
        <f t="shared" si="111"/>
        <v/>
      </c>
      <c r="BV19" s="456" t="str">
        <f t="shared" si="111"/>
        <v/>
      </c>
      <c r="BW19" s="461" t="str">
        <f t="shared" si="111"/>
        <v/>
      </c>
      <c r="BX19" s="441"/>
      <c r="JT19" s="284">
        <v>12</v>
      </c>
    </row>
    <row r="20" spans="1:280" ht="15.9" customHeight="1">
      <c r="A20" s="1712"/>
      <c r="B20" s="452" t="s">
        <v>1025</v>
      </c>
      <c r="C20" s="453" t="s">
        <v>1024</v>
      </c>
      <c r="D20" s="453" t="s">
        <v>1139</v>
      </c>
      <c r="E20" s="453" t="s">
        <v>1138</v>
      </c>
      <c r="F20" s="395" t="s">
        <v>960</v>
      </c>
      <c r="G20" s="453"/>
      <c r="H20" s="453" t="s">
        <v>1138</v>
      </c>
      <c r="I20" s="525" t="s">
        <v>1022</v>
      </c>
      <c r="J20" s="519">
        <v>8</v>
      </c>
      <c r="K20" s="520">
        <v>0</v>
      </c>
      <c r="L20" s="454" t="s">
        <v>971</v>
      </c>
      <c r="M20" s="521">
        <v>17</v>
      </c>
      <c r="N20" s="522">
        <v>30</v>
      </c>
      <c r="O20" s="523">
        <v>13</v>
      </c>
      <c r="P20" s="520">
        <v>0</v>
      </c>
      <c r="Q20" s="454" t="s">
        <v>971</v>
      </c>
      <c r="R20" s="521">
        <v>13</v>
      </c>
      <c r="S20" s="524">
        <v>45</v>
      </c>
      <c r="T20" s="455" t="str">
        <f t="shared" si="107"/>
        <v/>
      </c>
      <c r="U20" s="456" t="str">
        <f t="shared" si="108"/>
        <v/>
      </c>
      <c r="V20" s="456" t="str">
        <f t="shared" si="108"/>
        <v/>
      </c>
      <c r="W20" s="457" t="str">
        <f t="shared" si="108"/>
        <v/>
      </c>
      <c r="X20" s="458">
        <f t="shared" si="108"/>
        <v>1</v>
      </c>
      <c r="Y20" s="456">
        <f t="shared" si="108"/>
        <v>1</v>
      </c>
      <c r="Z20" s="456">
        <f t="shared" si="108"/>
        <v>1</v>
      </c>
      <c r="AA20" s="459">
        <f t="shared" si="108"/>
        <v>1</v>
      </c>
      <c r="AB20" s="460">
        <f t="shared" si="108"/>
        <v>1</v>
      </c>
      <c r="AC20" s="456">
        <f t="shared" si="108"/>
        <v>1</v>
      </c>
      <c r="AD20" s="456">
        <f t="shared" si="108"/>
        <v>1</v>
      </c>
      <c r="AE20" s="457">
        <f t="shared" si="108"/>
        <v>1</v>
      </c>
      <c r="AF20" s="458">
        <f t="shared" si="108"/>
        <v>1</v>
      </c>
      <c r="AG20" s="456">
        <f t="shared" si="108"/>
        <v>1</v>
      </c>
      <c r="AH20" s="456">
        <f t="shared" si="108"/>
        <v>1</v>
      </c>
      <c r="AI20" s="459">
        <f t="shared" si="108"/>
        <v>1</v>
      </c>
      <c r="AJ20" s="460">
        <f t="shared" si="108"/>
        <v>1</v>
      </c>
      <c r="AK20" s="456">
        <f t="shared" si="109"/>
        <v>1</v>
      </c>
      <c r="AL20" s="456">
        <f t="shared" si="109"/>
        <v>1</v>
      </c>
      <c r="AM20" s="457">
        <f t="shared" si="109"/>
        <v>1</v>
      </c>
      <c r="AN20" s="458">
        <f t="shared" si="109"/>
        <v>1</v>
      </c>
      <c r="AO20" s="456">
        <f t="shared" si="109"/>
        <v>1</v>
      </c>
      <c r="AP20" s="456">
        <f t="shared" si="109"/>
        <v>1</v>
      </c>
      <c r="AQ20" s="459">
        <f t="shared" si="109"/>
        <v>1</v>
      </c>
      <c r="AR20" s="460" t="str">
        <f t="shared" si="109"/>
        <v>休</v>
      </c>
      <c r="AS20" s="456" t="str">
        <f t="shared" si="109"/>
        <v>休</v>
      </c>
      <c r="AT20" s="456" t="str">
        <f t="shared" si="109"/>
        <v>休</v>
      </c>
      <c r="AU20" s="457">
        <f t="shared" si="109"/>
        <v>1</v>
      </c>
      <c r="AV20" s="458">
        <f t="shared" si="109"/>
        <v>1</v>
      </c>
      <c r="AW20" s="456">
        <f t="shared" si="109"/>
        <v>1</v>
      </c>
      <c r="AX20" s="456">
        <f t="shared" si="109"/>
        <v>1</v>
      </c>
      <c r="AY20" s="459">
        <f t="shared" si="109"/>
        <v>1</v>
      </c>
      <c r="AZ20" s="460">
        <f t="shared" si="109"/>
        <v>1</v>
      </c>
      <c r="BA20" s="456">
        <f t="shared" si="110"/>
        <v>1</v>
      </c>
      <c r="BB20" s="456">
        <f t="shared" si="110"/>
        <v>1</v>
      </c>
      <c r="BC20" s="457">
        <f t="shared" si="110"/>
        <v>1</v>
      </c>
      <c r="BD20" s="458">
        <f t="shared" si="110"/>
        <v>1</v>
      </c>
      <c r="BE20" s="456">
        <f t="shared" si="110"/>
        <v>1</v>
      </c>
      <c r="BF20" s="456">
        <f t="shared" si="110"/>
        <v>1</v>
      </c>
      <c r="BG20" s="459">
        <f t="shared" si="110"/>
        <v>1</v>
      </c>
      <c r="BH20" s="460">
        <f t="shared" si="110"/>
        <v>1</v>
      </c>
      <c r="BI20" s="456">
        <f t="shared" si="110"/>
        <v>1</v>
      </c>
      <c r="BJ20" s="456" t="str">
        <f t="shared" si="110"/>
        <v/>
      </c>
      <c r="BK20" s="457" t="str">
        <f t="shared" si="110"/>
        <v/>
      </c>
      <c r="BL20" s="458" t="str">
        <f t="shared" si="110"/>
        <v/>
      </c>
      <c r="BM20" s="456" t="str">
        <f t="shared" si="110"/>
        <v/>
      </c>
      <c r="BN20" s="456" t="str">
        <f t="shared" si="110"/>
        <v/>
      </c>
      <c r="BO20" s="459" t="str">
        <f t="shared" si="110"/>
        <v/>
      </c>
      <c r="BP20" s="458" t="str">
        <f t="shared" si="110"/>
        <v/>
      </c>
      <c r="BQ20" s="456" t="str">
        <f t="shared" si="111"/>
        <v/>
      </c>
      <c r="BR20" s="456" t="str">
        <f t="shared" si="111"/>
        <v/>
      </c>
      <c r="BS20" s="459" t="str">
        <f t="shared" si="111"/>
        <v/>
      </c>
      <c r="BT20" s="460" t="str">
        <f t="shared" si="111"/>
        <v/>
      </c>
      <c r="BU20" s="456" t="str">
        <f t="shared" si="111"/>
        <v/>
      </c>
      <c r="BV20" s="456" t="str">
        <f t="shared" si="111"/>
        <v/>
      </c>
      <c r="BW20" s="461" t="str">
        <f t="shared" si="111"/>
        <v/>
      </c>
      <c r="BX20" s="441"/>
      <c r="JT20" s="284">
        <v>13</v>
      </c>
    </row>
    <row r="21" spans="1:280" ht="15.9" customHeight="1">
      <c r="A21" s="1712"/>
      <c r="B21" s="452" t="s">
        <v>1026</v>
      </c>
      <c r="C21" s="453" t="s">
        <v>1024</v>
      </c>
      <c r="D21" s="453" t="s">
        <v>1140</v>
      </c>
      <c r="E21" s="453" t="s">
        <v>1138</v>
      </c>
      <c r="F21" s="395" t="s">
        <v>960</v>
      </c>
      <c r="G21" s="453"/>
      <c r="H21" s="453" t="s">
        <v>1138</v>
      </c>
      <c r="I21" s="525" t="s">
        <v>1022</v>
      </c>
      <c r="J21" s="519">
        <v>7</v>
      </c>
      <c r="K21" s="520">
        <v>30</v>
      </c>
      <c r="L21" s="454" t="s">
        <v>971</v>
      </c>
      <c r="M21" s="521">
        <v>17</v>
      </c>
      <c r="N21" s="522">
        <v>0</v>
      </c>
      <c r="O21" s="523">
        <v>12</v>
      </c>
      <c r="P21" s="520">
        <v>0</v>
      </c>
      <c r="Q21" s="454" t="s">
        <v>971</v>
      </c>
      <c r="R21" s="521">
        <v>13</v>
      </c>
      <c r="S21" s="524">
        <v>0</v>
      </c>
      <c r="T21" s="455" t="str">
        <f t="shared" si="107"/>
        <v/>
      </c>
      <c r="U21" s="456" t="str">
        <f t="shared" si="108"/>
        <v/>
      </c>
      <c r="V21" s="456">
        <f t="shared" si="108"/>
        <v>1</v>
      </c>
      <c r="W21" s="457">
        <f t="shared" si="108"/>
        <v>1</v>
      </c>
      <c r="X21" s="458">
        <f t="shared" si="108"/>
        <v>1</v>
      </c>
      <c r="Y21" s="456">
        <f t="shared" si="108"/>
        <v>1</v>
      </c>
      <c r="Z21" s="456">
        <f t="shared" si="108"/>
        <v>1</v>
      </c>
      <c r="AA21" s="459">
        <f t="shared" si="108"/>
        <v>1</v>
      </c>
      <c r="AB21" s="460">
        <f t="shared" si="108"/>
        <v>1</v>
      </c>
      <c r="AC21" s="456">
        <f t="shared" si="108"/>
        <v>1</v>
      </c>
      <c r="AD21" s="456">
        <f t="shared" si="108"/>
        <v>1</v>
      </c>
      <c r="AE21" s="457">
        <f t="shared" si="108"/>
        <v>1</v>
      </c>
      <c r="AF21" s="458">
        <f t="shared" si="108"/>
        <v>1</v>
      </c>
      <c r="AG21" s="456">
        <f t="shared" si="108"/>
        <v>1</v>
      </c>
      <c r="AH21" s="456">
        <f t="shared" si="108"/>
        <v>1</v>
      </c>
      <c r="AI21" s="459">
        <f t="shared" si="108"/>
        <v>1</v>
      </c>
      <c r="AJ21" s="460">
        <f t="shared" si="108"/>
        <v>1</v>
      </c>
      <c r="AK21" s="456">
        <f t="shared" si="109"/>
        <v>1</v>
      </c>
      <c r="AL21" s="456">
        <f t="shared" si="109"/>
        <v>1</v>
      </c>
      <c r="AM21" s="457">
        <f t="shared" si="109"/>
        <v>1</v>
      </c>
      <c r="AN21" s="458" t="str">
        <f t="shared" si="109"/>
        <v>休</v>
      </c>
      <c r="AO21" s="456" t="str">
        <f t="shared" si="109"/>
        <v>休</v>
      </c>
      <c r="AP21" s="456" t="str">
        <f t="shared" si="109"/>
        <v>休</v>
      </c>
      <c r="AQ21" s="459" t="str">
        <f t="shared" si="109"/>
        <v>休</v>
      </c>
      <c r="AR21" s="460">
        <f t="shared" si="109"/>
        <v>1</v>
      </c>
      <c r="AS21" s="456">
        <f t="shared" si="109"/>
        <v>1</v>
      </c>
      <c r="AT21" s="456">
        <f t="shared" si="109"/>
        <v>1</v>
      </c>
      <c r="AU21" s="457">
        <f t="shared" si="109"/>
        <v>1</v>
      </c>
      <c r="AV21" s="458">
        <f t="shared" si="109"/>
        <v>1</v>
      </c>
      <c r="AW21" s="456">
        <f t="shared" si="109"/>
        <v>1</v>
      </c>
      <c r="AX21" s="456">
        <f t="shared" si="109"/>
        <v>1</v>
      </c>
      <c r="AY21" s="459">
        <f t="shared" si="109"/>
        <v>1</v>
      </c>
      <c r="AZ21" s="460">
        <f t="shared" si="109"/>
        <v>1</v>
      </c>
      <c r="BA21" s="456">
        <f t="shared" si="110"/>
        <v>1</v>
      </c>
      <c r="BB21" s="456">
        <f t="shared" si="110"/>
        <v>1</v>
      </c>
      <c r="BC21" s="457">
        <f t="shared" si="110"/>
        <v>1</v>
      </c>
      <c r="BD21" s="458">
        <f t="shared" si="110"/>
        <v>1</v>
      </c>
      <c r="BE21" s="456">
        <f t="shared" si="110"/>
        <v>1</v>
      </c>
      <c r="BF21" s="456">
        <f t="shared" si="110"/>
        <v>1</v>
      </c>
      <c r="BG21" s="459">
        <f t="shared" si="110"/>
        <v>1</v>
      </c>
      <c r="BH21" s="460" t="str">
        <f t="shared" si="110"/>
        <v/>
      </c>
      <c r="BI21" s="456" t="str">
        <f t="shared" si="110"/>
        <v/>
      </c>
      <c r="BJ21" s="456" t="str">
        <f t="shared" si="110"/>
        <v/>
      </c>
      <c r="BK21" s="457" t="str">
        <f t="shared" si="110"/>
        <v/>
      </c>
      <c r="BL21" s="458" t="str">
        <f t="shared" si="110"/>
        <v/>
      </c>
      <c r="BM21" s="456" t="str">
        <f t="shared" si="110"/>
        <v/>
      </c>
      <c r="BN21" s="456" t="str">
        <f t="shared" si="110"/>
        <v/>
      </c>
      <c r="BO21" s="459" t="str">
        <f t="shared" si="110"/>
        <v/>
      </c>
      <c r="BP21" s="458" t="str">
        <f t="shared" si="110"/>
        <v/>
      </c>
      <c r="BQ21" s="456" t="str">
        <f t="shared" si="111"/>
        <v/>
      </c>
      <c r="BR21" s="456" t="str">
        <f t="shared" si="111"/>
        <v/>
      </c>
      <c r="BS21" s="459" t="str">
        <f t="shared" si="111"/>
        <v/>
      </c>
      <c r="BT21" s="460" t="str">
        <f t="shared" si="111"/>
        <v/>
      </c>
      <c r="BU21" s="456" t="str">
        <f t="shared" si="111"/>
        <v/>
      </c>
      <c r="BV21" s="456" t="str">
        <f t="shared" si="111"/>
        <v/>
      </c>
      <c r="BW21" s="461" t="str">
        <f t="shared" si="111"/>
        <v/>
      </c>
      <c r="BX21" s="441"/>
      <c r="JT21" s="284">
        <v>14</v>
      </c>
    </row>
    <row r="22" spans="1:280" ht="15.9" customHeight="1">
      <c r="A22" s="1712"/>
      <c r="B22" s="452" t="s">
        <v>1027</v>
      </c>
      <c r="C22" s="453" t="s">
        <v>1024</v>
      </c>
      <c r="D22" s="453" t="s">
        <v>1140</v>
      </c>
      <c r="E22" s="453" t="s">
        <v>1138</v>
      </c>
      <c r="F22" s="395" t="s">
        <v>960</v>
      </c>
      <c r="G22" s="453" t="s">
        <v>1138</v>
      </c>
      <c r="H22" s="453" t="s">
        <v>1138</v>
      </c>
      <c r="I22" s="525" t="s">
        <v>1141</v>
      </c>
      <c r="J22" s="519"/>
      <c r="K22" s="520"/>
      <c r="L22" s="454" t="s">
        <v>971</v>
      </c>
      <c r="M22" s="521"/>
      <c r="N22" s="522"/>
      <c r="O22" s="523"/>
      <c r="P22" s="520"/>
      <c r="Q22" s="454" t="s">
        <v>971</v>
      </c>
      <c r="R22" s="521"/>
      <c r="S22" s="524"/>
      <c r="T22" s="455" t="str">
        <f t="shared" si="107"/>
        <v/>
      </c>
      <c r="U22" s="456" t="str">
        <f t="shared" si="108"/>
        <v/>
      </c>
      <c r="V22" s="456" t="str">
        <f t="shared" si="108"/>
        <v/>
      </c>
      <c r="W22" s="457" t="str">
        <f t="shared" si="108"/>
        <v/>
      </c>
      <c r="X22" s="458" t="str">
        <f t="shared" si="108"/>
        <v/>
      </c>
      <c r="Y22" s="456" t="str">
        <f t="shared" si="108"/>
        <v/>
      </c>
      <c r="Z22" s="456" t="str">
        <f t="shared" si="108"/>
        <v/>
      </c>
      <c r="AA22" s="459" t="str">
        <f t="shared" si="108"/>
        <v/>
      </c>
      <c r="AB22" s="460" t="str">
        <f t="shared" si="108"/>
        <v/>
      </c>
      <c r="AC22" s="456" t="str">
        <f t="shared" si="108"/>
        <v/>
      </c>
      <c r="AD22" s="456" t="str">
        <f t="shared" si="108"/>
        <v/>
      </c>
      <c r="AE22" s="457" t="str">
        <f t="shared" si="108"/>
        <v/>
      </c>
      <c r="AF22" s="458" t="str">
        <f t="shared" si="108"/>
        <v/>
      </c>
      <c r="AG22" s="456" t="str">
        <f t="shared" si="108"/>
        <v/>
      </c>
      <c r="AH22" s="456" t="str">
        <f t="shared" si="108"/>
        <v/>
      </c>
      <c r="AI22" s="459" t="str">
        <f t="shared" si="108"/>
        <v/>
      </c>
      <c r="AJ22" s="460" t="str">
        <f t="shared" si="108"/>
        <v/>
      </c>
      <c r="AK22" s="456" t="str">
        <f t="shared" si="109"/>
        <v/>
      </c>
      <c r="AL22" s="456" t="str">
        <f t="shared" si="109"/>
        <v/>
      </c>
      <c r="AM22" s="457" t="str">
        <f t="shared" si="109"/>
        <v/>
      </c>
      <c r="AN22" s="458" t="str">
        <f t="shared" si="109"/>
        <v/>
      </c>
      <c r="AO22" s="456" t="str">
        <f t="shared" si="109"/>
        <v/>
      </c>
      <c r="AP22" s="456" t="str">
        <f t="shared" si="109"/>
        <v/>
      </c>
      <c r="AQ22" s="459" t="str">
        <f t="shared" si="109"/>
        <v/>
      </c>
      <c r="AR22" s="460" t="str">
        <f t="shared" si="109"/>
        <v/>
      </c>
      <c r="AS22" s="456" t="str">
        <f t="shared" si="109"/>
        <v/>
      </c>
      <c r="AT22" s="456" t="str">
        <f t="shared" si="109"/>
        <v/>
      </c>
      <c r="AU22" s="457" t="str">
        <f t="shared" si="109"/>
        <v/>
      </c>
      <c r="AV22" s="458" t="str">
        <f t="shared" si="109"/>
        <v/>
      </c>
      <c r="AW22" s="456" t="str">
        <f t="shared" si="109"/>
        <v/>
      </c>
      <c r="AX22" s="456" t="str">
        <f t="shared" si="109"/>
        <v/>
      </c>
      <c r="AY22" s="459" t="str">
        <f t="shared" si="109"/>
        <v/>
      </c>
      <c r="AZ22" s="460" t="str">
        <f t="shared" si="109"/>
        <v/>
      </c>
      <c r="BA22" s="456" t="str">
        <f t="shared" si="110"/>
        <v/>
      </c>
      <c r="BB22" s="456" t="str">
        <f t="shared" si="110"/>
        <v/>
      </c>
      <c r="BC22" s="457" t="str">
        <f t="shared" si="110"/>
        <v/>
      </c>
      <c r="BD22" s="458" t="str">
        <f t="shared" si="110"/>
        <v/>
      </c>
      <c r="BE22" s="456" t="str">
        <f t="shared" si="110"/>
        <v/>
      </c>
      <c r="BF22" s="456" t="str">
        <f t="shared" si="110"/>
        <v/>
      </c>
      <c r="BG22" s="459" t="str">
        <f t="shared" si="110"/>
        <v/>
      </c>
      <c r="BH22" s="460" t="str">
        <f t="shared" si="110"/>
        <v/>
      </c>
      <c r="BI22" s="456" t="str">
        <f t="shared" si="110"/>
        <v/>
      </c>
      <c r="BJ22" s="456" t="str">
        <f t="shared" si="110"/>
        <v/>
      </c>
      <c r="BK22" s="457" t="str">
        <f t="shared" si="110"/>
        <v/>
      </c>
      <c r="BL22" s="458" t="str">
        <f t="shared" si="110"/>
        <v/>
      </c>
      <c r="BM22" s="456" t="str">
        <f t="shared" si="110"/>
        <v/>
      </c>
      <c r="BN22" s="456" t="str">
        <f t="shared" si="110"/>
        <v/>
      </c>
      <c r="BO22" s="459" t="str">
        <f t="shared" si="110"/>
        <v/>
      </c>
      <c r="BP22" s="458" t="str">
        <f t="shared" si="110"/>
        <v/>
      </c>
      <c r="BQ22" s="456" t="str">
        <f t="shared" si="111"/>
        <v/>
      </c>
      <c r="BR22" s="456" t="str">
        <f t="shared" si="111"/>
        <v/>
      </c>
      <c r="BS22" s="459" t="str">
        <f t="shared" si="111"/>
        <v/>
      </c>
      <c r="BT22" s="460" t="str">
        <f t="shared" si="111"/>
        <v/>
      </c>
      <c r="BU22" s="456" t="str">
        <f t="shared" si="111"/>
        <v/>
      </c>
      <c r="BV22" s="456" t="str">
        <f t="shared" si="111"/>
        <v/>
      </c>
      <c r="BW22" s="461" t="str">
        <f t="shared" si="111"/>
        <v/>
      </c>
      <c r="BX22" s="441"/>
      <c r="JT22" s="284">
        <v>15</v>
      </c>
    </row>
    <row r="23" spans="1:280" ht="15.9" customHeight="1">
      <c r="A23" s="1712"/>
      <c r="B23" s="452" t="s">
        <v>1028</v>
      </c>
      <c r="C23" s="453" t="s">
        <v>1024</v>
      </c>
      <c r="D23" s="453" t="s">
        <v>1140</v>
      </c>
      <c r="E23" s="453" t="s">
        <v>1138</v>
      </c>
      <c r="F23" s="395" t="s">
        <v>960</v>
      </c>
      <c r="G23" s="453" t="s">
        <v>1138</v>
      </c>
      <c r="H23" s="453" t="s">
        <v>1138</v>
      </c>
      <c r="I23" s="525" t="s">
        <v>1142</v>
      </c>
      <c r="J23" s="519"/>
      <c r="K23" s="520"/>
      <c r="L23" s="454" t="s">
        <v>971</v>
      </c>
      <c r="M23" s="521"/>
      <c r="N23" s="522"/>
      <c r="O23" s="523"/>
      <c r="P23" s="520"/>
      <c r="Q23" s="454" t="s">
        <v>971</v>
      </c>
      <c r="R23" s="521"/>
      <c r="S23" s="524"/>
      <c r="T23" s="455" t="str">
        <f t="shared" si="107"/>
        <v/>
      </c>
      <c r="U23" s="456" t="str">
        <f t="shared" si="108"/>
        <v/>
      </c>
      <c r="V23" s="456" t="str">
        <f t="shared" si="108"/>
        <v/>
      </c>
      <c r="W23" s="457" t="str">
        <f t="shared" si="108"/>
        <v/>
      </c>
      <c r="X23" s="458" t="str">
        <f t="shared" si="108"/>
        <v/>
      </c>
      <c r="Y23" s="456" t="str">
        <f t="shared" si="108"/>
        <v/>
      </c>
      <c r="Z23" s="456" t="str">
        <f t="shared" si="108"/>
        <v/>
      </c>
      <c r="AA23" s="459" t="str">
        <f t="shared" si="108"/>
        <v/>
      </c>
      <c r="AB23" s="460" t="str">
        <f t="shared" si="108"/>
        <v/>
      </c>
      <c r="AC23" s="456" t="str">
        <f t="shared" si="108"/>
        <v/>
      </c>
      <c r="AD23" s="456" t="str">
        <f t="shared" si="108"/>
        <v/>
      </c>
      <c r="AE23" s="457" t="str">
        <f t="shared" si="108"/>
        <v/>
      </c>
      <c r="AF23" s="458" t="str">
        <f t="shared" si="108"/>
        <v/>
      </c>
      <c r="AG23" s="456" t="str">
        <f t="shared" si="108"/>
        <v/>
      </c>
      <c r="AH23" s="456" t="str">
        <f t="shared" si="108"/>
        <v/>
      </c>
      <c r="AI23" s="459" t="str">
        <f t="shared" si="108"/>
        <v/>
      </c>
      <c r="AJ23" s="460" t="str">
        <f t="shared" si="108"/>
        <v/>
      </c>
      <c r="AK23" s="456" t="str">
        <f t="shared" si="109"/>
        <v/>
      </c>
      <c r="AL23" s="456" t="str">
        <f t="shared" si="109"/>
        <v/>
      </c>
      <c r="AM23" s="457" t="str">
        <f t="shared" si="109"/>
        <v/>
      </c>
      <c r="AN23" s="458" t="str">
        <f t="shared" si="109"/>
        <v/>
      </c>
      <c r="AO23" s="456" t="str">
        <f t="shared" si="109"/>
        <v/>
      </c>
      <c r="AP23" s="456" t="str">
        <f t="shared" si="109"/>
        <v/>
      </c>
      <c r="AQ23" s="459" t="str">
        <f t="shared" si="109"/>
        <v/>
      </c>
      <c r="AR23" s="460" t="str">
        <f t="shared" si="109"/>
        <v/>
      </c>
      <c r="AS23" s="456" t="str">
        <f t="shared" si="109"/>
        <v/>
      </c>
      <c r="AT23" s="456" t="str">
        <f t="shared" si="109"/>
        <v/>
      </c>
      <c r="AU23" s="457" t="str">
        <f t="shared" si="109"/>
        <v/>
      </c>
      <c r="AV23" s="458" t="str">
        <f t="shared" si="109"/>
        <v/>
      </c>
      <c r="AW23" s="456" t="str">
        <f t="shared" si="109"/>
        <v/>
      </c>
      <c r="AX23" s="456" t="str">
        <f t="shared" si="109"/>
        <v/>
      </c>
      <c r="AY23" s="459" t="str">
        <f t="shared" si="109"/>
        <v/>
      </c>
      <c r="AZ23" s="460" t="str">
        <f t="shared" si="109"/>
        <v/>
      </c>
      <c r="BA23" s="456" t="str">
        <f t="shared" si="110"/>
        <v/>
      </c>
      <c r="BB23" s="456" t="str">
        <f t="shared" si="110"/>
        <v/>
      </c>
      <c r="BC23" s="457" t="str">
        <f t="shared" si="110"/>
        <v/>
      </c>
      <c r="BD23" s="458" t="str">
        <f t="shared" si="110"/>
        <v/>
      </c>
      <c r="BE23" s="456" t="str">
        <f t="shared" si="110"/>
        <v/>
      </c>
      <c r="BF23" s="456" t="str">
        <f t="shared" si="110"/>
        <v/>
      </c>
      <c r="BG23" s="459" t="str">
        <f t="shared" si="110"/>
        <v/>
      </c>
      <c r="BH23" s="460" t="str">
        <f t="shared" si="110"/>
        <v/>
      </c>
      <c r="BI23" s="456" t="str">
        <f t="shared" si="110"/>
        <v/>
      </c>
      <c r="BJ23" s="456" t="str">
        <f t="shared" si="110"/>
        <v/>
      </c>
      <c r="BK23" s="457" t="str">
        <f t="shared" si="110"/>
        <v/>
      </c>
      <c r="BL23" s="458" t="str">
        <f t="shared" si="110"/>
        <v/>
      </c>
      <c r="BM23" s="456" t="str">
        <f t="shared" si="110"/>
        <v/>
      </c>
      <c r="BN23" s="456" t="str">
        <f t="shared" si="110"/>
        <v/>
      </c>
      <c r="BO23" s="459" t="str">
        <f t="shared" si="110"/>
        <v/>
      </c>
      <c r="BP23" s="458" t="str">
        <f t="shared" si="110"/>
        <v/>
      </c>
      <c r="BQ23" s="456" t="str">
        <f t="shared" si="111"/>
        <v/>
      </c>
      <c r="BR23" s="456" t="str">
        <f t="shared" si="111"/>
        <v/>
      </c>
      <c r="BS23" s="459" t="str">
        <f t="shared" si="111"/>
        <v/>
      </c>
      <c r="BT23" s="460" t="str">
        <f t="shared" si="111"/>
        <v/>
      </c>
      <c r="BU23" s="456" t="str">
        <f t="shared" si="111"/>
        <v/>
      </c>
      <c r="BV23" s="456" t="str">
        <f t="shared" si="111"/>
        <v/>
      </c>
      <c r="BW23" s="461" t="str">
        <f t="shared" si="111"/>
        <v/>
      </c>
      <c r="BX23" s="441"/>
      <c r="JT23" s="284">
        <v>16</v>
      </c>
    </row>
    <row r="24" spans="1:280" ht="15.9" customHeight="1">
      <c r="A24" s="1712"/>
      <c r="B24" s="452" t="s">
        <v>1029</v>
      </c>
      <c r="C24" s="453" t="s">
        <v>1024</v>
      </c>
      <c r="D24" s="453" t="s">
        <v>1140</v>
      </c>
      <c r="E24" s="453" t="s">
        <v>1138</v>
      </c>
      <c r="F24" s="395" t="s">
        <v>960</v>
      </c>
      <c r="G24" s="453" t="s">
        <v>1138</v>
      </c>
      <c r="H24" s="453" t="s">
        <v>1138</v>
      </c>
      <c r="I24" s="525" t="s">
        <v>1143</v>
      </c>
      <c r="J24" s="519"/>
      <c r="K24" s="520"/>
      <c r="L24" s="454" t="s">
        <v>971</v>
      </c>
      <c r="M24" s="521"/>
      <c r="N24" s="522"/>
      <c r="O24" s="523"/>
      <c r="P24" s="520"/>
      <c r="Q24" s="454" t="s">
        <v>971</v>
      </c>
      <c r="R24" s="521"/>
      <c r="S24" s="524"/>
      <c r="T24" s="455" t="str">
        <f t="shared" si="107"/>
        <v/>
      </c>
      <c r="U24" s="456" t="str">
        <f>IF($O24="",IF(OR($J24="",$M24=""),"",IF(AND(U$18&gt;=1*($J24&amp;":"&amp;$K24),U$18&lt;=1*($M24&amp;":"&amp;$N24)),1,"")),IF(OR($J24="",$M24=""),"",IF(AND(U$18&gt;=1*($J24&amp;":"&amp;$K24),U$18&lt;=1*($M24&amp;":"&amp;$N24)),IF(AND(U$18&gt;=1*($O24&amp;":"&amp;$P24),U$18&lt;=1*($R24&amp;":"&amp;$S24)), "休",1),"")))</f>
        <v/>
      </c>
      <c r="V24" s="456" t="str">
        <f t="shared" si="108"/>
        <v/>
      </c>
      <c r="W24" s="457" t="str">
        <f t="shared" si="108"/>
        <v/>
      </c>
      <c r="X24" s="458" t="str">
        <f t="shared" si="108"/>
        <v/>
      </c>
      <c r="Y24" s="456" t="str">
        <f t="shared" si="108"/>
        <v/>
      </c>
      <c r="Z24" s="456" t="str">
        <f t="shared" si="108"/>
        <v/>
      </c>
      <c r="AA24" s="459" t="str">
        <f t="shared" si="108"/>
        <v/>
      </c>
      <c r="AB24" s="460" t="str">
        <f t="shared" si="108"/>
        <v/>
      </c>
      <c r="AC24" s="456" t="str">
        <f t="shared" si="108"/>
        <v/>
      </c>
      <c r="AD24" s="456" t="str">
        <f t="shared" si="108"/>
        <v/>
      </c>
      <c r="AE24" s="457" t="str">
        <f t="shared" si="108"/>
        <v/>
      </c>
      <c r="AF24" s="458" t="str">
        <f t="shared" si="108"/>
        <v/>
      </c>
      <c r="AG24" s="456" t="str">
        <f t="shared" si="108"/>
        <v/>
      </c>
      <c r="AH24" s="456" t="str">
        <f t="shared" si="108"/>
        <v/>
      </c>
      <c r="AI24" s="459" t="str">
        <f t="shared" si="108"/>
        <v/>
      </c>
      <c r="AJ24" s="460" t="str">
        <f t="shared" si="108"/>
        <v/>
      </c>
      <c r="AK24" s="456" t="str">
        <f t="shared" si="109"/>
        <v/>
      </c>
      <c r="AL24" s="456" t="str">
        <f t="shared" si="109"/>
        <v/>
      </c>
      <c r="AM24" s="457" t="str">
        <f t="shared" si="109"/>
        <v/>
      </c>
      <c r="AN24" s="458" t="str">
        <f t="shared" si="109"/>
        <v/>
      </c>
      <c r="AO24" s="456" t="str">
        <f t="shared" si="109"/>
        <v/>
      </c>
      <c r="AP24" s="456" t="str">
        <f t="shared" si="109"/>
        <v/>
      </c>
      <c r="AQ24" s="459" t="str">
        <f t="shared" si="109"/>
        <v/>
      </c>
      <c r="AR24" s="460" t="str">
        <f t="shared" si="109"/>
        <v/>
      </c>
      <c r="AS24" s="456" t="str">
        <f t="shared" si="109"/>
        <v/>
      </c>
      <c r="AT24" s="456" t="str">
        <f t="shared" si="109"/>
        <v/>
      </c>
      <c r="AU24" s="457" t="str">
        <f t="shared" si="109"/>
        <v/>
      </c>
      <c r="AV24" s="458" t="str">
        <f t="shared" si="109"/>
        <v/>
      </c>
      <c r="AW24" s="456" t="str">
        <f t="shared" si="109"/>
        <v/>
      </c>
      <c r="AX24" s="456" t="str">
        <f t="shared" si="109"/>
        <v/>
      </c>
      <c r="AY24" s="459" t="str">
        <f t="shared" si="109"/>
        <v/>
      </c>
      <c r="AZ24" s="460" t="str">
        <f t="shared" si="109"/>
        <v/>
      </c>
      <c r="BA24" s="456" t="str">
        <f t="shared" si="110"/>
        <v/>
      </c>
      <c r="BB24" s="456" t="str">
        <f t="shared" si="110"/>
        <v/>
      </c>
      <c r="BC24" s="457" t="str">
        <f t="shared" si="110"/>
        <v/>
      </c>
      <c r="BD24" s="458" t="str">
        <f t="shared" si="110"/>
        <v/>
      </c>
      <c r="BE24" s="456" t="str">
        <f t="shared" si="110"/>
        <v/>
      </c>
      <c r="BF24" s="456" t="str">
        <f t="shared" si="110"/>
        <v/>
      </c>
      <c r="BG24" s="459" t="str">
        <f t="shared" si="110"/>
        <v/>
      </c>
      <c r="BH24" s="460" t="str">
        <f t="shared" si="110"/>
        <v/>
      </c>
      <c r="BI24" s="456" t="str">
        <f t="shared" si="110"/>
        <v/>
      </c>
      <c r="BJ24" s="456" t="str">
        <f t="shared" si="110"/>
        <v/>
      </c>
      <c r="BK24" s="457" t="str">
        <f t="shared" si="110"/>
        <v/>
      </c>
      <c r="BL24" s="458" t="str">
        <f t="shared" si="110"/>
        <v/>
      </c>
      <c r="BM24" s="456" t="str">
        <f t="shared" si="110"/>
        <v/>
      </c>
      <c r="BN24" s="456" t="str">
        <f t="shared" si="110"/>
        <v/>
      </c>
      <c r="BO24" s="459" t="str">
        <f t="shared" si="110"/>
        <v/>
      </c>
      <c r="BP24" s="458" t="str">
        <f t="shared" si="110"/>
        <v/>
      </c>
      <c r="BQ24" s="456" t="str">
        <f t="shared" si="111"/>
        <v/>
      </c>
      <c r="BR24" s="456" t="str">
        <f t="shared" si="111"/>
        <v/>
      </c>
      <c r="BS24" s="459" t="str">
        <f t="shared" si="111"/>
        <v/>
      </c>
      <c r="BT24" s="460" t="str">
        <f t="shared" si="111"/>
        <v/>
      </c>
      <c r="BU24" s="456" t="str">
        <f t="shared" si="111"/>
        <v/>
      </c>
      <c r="BV24" s="456" t="str">
        <f t="shared" si="111"/>
        <v/>
      </c>
      <c r="BW24" s="461" t="str">
        <f t="shared" si="111"/>
        <v/>
      </c>
      <c r="BX24" s="441"/>
      <c r="JT24" s="284">
        <v>17</v>
      </c>
    </row>
    <row r="25" spans="1:280" ht="15.9" customHeight="1">
      <c r="A25" s="1712"/>
      <c r="B25" s="452" t="s">
        <v>1030</v>
      </c>
      <c r="C25" s="453" t="s">
        <v>1024</v>
      </c>
      <c r="D25" s="453" t="s">
        <v>1140</v>
      </c>
      <c r="E25" s="453" t="s">
        <v>1138</v>
      </c>
      <c r="F25" s="395" t="s">
        <v>960</v>
      </c>
      <c r="G25" s="453" t="s">
        <v>1138</v>
      </c>
      <c r="H25" s="453" t="s">
        <v>1138</v>
      </c>
      <c r="I25" s="525" t="s">
        <v>1022</v>
      </c>
      <c r="J25" s="519">
        <v>8</v>
      </c>
      <c r="K25" s="520">
        <v>0</v>
      </c>
      <c r="L25" s="454" t="s">
        <v>971</v>
      </c>
      <c r="M25" s="521">
        <v>19</v>
      </c>
      <c r="N25" s="522">
        <v>0</v>
      </c>
      <c r="O25" s="523">
        <v>14</v>
      </c>
      <c r="P25" s="520">
        <v>0</v>
      </c>
      <c r="Q25" s="454" t="s">
        <v>971</v>
      </c>
      <c r="R25" s="521">
        <v>15</v>
      </c>
      <c r="S25" s="524">
        <v>0</v>
      </c>
      <c r="T25" s="455" t="str">
        <f t="shared" si="107"/>
        <v/>
      </c>
      <c r="U25" s="456" t="str">
        <f t="shared" si="108"/>
        <v/>
      </c>
      <c r="V25" s="456" t="str">
        <f t="shared" si="108"/>
        <v/>
      </c>
      <c r="W25" s="457" t="str">
        <f t="shared" si="108"/>
        <v/>
      </c>
      <c r="X25" s="458">
        <f t="shared" si="108"/>
        <v>1</v>
      </c>
      <c r="Y25" s="456">
        <f t="shared" si="108"/>
        <v>1</v>
      </c>
      <c r="Z25" s="456">
        <f t="shared" si="108"/>
        <v>1</v>
      </c>
      <c r="AA25" s="459">
        <f t="shared" si="108"/>
        <v>1</v>
      </c>
      <c r="AB25" s="460">
        <f t="shared" si="108"/>
        <v>1</v>
      </c>
      <c r="AC25" s="456">
        <f t="shared" si="108"/>
        <v>1</v>
      </c>
      <c r="AD25" s="456">
        <f t="shared" si="108"/>
        <v>1</v>
      </c>
      <c r="AE25" s="457">
        <f t="shared" si="108"/>
        <v>1</v>
      </c>
      <c r="AF25" s="458">
        <f t="shared" si="108"/>
        <v>1</v>
      </c>
      <c r="AG25" s="456">
        <f t="shared" si="108"/>
        <v>1</v>
      </c>
      <c r="AH25" s="456">
        <f t="shared" si="108"/>
        <v>1</v>
      </c>
      <c r="AI25" s="459">
        <f t="shared" si="108"/>
        <v>1</v>
      </c>
      <c r="AJ25" s="460">
        <f t="shared" si="108"/>
        <v>1</v>
      </c>
      <c r="AK25" s="456">
        <f t="shared" si="109"/>
        <v>1</v>
      </c>
      <c r="AL25" s="456">
        <f t="shared" si="109"/>
        <v>1</v>
      </c>
      <c r="AM25" s="457">
        <f t="shared" si="109"/>
        <v>1</v>
      </c>
      <c r="AN25" s="458">
        <f t="shared" si="109"/>
        <v>1</v>
      </c>
      <c r="AO25" s="456">
        <f t="shared" si="109"/>
        <v>1</v>
      </c>
      <c r="AP25" s="456">
        <f t="shared" si="109"/>
        <v>1</v>
      </c>
      <c r="AQ25" s="459">
        <f t="shared" si="109"/>
        <v>1</v>
      </c>
      <c r="AR25" s="460">
        <f t="shared" si="109"/>
        <v>1</v>
      </c>
      <c r="AS25" s="456">
        <f t="shared" si="109"/>
        <v>1</v>
      </c>
      <c r="AT25" s="456">
        <f t="shared" si="109"/>
        <v>1</v>
      </c>
      <c r="AU25" s="457">
        <f t="shared" si="109"/>
        <v>1</v>
      </c>
      <c r="AV25" s="458" t="str">
        <f t="shared" si="109"/>
        <v>休</v>
      </c>
      <c r="AW25" s="456" t="str">
        <f t="shared" si="109"/>
        <v>休</v>
      </c>
      <c r="AX25" s="456" t="str">
        <f t="shared" si="109"/>
        <v>休</v>
      </c>
      <c r="AY25" s="459" t="str">
        <f t="shared" si="109"/>
        <v>休</v>
      </c>
      <c r="AZ25" s="460">
        <f t="shared" si="109"/>
        <v>1</v>
      </c>
      <c r="BA25" s="456">
        <f t="shared" si="110"/>
        <v>1</v>
      </c>
      <c r="BB25" s="456">
        <f t="shared" si="110"/>
        <v>1</v>
      </c>
      <c r="BC25" s="457">
        <f t="shared" si="110"/>
        <v>1</v>
      </c>
      <c r="BD25" s="458">
        <f t="shared" si="110"/>
        <v>1</v>
      </c>
      <c r="BE25" s="456">
        <f t="shared" si="110"/>
        <v>1</v>
      </c>
      <c r="BF25" s="456">
        <f t="shared" si="110"/>
        <v>1</v>
      </c>
      <c r="BG25" s="459">
        <f t="shared" si="110"/>
        <v>1</v>
      </c>
      <c r="BH25" s="460">
        <f t="shared" si="110"/>
        <v>1</v>
      </c>
      <c r="BI25" s="456">
        <f t="shared" si="110"/>
        <v>1</v>
      </c>
      <c r="BJ25" s="456">
        <f t="shared" si="110"/>
        <v>1</v>
      </c>
      <c r="BK25" s="457">
        <f t="shared" si="110"/>
        <v>1</v>
      </c>
      <c r="BL25" s="458">
        <f t="shared" si="110"/>
        <v>1</v>
      </c>
      <c r="BM25" s="456">
        <f t="shared" si="110"/>
        <v>1</v>
      </c>
      <c r="BN25" s="456">
        <f t="shared" si="110"/>
        <v>1</v>
      </c>
      <c r="BO25" s="459">
        <f t="shared" si="110"/>
        <v>1</v>
      </c>
      <c r="BP25" s="458" t="str">
        <f t="shared" si="110"/>
        <v/>
      </c>
      <c r="BQ25" s="456" t="str">
        <f t="shared" si="111"/>
        <v/>
      </c>
      <c r="BR25" s="456" t="str">
        <f t="shared" si="111"/>
        <v/>
      </c>
      <c r="BS25" s="459" t="str">
        <f t="shared" si="111"/>
        <v/>
      </c>
      <c r="BT25" s="460" t="str">
        <f t="shared" si="111"/>
        <v/>
      </c>
      <c r="BU25" s="456" t="str">
        <f t="shared" si="111"/>
        <v/>
      </c>
      <c r="BV25" s="456" t="str">
        <f t="shared" si="111"/>
        <v/>
      </c>
      <c r="BW25" s="461" t="str">
        <f t="shared" si="111"/>
        <v/>
      </c>
      <c r="BX25" s="441"/>
      <c r="JT25" s="284">
        <v>18</v>
      </c>
    </row>
    <row r="26" spans="1:280" ht="15.9" customHeight="1">
      <c r="A26" s="1712"/>
      <c r="B26" s="452" t="s">
        <v>1031</v>
      </c>
      <c r="C26" s="453" t="s">
        <v>1024</v>
      </c>
      <c r="D26" s="453" t="s">
        <v>1140</v>
      </c>
      <c r="E26" s="453" t="s">
        <v>1138</v>
      </c>
      <c r="F26" s="395" t="s">
        <v>960</v>
      </c>
      <c r="G26" s="453" t="s">
        <v>1138</v>
      </c>
      <c r="H26" s="453" t="s">
        <v>1138</v>
      </c>
      <c r="I26" s="525" t="s">
        <v>1022</v>
      </c>
      <c r="J26" s="519">
        <v>8</v>
      </c>
      <c r="K26" s="520">
        <v>0</v>
      </c>
      <c r="L26" s="454" t="s">
        <v>971</v>
      </c>
      <c r="M26" s="521">
        <v>19</v>
      </c>
      <c r="N26" s="522">
        <v>15</v>
      </c>
      <c r="O26" s="523">
        <v>13</v>
      </c>
      <c r="P26" s="520">
        <v>0</v>
      </c>
      <c r="Q26" s="454" t="s">
        <v>971</v>
      </c>
      <c r="R26" s="521">
        <v>14</v>
      </c>
      <c r="S26" s="524">
        <v>0</v>
      </c>
      <c r="T26" s="455" t="str">
        <f t="shared" si="107"/>
        <v/>
      </c>
      <c r="U26" s="456" t="str">
        <f t="shared" si="108"/>
        <v/>
      </c>
      <c r="V26" s="456" t="str">
        <f t="shared" si="108"/>
        <v/>
      </c>
      <c r="W26" s="457" t="str">
        <f t="shared" si="108"/>
        <v/>
      </c>
      <c r="X26" s="458">
        <f t="shared" si="108"/>
        <v>1</v>
      </c>
      <c r="Y26" s="456">
        <f t="shared" si="108"/>
        <v>1</v>
      </c>
      <c r="Z26" s="456">
        <f t="shared" si="108"/>
        <v>1</v>
      </c>
      <c r="AA26" s="459">
        <f t="shared" si="108"/>
        <v>1</v>
      </c>
      <c r="AB26" s="460">
        <f t="shared" si="108"/>
        <v>1</v>
      </c>
      <c r="AC26" s="456">
        <f t="shared" si="108"/>
        <v>1</v>
      </c>
      <c r="AD26" s="456">
        <f t="shared" si="108"/>
        <v>1</v>
      </c>
      <c r="AE26" s="457">
        <f t="shared" si="108"/>
        <v>1</v>
      </c>
      <c r="AF26" s="458">
        <f t="shared" si="108"/>
        <v>1</v>
      </c>
      <c r="AG26" s="456">
        <f t="shared" si="108"/>
        <v>1</v>
      </c>
      <c r="AH26" s="456">
        <f t="shared" si="108"/>
        <v>1</v>
      </c>
      <c r="AI26" s="459">
        <f t="shared" si="108"/>
        <v>1</v>
      </c>
      <c r="AJ26" s="460">
        <f t="shared" si="108"/>
        <v>1</v>
      </c>
      <c r="AK26" s="456">
        <f t="shared" si="109"/>
        <v>1</v>
      </c>
      <c r="AL26" s="456">
        <f t="shared" si="109"/>
        <v>1</v>
      </c>
      <c r="AM26" s="457">
        <f t="shared" si="109"/>
        <v>1</v>
      </c>
      <c r="AN26" s="458">
        <f t="shared" si="109"/>
        <v>1</v>
      </c>
      <c r="AO26" s="456">
        <f t="shared" si="109"/>
        <v>1</v>
      </c>
      <c r="AP26" s="456">
        <f t="shared" si="109"/>
        <v>1</v>
      </c>
      <c r="AQ26" s="459">
        <f t="shared" si="109"/>
        <v>1</v>
      </c>
      <c r="AR26" s="460" t="str">
        <f t="shared" si="109"/>
        <v>休</v>
      </c>
      <c r="AS26" s="456" t="str">
        <f t="shared" si="109"/>
        <v>休</v>
      </c>
      <c r="AT26" s="456" t="str">
        <f t="shared" si="109"/>
        <v>休</v>
      </c>
      <c r="AU26" s="457" t="str">
        <f t="shared" si="109"/>
        <v>休</v>
      </c>
      <c r="AV26" s="458">
        <f t="shared" si="109"/>
        <v>1</v>
      </c>
      <c r="AW26" s="456">
        <f t="shared" si="109"/>
        <v>1</v>
      </c>
      <c r="AX26" s="456">
        <f t="shared" si="109"/>
        <v>1</v>
      </c>
      <c r="AY26" s="459">
        <f t="shared" si="109"/>
        <v>1</v>
      </c>
      <c r="AZ26" s="460">
        <f t="shared" si="109"/>
        <v>1</v>
      </c>
      <c r="BA26" s="456">
        <f t="shared" si="110"/>
        <v>1</v>
      </c>
      <c r="BB26" s="456">
        <f t="shared" si="110"/>
        <v>1</v>
      </c>
      <c r="BC26" s="457">
        <f t="shared" si="110"/>
        <v>1</v>
      </c>
      <c r="BD26" s="458">
        <f t="shared" si="110"/>
        <v>1</v>
      </c>
      <c r="BE26" s="456">
        <f t="shared" si="110"/>
        <v>1</v>
      </c>
      <c r="BF26" s="456">
        <f t="shared" si="110"/>
        <v>1</v>
      </c>
      <c r="BG26" s="459">
        <f t="shared" si="110"/>
        <v>1</v>
      </c>
      <c r="BH26" s="460">
        <f t="shared" si="110"/>
        <v>1</v>
      </c>
      <c r="BI26" s="456">
        <f t="shared" si="110"/>
        <v>1</v>
      </c>
      <c r="BJ26" s="456">
        <f t="shared" si="110"/>
        <v>1</v>
      </c>
      <c r="BK26" s="457">
        <f t="shared" si="110"/>
        <v>1</v>
      </c>
      <c r="BL26" s="458">
        <f t="shared" si="110"/>
        <v>1</v>
      </c>
      <c r="BM26" s="456">
        <f t="shared" si="110"/>
        <v>1</v>
      </c>
      <c r="BN26" s="456">
        <f t="shared" si="110"/>
        <v>1</v>
      </c>
      <c r="BO26" s="459">
        <f t="shared" si="110"/>
        <v>1</v>
      </c>
      <c r="BP26" s="458">
        <f t="shared" si="110"/>
        <v>1</v>
      </c>
      <c r="BQ26" s="456" t="str">
        <f t="shared" si="111"/>
        <v/>
      </c>
      <c r="BR26" s="456" t="str">
        <f t="shared" si="111"/>
        <v/>
      </c>
      <c r="BS26" s="459" t="str">
        <f t="shared" si="111"/>
        <v/>
      </c>
      <c r="BT26" s="460" t="str">
        <f t="shared" si="111"/>
        <v/>
      </c>
      <c r="BU26" s="456" t="str">
        <f t="shared" si="111"/>
        <v/>
      </c>
      <c r="BV26" s="456" t="str">
        <f t="shared" si="111"/>
        <v/>
      </c>
      <c r="BW26" s="461" t="str">
        <f t="shared" si="111"/>
        <v/>
      </c>
      <c r="BX26" s="441"/>
      <c r="JT26" s="284">
        <v>19</v>
      </c>
    </row>
    <row r="27" spans="1:280" ht="15.9" customHeight="1">
      <c r="A27" s="1712"/>
      <c r="B27" s="452" t="s">
        <v>1032</v>
      </c>
      <c r="C27" s="453" t="s">
        <v>1024</v>
      </c>
      <c r="D27" s="453" t="s">
        <v>1140</v>
      </c>
      <c r="E27" s="453" t="s">
        <v>1138</v>
      </c>
      <c r="F27" s="395" t="s">
        <v>960</v>
      </c>
      <c r="G27" s="453" t="s">
        <v>1138</v>
      </c>
      <c r="H27" s="453" t="s">
        <v>1138</v>
      </c>
      <c r="I27" s="525" t="s">
        <v>1022</v>
      </c>
      <c r="J27" s="519">
        <v>8</v>
      </c>
      <c r="K27" s="520">
        <v>30</v>
      </c>
      <c r="L27" s="454" t="s">
        <v>971</v>
      </c>
      <c r="M27" s="521">
        <v>18</v>
      </c>
      <c r="N27" s="522">
        <v>30</v>
      </c>
      <c r="O27" s="523">
        <v>11</v>
      </c>
      <c r="P27" s="520">
        <v>0</v>
      </c>
      <c r="Q27" s="454" t="s">
        <v>971</v>
      </c>
      <c r="R27" s="521">
        <v>12</v>
      </c>
      <c r="S27" s="524">
        <v>0</v>
      </c>
      <c r="T27" s="455" t="str">
        <f t="shared" si="107"/>
        <v/>
      </c>
      <c r="U27" s="456" t="str">
        <f t="shared" si="108"/>
        <v/>
      </c>
      <c r="V27" s="456" t="str">
        <f t="shared" si="108"/>
        <v/>
      </c>
      <c r="W27" s="457" t="str">
        <f t="shared" si="108"/>
        <v/>
      </c>
      <c r="X27" s="458" t="str">
        <f t="shared" si="108"/>
        <v/>
      </c>
      <c r="Y27" s="456" t="str">
        <f t="shared" si="108"/>
        <v/>
      </c>
      <c r="Z27" s="456">
        <f t="shared" si="108"/>
        <v>1</v>
      </c>
      <c r="AA27" s="459">
        <f t="shared" si="108"/>
        <v>1</v>
      </c>
      <c r="AB27" s="460">
        <f t="shared" si="108"/>
        <v>1</v>
      </c>
      <c r="AC27" s="456">
        <f t="shared" si="108"/>
        <v>1</v>
      </c>
      <c r="AD27" s="456">
        <f t="shared" si="108"/>
        <v>1</v>
      </c>
      <c r="AE27" s="457">
        <f t="shared" si="108"/>
        <v>1</v>
      </c>
      <c r="AF27" s="458">
        <f t="shared" si="108"/>
        <v>1</v>
      </c>
      <c r="AG27" s="456">
        <f t="shared" si="108"/>
        <v>1</v>
      </c>
      <c r="AH27" s="456">
        <f t="shared" si="108"/>
        <v>1</v>
      </c>
      <c r="AI27" s="459">
        <f t="shared" si="108"/>
        <v>1</v>
      </c>
      <c r="AJ27" s="460" t="str">
        <f t="shared" si="108"/>
        <v>休</v>
      </c>
      <c r="AK27" s="456" t="str">
        <f t="shared" si="109"/>
        <v>休</v>
      </c>
      <c r="AL27" s="456" t="str">
        <f t="shared" si="109"/>
        <v>休</v>
      </c>
      <c r="AM27" s="457" t="str">
        <f t="shared" si="109"/>
        <v>休</v>
      </c>
      <c r="AN27" s="458">
        <f t="shared" si="109"/>
        <v>1</v>
      </c>
      <c r="AO27" s="456">
        <f t="shared" si="109"/>
        <v>1</v>
      </c>
      <c r="AP27" s="456">
        <f t="shared" si="109"/>
        <v>1</v>
      </c>
      <c r="AQ27" s="459">
        <f t="shared" si="109"/>
        <v>1</v>
      </c>
      <c r="AR27" s="460">
        <f t="shared" si="109"/>
        <v>1</v>
      </c>
      <c r="AS27" s="456">
        <f t="shared" si="109"/>
        <v>1</v>
      </c>
      <c r="AT27" s="456">
        <f t="shared" si="109"/>
        <v>1</v>
      </c>
      <c r="AU27" s="457">
        <f t="shared" si="109"/>
        <v>1</v>
      </c>
      <c r="AV27" s="458">
        <f t="shared" si="109"/>
        <v>1</v>
      </c>
      <c r="AW27" s="456">
        <f t="shared" si="109"/>
        <v>1</v>
      </c>
      <c r="AX27" s="456">
        <f t="shared" si="109"/>
        <v>1</v>
      </c>
      <c r="AY27" s="459">
        <f t="shared" si="109"/>
        <v>1</v>
      </c>
      <c r="AZ27" s="460">
        <f t="shared" si="109"/>
        <v>1</v>
      </c>
      <c r="BA27" s="456">
        <f t="shared" si="110"/>
        <v>1</v>
      </c>
      <c r="BB27" s="456">
        <f t="shared" si="110"/>
        <v>1</v>
      </c>
      <c r="BC27" s="457">
        <f t="shared" si="110"/>
        <v>1</v>
      </c>
      <c r="BD27" s="458">
        <f t="shared" si="110"/>
        <v>1</v>
      </c>
      <c r="BE27" s="456">
        <f t="shared" si="110"/>
        <v>1</v>
      </c>
      <c r="BF27" s="456">
        <f t="shared" si="110"/>
        <v>1</v>
      </c>
      <c r="BG27" s="459">
        <f t="shared" si="110"/>
        <v>1</v>
      </c>
      <c r="BH27" s="460">
        <f t="shared" si="110"/>
        <v>1</v>
      </c>
      <c r="BI27" s="456">
        <f t="shared" si="110"/>
        <v>1</v>
      </c>
      <c r="BJ27" s="456">
        <f t="shared" si="110"/>
        <v>1</v>
      </c>
      <c r="BK27" s="457">
        <f t="shared" si="110"/>
        <v>1</v>
      </c>
      <c r="BL27" s="458">
        <f t="shared" si="110"/>
        <v>1</v>
      </c>
      <c r="BM27" s="456">
        <f t="shared" si="110"/>
        <v>1</v>
      </c>
      <c r="BN27" s="456" t="str">
        <f t="shared" si="110"/>
        <v/>
      </c>
      <c r="BO27" s="459" t="str">
        <f t="shared" si="110"/>
        <v/>
      </c>
      <c r="BP27" s="458" t="str">
        <f t="shared" si="110"/>
        <v/>
      </c>
      <c r="BQ27" s="456" t="str">
        <f t="shared" si="111"/>
        <v/>
      </c>
      <c r="BR27" s="456" t="str">
        <f t="shared" si="111"/>
        <v/>
      </c>
      <c r="BS27" s="459" t="str">
        <f t="shared" si="111"/>
        <v/>
      </c>
      <c r="BT27" s="460" t="str">
        <f t="shared" si="111"/>
        <v/>
      </c>
      <c r="BU27" s="456" t="str">
        <f t="shared" si="111"/>
        <v/>
      </c>
      <c r="BV27" s="456" t="str">
        <f t="shared" si="111"/>
        <v/>
      </c>
      <c r="BW27" s="461" t="str">
        <f t="shared" si="111"/>
        <v/>
      </c>
      <c r="BX27" s="441"/>
      <c r="JT27" s="284">
        <v>20</v>
      </c>
    </row>
    <row r="28" spans="1:280" ht="15.9" customHeight="1">
      <c r="A28" s="1712"/>
      <c r="B28" s="452" t="s">
        <v>1033</v>
      </c>
      <c r="C28" s="453" t="s">
        <v>1024</v>
      </c>
      <c r="D28" s="453" t="s">
        <v>1140</v>
      </c>
      <c r="E28" s="453" t="s">
        <v>1138</v>
      </c>
      <c r="F28" s="395" t="s">
        <v>960</v>
      </c>
      <c r="G28" s="453" t="s">
        <v>1138</v>
      </c>
      <c r="H28" s="453" t="s">
        <v>1138</v>
      </c>
      <c r="I28" s="525" t="s">
        <v>1022</v>
      </c>
      <c r="J28" s="519">
        <v>7</v>
      </c>
      <c r="K28" s="520">
        <v>0</v>
      </c>
      <c r="L28" s="454" t="s">
        <v>971</v>
      </c>
      <c r="M28" s="521">
        <v>16</v>
      </c>
      <c r="N28" s="522">
        <v>0</v>
      </c>
      <c r="O28" s="523">
        <v>10</v>
      </c>
      <c r="P28" s="520">
        <v>0</v>
      </c>
      <c r="Q28" s="454" t="s">
        <v>971</v>
      </c>
      <c r="R28" s="521">
        <v>11</v>
      </c>
      <c r="S28" s="524">
        <v>0</v>
      </c>
      <c r="T28" s="455">
        <f t="shared" si="107"/>
        <v>1</v>
      </c>
      <c r="U28" s="456">
        <f t="shared" si="108"/>
        <v>1</v>
      </c>
      <c r="V28" s="456">
        <f t="shared" si="108"/>
        <v>1</v>
      </c>
      <c r="W28" s="457">
        <f t="shared" si="108"/>
        <v>1</v>
      </c>
      <c r="X28" s="458">
        <f t="shared" si="108"/>
        <v>1</v>
      </c>
      <c r="Y28" s="456">
        <f t="shared" si="108"/>
        <v>1</v>
      </c>
      <c r="Z28" s="456">
        <f t="shared" si="108"/>
        <v>1</v>
      </c>
      <c r="AA28" s="459">
        <f t="shared" si="108"/>
        <v>1</v>
      </c>
      <c r="AB28" s="460">
        <f t="shared" si="108"/>
        <v>1</v>
      </c>
      <c r="AC28" s="456">
        <f t="shared" si="108"/>
        <v>1</v>
      </c>
      <c r="AD28" s="456">
        <f t="shared" si="108"/>
        <v>1</v>
      </c>
      <c r="AE28" s="457">
        <f t="shared" si="108"/>
        <v>1</v>
      </c>
      <c r="AF28" s="458" t="str">
        <f t="shared" si="108"/>
        <v>休</v>
      </c>
      <c r="AG28" s="456" t="str">
        <f t="shared" si="108"/>
        <v>休</v>
      </c>
      <c r="AH28" s="456" t="str">
        <f t="shared" si="108"/>
        <v>休</v>
      </c>
      <c r="AI28" s="459" t="str">
        <f t="shared" si="108"/>
        <v>休</v>
      </c>
      <c r="AJ28" s="460">
        <f t="shared" si="108"/>
        <v>1</v>
      </c>
      <c r="AK28" s="456">
        <f t="shared" si="109"/>
        <v>1</v>
      </c>
      <c r="AL28" s="456">
        <f t="shared" si="109"/>
        <v>1</v>
      </c>
      <c r="AM28" s="457">
        <f t="shared" si="109"/>
        <v>1</v>
      </c>
      <c r="AN28" s="458">
        <f t="shared" si="109"/>
        <v>1</v>
      </c>
      <c r="AO28" s="456">
        <f t="shared" si="109"/>
        <v>1</v>
      </c>
      <c r="AP28" s="456">
        <f t="shared" si="109"/>
        <v>1</v>
      </c>
      <c r="AQ28" s="459">
        <f t="shared" si="109"/>
        <v>1</v>
      </c>
      <c r="AR28" s="460">
        <f t="shared" si="109"/>
        <v>1</v>
      </c>
      <c r="AS28" s="456">
        <f t="shared" si="109"/>
        <v>1</v>
      </c>
      <c r="AT28" s="456">
        <f t="shared" si="109"/>
        <v>1</v>
      </c>
      <c r="AU28" s="457">
        <f t="shared" si="109"/>
        <v>1</v>
      </c>
      <c r="AV28" s="458">
        <f t="shared" si="109"/>
        <v>1</v>
      </c>
      <c r="AW28" s="456">
        <f t="shared" si="109"/>
        <v>1</v>
      </c>
      <c r="AX28" s="456">
        <f t="shared" si="109"/>
        <v>1</v>
      </c>
      <c r="AY28" s="459">
        <f t="shared" si="109"/>
        <v>1</v>
      </c>
      <c r="AZ28" s="460">
        <f t="shared" si="109"/>
        <v>1</v>
      </c>
      <c r="BA28" s="456">
        <f t="shared" si="110"/>
        <v>1</v>
      </c>
      <c r="BB28" s="456">
        <f t="shared" si="110"/>
        <v>1</v>
      </c>
      <c r="BC28" s="457">
        <f t="shared" si="110"/>
        <v>1</v>
      </c>
      <c r="BD28" s="458" t="str">
        <f t="shared" si="110"/>
        <v/>
      </c>
      <c r="BE28" s="456" t="str">
        <f t="shared" si="110"/>
        <v/>
      </c>
      <c r="BF28" s="456" t="str">
        <f t="shared" si="110"/>
        <v/>
      </c>
      <c r="BG28" s="459" t="str">
        <f t="shared" si="110"/>
        <v/>
      </c>
      <c r="BH28" s="460" t="str">
        <f t="shared" si="110"/>
        <v/>
      </c>
      <c r="BI28" s="456" t="str">
        <f t="shared" si="110"/>
        <v/>
      </c>
      <c r="BJ28" s="456" t="str">
        <f t="shared" si="110"/>
        <v/>
      </c>
      <c r="BK28" s="457" t="str">
        <f t="shared" si="110"/>
        <v/>
      </c>
      <c r="BL28" s="458" t="str">
        <f t="shared" si="110"/>
        <v/>
      </c>
      <c r="BM28" s="456" t="str">
        <f t="shared" si="110"/>
        <v/>
      </c>
      <c r="BN28" s="456" t="str">
        <f t="shared" si="110"/>
        <v/>
      </c>
      <c r="BO28" s="459" t="str">
        <f t="shared" si="110"/>
        <v/>
      </c>
      <c r="BP28" s="458" t="str">
        <f t="shared" si="110"/>
        <v/>
      </c>
      <c r="BQ28" s="456" t="str">
        <f t="shared" si="111"/>
        <v/>
      </c>
      <c r="BR28" s="456" t="str">
        <f t="shared" si="111"/>
        <v/>
      </c>
      <c r="BS28" s="459" t="str">
        <f t="shared" si="111"/>
        <v/>
      </c>
      <c r="BT28" s="460" t="str">
        <f t="shared" si="111"/>
        <v/>
      </c>
      <c r="BU28" s="456" t="str">
        <f t="shared" si="111"/>
        <v/>
      </c>
      <c r="BV28" s="456" t="str">
        <f t="shared" si="111"/>
        <v/>
      </c>
      <c r="BW28" s="461" t="str">
        <f t="shared" si="111"/>
        <v/>
      </c>
      <c r="BX28" s="441"/>
      <c r="JT28" s="284">
        <v>21</v>
      </c>
    </row>
    <row r="29" spans="1:280" ht="15.9" customHeight="1">
      <c r="A29" s="1712"/>
      <c r="B29" s="452" t="s">
        <v>1034</v>
      </c>
      <c r="C29" s="453" t="s">
        <v>1024</v>
      </c>
      <c r="D29" s="453" t="s">
        <v>1140</v>
      </c>
      <c r="E29" s="453" t="s">
        <v>1138</v>
      </c>
      <c r="F29" s="395" t="s">
        <v>960</v>
      </c>
      <c r="G29" s="453" t="s">
        <v>1138</v>
      </c>
      <c r="H29" s="453" t="s">
        <v>1138</v>
      </c>
      <c r="I29" s="525" t="s">
        <v>1022</v>
      </c>
      <c r="J29" s="519">
        <v>8</v>
      </c>
      <c r="K29" s="520">
        <v>0</v>
      </c>
      <c r="L29" s="454" t="s">
        <v>971</v>
      </c>
      <c r="M29" s="521">
        <v>17</v>
      </c>
      <c r="N29" s="522">
        <v>0</v>
      </c>
      <c r="O29" s="523">
        <v>12</v>
      </c>
      <c r="P29" s="520">
        <v>0</v>
      </c>
      <c r="Q29" s="454" t="s">
        <v>971</v>
      </c>
      <c r="R29" s="521">
        <v>13</v>
      </c>
      <c r="S29" s="524">
        <v>0</v>
      </c>
      <c r="T29" s="455" t="str">
        <f t="shared" si="107"/>
        <v/>
      </c>
      <c r="U29" s="456" t="str">
        <f t="shared" si="108"/>
        <v/>
      </c>
      <c r="V29" s="456" t="str">
        <f t="shared" si="108"/>
        <v/>
      </c>
      <c r="W29" s="457" t="str">
        <f t="shared" si="108"/>
        <v/>
      </c>
      <c r="X29" s="458">
        <f t="shared" si="108"/>
        <v>1</v>
      </c>
      <c r="Y29" s="456">
        <f t="shared" si="108"/>
        <v>1</v>
      </c>
      <c r="Z29" s="456">
        <f t="shared" si="108"/>
        <v>1</v>
      </c>
      <c r="AA29" s="459">
        <f t="shared" si="108"/>
        <v>1</v>
      </c>
      <c r="AB29" s="460">
        <f t="shared" si="108"/>
        <v>1</v>
      </c>
      <c r="AC29" s="456">
        <f t="shared" si="108"/>
        <v>1</v>
      </c>
      <c r="AD29" s="456">
        <f t="shared" si="108"/>
        <v>1</v>
      </c>
      <c r="AE29" s="457">
        <f t="shared" si="108"/>
        <v>1</v>
      </c>
      <c r="AF29" s="458">
        <f t="shared" si="108"/>
        <v>1</v>
      </c>
      <c r="AG29" s="456">
        <f t="shared" si="108"/>
        <v>1</v>
      </c>
      <c r="AH29" s="456">
        <f t="shared" si="108"/>
        <v>1</v>
      </c>
      <c r="AI29" s="459">
        <f t="shared" si="108"/>
        <v>1</v>
      </c>
      <c r="AJ29" s="460">
        <f t="shared" si="108"/>
        <v>1</v>
      </c>
      <c r="AK29" s="456">
        <f t="shared" si="109"/>
        <v>1</v>
      </c>
      <c r="AL29" s="456">
        <f t="shared" si="109"/>
        <v>1</v>
      </c>
      <c r="AM29" s="457">
        <f t="shared" si="109"/>
        <v>1</v>
      </c>
      <c r="AN29" s="458" t="str">
        <f t="shared" si="109"/>
        <v>休</v>
      </c>
      <c r="AO29" s="456" t="str">
        <f t="shared" si="109"/>
        <v>休</v>
      </c>
      <c r="AP29" s="456" t="str">
        <f t="shared" si="109"/>
        <v>休</v>
      </c>
      <c r="AQ29" s="459" t="str">
        <f t="shared" si="109"/>
        <v>休</v>
      </c>
      <c r="AR29" s="460">
        <f t="shared" si="109"/>
        <v>1</v>
      </c>
      <c r="AS29" s="456">
        <f t="shared" si="109"/>
        <v>1</v>
      </c>
      <c r="AT29" s="456">
        <f t="shared" si="109"/>
        <v>1</v>
      </c>
      <c r="AU29" s="457">
        <f t="shared" si="109"/>
        <v>1</v>
      </c>
      <c r="AV29" s="458">
        <f t="shared" si="109"/>
        <v>1</v>
      </c>
      <c r="AW29" s="456">
        <f t="shared" si="109"/>
        <v>1</v>
      </c>
      <c r="AX29" s="456">
        <f t="shared" si="109"/>
        <v>1</v>
      </c>
      <c r="AY29" s="459">
        <f t="shared" si="109"/>
        <v>1</v>
      </c>
      <c r="AZ29" s="460">
        <f t="shared" si="109"/>
        <v>1</v>
      </c>
      <c r="BA29" s="456">
        <f t="shared" si="110"/>
        <v>1</v>
      </c>
      <c r="BB29" s="456">
        <f t="shared" si="110"/>
        <v>1</v>
      </c>
      <c r="BC29" s="457">
        <f t="shared" si="110"/>
        <v>1</v>
      </c>
      <c r="BD29" s="458">
        <f t="shared" si="110"/>
        <v>1</v>
      </c>
      <c r="BE29" s="456">
        <f t="shared" si="110"/>
        <v>1</v>
      </c>
      <c r="BF29" s="456">
        <f t="shared" si="110"/>
        <v>1</v>
      </c>
      <c r="BG29" s="459">
        <f t="shared" si="110"/>
        <v>1</v>
      </c>
      <c r="BH29" s="460" t="str">
        <f t="shared" si="110"/>
        <v/>
      </c>
      <c r="BI29" s="456" t="str">
        <f t="shared" si="110"/>
        <v/>
      </c>
      <c r="BJ29" s="456" t="str">
        <f t="shared" si="110"/>
        <v/>
      </c>
      <c r="BK29" s="457" t="str">
        <f t="shared" si="110"/>
        <v/>
      </c>
      <c r="BL29" s="458" t="str">
        <f t="shared" si="110"/>
        <v/>
      </c>
      <c r="BM29" s="456" t="str">
        <f t="shared" si="110"/>
        <v/>
      </c>
      <c r="BN29" s="456" t="str">
        <f t="shared" si="110"/>
        <v/>
      </c>
      <c r="BO29" s="459" t="str">
        <f t="shared" si="110"/>
        <v/>
      </c>
      <c r="BP29" s="458" t="str">
        <f t="shared" si="110"/>
        <v/>
      </c>
      <c r="BQ29" s="456" t="str">
        <f t="shared" si="111"/>
        <v/>
      </c>
      <c r="BR29" s="456" t="str">
        <f t="shared" si="111"/>
        <v/>
      </c>
      <c r="BS29" s="459" t="str">
        <f t="shared" si="111"/>
        <v/>
      </c>
      <c r="BT29" s="460" t="str">
        <f t="shared" si="111"/>
        <v/>
      </c>
      <c r="BU29" s="456" t="str">
        <f t="shared" si="111"/>
        <v/>
      </c>
      <c r="BV29" s="456" t="str">
        <f t="shared" si="111"/>
        <v/>
      </c>
      <c r="BW29" s="461" t="str">
        <f t="shared" si="111"/>
        <v/>
      </c>
      <c r="BX29" s="441"/>
      <c r="JT29" s="284">
        <v>22</v>
      </c>
    </row>
    <row r="30" spans="1:280" ht="15.9" customHeight="1">
      <c r="A30" s="1712"/>
      <c r="B30" s="452" t="s">
        <v>1035</v>
      </c>
      <c r="C30" s="453" t="s">
        <v>1024</v>
      </c>
      <c r="D30" s="453" t="s">
        <v>1140</v>
      </c>
      <c r="E30" s="453" t="s">
        <v>1138</v>
      </c>
      <c r="F30" s="395" t="s">
        <v>960</v>
      </c>
      <c r="G30" s="453" t="s">
        <v>1138</v>
      </c>
      <c r="H30" s="453" t="s">
        <v>1138</v>
      </c>
      <c r="I30" s="525" t="s">
        <v>1022</v>
      </c>
      <c r="J30" s="519">
        <v>11</v>
      </c>
      <c r="K30" s="520">
        <v>0</v>
      </c>
      <c r="L30" s="454" t="s">
        <v>971</v>
      </c>
      <c r="M30" s="521">
        <v>20</v>
      </c>
      <c r="N30" s="522">
        <v>0</v>
      </c>
      <c r="O30" s="523">
        <v>17</v>
      </c>
      <c r="P30" s="520">
        <v>0</v>
      </c>
      <c r="Q30" s="454" t="s">
        <v>971</v>
      </c>
      <c r="R30" s="521">
        <v>18</v>
      </c>
      <c r="S30" s="524">
        <v>0</v>
      </c>
      <c r="T30" s="455" t="str">
        <f t="shared" si="107"/>
        <v/>
      </c>
      <c r="U30" s="456" t="str">
        <f t="shared" si="108"/>
        <v/>
      </c>
      <c r="V30" s="456" t="str">
        <f t="shared" si="108"/>
        <v/>
      </c>
      <c r="W30" s="457" t="str">
        <f t="shared" si="108"/>
        <v/>
      </c>
      <c r="X30" s="458" t="str">
        <f t="shared" si="108"/>
        <v/>
      </c>
      <c r="Y30" s="456" t="str">
        <f t="shared" si="108"/>
        <v/>
      </c>
      <c r="Z30" s="456" t="str">
        <f t="shared" si="108"/>
        <v/>
      </c>
      <c r="AA30" s="459" t="str">
        <f t="shared" si="108"/>
        <v/>
      </c>
      <c r="AB30" s="460" t="str">
        <f t="shared" si="108"/>
        <v/>
      </c>
      <c r="AC30" s="456" t="str">
        <f t="shared" si="108"/>
        <v/>
      </c>
      <c r="AD30" s="456" t="str">
        <f t="shared" si="108"/>
        <v/>
      </c>
      <c r="AE30" s="457" t="str">
        <f t="shared" si="108"/>
        <v/>
      </c>
      <c r="AF30" s="458" t="str">
        <f t="shared" si="108"/>
        <v/>
      </c>
      <c r="AG30" s="456" t="str">
        <f t="shared" si="108"/>
        <v/>
      </c>
      <c r="AH30" s="456" t="str">
        <f t="shared" si="108"/>
        <v/>
      </c>
      <c r="AI30" s="459" t="str">
        <f t="shared" si="108"/>
        <v/>
      </c>
      <c r="AJ30" s="460">
        <f t="shared" si="108"/>
        <v>1</v>
      </c>
      <c r="AK30" s="456">
        <f t="shared" si="109"/>
        <v>1</v>
      </c>
      <c r="AL30" s="456">
        <f t="shared" si="109"/>
        <v>1</v>
      </c>
      <c r="AM30" s="457">
        <f t="shared" si="109"/>
        <v>1</v>
      </c>
      <c r="AN30" s="458">
        <f t="shared" si="109"/>
        <v>1</v>
      </c>
      <c r="AO30" s="456">
        <f t="shared" si="109"/>
        <v>1</v>
      </c>
      <c r="AP30" s="456">
        <f t="shared" si="109"/>
        <v>1</v>
      </c>
      <c r="AQ30" s="459">
        <f t="shared" si="109"/>
        <v>1</v>
      </c>
      <c r="AR30" s="460">
        <f t="shared" si="109"/>
        <v>1</v>
      </c>
      <c r="AS30" s="456">
        <f t="shared" si="109"/>
        <v>1</v>
      </c>
      <c r="AT30" s="456">
        <f t="shared" si="109"/>
        <v>1</v>
      </c>
      <c r="AU30" s="457">
        <f t="shared" si="109"/>
        <v>1</v>
      </c>
      <c r="AV30" s="458">
        <f t="shared" si="109"/>
        <v>1</v>
      </c>
      <c r="AW30" s="456">
        <f t="shared" si="109"/>
        <v>1</v>
      </c>
      <c r="AX30" s="456">
        <f t="shared" si="109"/>
        <v>1</v>
      </c>
      <c r="AY30" s="459">
        <f t="shared" si="109"/>
        <v>1</v>
      </c>
      <c r="AZ30" s="460">
        <f t="shared" si="109"/>
        <v>1</v>
      </c>
      <c r="BA30" s="456">
        <f t="shared" si="110"/>
        <v>1</v>
      </c>
      <c r="BB30" s="456">
        <f t="shared" si="110"/>
        <v>1</v>
      </c>
      <c r="BC30" s="457">
        <f t="shared" si="110"/>
        <v>1</v>
      </c>
      <c r="BD30" s="458">
        <f t="shared" si="110"/>
        <v>1</v>
      </c>
      <c r="BE30" s="456">
        <f t="shared" si="110"/>
        <v>1</v>
      </c>
      <c r="BF30" s="456">
        <f t="shared" si="110"/>
        <v>1</v>
      </c>
      <c r="BG30" s="459">
        <f t="shared" si="110"/>
        <v>1</v>
      </c>
      <c r="BH30" s="460" t="str">
        <f t="shared" si="110"/>
        <v>休</v>
      </c>
      <c r="BI30" s="456" t="str">
        <f t="shared" si="110"/>
        <v>休</v>
      </c>
      <c r="BJ30" s="456" t="str">
        <f t="shared" si="110"/>
        <v>休</v>
      </c>
      <c r="BK30" s="457" t="str">
        <f t="shared" si="110"/>
        <v>休</v>
      </c>
      <c r="BL30" s="458">
        <f t="shared" si="110"/>
        <v>1</v>
      </c>
      <c r="BM30" s="456">
        <f t="shared" si="110"/>
        <v>1</v>
      </c>
      <c r="BN30" s="456">
        <f t="shared" si="110"/>
        <v>1</v>
      </c>
      <c r="BO30" s="459">
        <f t="shared" si="110"/>
        <v>1</v>
      </c>
      <c r="BP30" s="458">
        <f t="shared" si="110"/>
        <v>1</v>
      </c>
      <c r="BQ30" s="456">
        <f t="shared" si="111"/>
        <v>1</v>
      </c>
      <c r="BR30" s="456">
        <f t="shared" si="111"/>
        <v>1</v>
      </c>
      <c r="BS30" s="459">
        <f t="shared" si="111"/>
        <v>1</v>
      </c>
      <c r="BT30" s="460" t="str">
        <f t="shared" si="111"/>
        <v/>
      </c>
      <c r="BU30" s="456" t="str">
        <f t="shared" si="111"/>
        <v/>
      </c>
      <c r="BV30" s="456" t="str">
        <f t="shared" si="111"/>
        <v/>
      </c>
      <c r="BW30" s="461" t="str">
        <f t="shared" si="111"/>
        <v/>
      </c>
      <c r="BX30" s="441"/>
    </row>
    <row r="31" spans="1:280" ht="15.9" hidden="1" customHeight="1">
      <c r="A31" s="1712"/>
      <c r="B31" s="452" t="s">
        <v>1036</v>
      </c>
      <c r="C31" s="453"/>
      <c r="D31" s="453" t="s">
        <v>1144</v>
      </c>
      <c r="E31" s="453" t="s">
        <v>1138</v>
      </c>
      <c r="F31" s="395" t="s">
        <v>960</v>
      </c>
      <c r="G31" s="453" t="s">
        <v>1138</v>
      </c>
      <c r="H31" s="453" t="s">
        <v>1138</v>
      </c>
      <c r="I31" s="525"/>
      <c r="J31" s="519"/>
      <c r="K31" s="520"/>
      <c r="L31" s="454" t="s">
        <v>971</v>
      </c>
      <c r="M31" s="521"/>
      <c r="N31" s="522"/>
      <c r="O31" s="523"/>
      <c r="P31" s="520"/>
      <c r="Q31" s="454" t="s">
        <v>971</v>
      </c>
      <c r="R31" s="521"/>
      <c r="S31" s="524"/>
      <c r="T31" s="455" t="str">
        <f t="shared" si="107"/>
        <v/>
      </c>
      <c r="U31" s="456" t="str">
        <f t="shared" si="108"/>
        <v/>
      </c>
      <c r="V31" s="456" t="str">
        <f t="shared" si="108"/>
        <v/>
      </c>
      <c r="W31" s="457" t="str">
        <f t="shared" si="108"/>
        <v/>
      </c>
      <c r="X31" s="458" t="str">
        <f t="shared" si="108"/>
        <v/>
      </c>
      <c r="Y31" s="456" t="str">
        <f t="shared" si="108"/>
        <v/>
      </c>
      <c r="Z31" s="456" t="str">
        <f t="shared" si="108"/>
        <v/>
      </c>
      <c r="AA31" s="459" t="str">
        <f t="shared" si="108"/>
        <v/>
      </c>
      <c r="AB31" s="460" t="str">
        <f t="shared" si="108"/>
        <v/>
      </c>
      <c r="AC31" s="456" t="str">
        <f t="shared" si="108"/>
        <v/>
      </c>
      <c r="AD31" s="456" t="str">
        <f t="shared" si="108"/>
        <v/>
      </c>
      <c r="AE31" s="457" t="str">
        <f t="shared" si="108"/>
        <v/>
      </c>
      <c r="AF31" s="458" t="str">
        <f t="shared" si="108"/>
        <v/>
      </c>
      <c r="AG31" s="456" t="str">
        <f t="shared" si="108"/>
        <v/>
      </c>
      <c r="AH31" s="456" t="str">
        <f t="shared" si="108"/>
        <v/>
      </c>
      <c r="AI31" s="459" t="str">
        <f t="shared" si="108"/>
        <v/>
      </c>
      <c r="AJ31" s="460" t="str">
        <f t="shared" si="108"/>
        <v/>
      </c>
      <c r="AK31" s="456" t="str">
        <f t="shared" si="109"/>
        <v/>
      </c>
      <c r="AL31" s="456" t="str">
        <f t="shared" si="109"/>
        <v/>
      </c>
      <c r="AM31" s="457" t="str">
        <f t="shared" si="109"/>
        <v/>
      </c>
      <c r="AN31" s="458" t="str">
        <f t="shared" si="109"/>
        <v/>
      </c>
      <c r="AO31" s="456" t="str">
        <f t="shared" si="109"/>
        <v/>
      </c>
      <c r="AP31" s="456" t="str">
        <f t="shared" si="109"/>
        <v/>
      </c>
      <c r="AQ31" s="459" t="str">
        <f t="shared" si="109"/>
        <v/>
      </c>
      <c r="AR31" s="460" t="str">
        <f t="shared" si="109"/>
        <v/>
      </c>
      <c r="AS31" s="456" t="str">
        <f t="shared" si="109"/>
        <v/>
      </c>
      <c r="AT31" s="456" t="str">
        <f t="shared" si="109"/>
        <v/>
      </c>
      <c r="AU31" s="457" t="str">
        <f t="shared" si="109"/>
        <v/>
      </c>
      <c r="AV31" s="458" t="str">
        <f t="shared" si="109"/>
        <v/>
      </c>
      <c r="AW31" s="456" t="str">
        <f t="shared" si="109"/>
        <v/>
      </c>
      <c r="AX31" s="456" t="str">
        <f t="shared" si="109"/>
        <v/>
      </c>
      <c r="AY31" s="459" t="str">
        <f t="shared" si="109"/>
        <v/>
      </c>
      <c r="AZ31" s="460" t="str">
        <f t="shared" si="109"/>
        <v/>
      </c>
      <c r="BA31" s="456" t="str">
        <f t="shared" si="110"/>
        <v/>
      </c>
      <c r="BB31" s="456" t="str">
        <f t="shared" si="110"/>
        <v/>
      </c>
      <c r="BC31" s="457" t="str">
        <f t="shared" si="110"/>
        <v/>
      </c>
      <c r="BD31" s="458" t="str">
        <f t="shared" si="110"/>
        <v/>
      </c>
      <c r="BE31" s="456" t="str">
        <f t="shared" si="110"/>
        <v/>
      </c>
      <c r="BF31" s="456" t="str">
        <f t="shared" si="110"/>
        <v/>
      </c>
      <c r="BG31" s="459" t="str">
        <f t="shared" si="110"/>
        <v/>
      </c>
      <c r="BH31" s="460" t="str">
        <f t="shared" si="110"/>
        <v/>
      </c>
      <c r="BI31" s="456" t="str">
        <f t="shared" si="110"/>
        <v/>
      </c>
      <c r="BJ31" s="456" t="str">
        <f t="shared" si="110"/>
        <v/>
      </c>
      <c r="BK31" s="457" t="str">
        <f t="shared" si="110"/>
        <v/>
      </c>
      <c r="BL31" s="458" t="str">
        <f t="shared" si="110"/>
        <v/>
      </c>
      <c r="BM31" s="456" t="str">
        <f t="shared" si="110"/>
        <v/>
      </c>
      <c r="BN31" s="456" t="str">
        <f t="shared" si="110"/>
        <v/>
      </c>
      <c r="BO31" s="459" t="str">
        <f t="shared" si="110"/>
        <v/>
      </c>
      <c r="BP31" s="458" t="str">
        <f t="shared" si="110"/>
        <v/>
      </c>
      <c r="BQ31" s="456" t="str">
        <f t="shared" si="111"/>
        <v/>
      </c>
      <c r="BR31" s="456" t="str">
        <f t="shared" si="111"/>
        <v/>
      </c>
      <c r="BS31" s="459" t="str">
        <f t="shared" si="111"/>
        <v/>
      </c>
      <c r="BT31" s="460" t="str">
        <f t="shared" si="111"/>
        <v/>
      </c>
      <c r="BU31" s="456" t="str">
        <f t="shared" si="111"/>
        <v/>
      </c>
      <c r="BV31" s="456" t="str">
        <f t="shared" si="111"/>
        <v/>
      </c>
      <c r="BW31" s="461" t="str">
        <f t="shared" si="111"/>
        <v/>
      </c>
      <c r="BX31" s="441"/>
    </row>
    <row r="32" spans="1:280" ht="15.9" hidden="1" customHeight="1">
      <c r="A32" s="1712"/>
      <c r="B32" s="452" t="s">
        <v>1037</v>
      </c>
      <c r="C32" s="453"/>
      <c r="D32" s="453" t="s">
        <v>1144</v>
      </c>
      <c r="E32" s="453" t="s">
        <v>1138</v>
      </c>
      <c r="F32" s="395" t="s">
        <v>960</v>
      </c>
      <c r="G32" s="453" t="s">
        <v>1138</v>
      </c>
      <c r="H32" s="453" t="s">
        <v>1138</v>
      </c>
      <c r="I32" s="525"/>
      <c r="J32" s="519"/>
      <c r="K32" s="520"/>
      <c r="L32" s="454" t="s">
        <v>971</v>
      </c>
      <c r="M32" s="521"/>
      <c r="N32" s="522"/>
      <c r="O32" s="523"/>
      <c r="P32" s="520"/>
      <c r="Q32" s="454" t="s">
        <v>971</v>
      </c>
      <c r="R32" s="521"/>
      <c r="S32" s="524"/>
      <c r="T32" s="455" t="str">
        <f t="shared" si="107"/>
        <v/>
      </c>
      <c r="U32" s="456" t="str">
        <f t="shared" si="108"/>
        <v/>
      </c>
      <c r="V32" s="456" t="str">
        <f t="shared" si="108"/>
        <v/>
      </c>
      <c r="W32" s="457" t="str">
        <f t="shared" si="108"/>
        <v/>
      </c>
      <c r="X32" s="458" t="str">
        <f t="shared" si="108"/>
        <v/>
      </c>
      <c r="Y32" s="456" t="str">
        <f t="shared" si="108"/>
        <v/>
      </c>
      <c r="Z32" s="456" t="str">
        <f t="shared" si="108"/>
        <v/>
      </c>
      <c r="AA32" s="459" t="str">
        <f t="shared" si="108"/>
        <v/>
      </c>
      <c r="AB32" s="460" t="str">
        <f t="shared" si="108"/>
        <v/>
      </c>
      <c r="AC32" s="456" t="str">
        <f t="shared" si="108"/>
        <v/>
      </c>
      <c r="AD32" s="456" t="str">
        <f t="shared" si="108"/>
        <v/>
      </c>
      <c r="AE32" s="457" t="str">
        <f t="shared" si="108"/>
        <v/>
      </c>
      <c r="AF32" s="458" t="str">
        <f t="shared" si="108"/>
        <v/>
      </c>
      <c r="AG32" s="456" t="str">
        <f t="shared" si="108"/>
        <v/>
      </c>
      <c r="AH32" s="456" t="str">
        <f t="shared" si="108"/>
        <v/>
      </c>
      <c r="AI32" s="459" t="str">
        <f t="shared" si="108"/>
        <v/>
      </c>
      <c r="AJ32" s="460" t="str">
        <f t="shared" si="108"/>
        <v/>
      </c>
      <c r="AK32" s="456" t="str">
        <f t="shared" si="109"/>
        <v/>
      </c>
      <c r="AL32" s="456" t="str">
        <f t="shared" si="109"/>
        <v/>
      </c>
      <c r="AM32" s="457" t="str">
        <f t="shared" si="109"/>
        <v/>
      </c>
      <c r="AN32" s="458" t="str">
        <f t="shared" si="109"/>
        <v/>
      </c>
      <c r="AO32" s="456" t="str">
        <f t="shared" si="109"/>
        <v/>
      </c>
      <c r="AP32" s="456" t="str">
        <f t="shared" si="109"/>
        <v/>
      </c>
      <c r="AQ32" s="459" t="str">
        <f t="shared" si="109"/>
        <v/>
      </c>
      <c r="AR32" s="460" t="str">
        <f t="shared" si="109"/>
        <v/>
      </c>
      <c r="AS32" s="456" t="str">
        <f t="shared" si="109"/>
        <v/>
      </c>
      <c r="AT32" s="456" t="str">
        <f t="shared" si="109"/>
        <v/>
      </c>
      <c r="AU32" s="457" t="str">
        <f t="shared" si="109"/>
        <v/>
      </c>
      <c r="AV32" s="458" t="str">
        <f t="shared" si="109"/>
        <v/>
      </c>
      <c r="AW32" s="456" t="str">
        <f t="shared" si="109"/>
        <v/>
      </c>
      <c r="AX32" s="456" t="str">
        <f t="shared" si="109"/>
        <v/>
      </c>
      <c r="AY32" s="459" t="str">
        <f t="shared" si="109"/>
        <v/>
      </c>
      <c r="AZ32" s="460" t="str">
        <f t="shared" si="109"/>
        <v/>
      </c>
      <c r="BA32" s="456" t="str">
        <f t="shared" si="110"/>
        <v/>
      </c>
      <c r="BB32" s="456" t="str">
        <f t="shared" si="110"/>
        <v/>
      </c>
      <c r="BC32" s="457" t="str">
        <f t="shared" si="110"/>
        <v/>
      </c>
      <c r="BD32" s="458" t="str">
        <f t="shared" si="110"/>
        <v/>
      </c>
      <c r="BE32" s="456" t="str">
        <f t="shared" si="110"/>
        <v/>
      </c>
      <c r="BF32" s="456" t="str">
        <f t="shared" si="110"/>
        <v/>
      </c>
      <c r="BG32" s="459" t="str">
        <f t="shared" si="110"/>
        <v/>
      </c>
      <c r="BH32" s="460" t="str">
        <f t="shared" si="110"/>
        <v/>
      </c>
      <c r="BI32" s="456" t="str">
        <f t="shared" si="110"/>
        <v/>
      </c>
      <c r="BJ32" s="456" t="str">
        <f t="shared" si="110"/>
        <v/>
      </c>
      <c r="BK32" s="457" t="str">
        <f t="shared" si="110"/>
        <v/>
      </c>
      <c r="BL32" s="458" t="str">
        <f t="shared" si="110"/>
        <v/>
      </c>
      <c r="BM32" s="456" t="str">
        <f t="shared" si="110"/>
        <v/>
      </c>
      <c r="BN32" s="456" t="str">
        <f t="shared" si="110"/>
        <v/>
      </c>
      <c r="BO32" s="459" t="str">
        <f t="shared" si="110"/>
        <v/>
      </c>
      <c r="BP32" s="458" t="str">
        <f t="shared" si="110"/>
        <v/>
      </c>
      <c r="BQ32" s="456" t="str">
        <f t="shared" si="111"/>
        <v/>
      </c>
      <c r="BR32" s="456" t="str">
        <f t="shared" si="111"/>
        <v/>
      </c>
      <c r="BS32" s="459" t="str">
        <f t="shared" si="111"/>
        <v/>
      </c>
      <c r="BT32" s="460" t="str">
        <f t="shared" si="111"/>
        <v/>
      </c>
      <c r="BU32" s="456" t="str">
        <f t="shared" si="111"/>
        <v/>
      </c>
      <c r="BV32" s="456" t="str">
        <f t="shared" si="111"/>
        <v/>
      </c>
      <c r="BW32" s="461" t="str">
        <f t="shared" si="111"/>
        <v/>
      </c>
      <c r="BX32" s="441"/>
    </row>
    <row r="33" spans="1:76" ht="15.9" hidden="1" customHeight="1">
      <c r="A33" s="1712"/>
      <c r="B33" s="452" t="s">
        <v>1038</v>
      </c>
      <c r="C33" s="453"/>
      <c r="D33" s="453" t="s">
        <v>1144</v>
      </c>
      <c r="E33" s="453" t="s">
        <v>1138</v>
      </c>
      <c r="F33" s="395" t="s">
        <v>960</v>
      </c>
      <c r="G33" s="453" t="s">
        <v>1138</v>
      </c>
      <c r="H33" s="453" t="s">
        <v>1138</v>
      </c>
      <c r="I33" s="525"/>
      <c r="J33" s="519"/>
      <c r="K33" s="520"/>
      <c r="L33" s="454" t="s">
        <v>971</v>
      </c>
      <c r="M33" s="521"/>
      <c r="N33" s="522"/>
      <c r="O33" s="523"/>
      <c r="P33" s="520"/>
      <c r="Q33" s="454" t="s">
        <v>971</v>
      </c>
      <c r="R33" s="521"/>
      <c r="S33" s="524"/>
      <c r="T33" s="455" t="str">
        <f t="shared" si="107"/>
        <v/>
      </c>
      <c r="U33" s="456" t="str">
        <f t="shared" si="108"/>
        <v/>
      </c>
      <c r="V33" s="456" t="str">
        <f t="shared" si="108"/>
        <v/>
      </c>
      <c r="W33" s="457" t="str">
        <f t="shared" si="108"/>
        <v/>
      </c>
      <c r="X33" s="458" t="str">
        <f t="shared" si="108"/>
        <v/>
      </c>
      <c r="Y33" s="456" t="str">
        <f t="shared" si="108"/>
        <v/>
      </c>
      <c r="Z33" s="456" t="str">
        <f t="shared" si="108"/>
        <v/>
      </c>
      <c r="AA33" s="459" t="str">
        <f t="shared" si="108"/>
        <v/>
      </c>
      <c r="AB33" s="460" t="str">
        <f t="shared" si="108"/>
        <v/>
      </c>
      <c r="AC33" s="456" t="str">
        <f t="shared" si="108"/>
        <v/>
      </c>
      <c r="AD33" s="456" t="str">
        <f t="shared" si="108"/>
        <v/>
      </c>
      <c r="AE33" s="457" t="str">
        <f t="shared" si="108"/>
        <v/>
      </c>
      <c r="AF33" s="458" t="str">
        <f t="shared" si="108"/>
        <v/>
      </c>
      <c r="AG33" s="456" t="str">
        <f t="shared" si="108"/>
        <v/>
      </c>
      <c r="AH33" s="456" t="str">
        <f t="shared" si="108"/>
        <v/>
      </c>
      <c r="AI33" s="459" t="str">
        <f t="shared" si="108"/>
        <v/>
      </c>
      <c r="AJ33" s="460" t="str">
        <f t="shared" si="108"/>
        <v/>
      </c>
      <c r="AK33" s="456" t="str">
        <f t="shared" si="109"/>
        <v/>
      </c>
      <c r="AL33" s="456" t="str">
        <f t="shared" si="109"/>
        <v/>
      </c>
      <c r="AM33" s="457" t="str">
        <f t="shared" si="109"/>
        <v/>
      </c>
      <c r="AN33" s="458" t="str">
        <f t="shared" si="109"/>
        <v/>
      </c>
      <c r="AO33" s="456" t="str">
        <f t="shared" si="109"/>
        <v/>
      </c>
      <c r="AP33" s="456" t="str">
        <f t="shared" si="109"/>
        <v/>
      </c>
      <c r="AQ33" s="459" t="str">
        <f t="shared" si="109"/>
        <v/>
      </c>
      <c r="AR33" s="460" t="str">
        <f t="shared" si="109"/>
        <v/>
      </c>
      <c r="AS33" s="456" t="str">
        <f t="shared" si="109"/>
        <v/>
      </c>
      <c r="AT33" s="456" t="str">
        <f t="shared" si="109"/>
        <v/>
      </c>
      <c r="AU33" s="457" t="str">
        <f t="shared" si="109"/>
        <v/>
      </c>
      <c r="AV33" s="458" t="str">
        <f t="shared" si="109"/>
        <v/>
      </c>
      <c r="AW33" s="456" t="str">
        <f t="shared" si="109"/>
        <v/>
      </c>
      <c r="AX33" s="456" t="str">
        <f t="shared" si="109"/>
        <v/>
      </c>
      <c r="AY33" s="459" t="str">
        <f t="shared" si="109"/>
        <v/>
      </c>
      <c r="AZ33" s="460" t="str">
        <f t="shared" ref="AZ33:BO48" si="112">IF($O33="",IF(OR($J33="",$M33=""),"",IF(AND(AZ$18&gt;=1*($J33&amp;":"&amp;$K33),AZ$18&lt;=1*($M33&amp;":"&amp;$N33)),1,"")),IF(OR($J33="",$M33=""),"",IF(AND(AZ$18&gt;=1*($J33&amp;":"&amp;$K33),AZ$18&lt;=1*($M33&amp;":"&amp;$N33)),IF(AND(AZ$18&gt;=1*($O33&amp;":"&amp;$P33),AZ$18&lt;=1*($R33&amp;":"&amp;$S33)), "休",1),"")))</f>
        <v/>
      </c>
      <c r="BA33" s="456" t="str">
        <f t="shared" si="110"/>
        <v/>
      </c>
      <c r="BB33" s="456" t="str">
        <f t="shared" si="110"/>
        <v/>
      </c>
      <c r="BC33" s="457" t="str">
        <f t="shared" si="110"/>
        <v/>
      </c>
      <c r="BD33" s="458" t="str">
        <f t="shared" si="110"/>
        <v/>
      </c>
      <c r="BE33" s="456" t="str">
        <f t="shared" si="110"/>
        <v/>
      </c>
      <c r="BF33" s="456" t="str">
        <f t="shared" si="110"/>
        <v/>
      </c>
      <c r="BG33" s="459" t="str">
        <f t="shared" si="110"/>
        <v/>
      </c>
      <c r="BH33" s="460" t="str">
        <f t="shared" si="110"/>
        <v/>
      </c>
      <c r="BI33" s="456" t="str">
        <f t="shared" si="110"/>
        <v/>
      </c>
      <c r="BJ33" s="456" t="str">
        <f t="shared" si="110"/>
        <v/>
      </c>
      <c r="BK33" s="457" t="str">
        <f t="shared" si="110"/>
        <v/>
      </c>
      <c r="BL33" s="458" t="str">
        <f t="shared" si="110"/>
        <v/>
      </c>
      <c r="BM33" s="456" t="str">
        <f t="shared" si="110"/>
        <v/>
      </c>
      <c r="BN33" s="456" t="str">
        <f t="shared" si="110"/>
        <v/>
      </c>
      <c r="BO33" s="459" t="str">
        <f t="shared" si="110"/>
        <v/>
      </c>
      <c r="BP33" s="458" t="str">
        <f t="shared" ref="BP33:BW48" si="113">IF($O33="",IF(OR($J33="",$M33=""),"",IF(AND(BP$18&gt;=1*($J33&amp;":"&amp;$K33),BP$18&lt;=1*($M33&amp;":"&amp;$N33)),1,"")),IF(OR($J33="",$M33=""),"",IF(AND(BP$18&gt;=1*($J33&amp;":"&amp;$K33),BP$18&lt;=1*($M33&amp;":"&amp;$N33)),IF(AND(BP$18&gt;=1*($O33&amp;":"&amp;$P33),BP$18&lt;=1*($R33&amp;":"&amp;$S33)), "休",1),"")))</f>
        <v/>
      </c>
      <c r="BQ33" s="456" t="str">
        <f t="shared" si="111"/>
        <v/>
      </c>
      <c r="BR33" s="456" t="str">
        <f t="shared" si="111"/>
        <v/>
      </c>
      <c r="BS33" s="459" t="str">
        <f t="shared" si="111"/>
        <v/>
      </c>
      <c r="BT33" s="460" t="str">
        <f t="shared" si="111"/>
        <v/>
      </c>
      <c r="BU33" s="456" t="str">
        <f t="shared" si="111"/>
        <v/>
      </c>
      <c r="BV33" s="456" t="str">
        <f t="shared" si="111"/>
        <v/>
      </c>
      <c r="BW33" s="461" t="str">
        <f t="shared" si="111"/>
        <v/>
      </c>
      <c r="BX33" s="441"/>
    </row>
    <row r="34" spans="1:76" ht="15.9" hidden="1" customHeight="1">
      <c r="A34" s="1712"/>
      <c r="B34" s="452" t="s">
        <v>1039</v>
      </c>
      <c r="C34" s="453"/>
      <c r="D34" s="453" t="s">
        <v>1144</v>
      </c>
      <c r="E34" s="453" t="s">
        <v>1138</v>
      </c>
      <c r="F34" s="395" t="s">
        <v>960</v>
      </c>
      <c r="G34" s="453" t="s">
        <v>1138</v>
      </c>
      <c r="H34" s="453" t="s">
        <v>1138</v>
      </c>
      <c r="I34" s="525"/>
      <c r="J34" s="519"/>
      <c r="K34" s="520"/>
      <c r="L34" s="454" t="s">
        <v>971</v>
      </c>
      <c r="M34" s="521"/>
      <c r="N34" s="522"/>
      <c r="O34" s="523"/>
      <c r="P34" s="520"/>
      <c r="Q34" s="454" t="s">
        <v>971</v>
      </c>
      <c r="R34" s="521"/>
      <c r="S34" s="524"/>
      <c r="T34" s="455" t="str">
        <f t="shared" si="107"/>
        <v/>
      </c>
      <c r="U34" s="456" t="str">
        <f t="shared" si="107"/>
        <v/>
      </c>
      <c r="V34" s="456" t="str">
        <f t="shared" si="107"/>
        <v/>
      </c>
      <c r="W34" s="457" t="str">
        <f t="shared" si="107"/>
        <v/>
      </c>
      <c r="X34" s="458" t="str">
        <f t="shared" si="107"/>
        <v/>
      </c>
      <c r="Y34" s="456" t="str">
        <f t="shared" si="107"/>
        <v/>
      </c>
      <c r="Z34" s="456" t="str">
        <f t="shared" si="107"/>
        <v/>
      </c>
      <c r="AA34" s="459" t="str">
        <f t="shared" si="107"/>
        <v/>
      </c>
      <c r="AB34" s="460" t="str">
        <f t="shared" si="107"/>
        <v/>
      </c>
      <c r="AC34" s="456" t="str">
        <f t="shared" si="107"/>
        <v/>
      </c>
      <c r="AD34" s="456" t="str">
        <f t="shared" si="107"/>
        <v/>
      </c>
      <c r="AE34" s="457" t="str">
        <f t="shared" si="107"/>
        <v/>
      </c>
      <c r="AF34" s="458" t="str">
        <f t="shared" si="107"/>
        <v/>
      </c>
      <c r="AG34" s="456" t="str">
        <f t="shared" si="107"/>
        <v/>
      </c>
      <c r="AH34" s="456" t="str">
        <f t="shared" si="107"/>
        <v/>
      </c>
      <c r="AI34" s="459" t="str">
        <f t="shared" si="107"/>
        <v/>
      </c>
      <c r="AJ34" s="460" t="str">
        <f t="shared" ref="AJ34:AY49" si="114">IF($O34="",IF(OR($J34="",$M34=""),"",IF(AND(AJ$18&gt;=1*($J34&amp;":"&amp;$K34),AJ$18&lt;=1*($M34&amp;":"&amp;$N34)),1,"")),IF(OR($J34="",$M34=""),"",IF(AND(AJ$18&gt;=1*($J34&amp;":"&amp;$K34),AJ$18&lt;=1*($M34&amp;":"&amp;$N34)),IF(AND(AJ$18&gt;=1*($O34&amp;":"&amp;$P34),AJ$18&lt;=1*($R34&amp;":"&amp;$S34)), "休",1),"")))</f>
        <v/>
      </c>
      <c r="AK34" s="456" t="str">
        <f t="shared" si="114"/>
        <v/>
      </c>
      <c r="AL34" s="456" t="str">
        <f t="shared" si="114"/>
        <v/>
      </c>
      <c r="AM34" s="457" t="str">
        <f t="shared" si="114"/>
        <v/>
      </c>
      <c r="AN34" s="458" t="str">
        <f t="shared" si="114"/>
        <v/>
      </c>
      <c r="AO34" s="456" t="str">
        <f t="shared" si="114"/>
        <v/>
      </c>
      <c r="AP34" s="456" t="str">
        <f t="shared" si="114"/>
        <v/>
      </c>
      <c r="AQ34" s="459" t="str">
        <f t="shared" si="114"/>
        <v/>
      </c>
      <c r="AR34" s="460" t="str">
        <f t="shared" si="114"/>
        <v/>
      </c>
      <c r="AS34" s="456" t="str">
        <f t="shared" si="114"/>
        <v/>
      </c>
      <c r="AT34" s="456" t="str">
        <f t="shared" si="114"/>
        <v/>
      </c>
      <c r="AU34" s="457" t="str">
        <f t="shared" si="114"/>
        <v/>
      </c>
      <c r="AV34" s="458" t="str">
        <f t="shared" si="114"/>
        <v/>
      </c>
      <c r="AW34" s="456" t="str">
        <f t="shared" si="114"/>
        <v/>
      </c>
      <c r="AX34" s="456" t="str">
        <f t="shared" si="114"/>
        <v/>
      </c>
      <c r="AY34" s="459" t="str">
        <f t="shared" si="114"/>
        <v/>
      </c>
      <c r="AZ34" s="460" t="str">
        <f t="shared" si="112"/>
        <v/>
      </c>
      <c r="BA34" s="456" t="str">
        <f t="shared" si="112"/>
        <v/>
      </c>
      <c r="BB34" s="456" t="str">
        <f t="shared" si="112"/>
        <v/>
      </c>
      <c r="BC34" s="457" t="str">
        <f t="shared" si="112"/>
        <v/>
      </c>
      <c r="BD34" s="458" t="str">
        <f t="shared" si="112"/>
        <v/>
      </c>
      <c r="BE34" s="456" t="str">
        <f t="shared" si="112"/>
        <v/>
      </c>
      <c r="BF34" s="456" t="str">
        <f t="shared" si="112"/>
        <v/>
      </c>
      <c r="BG34" s="459" t="str">
        <f t="shared" si="112"/>
        <v/>
      </c>
      <c r="BH34" s="460" t="str">
        <f t="shared" si="112"/>
        <v/>
      </c>
      <c r="BI34" s="456" t="str">
        <f t="shared" si="112"/>
        <v/>
      </c>
      <c r="BJ34" s="456" t="str">
        <f t="shared" si="112"/>
        <v/>
      </c>
      <c r="BK34" s="457" t="str">
        <f t="shared" si="112"/>
        <v/>
      </c>
      <c r="BL34" s="458" t="str">
        <f t="shared" si="112"/>
        <v/>
      </c>
      <c r="BM34" s="456" t="str">
        <f t="shared" si="112"/>
        <v/>
      </c>
      <c r="BN34" s="456" t="str">
        <f t="shared" si="112"/>
        <v/>
      </c>
      <c r="BO34" s="459" t="str">
        <f t="shared" si="112"/>
        <v/>
      </c>
      <c r="BP34" s="458" t="str">
        <f t="shared" si="113"/>
        <v/>
      </c>
      <c r="BQ34" s="456" t="str">
        <f t="shared" si="113"/>
        <v/>
      </c>
      <c r="BR34" s="456" t="str">
        <f t="shared" si="113"/>
        <v/>
      </c>
      <c r="BS34" s="459" t="str">
        <f t="shared" si="113"/>
        <v/>
      </c>
      <c r="BT34" s="460" t="str">
        <f t="shared" si="113"/>
        <v/>
      </c>
      <c r="BU34" s="456" t="str">
        <f t="shared" si="113"/>
        <v/>
      </c>
      <c r="BV34" s="456" t="str">
        <f t="shared" si="113"/>
        <v/>
      </c>
      <c r="BW34" s="461" t="str">
        <f t="shared" si="113"/>
        <v/>
      </c>
      <c r="BX34" s="441"/>
    </row>
    <row r="35" spans="1:76" ht="15.9" hidden="1" customHeight="1">
      <c r="A35" s="1712"/>
      <c r="B35" s="452" t="s">
        <v>1040</v>
      </c>
      <c r="C35" s="453"/>
      <c r="D35" s="453" t="s">
        <v>1144</v>
      </c>
      <c r="E35" s="453" t="s">
        <v>1138</v>
      </c>
      <c r="F35" s="395" t="s">
        <v>960</v>
      </c>
      <c r="G35" s="453" t="s">
        <v>1138</v>
      </c>
      <c r="H35" s="453" t="s">
        <v>1138</v>
      </c>
      <c r="I35" s="525"/>
      <c r="J35" s="519"/>
      <c r="K35" s="520"/>
      <c r="L35" s="454" t="s">
        <v>971</v>
      </c>
      <c r="M35" s="521"/>
      <c r="N35" s="522"/>
      <c r="O35" s="523"/>
      <c r="P35" s="520"/>
      <c r="Q35" s="454" t="s">
        <v>971</v>
      </c>
      <c r="R35" s="521"/>
      <c r="S35" s="524"/>
      <c r="T35" s="455" t="str">
        <f t="shared" ref="T35:AI50" si="115">IF($O35="",IF(OR($J35="",$M35=""),"",IF(AND(T$18&gt;=1*($J35&amp;":"&amp;$K35),T$18&lt;=1*($M35&amp;":"&amp;$N35)),1,"")),IF(OR($J35="",$M35=""),"",IF(AND(T$18&gt;=1*($J35&amp;":"&amp;$K35),T$18&lt;=1*($M35&amp;":"&amp;$N35)),IF(AND(T$18&gt;=1*($O35&amp;":"&amp;$P35),T$18&lt;=1*($R35&amp;":"&amp;$S35)), "休",1),"")))</f>
        <v/>
      </c>
      <c r="U35" s="456" t="str">
        <f t="shared" si="115"/>
        <v/>
      </c>
      <c r="V35" s="456" t="str">
        <f t="shared" si="115"/>
        <v/>
      </c>
      <c r="W35" s="457" t="str">
        <f t="shared" si="115"/>
        <v/>
      </c>
      <c r="X35" s="458" t="str">
        <f t="shared" si="115"/>
        <v/>
      </c>
      <c r="Y35" s="456" t="str">
        <f t="shared" si="115"/>
        <v/>
      </c>
      <c r="Z35" s="456" t="str">
        <f t="shared" si="115"/>
        <v/>
      </c>
      <c r="AA35" s="459" t="str">
        <f t="shared" si="115"/>
        <v/>
      </c>
      <c r="AB35" s="460" t="str">
        <f t="shared" si="115"/>
        <v/>
      </c>
      <c r="AC35" s="456" t="str">
        <f t="shared" si="115"/>
        <v/>
      </c>
      <c r="AD35" s="456" t="str">
        <f t="shared" si="115"/>
        <v/>
      </c>
      <c r="AE35" s="457" t="str">
        <f t="shared" si="115"/>
        <v/>
      </c>
      <c r="AF35" s="458" t="str">
        <f t="shared" si="115"/>
        <v/>
      </c>
      <c r="AG35" s="456" t="str">
        <f t="shared" si="115"/>
        <v/>
      </c>
      <c r="AH35" s="456" t="str">
        <f t="shared" si="115"/>
        <v/>
      </c>
      <c r="AI35" s="459" t="str">
        <f t="shared" si="115"/>
        <v/>
      </c>
      <c r="AJ35" s="460" t="str">
        <f t="shared" si="114"/>
        <v/>
      </c>
      <c r="AK35" s="456" t="str">
        <f t="shared" si="114"/>
        <v/>
      </c>
      <c r="AL35" s="456" t="str">
        <f t="shared" si="114"/>
        <v/>
      </c>
      <c r="AM35" s="457" t="str">
        <f t="shared" si="114"/>
        <v/>
      </c>
      <c r="AN35" s="458" t="str">
        <f t="shared" si="114"/>
        <v/>
      </c>
      <c r="AO35" s="456" t="str">
        <f t="shared" si="114"/>
        <v/>
      </c>
      <c r="AP35" s="456" t="str">
        <f t="shared" si="114"/>
        <v/>
      </c>
      <c r="AQ35" s="459" t="str">
        <f t="shared" si="114"/>
        <v/>
      </c>
      <c r="AR35" s="460" t="str">
        <f t="shared" si="114"/>
        <v/>
      </c>
      <c r="AS35" s="456" t="str">
        <f t="shared" si="114"/>
        <v/>
      </c>
      <c r="AT35" s="456" t="str">
        <f t="shared" si="114"/>
        <v/>
      </c>
      <c r="AU35" s="457" t="str">
        <f t="shared" si="114"/>
        <v/>
      </c>
      <c r="AV35" s="458" t="str">
        <f t="shared" si="114"/>
        <v/>
      </c>
      <c r="AW35" s="456" t="str">
        <f t="shared" si="114"/>
        <v/>
      </c>
      <c r="AX35" s="456" t="str">
        <f t="shared" si="114"/>
        <v/>
      </c>
      <c r="AY35" s="459" t="str">
        <f t="shared" si="114"/>
        <v/>
      </c>
      <c r="AZ35" s="460" t="str">
        <f t="shared" si="112"/>
        <v/>
      </c>
      <c r="BA35" s="456" t="str">
        <f t="shared" si="112"/>
        <v/>
      </c>
      <c r="BB35" s="456" t="str">
        <f t="shared" si="112"/>
        <v/>
      </c>
      <c r="BC35" s="457" t="str">
        <f t="shared" si="112"/>
        <v/>
      </c>
      <c r="BD35" s="458" t="str">
        <f t="shared" si="112"/>
        <v/>
      </c>
      <c r="BE35" s="456" t="str">
        <f t="shared" si="112"/>
        <v/>
      </c>
      <c r="BF35" s="456" t="str">
        <f t="shared" si="112"/>
        <v/>
      </c>
      <c r="BG35" s="459" t="str">
        <f t="shared" si="112"/>
        <v/>
      </c>
      <c r="BH35" s="460" t="str">
        <f t="shared" si="112"/>
        <v/>
      </c>
      <c r="BI35" s="456" t="str">
        <f t="shared" si="112"/>
        <v/>
      </c>
      <c r="BJ35" s="456" t="str">
        <f t="shared" si="112"/>
        <v/>
      </c>
      <c r="BK35" s="457" t="str">
        <f t="shared" si="112"/>
        <v/>
      </c>
      <c r="BL35" s="458" t="str">
        <f t="shared" si="112"/>
        <v/>
      </c>
      <c r="BM35" s="456" t="str">
        <f t="shared" si="112"/>
        <v/>
      </c>
      <c r="BN35" s="456" t="str">
        <f t="shared" si="112"/>
        <v/>
      </c>
      <c r="BO35" s="459" t="str">
        <f t="shared" si="112"/>
        <v/>
      </c>
      <c r="BP35" s="458" t="str">
        <f t="shared" si="113"/>
        <v/>
      </c>
      <c r="BQ35" s="456" t="str">
        <f t="shared" si="113"/>
        <v/>
      </c>
      <c r="BR35" s="456" t="str">
        <f t="shared" si="113"/>
        <v/>
      </c>
      <c r="BS35" s="459" t="str">
        <f t="shared" si="113"/>
        <v/>
      </c>
      <c r="BT35" s="460" t="str">
        <f t="shared" si="113"/>
        <v/>
      </c>
      <c r="BU35" s="456" t="str">
        <f t="shared" si="113"/>
        <v/>
      </c>
      <c r="BV35" s="456" t="str">
        <f t="shared" si="113"/>
        <v/>
      </c>
      <c r="BW35" s="461" t="str">
        <f t="shared" si="113"/>
        <v/>
      </c>
      <c r="BX35" s="441"/>
    </row>
    <row r="36" spans="1:76" ht="15.9" hidden="1" customHeight="1">
      <c r="A36" s="1712"/>
      <c r="B36" s="452" t="s">
        <v>1041</v>
      </c>
      <c r="C36" s="453"/>
      <c r="D36" s="453" t="s">
        <v>1144</v>
      </c>
      <c r="E36" s="453" t="s">
        <v>1138</v>
      </c>
      <c r="F36" s="395" t="s">
        <v>960</v>
      </c>
      <c r="G36" s="453" t="s">
        <v>1138</v>
      </c>
      <c r="H36" s="453" t="s">
        <v>1138</v>
      </c>
      <c r="I36" s="525"/>
      <c r="J36" s="519"/>
      <c r="K36" s="520"/>
      <c r="L36" s="454" t="s">
        <v>971</v>
      </c>
      <c r="M36" s="521"/>
      <c r="N36" s="522"/>
      <c r="O36" s="523"/>
      <c r="P36" s="520"/>
      <c r="Q36" s="454" t="s">
        <v>971</v>
      </c>
      <c r="R36" s="521"/>
      <c r="S36" s="524"/>
      <c r="T36" s="455" t="str">
        <f t="shared" si="115"/>
        <v/>
      </c>
      <c r="U36" s="456" t="str">
        <f t="shared" si="115"/>
        <v/>
      </c>
      <c r="V36" s="456" t="str">
        <f t="shared" si="115"/>
        <v/>
      </c>
      <c r="W36" s="457" t="str">
        <f t="shared" si="115"/>
        <v/>
      </c>
      <c r="X36" s="458" t="str">
        <f t="shared" si="115"/>
        <v/>
      </c>
      <c r="Y36" s="456" t="str">
        <f t="shared" si="115"/>
        <v/>
      </c>
      <c r="Z36" s="456" t="str">
        <f t="shared" si="115"/>
        <v/>
      </c>
      <c r="AA36" s="459" t="str">
        <f t="shared" si="115"/>
        <v/>
      </c>
      <c r="AB36" s="460" t="str">
        <f t="shared" si="115"/>
        <v/>
      </c>
      <c r="AC36" s="456" t="str">
        <f t="shared" si="115"/>
        <v/>
      </c>
      <c r="AD36" s="456" t="str">
        <f t="shared" si="115"/>
        <v/>
      </c>
      <c r="AE36" s="457" t="str">
        <f t="shared" si="115"/>
        <v/>
      </c>
      <c r="AF36" s="458" t="str">
        <f t="shared" si="115"/>
        <v/>
      </c>
      <c r="AG36" s="456" t="str">
        <f t="shared" si="115"/>
        <v/>
      </c>
      <c r="AH36" s="456" t="str">
        <f t="shared" si="115"/>
        <v/>
      </c>
      <c r="AI36" s="459" t="str">
        <f t="shared" si="115"/>
        <v/>
      </c>
      <c r="AJ36" s="460" t="str">
        <f t="shared" si="114"/>
        <v/>
      </c>
      <c r="AK36" s="456" t="str">
        <f t="shared" si="114"/>
        <v/>
      </c>
      <c r="AL36" s="456" t="str">
        <f t="shared" si="114"/>
        <v/>
      </c>
      <c r="AM36" s="457" t="str">
        <f t="shared" si="114"/>
        <v/>
      </c>
      <c r="AN36" s="458" t="str">
        <f t="shared" si="114"/>
        <v/>
      </c>
      <c r="AO36" s="456" t="str">
        <f t="shared" si="114"/>
        <v/>
      </c>
      <c r="AP36" s="456" t="str">
        <f t="shared" si="114"/>
        <v/>
      </c>
      <c r="AQ36" s="459" t="str">
        <f t="shared" si="114"/>
        <v/>
      </c>
      <c r="AR36" s="460" t="str">
        <f t="shared" si="114"/>
        <v/>
      </c>
      <c r="AS36" s="456" t="str">
        <f t="shared" si="114"/>
        <v/>
      </c>
      <c r="AT36" s="456" t="str">
        <f t="shared" si="114"/>
        <v/>
      </c>
      <c r="AU36" s="457" t="str">
        <f t="shared" si="114"/>
        <v/>
      </c>
      <c r="AV36" s="458" t="str">
        <f t="shared" si="114"/>
        <v/>
      </c>
      <c r="AW36" s="456" t="str">
        <f t="shared" si="114"/>
        <v/>
      </c>
      <c r="AX36" s="456" t="str">
        <f t="shared" si="114"/>
        <v/>
      </c>
      <c r="AY36" s="459" t="str">
        <f t="shared" si="114"/>
        <v/>
      </c>
      <c r="AZ36" s="460" t="str">
        <f t="shared" si="112"/>
        <v/>
      </c>
      <c r="BA36" s="456" t="str">
        <f t="shared" si="112"/>
        <v/>
      </c>
      <c r="BB36" s="456" t="str">
        <f t="shared" si="112"/>
        <v/>
      </c>
      <c r="BC36" s="457" t="str">
        <f t="shared" si="112"/>
        <v/>
      </c>
      <c r="BD36" s="458" t="str">
        <f t="shared" si="112"/>
        <v/>
      </c>
      <c r="BE36" s="456" t="str">
        <f t="shared" si="112"/>
        <v/>
      </c>
      <c r="BF36" s="456" t="str">
        <f t="shared" si="112"/>
        <v/>
      </c>
      <c r="BG36" s="459" t="str">
        <f t="shared" si="112"/>
        <v/>
      </c>
      <c r="BH36" s="460" t="str">
        <f t="shared" si="112"/>
        <v/>
      </c>
      <c r="BI36" s="456" t="str">
        <f t="shared" si="112"/>
        <v/>
      </c>
      <c r="BJ36" s="456" t="str">
        <f t="shared" si="112"/>
        <v/>
      </c>
      <c r="BK36" s="457" t="str">
        <f t="shared" si="112"/>
        <v/>
      </c>
      <c r="BL36" s="458" t="str">
        <f t="shared" si="112"/>
        <v/>
      </c>
      <c r="BM36" s="456" t="str">
        <f t="shared" si="112"/>
        <v/>
      </c>
      <c r="BN36" s="456" t="str">
        <f t="shared" si="112"/>
        <v/>
      </c>
      <c r="BO36" s="459" t="str">
        <f t="shared" si="112"/>
        <v/>
      </c>
      <c r="BP36" s="458" t="str">
        <f t="shared" si="113"/>
        <v/>
      </c>
      <c r="BQ36" s="456" t="str">
        <f t="shared" si="113"/>
        <v/>
      </c>
      <c r="BR36" s="456" t="str">
        <f t="shared" si="113"/>
        <v/>
      </c>
      <c r="BS36" s="459" t="str">
        <f t="shared" si="113"/>
        <v/>
      </c>
      <c r="BT36" s="460" t="str">
        <f t="shared" si="113"/>
        <v/>
      </c>
      <c r="BU36" s="456" t="str">
        <f t="shared" si="113"/>
        <v/>
      </c>
      <c r="BV36" s="456" t="str">
        <f t="shared" si="113"/>
        <v/>
      </c>
      <c r="BW36" s="461" t="str">
        <f t="shared" si="113"/>
        <v/>
      </c>
      <c r="BX36" s="441"/>
    </row>
    <row r="37" spans="1:76" ht="15.9" hidden="1" customHeight="1">
      <c r="A37" s="1712"/>
      <c r="B37" s="395" t="s">
        <v>1042</v>
      </c>
      <c r="C37" s="395" t="s">
        <v>1145</v>
      </c>
      <c r="D37" s="395" t="s">
        <v>1138</v>
      </c>
      <c r="E37" s="395" t="s">
        <v>1138</v>
      </c>
      <c r="F37" s="395" t="s">
        <v>1138</v>
      </c>
      <c r="G37" s="395" t="s">
        <v>1138</v>
      </c>
      <c r="H37" s="395" t="s">
        <v>1138</v>
      </c>
      <c r="I37" s="407"/>
      <c r="J37" s="408"/>
      <c r="K37" s="414"/>
      <c r="L37" s="391" t="s">
        <v>971</v>
      </c>
      <c r="M37" s="415"/>
      <c r="N37" s="526"/>
      <c r="O37" s="527"/>
      <c r="P37" s="414"/>
      <c r="Q37" s="391" t="s">
        <v>971</v>
      </c>
      <c r="R37" s="415"/>
      <c r="S37" s="409"/>
      <c r="T37" s="390" t="str">
        <f t="shared" si="115"/>
        <v/>
      </c>
      <c r="U37" s="410" t="str">
        <f t="shared" si="115"/>
        <v/>
      </c>
      <c r="V37" s="410" t="str">
        <f t="shared" si="115"/>
        <v/>
      </c>
      <c r="W37" s="411" t="str">
        <f t="shared" si="115"/>
        <v/>
      </c>
      <c r="X37" s="438" t="str">
        <f t="shared" si="115"/>
        <v/>
      </c>
      <c r="Y37" s="410" t="str">
        <f t="shared" si="115"/>
        <v/>
      </c>
      <c r="Z37" s="410" t="str">
        <f t="shared" si="115"/>
        <v/>
      </c>
      <c r="AA37" s="437" t="str">
        <f t="shared" si="115"/>
        <v/>
      </c>
      <c r="AB37" s="412" t="str">
        <f t="shared" si="115"/>
        <v/>
      </c>
      <c r="AC37" s="410" t="str">
        <f t="shared" si="115"/>
        <v/>
      </c>
      <c r="AD37" s="410" t="str">
        <f t="shared" si="115"/>
        <v/>
      </c>
      <c r="AE37" s="411" t="str">
        <f t="shared" si="115"/>
        <v/>
      </c>
      <c r="AF37" s="438" t="str">
        <f t="shared" si="115"/>
        <v/>
      </c>
      <c r="AG37" s="410" t="str">
        <f t="shared" si="115"/>
        <v/>
      </c>
      <c r="AH37" s="410" t="str">
        <f t="shared" si="115"/>
        <v/>
      </c>
      <c r="AI37" s="437" t="str">
        <f t="shared" si="115"/>
        <v/>
      </c>
      <c r="AJ37" s="412" t="str">
        <f t="shared" si="114"/>
        <v/>
      </c>
      <c r="AK37" s="410" t="str">
        <f t="shared" si="114"/>
        <v/>
      </c>
      <c r="AL37" s="410" t="str">
        <f t="shared" si="114"/>
        <v/>
      </c>
      <c r="AM37" s="411" t="str">
        <f t="shared" si="114"/>
        <v/>
      </c>
      <c r="AN37" s="438" t="str">
        <f t="shared" si="114"/>
        <v/>
      </c>
      <c r="AO37" s="410" t="str">
        <f t="shared" si="114"/>
        <v/>
      </c>
      <c r="AP37" s="410" t="str">
        <f t="shared" si="114"/>
        <v/>
      </c>
      <c r="AQ37" s="437" t="str">
        <f t="shared" si="114"/>
        <v/>
      </c>
      <c r="AR37" s="412" t="str">
        <f t="shared" si="114"/>
        <v/>
      </c>
      <c r="AS37" s="410" t="str">
        <f t="shared" si="114"/>
        <v/>
      </c>
      <c r="AT37" s="410" t="str">
        <f t="shared" si="114"/>
        <v/>
      </c>
      <c r="AU37" s="411" t="str">
        <f t="shared" si="114"/>
        <v/>
      </c>
      <c r="AV37" s="438" t="str">
        <f t="shared" si="114"/>
        <v/>
      </c>
      <c r="AW37" s="410" t="str">
        <f t="shared" si="114"/>
        <v/>
      </c>
      <c r="AX37" s="410" t="str">
        <f t="shared" si="114"/>
        <v/>
      </c>
      <c r="AY37" s="437" t="str">
        <f t="shared" si="114"/>
        <v/>
      </c>
      <c r="AZ37" s="412" t="str">
        <f t="shared" si="112"/>
        <v/>
      </c>
      <c r="BA37" s="410" t="str">
        <f t="shared" si="112"/>
        <v/>
      </c>
      <c r="BB37" s="410" t="str">
        <f t="shared" si="112"/>
        <v/>
      </c>
      <c r="BC37" s="411" t="str">
        <f t="shared" si="112"/>
        <v/>
      </c>
      <c r="BD37" s="438" t="str">
        <f t="shared" si="112"/>
        <v/>
      </c>
      <c r="BE37" s="410" t="str">
        <f t="shared" si="112"/>
        <v/>
      </c>
      <c r="BF37" s="410" t="str">
        <f t="shared" si="112"/>
        <v/>
      </c>
      <c r="BG37" s="437" t="str">
        <f t="shared" si="112"/>
        <v/>
      </c>
      <c r="BH37" s="412" t="str">
        <f t="shared" si="112"/>
        <v/>
      </c>
      <c r="BI37" s="410" t="str">
        <f t="shared" si="112"/>
        <v/>
      </c>
      <c r="BJ37" s="410" t="str">
        <f t="shared" si="112"/>
        <v/>
      </c>
      <c r="BK37" s="411" t="str">
        <f t="shared" si="112"/>
        <v/>
      </c>
      <c r="BL37" s="438" t="str">
        <f t="shared" si="112"/>
        <v/>
      </c>
      <c r="BM37" s="410" t="str">
        <f t="shared" si="112"/>
        <v/>
      </c>
      <c r="BN37" s="410" t="str">
        <f t="shared" si="112"/>
        <v/>
      </c>
      <c r="BO37" s="437" t="str">
        <f t="shared" si="112"/>
        <v/>
      </c>
      <c r="BP37" s="438" t="str">
        <f t="shared" si="113"/>
        <v/>
      </c>
      <c r="BQ37" s="410" t="str">
        <f t="shared" si="113"/>
        <v/>
      </c>
      <c r="BR37" s="410" t="str">
        <f t="shared" si="113"/>
        <v/>
      </c>
      <c r="BS37" s="437" t="str">
        <f t="shared" si="113"/>
        <v/>
      </c>
      <c r="BT37" s="412" t="str">
        <f t="shared" si="113"/>
        <v/>
      </c>
      <c r="BU37" s="410" t="str">
        <f t="shared" si="113"/>
        <v/>
      </c>
      <c r="BV37" s="410" t="str">
        <f t="shared" si="113"/>
        <v/>
      </c>
      <c r="BW37" s="413" t="str">
        <f t="shared" si="113"/>
        <v/>
      </c>
    </row>
    <row r="38" spans="1:76" ht="15.9" hidden="1" customHeight="1">
      <c r="A38" s="1712"/>
      <c r="B38" s="395" t="s">
        <v>1043</v>
      </c>
      <c r="C38" s="395" t="s">
        <v>1145</v>
      </c>
      <c r="D38" s="395" t="s">
        <v>1138</v>
      </c>
      <c r="E38" s="395" t="s">
        <v>1138</v>
      </c>
      <c r="F38" s="395" t="s">
        <v>1138</v>
      </c>
      <c r="G38" s="395" t="s">
        <v>1138</v>
      </c>
      <c r="H38" s="395" t="s">
        <v>1138</v>
      </c>
      <c r="I38" s="407"/>
      <c r="J38" s="408"/>
      <c r="K38" s="414"/>
      <c r="L38" s="391" t="s">
        <v>971</v>
      </c>
      <c r="M38" s="415"/>
      <c r="N38" s="526"/>
      <c r="O38" s="527"/>
      <c r="P38" s="414"/>
      <c r="Q38" s="391" t="s">
        <v>971</v>
      </c>
      <c r="R38" s="415"/>
      <c r="S38" s="409"/>
      <c r="T38" s="390" t="str">
        <f t="shared" si="115"/>
        <v/>
      </c>
      <c r="U38" s="410" t="str">
        <f t="shared" si="115"/>
        <v/>
      </c>
      <c r="V38" s="410" t="str">
        <f t="shared" si="115"/>
        <v/>
      </c>
      <c r="W38" s="411" t="str">
        <f t="shared" si="115"/>
        <v/>
      </c>
      <c r="X38" s="438" t="str">
        <f t="shared" si="115"/>
        <v/>
      </c>
      <c r="Y38" s="410" t="str">
        <f t="shared" si="115"/>
        <v/>
      </c>
      <c r="Z38" s="410" t="str">
        <f t="shared" si="115"/>
        <v/>
      </c>
      <c r="AA38" s="437" t="str">
        <f t="shared" si="115"/>
        <v/>
      </c>
      <c r="AB38" s="412" t="str">
        <f t="shared" si="115"/>
        <v/>
      </c>
      <c r="AC38" s="410" t="str">
        <f t="shared" si="115"/>
        <v/>
      </c>
      <c r="AD38" s="410" t="str">
        <f t="shared" si="115"/>
        <v/>
      </c>
      <c r="AE38" s="411" t="str">
        <f t="shared" si="115"/>
        <v/>
      </c>
      <c r="AF38" s="438" t="str">
        <f t="shared" si="115"/>
        <v/>
      </c>
      <c r="AG38" s="410" t="str">
        <f t="shared" si="115"/>
        <v/>
      </c>
      <c r="AH38" s="410" t="str">
        <f t="shared" si="115"/>
        <v/>
      </c>
      <c r="AI38" s="437" t="str">
        <f t="shared" si="115"/>
        <v/>
      </c>
      <c r="AJ38" s="412" t="str">
        <f t="shared" si="114"/>
        <v/>
      </c>
      <c r="AK38" s="410" t="str">
        <f t="shared" si="114"/>
        <v/>
      </c>
      <c r="AL38" s="410" t="str">
        <f t="shared" si="114"/>
        <v/>
      </c>
      <c r="AM38" s="411" t="str">
        <f t="shared" si="114"/>
        <v/>
      </c>
      <c r="AN38" s="438" t="str">
        <f t="shared" si="114"/>
        <v/>
      </c>
      <c r="AO38" s="410" t="str">
        <f t="shared" si="114"/>
        <v/>
      </c>
      <c r="AP38" s="410" t="str">
        <f t="shared" si="114"/>
        <v/>
      </c>
      <c r="AQ38" s="437" t="str">
        <f t="shared" si="114"/>
        <v/>
      </c>
      <c r="AR38" s="412" t="str">
        <f t="shared" si="114"/>
        <v/>
      </c>
      <c r="AS38" s="410" t="str">
        <f t="shared" si="114"/>
        <v/>
      </c>
      <c r="AT38" s="410" t="str">
        <f t="shared" si="114"/>
        <v/>
      </c>
      <c r="AU38" s="411" t="str">
        <f t="shared" si="114"/>
        <v/>
      </c>
      <c r="AV38" s="438" t="str">
        <f t="shared" si="114"/>
        <v/>
      </c>
      <c r="AW38" s="410" t="str">
        <f t="shared" si="114"/>
        <v/>
      </c>
      <c r="AX38" s="410" t="str">
        <f t="shared" si="114"/>
        <v/>
      </c>
      <c r="AY38" s="437" t="str">
        <f t="shared" si="114"/>
        <v/>
      </c>
      <c r="AZ38" s="412" t="str">
        <f t="shared" si="112"/>
        <v/>
      </c>
      <c r="BA38" s="410" t="str">
        <f t="shared" si="112"/>
        <v/>
      </c>
      <c r="BB38" s="410" t="str">
        <f t="shared" si="112"/>
        <v/>
      </c>
      <c r="BC38" s="411" t="str">
        <f t="shared" si="112"/>
        <v/>
      </c>
      <c r="BD38" s="438" t="str">
        <f t="shared" si="112"/>
        <v/>
      </c>
      <c r="BE38" s="410" t="str">
        <f t="shared" si="112"/>
        <v/>
      </c>
      <c r="BF38" s="410" t="str">
        <f t="shared" si="112"/>
        <v/>
      </c>
      <c r="BG38" s="437" t="str">
        <f t="shared" si="112"/>
        <v/>
      </c>
      <c r="BH38" s="412" t="str">
        <f t="shared" si="112"/>
        <v/>
      </c>
      <c r="BI38" s="410" t="str">
        <f t="shared" si="112"/>
        <v/>
      </c>
      <c r="BJ38" s="410" t="str">
        <f t="shared" si="112"/>
        <v/>
      </c>
      <c r="BK38" s="411" t="str">
        <f t="shared" si="112"/>
        <v/>
      </c>
      <c r="BL38" s="438" t="str">
        <f t="shared" si="112"/>
        <v/>
      </c>
      <c r="BM38" s="410" t="str">
        <f t="shared" si="112"/>
        <v/>
      </c>
      <c r="BN38" s="410" t="str">
        <f t="shared" si="112"/>
        <v/>
      </c>
      <c r="BO38" s="437" t="str">
        <f t="shared" si="112"/>
        <v/>
      </c>
      <c r="BP38" s="438" t="str">
        <f t="shared" si="113"/>
        <v/>
      </c>
      <c r="BQ38" s="410" t="str">
        <f t="shared" si="113"/>
        <v/>
      </c>
      <c r="BR38" s="410" t="str">
        <f t="shared" si="113"/>
        <v/>
      </c>
      <c r="BS38" s="437" t="str">
        <f t="shared" si="113"/>
        <v/>
      </c>
      <c r="BT38" s="412" t="str">
        <f t="shared" si="113"/>
        <v/>
      </c>
      <c r="BU38" s="410" t="str">
        <f t="shared" si="113"/>
        <v/>
      </c>
      <c r="BV38" s="410" t="str">
        <f t="shared" si="113"/>
        <v/>
      </c>
      <c r="BW38" s="413" t="str">
        <f t="shared" si="113"/>
        <v/>
      </c>
    </row>
    <row r="39" spans="1:76" ht="15.9" hidden="1" customHeight="1">
      <c r="A39" s="1712"/>
      <c r="B39" s="395" t="s">
        <v>1044</v>
      </c>
      <c r="C39" s="395" t="s">
        <v>1145</v>
      </c>
      <c r="D39" s="395" t="s">
        <v>1138</v>
      </c>
      <c r="E39" s="395" t="s">
        <v>1138</v>
      </c>
      <c r="F39" s="395" t="s">
        <v>1138</v>
      </c>
      <c r="G39" s="395" t="s">
        <v>1138</v>
      </c>
      <c r="H39" s="395" t="s">
        <v>1138</v>
      </c>
      <c r="I39" s="407"/>
      <c r="J39" s="408"/>
      <c r="K39" s="414"/>
      <c r="L39" s="391" t="s">
        <v>971</v>
      </c>
      <c r="M39" s="415"/>
      <c r="N39" s="526"/>
      <c r="O39" s="527"/>
      <c r="P39" s="414"/>
      <c r="Q39" s="391" t="s">
        <v>971</v>
      </c>
      <c r="R39" s="415"/>
      <c r="S39" s="409"/>
      <c r="T39" s="390" t="str">
        <f t="shared" si="115"/>
        <v/>
      </c>
      <c r="U39" s="410" t="str">
        <f t="shared" si="115"/>
        <v/>
      </c>
      <c r="V39" s="410" t="str">
        <f t="shared" si="115"/>
        <v/>
      </c>
      <c r="W39" s="411" t="str">
        <f t="shared" si="115"/>
        <v/>
      </c>
      <c r="X39" s="438" t="str">
        <f t="shared" si="115"/>
        <v/>
      </c>
      <c r="Y39" s="410" t="str">
        <f t="shared" si="115"/>
        <v/>
      </c>
      <c r="Z39" s="410" t="str">
        <f t="shared" si="115"/>
        <v/>
      </c>
      <c r="AA39" s="437" t="str">
        <f t="shared" si="115"/>
        <v/>
      </c>
      <c r="AB39" s="412" t="str">
        <f t="shared" si="115"/>
        <v/>
      </c>
      <c r="AC39" s="410" t="str">
        <f t="shared" si="115"/>
        <v/>
      </c>
      <c r="AD39" s="410" t="str">
        <f t="shared" si="115"/>
        <v/>
      </c>
      <c r="AE39" s="411" t="str">
        <f t="shared" si="115"/>
        <v/>
      </c>
      <c r="AF39" s="438" t="str">
        <f t="shared" si="115"/>
        <v/>
      </c>
      <c r="AG39" s="410" t="str">
        <f t="shared" si="115"/>
        <v/>
      </c>
      <c r="AH39" s="410" t="str">
        <f t="shared" si="115"/>
        <v/>
      </c>
      <c r="AI39" s="437" t="str">
        <f t="shared" si="115"/>
        <v/>
      </c>
      <c r="AJ39" s="412" t="str">
        <f t="shared" si="114"/>
        <v/>
      </c>
      <c r="AK39" s="410" t="str">
        <f t="shared" si="114"/>
        <v/>
      </c>
      <c r="AL39" s="410" t="str">
        <f t="shared" si="114"/>
        <v/>
      </c>
      <c r="AM39" s="411" t="str">
        <f t="shared" si="114"/>
        <v/>
      </c>
      <c r="AN39" s="438" t="str">
        <f t="shared" si="114"/>
        <v/>
      </c>
      <c r="AO39" s="410" t="str">
        <f t="shared" si="114"/>
        <v/>
      </c>
      <c r="AP39" s="410" t="str">
        <f t="shared" si="114"/>
        <v/>
      </c>
      <c r="AQ39" s="437" t="str">
        <f t="shared" si="114"/>
        <v/>
      </c>
      <c r="AR39" s="412" t="str">
        <f t="shared" si="114"/>
        <v/>
      </c>
      <c r="AS39" s="410" t="str">
        <f t="shared" si="114"/>
        <v/>
      </c>
      <c r="AT39" s="410" t="str">
        <f t="shared" si="114"/>
        <v/>
      </c>
      <c r="AU39" s="411" t="str">
        <f t="shared" si="114"/>
        <v/>
      </c>
      <c r="AV39" s="438" t="str">
        <f t="shared" si="114"/>
        <v/>
      </c>
      <c r="AW39" s="410" t="str">
        <f t="shared" si="114"/>
        <v/>
      </c>
      <c r="AX39" s="410" t="str">
        <f t="shared" si="114"/>
        <v/>
      </c>
      <c r="AY39" s="437" t="str">
        <f t="shared" si="114"/>
        <v/>
      </c>
      <c r="AZ39" s="412" t="str">
        <f t="shared" si="112"/>
        <v/>
      </c>
      <c r="BA39" s="410" t="str">
        <f t="shared" si="112"/>
        <v/>
      </c>
      <c r="BB39" s="410" t="str">
        <f t="shared" si="112"/>
        <v/>
      </c>
      <c r="BC39" s="411" t="str">
        <f t="shared" si="112"/>
        <v/>
      </c>
      <c r="BD39" s="438" t="str">
        <f t="shared" si="112"/>
        <v/>
      </c>
      <c r="BE39" s="410" t="str">
        <f t="shared" si="112"/>
        <v/>
      </c>
      <c r="BF39" s="410" t="str">
        <f t="shared" si="112"/>
        <v/>
      </c>
      <c r="BG39" s="437" t="str">
        <f t="shared" si="112"/>
        <v/>
      </c>
      <c r="BH39" s="412" t="str">
        <f t="shared" si="112"/>
        <v/>
      </c>
      <c r="BI39" s="410" t="str">
        <f t="shared" si="112"/>
        <v/>
      </c>
      <c r="BJ39" s="410" t="str">
        <f t="shared" si="112"/>
        <v/>
      </c>
      <c r="BK39" s="411" t="str">
        <f t="shared" si="112"/>
        <v/>
      </c>
      <c r="BL39" s="438" t="str">
        <f t="shared" si="112"/>
        <v/>
      </c>
      <c r="BM39" s="410" t="str">
        <f t="shared" si="112"/>
        <v/>
      </c>
      <c r="BN39" s="410" t="str">
        <f t="shared" si="112"/>
        <v/>
      </c>
      <c r="BO39" s="437" t="str">
        <f t="shared" si="112"/>
        <v/>
      </c>
      <c r="BP39" s="438" t="str">
        <f t="shared" si="113"/>
        <v/>
      </c>
      <c r="BQ39" s="410" t="str">
        <f t="shared" si="113"/>
        <v/>
      </c>
      <c r="BR39" s="410" t="str">
        <f t="shared" si="113"/>
        <v/>
      </c>
      <c r="BS39" s="437" t="str">
        <f t="shared" si="113"/>
        <v/>
      </c>
      <c r="BT39" s="412" t="str">
        <f t="shared" si="113"/>
        <v/>
      </c>
      <c r="BU39" s="410" t="str">
        <f t="shared" si="113"/>
        <v/>
      </c>
      <c r="BV39" s="410" t="str">
        <f t="shared" si="113"/>
        <v/>
      </c>
      <c r="BW39" s="413" t="str">
        <f t="shared" si="113"/>
        <v/>
      </c>
    </row>
    <row r="40" spans="1:76" ht="15.9" hidden="1" customHeight="1">
      <c r="A40" s="1712"/>
      <c r="B40" s="395" t="s">
        <v>1045</v>
      </c>
      <c r="C40" s="395" t="s">
        <v>1145</v>
      </c>
      <c r="D40" s="395" t="s">
        <v>1138</v>
      </c>
      <c r="E40" s="395" t="s">
        <v>1138</v>
      </c>
      <c r="F40" s="395" t="s">
        <v>1138</v>
      </c>
      <c r="G40" s="395" t="s">
        <v>1138</v>
      </c>
      <c r="H40" s="395" t="s">
        <v>1138</v>
      </c>
      <c r="I40" s="407"/>
      <c r="J40" s="408"/>
      <c r="K40" s="414"/>
      <c r="L40" s="391" t="s">
        <v>971</v>
      </c>
      <c r="M40" s="415"/>
      <c r="N40" s="526"/>
      <c r="O40" s="527"/>
      <c r="P40" s="414"/>
      <c r="Q40" s="391" t="s">
        <v>971</v>
      </c>
      <c r="R40" s="415"/>
      <c r="S40" s="409"/>
      <c r="T40" s="390" t="str">
        <f t="shared" si="115"/>
        <v/>
      </c>
      <c r="U40" s="410" t="str">
        <f t="shared" si="115"/>
        <v/>
      </c>
      <c r="V40" s="410" t="str">
        <f t="shared" si="115"/>
        <v/>
      </c>
      <c r="W40" s="411" t="str">
        <f t="shared" si="115"/>
        <v/>
      </c>
      <c r="X40" s="438" t="str">
        <f t="shared" si="115"/>
        <v/>
      </c>
      <c r="Y40" s="410" t="str">
        <f t="shared" si="115"/>
        <v/>
      </c>
      <c r="Z40" s="410" t="str">
        <f t="shared" si="115"/>
        <v/>
      </c>
      <c r="AA40" s="437" t="str">
        <f t="shared" si="115"/>
        <v/>
      </c>
      <c r="AB40" s="412" t="str">
        <f t="shared" si="115"/>
        <v/>
      </c>
      <c r="AC40" s="410" t="str">
        <f t="shared" si="115"/>
        <v/>
      </c>
      <c r="AD40" s="410" t="str">
        <f t="shared" si="115"/>
        <v/>
      </c>
      <c r="AE40" s="411" t="str">
        <f t="shared" si="115"/>
        <v/>
      </c>
      <c r="AF40" s="438" t="str">
        <f t="shared" si="115"/>
        <v/>
      </c>
      <c r="AG40" s="410" t="str">
        <f t="shared" si="115"/>
        <v/>
      </c>
      <c r="AH40" s="410" t="str">
        <f t="shared" si="115"/>
        <v/>
      </c>
      <c r="AI40" s="437" t="str">
        <f t="shared" si="115"/>
        <v/>
      </c>
      <c r="AJ40" s="412" t="str">
        <f t="shared" si="114"/>
        <v/>
      </c>
      <c r="AK40" s="410" t="str">
        <f t="shared" si="114"/>
        <v/>
      </c>
      <c r="AL40" s="410" t="str">
        <f t="shared" si="114"/>
        <v/>
      </c>
      <c r="AM40" s="411" t="str">
        <f t="shared" si="114"/>
        <v/>
      </c>
      <c r="AN40" s="438" t="str">
        <f t="shared" si="114"/>
        <v/>
      </c>
      <c r="AO40" s="410" t="str">
        <f t="shared" si="114"/>
        <v/>
      </c>
      <c r="AP40" s="410" t="str">
        <f t="shared" si="114"/>
        <v/>
      </c>
      <c r="AQ40" s="437" t="str">
        <f t="shared" si="114"/>
        <v/>
      </c>
      <c r="AR40" s="412" t="str">
        <f t="shared" si="114"/>
        <v/>
      </c>
      <c r="AS40" s="410" t="str">
        <f t="shared" si="114"/>
        <v/>
      </c>
      <c r="AT40" s="410" t="str">
        <f t="shared" si="114"/>
        <v/>
      </c>
      <c r="AU40" s="411" t="str">
        <f t="shared" si="114"/>
        <v/>
      </c>
      <c r="AV40" s="438" t="str">
        <f t="shared" si="114"/>
        <v/>
      </c>
      <c r="AW40" s="410" t="str">
        <f t="shared" si="114"/>
        <v/>
      </c>
      <c r="AX40" s="410" t="str">
        <f t="shared" si="114"/>
        <v/>
      </c>
      <c r="AY40" s="437" t="str">
        <f t="shared" si="114"/>
        <v/>
      </c>
      <c r="AZ40" s="412" t="str">
        <f t="shared" si="112"/>
        <v/>
      </c>
      <c r="BA40" s="410" t="str">
        <f t="shared" si="112"/>
        <v/>
      </c>
      <c r="BB40" s="410" t="str">
        <f t="shared" si="112"/>
        <v/>
      </c>
      <c r="BC40" s="411" t="str">
        <f t="shared" si="112"/>
        <v/>
      </c>
      <c r="BD40" s="438" t="str">
        <f t="shared" si="112"/>
        <v/>
      </c>
      <c r="BE40" s="410" t="str">
        <f t="shared" si="112"/>
        <v/>
      </c>
      <c r="BF40" s="410" t="str">
        <f t="shared" si="112"/>
        <v/>
      </c>
      <c r="BG40" s="437" t="str">
        <f t="shared" si="112"/>
        <v/>
      </c>
      <c r="BH40" s="412" t="str">
        <f t="shared" si="112"/>
        <v/>
      </c>
      <c r="BI40" s="410" t="str">
        <f t="shared" si="112"/>
        <v/>
      </c>
      <c r="BJ40" s="410" t="str">
        <f t="shared" si="112"/>
        <v/>
      </c>
      <c r="BK40" s="411" t="str">
        <f t="shared" si="112"/>
        <v/>
      </c>
      <c r="BL40" s="438" t="str">
        <f t="shared" si="112"/>
        <v/>
      </c>
      <c r="BM40" s="410" t="str">
        <f t="shared" si="112"/>
        <v/>
      </c>
      <c r="BN40" s="410" t="str">
        <f t="shared" si="112"/>
        <v/>
      </c>
      <c r="BO40" s="437" t="str">
        <f t="shared" si="112"/>
        <v/>
      </c>
      <c r="BP40" s="438" t="str">
        <f t="shared" si="113"/>
        <v/>
      </c>
      <c r="BQ40" s="410" t="str">
        <f t="shared" si="113"/>
        <v/>
      </c>
      <c r="BR40" s="410" t="str">
        <f t="shared" si="113"/>
        <v/>
      </c>
      <c r="BS40" s="437" t="str">
        <f t="shared" si="113"/>
        <v/>
      </c>
      <c r="BT40" s="412" t="str">
        <f t="shared" si="113"/>
        <v/>
      </c>
      <c r="BU40" s="410" t="str">
        <f t="shared" si="113"/>
        <v/>
      </c>
      <c r="BV40" s="410" t="str">
        <f t="shared" si="113"/>
        <v/>
      </c>
      <c r="BW40" s="413" t="str">
        <f t="shared" si="113"/>
        <v/>
      </c>
    </row>
    <row r="41" spans="1:76" ht="15.9" hidden="1" customHeight="1">
      <c r="A41" s="1712"/>
      <c r="B41" s="395" t="s">
        <v>1046</v>
      </c>
      <c r="C41" s="395" t="s">
        <v>1145</v>
      </c>
      <c r="D41" s="395" t="s">
        <v>1138</v>
      </c>
      <c r="E41" s="395" t="s">
        <v>1138</v>
      </c>
      <c r="F41" s="395" t="s">
        <v>1138</v>
      </c>
      <c r="G41" s="395" t="s">
        <v>1138</v>
      </c>
      <c r="H41" s="395" t="s">
        <v>1138</v>
      </c>
      <c r="I41" s="407"/>
      <c r="J41" s="408"/>
      <c r="K41" s="414"/>
      <c r="L41" s="391" t="s">
        <v>971</v>
      </c>
      <c r="M41" s="415"/>
      <c r="N41" s="526"/>
      <c r="O41" s="527"/>
      <c r="P41" s="414"/>
      <c r="Q41" s="391" t="s">
        <v>971</v>
      </c>
      <c r="R41" s="415"/>
      <c r="S41" s="409"/>
      <c r="T41" s="390" t="str">
        <f t="shared" si="115"/>
        <v/>
      </c>
      <c r="U41" s="410" t="str">
        <f t="shared" si="115"/>
        <v/>
      </c>
      <c r="V41" s="410" t="str">
        <f t="shared" si="115"/>
        <v/>
      </c>
      <c r="W41" s="411" t="str">
        <f t="shared" si="115"/>
        <v/>
      </c>
      <c r="X41" s="438" t="str">
        <f t="shared" si="115"/>
        <v/>
      </c>
      <c r="Y41" s="410" t="str">
        <f t="shared" si="115"/>
        <v/>
      </c>
      <c r="Z41" s="410" t="str">
        <f t="shared" si="115"/>
        <v/>
      </c>
      <c r="AA41" s="437" t="str">
        <f t="shared" si="115"/>
        <v/>
      </c>
      <c r="AB41" s="412" t="str">
        <f t="shared" si="115"/>
        <v/>
      </c>
      <c r="AC41" s="410" t="str">
        <f t="shared" si="115"/>
        <v/>
      </c>
      <c r="AD41" s="410" t="str">
        <f t="shared" si="115"/>
        <v/>
      </c>
      <c r="AE41" s="411" t="str">
        <f t="shared" si="115"/>
        <v/>
      </c>
      <c r="AF41" s="438" t="str">
        <f t="shared" si="115"/>
        <v/>
      </c>
      <c r="AG41" s="410" t="str">
        <f t="shared" si="115"/>
        <v/>
      </c>
      <c r="AH41" s="410" t="str">
        <f t="shared" si="115"/>
        <v/>
      </c>
      <c r="AI41" s="437" t="str">
        <f t="shared" si="115"/>
        <v/>
      </c>
      <c r="AJ41" s="412" t="str">
        <f t="shared" si="114"/>
        <v/>
      </c>
      <c r="AK41" s="410" t="str">
        <f t="shared" si="114"/>
        <v/>
      </c>
      <c r="AL41" s="410" t="str">
        <f t="shared" si="114"/>
        <v/>
      </c>
      <c r="AM41" s="411" t="str">
        <f t="shared" si="114"/>
        <v/>
      </c>
      <c r="AN41" s="438" t="str">
        <f t="shared" si="114"/>
        <v/>
      </c>
      <c r="AO41" s="410" t="str">
        <f t="shared" si="114"/>
        <v/>
      </c>
      <c r="AP41" s="410" t="str">
        <f t="shared" si="114"/>
        <v/>
      </c>
      <c r="AQ41" s="437" t="str">
        <f t="shared" si="114"/>
        <v/>
      </c>
      <c r="AR41" s="412" t="str">
        <f t="shared" si="114"/>
        <v/>
      </c>
      <c r="AS41" s="410" t="str">
        <f t="shared" si="114"/>
        <v/>
      </c>
      <c r="AT41" s="410" t="str">
        <f t="shared" si="114"/>
        <v/>
      </c>
      <c r="AU41" s="411" t="str">
        <f t="shared" si="114"/>
        <v/>
      </c>
      <c r="AV41" s="438" t="str">
        <f t="shared" si="114"/>
        <v/>
      </c>
      <c r="AW41" s="410" t="str">
        <f t="shared" si="114"/>
        <v/>
      </c>
      <c r="AX41" s="410" t="str">
        <f t="shared" si="114"/>
        <v/>
      </c>
      <c r="AY41" s="437" t="str">
        <f t="shared" si="114"/>
        <v/>
      </c>
      <c r="AZ41" s="412" t="str">
        <f t="shared" si="112"/>
        <v/>
      </c>
      <c r="BA41" s="410" t="str">
        <f t="shared" si="112"/>
        <v/>
      </c>
      <c r="BB41" s="410" t="str">
        <f t="shared" si="112"/>
        <v/>
      </c>
      <c r="BC41" s="411" t="str">
        <f t="shared" si="112"/>
        <v/>
      </c>
      <c r="BD41" s="438" t="str">
        <f t="shared" si="112"/>
        <v/>
      </c>
      <c r="BE41" s="410" t="str">
        <f t="shared" si="112"/>
        <v/>
      </c>
      <c r="BF41" s="410" t="str">
        <f t="shared" si="112"/>
        <v/>
      </c>
      <c r="BG41" s="437" t="str">
        <f t="shared" si="112"/>
        <v/>
      </c>
      <c r="BH41" s="412" t="str">
        <f t="shared" si="112"/>
        <v/>
      </c>
      <c r="BI41" s="410" t="str">
        <f t="shared" si="112"/>
        <v/>
      </c>
      <c r="BJ41" s="410" t="str">
        <f t="shared" si="112"/>
        <v/>
      </c>
      <c r="BK41" s="411" t="str">
        <f t="shared" si="112"/>
        <v/>
      </c>
      <c r="BL41" s="438" t="str">
        <f t="shared" si="112"/>
        <v/>
      </c>
      <c r="BM41" s="410" t="str">
        <f t="shared" si="112"/>
        <v/>
      </c>
      <c r="BN41" s="410" t="str">
        <f t="shared" si="112"/>
        <v/>
      </c>
      <c r="BO41" s="437" t="str">
        <f t="shared" si="112"/>
        <v/>
      </c>
      <c r="BP41" s="438" t="str">
        <f t="shared" si="113"/>
        <v/>
      </c>
      <c r="BQ41" s="410" t="str">
        <f t="shared" si="113"/>
        <v/>
      </c>
      <c r="BR41" s="410" t="str">
        <f t="shared" si="113"/>
        <v/>
      </c>
      <c r="BS41" s="437" t="str">
        <f t="shared" si="113"/>
        <v/>
      </c>
      <c r="BT41" s="412" t="str">
        <f t="shared" si="113"/>
        <v/>
      </c>
      <c r="BU41" s="410" t="str">
        <f t="shared" si="113"/>
        <v/>
      </c>
      <c r="BV41" s="410" t="str">
        <f t="shared" si="113"/>
        <v/>
      </c>
      <c r="BW41" s="413" t="str">
        <f t="shared" si="113"/>
        <v/>
      </c>
    </row>
    <row r="42" spans="1:76" ht="15.9" hidden="1" customHeight="1">
      <c r="A42" s="1712"/>
      <c r="B42" s="395" t="s">
        <v>1047</v>
      </c>
      <c r="C42" s="395" t="s">
        <v>1145</v>
      </c>
      <c r="D42" s="395" t="s">
        <v>1138</v>
      </c>
      <c r="E42" s="395" t="s">
        <v>1138</v>
      </c>
      <c r="F42" s="395" t="s">
        <v>1138</v>
      </c>
      <c r="G42" s="395" t="s">
        <v>1138</v>
      </c>
      <c r="H42" s="395" t="s">
        <v>1138</v>
      </c>
      <c r="I42" s="407"/>
      <c r="J42" s="408"/>
      <c r="K42" s="414"/>
      <c r="L42" s="391" t="s">
        <v>971</v>
      </c>
      <c r="M42" s="415"/>
      <c r="N42" s="526"/>
      <c r="O42" s="527"/>
      <c r="P42" s="414"/>
      <c r="Q42" s="391" t="s">
        <v>971</v>
      </c>
      <c r="R42" s="415"/>
      <c r="S42" s="409"/>
      <c r="T42" s="390" t="str">
        <f t="shared" si="115"/>
        <v/>
      </c>
      <c r="U42" s="410" t="str">
        <f t="shared" si="115"/>
        <v/>
      </c>
      <c r="V42" s="410" t="str">
        <f t="shared" si="115"/>
        <v/>
      </c>
      <c r="W42" s="411" t="str">
        <f t="shared" si="115"/>
        <v/>
      </c>
      <c r="X42" s="438" t="str">
        <f t="shared" si="115"/>
        <v/>
      </c>
      <c r="Y42" s="410" t="str">
        <f t="shared" si="115"/>
        <v/>
      </c>
      <c r="Z42" s="410" t="str">
        <f t="shared" si="115"/>
        <v/>
      </c>
      <c r="AA42" s="437" t="str">
        <f t="shared" si="115"/>
        <v/>
      </c>
      <c r="AB42" s="412" t="str">
        <f t="shared" si="115"/>
        <v/>
      </c>
      <c r="AC42" s="410" t="str">
        <f t="shared" si="115"/>
        <v/>
      </c>
      <c r="AD42" s="410" t="str">
        <f t="shared" si="115"/>
        <v/>
      </c>
      <c r="AE42" s="411" t="str">
        <f t="shared" si="115"/>
        <v/>
      </c>
      <c r="AF42" s="438" t="str">
        <f t="shared" si="115"/>
        <v/>
      </c>
      <c r="AG42" s="410" t="str">
        <f t="shared" si="115"/>
        <v/>
      </c>
      <c r="AH42" s="410" t="str">
        <f t="shared" si="115"/>
        <v/>
      </c>
      <c r="AI42" s="437" t="str">
        <f t="shared" si="115"/>
        <v/>
      </c>
      <c r="AJ42" s="412" t="str">
        <f t="shared" si="114"/>
        <v/>
      </c>
      <c r="AK42" s="410" t="str">
        <f t="shared" si="114"/>
        <v/>
      </c>
      <c r="AL42" s="410" t="str">
        <f t="shared" si="114"/>
        <v/>
      </c>
      <c r="AM42" s="411" t="str">
        <f t="shared" si="114"/>
        <v/>
      </c>
      <c r="AN42" s="438" t="str">
        <f t="shared" si="114"/>
        <v/>
      </c>
      <c r="AO42" s="410" t="str">
        <f t="shared" si="114"/>
        <v/>
      </c>
      <c r="AP42" s="410" t="str">
        <f t="shared" si="114"/>
        <v/>
      </c>
      <c r="AQ42" s="437" t="str">
        <f t="shared" si="114"/>
        <v/>
      </c>
      <c r="AR42" s="412" t="str">
        <f t="shared" si="114"/>
        <v/>
      </c>
      <c r="AS42" s="410" t="str">
        <f t="shared" si="114"/>
        <v/>
      </c>
      <c r="AT42" s="410" t="str">
        <f t="shared" si="114"/>
        <v/>
      </c>
      <c r="AU42" s="411" t="str">
        <f t="shared" si="114"/>
        <v/>
      </c>
      <c r="AV42" s="438" t="str">
        <f t="shared" si="114"/>
        <v/>
      </c>
      <c r="AW42" s="410" t="str">
        <f t="shared" si="114"/>
        <v/>
      </c>
      <c r="AX42" s="410" t="str">
        <f t="shared" si="114"/>
        <v/>
      </c>
      <c r="AY42" s="437" t="str">
        <f t="shared" si="114"/>
        <v/>
      </c>
      <c r="AZ42" s="412" t="str">
        <f t="shared" si="112"/>
        <v/>
      </c>
      <c r="BA42" s="410" t="str">
        <f t="shared" si="112"/>
        <v/>
      </c>
      <c r="BB42" s="410" t="str">
        <f t="shared" si="112"/>
        <v/>
      </c>
      <c r="BC42" s="411" t="str">
        <f t="shared" si="112"/>
        <v/>
      </c>
      <c r="BD42" s="438" t="str">
        <f t="shared" si="112"/>
        <v/>
      </c>
      <c r="BE42" s="410" t="str">
        <f t="shared" si="112"/>
        <v/>
      </c>
      <c r="BF42" s="410" t="str">
        <f t="shared" si="112"/>
        <v/>
      </c>
      <c r="BG42" s="437" t="str">
        <f t="shared" si="112"/>
        <v/>
      </c>
      <c r="BH42" s="412" t="str">
        <f t="shared" si="112"/>
        <v/>
      </c>
      <c r="BI42" s="410" t="str">
        <f t="shared" si="112"/>
        <v/>
      </c>
      <c r="BJ42" s="410" t="str">
        <f t="shared" si="112"/>
        <v/>
      </c>
      <c r="BK42" s="411" t="str">
        <f t="shared" si="112"/>
        <v/>
      </c>
      <c r="BL42" s="438" t="str">
        <f t="shared" si="112"/>
        <v/>
      </c>
      <c r="BM42" s="410" t="str">
        <f t="shared" si="112"/>
        <v/>
      </c>
      <c r="BN42" s="410" t="str">
        <f t="shared" si="112"/>
        <v/>
      </c>
      <c r="BO42" s="437" t="str">
        <f t="shared" si="112"/>
        <v/>
      </c>
      <c r="BP42" s="438" t="str">
        <f t="shared" si="113"/>
        <v/>
      </c>
      <c r="BQ42" s="410" t="str">
        <f t="shared" si="113"/>
        <v/>
      </c>
      <c r="BR42" s="410" t="str">
        <f t="shared" si="113"/>
        <v/>
      </c>
      <c r="BS42" s="437" t="str">
        <f t="shared" si="113"/>
        <v/>
      </c>
      <c r="BT42" s="412" t="str">
        <f t="shared" si="113"/>
        <v/>
      </c>
      <c r="BU42" s="410" t="str">
        <f t="shared" si="113"/>
        <v/>
      </c>
      <c r="BV42" s="410" t="str">
        <f t="shared" si="113"/>
        <v/>
      </c>
      <c r="BW42" s="413" t="str">
        <f t="shared" si="113"/>
        <v/>
      </c>
    </row>
    <row r="43" spans="1:76" ht="15.9" hidden="1" customHeight="1">
      <c r="A43" s="1712"/>
      <c r="B43" s="395" t="s">
        <v>1048</v>
      </c>
      <c r="C43" s="395" t="s">
        <v>1145</v>
      </c>
      <c r="D43" s="395" t="s">
        <v>1138</v>
      </c>
      <c r="E43" s="395" t="s">
        <v>1138</v>
      </c>
      <c r="F43" s="395" t="s">
        <v>1138</v>
      </c>
      <c r="G43" s="395" t="s">
        <v>1138</v>
      </c>
      <c r="H43" s="395" t="s">
        <v>1138</v>
      </c>
      <c r="I43" s="407"/>
      <c r="J43" s="408"/>
      <c r="K43" s="414"/>
      <c r="L43" s="391" t="s">
        <v>971</v>
      </c>
      <c r="M43" s="415"/>
      <c r="N43" s="526"/>
      <c r="O43" s="527"/>
      <c r="P43" s="414"/>
      <c r="Q43" s="391" t="s">
        <v>971</v>
      </c>
      <c r="R43" s="415"/>
      <c r="S43" s="409"/>
      <c r="T43" s="390" t="str">
        <f t="shared" si="115"/>
        <v/>
      </c>
      <c r="U43" s="410" t="str">
        <f t="shared" si="115"/>
        <v/>
      </c>
      <c r="V43" s="410" t="str">
        <f t="shared" si="115"/>
        <v/>
      </c>
      <c r="W43" s="411" t="str">
        <f t="shared" si="115"/>
        <v/>
      </c>
      <c r="X43" s="438" t="str">
        <f t="shared" si="115"/>
        <v/>
      </c>
      <c r="Y43" s="410" t="str">
        <f t="shared" si="115"/>
        <v/>
      </c>
      <c r="Z43" s="410" t="str">
        <f t="shared" si="115"/>
        <v/>
      </c>
      <c r="AA43" s="437" t="str">
        <f t="shared" si="115"/>
        <v/>
      </c>
      <c r="AB43" s="412" t="str">
        <f t="shared" si="115"/>
        <v/>
      </c>
      <c r="AC43" s="410" t="str">
        <f t="shared" si="115"/>
        <v/>
      </c>
      <c r="AD43" s="410" t="str">
        <f t="shared" si="115"/>
        <v/>
      </c>
      <c r="AE43" s="411" t="str">
        <f t="shared" si="115"/>
        <v/>
      </c>
      <c r="AF43" s="438" t="str">
        <f t="shared" si="115"/>
        <v/>
      </c>
      <c r="AG43" s="410" t="str">
        <f t="shared" si="115"/>
        <v/>
      </c>
      <c r="AH43" s="410" t="str">
        <f t="shared" si="115"/>
        <v/>
      </c>
      <c r="AI43" s="437" t="str">
        <f t="shared" si="115"/>
        <v/>
      </c>
      <c r="AJ43" s="412" t="str">
        <f t="shared" si="114"/>
        <v/>
      </c>
      <c r="AK43" s="410" t="str">
        <f t="shared" si="114"/>
        <v/>
      </c>
      <c r="AL43" s="410" t="str">
        <f t="shared" si="114"/>
        <v/>
      </c>
      <c r="AM43" s="411" t="str">
        <f t="shared" si="114"/>
        <v/>
      </c>
      <c r="AN43" s="438" t="str">
        <f t="shared" si="114"/>
        <v/>
      </c>
      <c r="AO43" s="410" t="str">
        <f t="shared" si="114"/>
        <v/>
      </c>
      <c r="AP43" s="410" t="str">
        <f t="shared" si="114"/>
        <v/>
      </c>
      <c r="AQ43" s="437" t="str">
        <f t="shared" si="114"/>
        <v/>
      </c>
      <c r="AR43" s="412" t="str">
        <f t="shared" si="114"/>
        <v/>
      </c>
      <c r="AS43" s="410" t="str">
        <f t="shared" si="114"/>
        <v/>
      </c>
      <c r="AT43" s="410" t="str">
        <f t="shared" si="114"/>
        <v/>
      </c>
      <c r="AU43" s="411" t="str">
        <f t="shared" si="114"/>
        <v/>
      </c>
      <c r="AV43" s="438" t="str">
        <f t="shared" si="114"/>
        <v/>
      </c>
      <c r="AW43" s="410" t="str">
        <f t="shared" si="114"/>
        <v/>
      </c>
      <c r="AX43" s="410" t="str">
        <f t="shared" si="114"/>
        <v/>
      </c>
      <c r="AY43" s="437" t="str">
        <f t="shared" si="114"/>
        <v/>
      </c>
      <c r="AZ43" s="412" t="str">
        <f t="shared" si="112"/>
        <v/>
      </c>
      <c r="BA43" s="410" t="str">
        <f t="shared" si="112"/>
        <v/>
      </c>
      <c r="BB43" s="410" t="str">
        <f t="shared" si="112"/>
        <v/>
      </c>
      <c r="BC43" s="411" t="str">
        <f t="shared" si="112"/>
        <v/>
      </c>
      <c r="BD43" s="438" t="str">
        <f t="shared" si="112"/>
        <v/>
      </c>
      <c r="BE43" s="410" t="str">
        <f t="shared" si="112"/>
        <v/>
      </c>
      <c r="BF43" s="410" t="str">
        <f t="shared" si="112"/>
        <v/>
      </c>
      <c r="BG43" s="437" t="str">
        <f t="shared" si="112"/>
        <v/>
      </c>
      <c r="BH43" s="412" t="str">
        <f t="shared" si="112"/>
        <v/>
      </c>
      <c r="BI43" s="410" t="str">
        <f t="shared" si="112"/>
        <v/>
      </c>
      <c r="BJ43" s="410" t="str">
        <f t="shared" si="112"/>
        <v/>
      </c>
      <c r="BK43" s="411" t="str">
        <f t="shared" si="112"/>
        <v/>
      </c>
      <c r="BL43" s="438" t="str">
        <f t="shared" si="112"/>
        <v/>
      </c>
      <c r="BM43" s="410" t="str">
        <f t="shared" si="112"/>
        <v/>
      </c>
      <c r="BN43" s="410" t="str">
        <f t="shared" si="112"/>
        <v/>
      </c>
      <c r="BO43" s="437" t="str">
        <f t="shared" si="112"/>
        <v/>
      </c>
      <c r="BP43" s="438" t="str">
        <f t="shared" si="113"/>
        <v/>
      </c>
      <c r="BQ43" s="410" t="str">
        <f t="shared" si="113"/>
        <v/>
      </c>
      <c r="BR43" s="410" t="str">
        <f t="shared" si="113"/>
        <v/>
      </c>
      <c r="BS43" s="437" t="str">
        <f t="shared" si="113"/>
        <v/>
      </c>
      <c r="BT43" s="412" t="str">
        <f t="shared" si="113"/>
        <v/>
      </c>
      <c r="BU43" s="410" t="str">
        <f t="shared" si="113"/>
        <v/>
      </c>
      <c r="BV43" s="410" t="str">
        <f t="shared" si="113"/>
        <v/>
      </c>
      <c r="BW43" s="413" t="str">
        <f t="shared" si="113"/>
        <v/>
      </c>
    </row>
    <row r="44" spans="1:76" ht="15.9" hidden="1" customHeight="1">
      <c r="A44" s="1712"/>
      <c r="B44" s="395" t="s">
        <v>1049</v>
      </c>
      <c r="C44" s="395" t="s">
        <v>1145</v>
      </c>
      <c r="D44" s="395" t="s">
        <v>1138</v>
      </c>
      <c r="E44" s="395" t="s">
        <v>1138</v>
      </c>
      <c r="F44" s="395" t="s">
        <v>1138</v>
      </c>
      <c r="G44" s="395" t="s">
        <v>1138</v>
      </c>
      <c r="H44" s="395" t="s">
        <v>1138</v>
      </c>
      <c r="I44" s="407"/>
      <c r="J44" s="408"/>
      <c r="K44" s="414"/>
      <c r="L44" s="391" t="s">
        <v>971</v>
      </c>
      <c r="M44" s="415"/>
      <c r="N44" s="526"/>
      <c r="O44" s="527"/>
      <c r="P44" s="414"/>
      <c r="Q44" s="391" t="s">
        <v>971</v>
      </c>
      <c r="R44" s="415"/>
      <c r="S44" s="409"/>
      <c r="T44" s="390" t="str">
        <f t="shared" si="115"/>
        <v/>
      </c>
      <c r="U44" s="410" t="str">
        <f t="shared" si="115"/>
        <v/>
      </c>
      <c r="V44" s="410" t="str">
        <f t="shared" si="115"/>
        <v/>
      </c>
      <c r="W44" s="411" t="str">
        <f t="shared" si="115"/>
        <v/>
      </c>
      <c r="X44" s="438" t="str">
        <f t="shared" si="115"/>
        <v/>
      </c>
      <c r="Y44" s="410" t="str">
        <f t="shared" si="115"/>
        <v/>
      </c>
      <c r="Z44" s="410" t="str">
        <f t="shared" si="115"/>
        <v/>
      </c>
      <c r="AA44" s="437" t="str">
        <f t="shared" si="115"/>
        <v/>
      </c>
      <c r="AB44" s="412" t="str">
        <f t="shared" si="115"/>
        <v/>
      </c>
      <c r="AC44" s="410" t="str">
        <f t="shared" si="115"/>
        <v/>
      </c>
      <c r="AD44" s="410" t="str">
        <f t="shared" si="115"/>
        <v/>
      </c>
      <c r="AE44" s="411" t="str">
        <f t="shared" si="115"/>
        <v/>
      </c>
      <c r="AF44" s="438" t="str">
        <f t="shared" si="115"/>
        <v/>
      </c>
      <c r="AG44" s="410" t="str">
        <f t="shared" si="115"/>
        <v/>
      </c>
      <c r="AH44" s="410" t="str">
        <f t="shared" si="115"/>
        <v/>
      </c>
      <c r="AI44" s="437" t="str">
        <f t="shared" si="115"/>
        <v/>
      </c>
      <c r="AJ44" s="412" t="str">
        <f t="shared" si="114"/>
        <v/>
      </c>
      <c r="AK44" s="410" t="str">
        <f t="shared" si="114"/>
        <v/>
      </c>
      <c r="AL44" s="410" t="str">
        <f t="shared" si="114"/>
        <v/>
      </c>
      <c r="AM44" s="411" t="str">
        <f t="shared" si="114"/>
        <v/>
      </c>
      <c r="AN44" s="438" t="str">
        <f t="shared" si="114"/>
        <v/>
      </c>
      <c r="AO44" s="410" t="str">
        <f t="shared" si="114"/>
        <v/>
      </c>
      <c r="AP44" s="410" t="str">
        <f t="shared" si="114"/>
        <v/>
      </c>
      <c r="AQ44" s="437" t="str">
        <f t="shared" si="114"/>
        <v/>
      </c>
      <c r="AR44" s="412" t="str">
        <f t="shared" si="114"/>
        <v/>
      </c>
      <c r="AS44" s="410" t="str">
        <f t="shared" si="114"/>
        <v/>
      </c>
      <c r="AT44" s="410" t="str">
        <f t="shared" si="114"/>
        <v/>
      </c>
      <c r="AU44" s="411" t="str">
        <f t="shared" si="114"/>
        <v/>
      </c>
      <c r="AV44" s="438" t="str">
        <f t="shared" si="114"/>
        <v/>
      </c>
      <c r="AW44" s="410" t="str">
        <f t="shared" si="114"/>
        <v/>
      </c>
      <c r="AX44" s="410" t="str">
        <f t="shared" si="114"/>
        <v/>
      </c>
      <c r="AY44" s="437" t="str">
        <f t="shared" si="114"/>
        <v/>
      </c>
      <c r="AZ44" s="412" t="str">
        <f t="shared" si="112"/>
        <v/>
      </c>
      <c r="BA44" s="410" t="str">
        <f t="shared" si="112"/>
        <v/>
      </c>
      <c r="BB44" s="410" t="str">
        <f t="shared" si="112"/>
        <v/>
      </c>
      <c r="BC44" s="411" t="str">
        <f t="shared" si="112"/>
        <v/>
      </c>
      <c r="BD44" s="438" t="str">
        <f t="shared" si="112"/>
        <v/>
      </c>
      <c r="BE44" s="410" t="str">
        <f t="shared" si="112"/>
        <v/>
      </c>
      <c r="BF44" s="410" t="str">
        <f t="shared" si="112"/>
        <v/>
      </c>
      <c r="BG44" s="437" t="str">
        <f t="shared" si="112"/>
        <v/>
      </c>
      <c r="BH44" s="412" t="str">
        <f t="shared" si="112"/>
        <v/>
      </c>
      <c r="BI44" s="410" t="str">
        <f t="shared" si="112"/>
        <v/>
      </c>
      <c r="BJ44" s="410" t="str">
        <f t="shared" si="112"/>
        <v/>
      </c>
      <c r="BK44" s="411" t="str">
        <f t="shared" si="112"/>
        <v/>
      </c>
      <c r="BL44" s="438" t="str">
        <f t="shared" si="112"/>
        <v/>
      </c>
      <c r="BM44" s="410" t="str">
        <f t="shared" si="112"/>
        <v/>
      </c>
      <c r="BN44" s="410" t="str">
        <f t="shared" si="112"/>
        <v/>
      </c>
      <c r="BO44" s="437" t="str">
        <f t="shared" si="112"/>
        <v/>
      </c>
      <c r="BP44" s="438" t="str">
        <f t="shared" si="113"/>
        <v/>
      </c>
      <c r="BQ44" s="410" t="str">
        <f t="shared" si="113"/>
        <v/>
      </c>
      <c r="BR44" s="410" t="str">
        <f t="shared" si="113"/>
        <v/>
      </c>
      <c r="BS44" s="437" t="str">
        <f t="shared" si="113"/>
        <v/>
      </c>
      <c r="BT44" s="412" t="str">
        <f t="shared" si="113"/>
        <v/>
      </c>
      <c r="BU44" s="410" t="str">
        <f t="shared" si="113"/>
        <v/>
      </c>
      <c r="BV44" s="410" t="str">
        <f t="shared" si="113"/>
        <v/>
      </c>
      <c r="BW44" s="413" t="str">
        <f t="shared" si="113"/>
        <v/>
      </c>
    </row>
    <row r="45" spans="1:76" ht="15.9" hidden="1" customHeight="1">
      <c r="A45" s="1712"/>
      <c r="B45" s="395" t="s">
        <v>1050</v>
      </c>
      <c r="C45" s="395" t="s">
        <v>1145</v>
      </c>
      <c r="D45" s="395" t="s">
        <v>1138</v>
      </c>
      <c r="E45" s="395" t="s">
        <v>1138</v>
      </c>
      <c r="F45" s="395" t="s">
        <v>1138</v>
      </c>
      <c r="G45" s="395" t="s">
        <v>1138</v>
      </c>
      <c r="H45" s="395" t="s">
        <v>1138</v>
      </c>
      <c r="I45" s="407"/>
      <c r="J45" s="408"/>
      <c r="K45" s="414"/>
      <c r="L45" s="391" t="s">
        <v>971</v>
      </c>
      <c r="M45" s="415"/>
      <c r="N45" s="526"/>
      <c r="O45" s="527"/>
      <c r="P45" s="414"/>
      <c r="Q45" s="391" t="s">
        <v>971</v>
      </c>
      <c r="R45" s="415"/>
      <c r="S45" s="409"/>
      <c r="T45" s="390" t="str">
        <f t="shared" si="115"/>
        <v/>
      </c>
      <c r="U45" s="410" t="str">
        <f t="shared" si="115"/>
        <v/>
      </c>
      <c r="V45" s="410" t="str">
        <f t="shared" si="115"/>
        <v/>
      </c>
      <c r="W45" s="411" t="str">
        <f t="shared" si="115"/>
        <v/>
      </c>
      <c r="X45" s="438" t="str">
        <f t="shared" si="115"/>
        <v/>
      </c>
      <c r="Y45" s="410" t="str">
        <f t="shared" si="115"/>
        <v/>
      </c>
      <c r="Z45" s="410" t="str">
        <f t="shared" si="115"/>
        <v/>
      </c>
      <c r="AA45" s="437" t="str">
        <f t="shared" si="115"/>
        <v/>
      </c>
      <c r="AB45" s="412" t="str">
        <f t="shared" si="115"/>
        <v/>
      </c>
      <c r="AC45" s="410" t="str">
        <f t="shared" si="115"/>
        <v/>
      </c>
      <c r="AD45" s="410" t="str">
        <f t="shared" si="115"/>
        <v/>
      </c>
      <c r="AE45" s="411" t="str">
        <f t="shared" si="115"/>
        <v/>
      </c>
      <c r="AF45" s="438" t="str">
        <f t="shared" si="115"/>
        <v/>
      </c>
      <c r="AG45" s="410" t="str">
        <f t="shared" si="115"/>
        <v/>
      </c>
      <c r="AH45" s="410" t="str">
        <f t="shared" si="115"/>
        <v/>
      </c>
      <c r="AI45" s="437" t="str">
        <f t="shared" si="115"/>
        <v/>
      </c>
      <c r="AJ45" s="412" t="str">
        <f t="shared" si="114"/>
        <v/>
      </c>
      <c r="AK45" s="410" t="str">
        <f t="shared" si="114"/>
        <v/>
      </c>
      <c r="AL45" s="410" t="str">
        <f t="shared" si="114"/>
        <v/>
      </c>
      <c r="AM45" s="411" t="str">
        <f t="shared" si="114"/>
        <v/>
      </c>
      <c r="AN45" s="438" t="str">
        <f t="shared" si="114"/>
        <v/>
      </c>
      <c r="AO45" s="410" t="str">
        <f t="shared" si="114"/>
        <v/>
      </c>
      <c r="AP45" s="410" t="str">
        <f t="shared" si="114"/>
        <v/>
      </c>
      <c r="AQ45" s="437" t="str">
        <f t="shared" si="114"/>
        <v/>
      </c>
      <c r="AR45" s="412" t="str">
        <f t="shared" si="114"/>
        <v/>
      </c>
      <c r="AS45" s="410" t="str">
        <f t="shared" si="114"/>
        <v/>
      </c>
      <c r="AT45" s="410" t="str">
        <f t="shared" si="114"/>
        <v/>
      </c>
      <c r="AU45" s="411" t="str">
        <f t="shared" si="114"/>
        <v/>
      </c>
      <c r="AV45" s="438" t="str">
        <f t="shared" si="114"/>
        <v/>
      </c>
      <c r="AW45" s="410" t="str">
        <f t="shared" si="114"/>
        <v/>
      </c>
      <c r="AX45" s="410" t="str">
        <f t="shared" si="114"/>
        <v/>
      </c>
      <c r="AY45" s="437" t="str">
        <f t="shared" si="114"/>
        <v/>
      </c>
      <c r="AZ45" s="412" t="str">
        <f t="shared" si="112"/>
        <v/>
      </c>
      <c r="BA45" s="410" t="str">
        <f t="shared" si="112"/>
        <v/>
      </c>
      <c r="BB45" s="410" t="str">
        <f t="shared" si="112"/>
        <v/>
      </c>
      <c r="BC45" s="411" t="str">
        <f t="shared" si="112"/>
        <v/>
      </c>
      <c r="BD45" s="438" t="str">
        <f t="shared" si="112"/>
        <v/>
      </c>
      <c r="BE45" s="410" t="str">
        <f t="shared" si="112"/>
        <v/>
      </c>
      <c r="BF45" s="410" t="str">
        <f t="shared" si="112"/>
        <v/>
      </c>
      <c r="BG45" s="437" t="str">
        <f t="shared" si="112"/>
        <v/>
      </c>
      <c r="BH45" s="412" t="str">
        <f t="shared" si="112"/>
        <v/>
      </c>
      <c r="BI45" s="410" t="str">
        <f t="shared" si="112"/>
        <v/>
      </c>
      <c r="BJ45" s="410" t="str">
        <f t="shared" si="112"/>
        <v/>
      </c>
      <c r="BK45" s="411" t="str">
        <f t="shared" si="112"/>
        <v/>
      </c>
      <c r="BL45" s="438" t="str">
        <f t="shared" si="112"/>
        <v/>
      </c>
      <c r="BM45" s="410" t="str">
        <f t="shared" si="112"/>
        <v/>
      </c>
      <c r="BN45" s="410" t="str">
        <f t="shared" si="112"/>
        <v/>
      </c>
      <c r="BO45" s="437" t="str">
        <f t="shared" si="112"/>
        <v/>
      </c>
      <c r="BP45" s="438" t="str">
        <f t="shared" si="113"/>
        <v/>
      </c>
      <c r="BQ45" s="410" t="str">
        <f t="shared" si="113"/>
        <v/>
      </c>
      <c r="BR45" s="410" t="str">
        <f t="shared" si="113"/>
        <v/>
      </c>
      <c r="BS45" s="437" t="str">
        <f t="shared" si="113"/>
        <v/>
      </c>
      <c r="BT45" s="412" t="str">
        <f t="shared" si="113"/>
        <v/>
      </c>
      <c r="BU45" s="410" t="str">
        <f t="shared" si="113"/>
        <v/>
      </c>
      <c r="BV45" s="410" t="str">
        <f t="shared" si="113"/>
        <v/>
      </c>
      <c r="BW45" s="413" t="str">
        <f t="shared" si="113"/>
        <v/>
      </c>
    </row>
    <row r="46" spans="1:76" ht="15.9" hidden="1" customHeight="1">
      <c r="A46" s="1712"/>
      <c r="B46" s="395" t="s">
        <v>1051</v>
      </c>
      <c r="C46" s="395" t="s">
        <v>1145</v>
      </c>
      <c r="D46" s="395" t="s">
        <v>1138</v>
      </c>
      <c r="E46" s="395" t="s">
        <v>1138</v>
      </c>
      <c r="F46" s="395" t="s">
        <v>1138</v>
      </c>
      <c r="G46" s="395" t="s">
        <v>1138</v>
      </c>
      <c r="H46" s="395" t="s">
        <v>1138</v>
      </c>
      <c r="I46" s="407"/>
      <c r="J46" s="408"/>
      <c r="K46" s="414"/>
      <c r="L46" s="391" t="s">
        <v>971</v>
      </c>
      <c r="M46" s="415"/>
      <c r="N46" s="526"/>
      <c r="O46" s="527"/>
      <c r="P46" s="414"/>
      <c r="Q46" s="391" t="s">
        <v>971</v>
      </c>
      <c r="R46" s="415"/>
      <c r="S46" s="409"/>
      <c r="T46" s="390" t="str">
        <f t="shared" si="115"/>
        <v/>
      </c>
      <c r="U46" s="410" t="str">
        <f t="shared" si="115"/>
        <v/>
      </c>
      <c r="V46" s="410" t="str">
        <f t="shared" si="115"/>
        <v/>
      </c>
      <c r="W46" s="411" t="str">
        <f t="shared" si="115"/>
        <v/>
      </c>
      <c r="X46" s="438" t="str">
        <f t="shared" si="115"/>
        <v/>
      </c>
      <c r="Y46" s="410" t="str">
        <f t="shared" si="115"/>
        <v/>
      </c>
      <c r="Z46" s="410" t="str">
        <f t="shared" si="115"/>
        <v/>
      </c>
      <c r="AA46" s="437" t="str">
        <f t="shared" si="115"/>
        <v/>
      </c>
      <c r="AB46" s="412" t="str">
        <f t="shared" si="115"/>
        <v/>
      </c>
      <c r="AC46" s="410" t="str">
        <f t="shared" si="115"/>
        <v/>
      </c>
      <c r="AD46" s="410" t="str">
        <f t="shared" si="115"/>
        <v/>
      </c>
      <c r="AE46" s="411" t="str">
        <f t="shared" si="115"/>
        <v/>
      </c>
      <c r="AF46" s="438" t="str">
        <f t="shared" si="115"/>
        <v/>
      </c>
      <c r="AG46" s="410" t="str">
        <f t="shared" si="115"/>
        <v/>
      </c>
      <c r="AH46" s="410" t="str">
        <f t="shared" si="115"/>
        <v/>
      </c>
      <c r="AI46" s="437" t="str">
        <f t="shared" si="115"/>
        <v/>
      </c>
      <c r="AJ46" s="412" t="str">
        <f t="shared" si="114"/>
        <v/>
      </c>
      <c r="AK46" s="410" t="str">
        <f t="shared" si="114"/>
        <v/>
      </c>
      <c r="AL46" s="410" t="str">
        <f t="shared" si="114"/>
        <v/>
      </c>
      <c r="AM46" s="411" t="str">
        <f t="shared" si="114"/>
        <v/>
      </c>
      <c r="AN46" s="438" t="str">
        <f t="shared" si="114"/>
        <v/>
      </c>
      <c r="AO46" s="410" t="str">
        <f t="shared" si="114"/>
        <v/>
      </c>
      <c r="AP46" s="410" t="str">
        <f t="shared" si="114"/>
        <v/>
      </c>
      <c r="AQ46" s="437" t="str">
        <f t="shared" si="114"/>
        <v/>
      </c>
      <c r="AR46" s="412" t="str">
        <f t="shared" si="114"/>
        <v/>
      </c>
      <c r="AS46" s="410" t="str">
        <f t="shared" si="114"/>
        <v/>
      </c>
      <c r="AT46" s="410" t="str">
        <f t="shared" si="114"/>
        <v/>
      </c>
      <c r="AU46" s="411" t="str">
        <f t="shared" si="114"/>
        <v/>
      </c>
      <c r="AV46" s="438" t="str">
        <f t="shared" si="114"/>
        <v/>
      </c>
      <c r="AW46" s="410" t="str">
        <f t="shared" si="114"/>
        <v/>
      </c>
      <c r="AX46" s="410" t="str">
        <f t="shared" si="114"/>
        <v/>
      </c>
      <c r="AY46" s="437" t="str">
        <f t="shared" si="114"/>
        <v/>
      </c>
      <c r="AZ46" s="412" t="str">
        <f t="shared" si="112"/>
        <v/>
      </c>
      <c r="BA46" s="410" t="str">
        <f t="shared" si="112"/>
        <v/>
      </c>
      <c r="BB46" s="410" t="str">
        <f t="shared" si="112"/>
        <v/>
      </c>
      <c r="BC46" s="411" t="str">
        <f t="shared" si="112"/>
        <v/>
      </c>
      <c r="BD46" s="438" t="str">
        <f t="shared" si="112"/>
        <v/>
      </c>
      <c r="BE46" s="410" t="str">
        <f t="shared" si="112"/>
        <v/>
      </c>
      <c r="BF46" s="410" t="str">
        <f t="shared" si="112"/>
        <v/>
      </c>
      <c r="BG46" s="437" t="str">
        <f t="shared" si="112"/>
        <v/>
      </c>
      <c r="BH46" s="412" t="str">
        <f t="shared" si="112"/>
        <v/>
      </c>
      <c r="BI46" s="410" t="str">
        <f t="shared" si="112"/>
        <v/>
      </c>
      <c r="BJ46" s="410" t="str">
        <f t="shared" si="112"/>
        <v/>
      </c>
      <c r="BK46" s="411" t="str">
        <f t="shared" si="112"/>
        <v/>
      </c>
      <c r="BL46" s="438" t="str">
        <f t="shared" si="112"/>
        <v/>
      </c>
      <c r="BM46" s="410" t="str">
        <f t="shared" si="112"/>
        <v/>
      </c>
      <c r="BN46" s="410" t="str">
        <f t="shared" si="112"/>
        <v/>
      </c>
      <c r="BO46" s="437" t="str">
        <f t="shared" si="112"/>
        <v/>
      </c>
      <c r="BP46" s="438" t="str">
        <f t="shared" si="113"/>
        <v/>
      </c>
      <c r="BQ46" s="410" t="str">
        <f t="shared" si="113"/>
        <v/>
      </c>
      <c r="BR46" s="410" t="str">
        <f t="shared" si="113"/>
        <v/>
      </c>
      <c r="BS46" s="437" t="str">
        <f t="shared" si="113"/>
        <v/>
      </c>
      <c r="BT46" s="412" t="str">
        <f t="shared" si="113"/>
        <v/>
      </c>
      <c r="BU46" s="410" t="str">
        <f t="shared" si="113"/>
        <v/>
      </c>
      <c r="BV46" s="410" t="str">
        <f t="shared" si="113"/>
        <v/>
      </c>
      <c r="BW46" s="413" t="str">
        <f t="shared" si="113"/>
        <v/>
      </c>
    </row>
    <row r="47" spans="1:76" ht="15.9" hidden="1" customHeight="1">
      <c r="A47" s="1712"/>
      <c r="B47" s="395" t="s">
        <v>1052</v>
      </c>
      <c r="C47" s="395" t="s">
        <v>1145</v>
      </c>
      <c r="D47" s="395" t="s">
        <v>1138</v>
      </c>
      <c r="E47" s="395" t="s">
        <v>1138</v>
      </c>
      <c r="F47" s="395" t="s">
        <v>1138</v>
      </c>
      <c r="G47" s="395" t="s">
        <v>1138</v>
      </c>
      <c r="H47" s="395" t="s">
        <v>1138</v>
      </c>
      <c r="I47" s="407"/>
      <c r="J47" s="408"/>
      <c r="K47" s="414"/>
      <c r="L47" s="391" t="s">
        <v>971</v>
      </c>
      <c r="M47" s="415"/>
      <c r="N47" s="526"/>
      <c r="O47" s="527"/>
      <c r="P47" s="414"/>
      <c r="Q47" s="391" t="s">
        <v>971</v>
      </c>
      <c r="R47" s="415"/>
      <c r="S47" s="409"/>
      <c r="T47" s="390" t="str">
        <f t="shared" si="115"/>
        <v/>
      </c>
      <c r="U47" s="410" t="str">
        <f t="shared" si="115"/>
        <v/>
      </c>
      <c r="V47" s="410" t="str">
        <f t="shared" si="115"/>
        <v/>
      </c>
      <c r="W47" s="411" t="str">
        <f t="shared" si="115"/>
        <v/>
      </c>
      <c r="X47" s="438" t="str">
        <f t="shared" si="115"/>
        <v/>
      </c>
      <c r="Y47" s="410" t="str">
        <f t="shared" si="115"/>
        <v/>
      </c>
      <c r="Z47" s="410" t="str">
        <f t="shared" si="115"/>
        <v/>
      </c>
      <c r="AA47" s="437" t="str">
        <f t="shared" si="115"/>
        <v/>
      </c>
      <c r="AB47" s="412" t="str">
        <f t="shared" si="115"/>
        <v/>
      </c>
      <c r="AC47" s="410" t="str">
        <f t="shared" si="115"/>
        <v/>
      </c>
      <c r="AD47" s="410" t="str">
        <f t="shared" si="115"/>
        <v/>
      </c>
      <c r="AE47" s="411" t="str">
        <f t="shared" si="115"/>
        <v/>
      </c>
      <c r="AF47" s="438" t="str">
        <f t="shared" si="115"/>
        <v/>
      </c>
      <c r="AG47" s="410" t="str">
        <f t="shared" si="115"/>
        <v/>
      </c>
      <c r="AH47" s="410" t="str">
        <f t="shared" si="115"/>
        <v/>
      </c>
      <c r="AI47" s="437" t="str">
        <f t="shared" si="115"/>
        <v/>
      </c>
      <c r="AJ47" s="412" t="str">
        <f t="shared" si="114"/>
        <v/>
      </c>
      <c r="AK47" s="410" t="str">
        <f t="shared" si="114"/>
        <v/>
      </c>
      <c r="AL47" s="410" t="str">
        <f t="shared" si="114"/>
        <v/>
      </c>
      <c r="AM47" s="411" t="str">
        <f t="shared" si="114"/>
        <v/>
      </c>
      <c r="AN47" s="438" t="str">
        <f t="shared" si="114"/>
        <v/>
      </c>
      <c r="AO47" s="410" t="str">
        <f t="shared" si="114"/>
        <v/>
      </c>
      <c r="AP47" s="410" t="str">
        <f t="shared" si="114"/>
        <v/>
      </c>
      <c r="AQ47" s="437" t="str">
        <f t="shared" si="114"/>
        <v/>
      </c>
      <c r="AR47" s="412" t="str">
        <f t="shared" si="114"/>
        <v/>
      </c>
      <c r="AS47" s="410" t="str">
        <f t="shared" si="114"/>
        <v/>
      </c>
      <c r="AT47" s="410" t="str">
        <f t="shared" si="114"/>
        <v/>
      </c>
      <c r="AU47" s="411" t="str">
        <f t="shared" si="114"/>
        <v/>
      </c>
      <c r="AV47" s="438" t="str">
        <f t="shared" si="114"/>
        <v/>
      </c>
      <c r="AW47" s="410" t="str">
        <f t="shared" si="114"/>
        <v/>
      </c>
      <c r="AX47" s="410" t="str">
        <f t="shared" si="114"/>
        <v/>
      </c>
      <c r="AY47" s="437" t="str">
        <f t="shared" si="114"/>
        <v/>
      </c>
      <c r="AZ47" s="412" t="str">
        <f t="shared" si="112"/>
        <v/>
      </c>
      <c r="BA47" s="410" t="str">
        <f t="shared" si="112"/>
        <v/>
      </c>
      <c r="BB47" s="410" t="str">
        <f t="shared" si="112"/>
        <v/>
      </c>
      <c r="BC47" s="411" t="str">
        <f t="shared" si="112"/>
        <v/>
      </c>
      <c r="BD47" s="438" t="str">
        <f t="shared" si="112"/>
        <v/>
      </c>
      <c r="BE47" s="410" t="str">
        <f t="shared" si="112"/>
        <v/>
      </c>
      <c r="BF47" s="410" t="str">
        <f t="shared" si="112"/>
        <v/>
      </c>
      <c r="BG47" s="437" t="str">
        <f t="shared" si="112"/>
        <v/>
      </c>
      <c r="BH47" s="412" t="str">
        <f t="shared" si="112"/>
        <v/>
      </c>
      <c r="BI47" s="410" t="str">
        <f t="shared" si="112"/>
        <v/>
      </c>
      <c r="BJ47" s="410" t="str">
        <f t="shared" si="112"/>
        <v/>
      </c>
      <c r="BK47" s="411" t="str">
        <f t="shared" si="112"/>
        <v/>
      </c>
      <c r="BL47" s="438" t="str">
        <f t="shared" si="112"/>
        <v/>
      </c>
      <c r="BM47" s="410" t="str">
        <f t="shared" si="112"/>
        <v/>
      </c>
      <c r="BN47" s="410" t="str">
        <f t="shared" si="112"/>
        <v/>
      </c>
      <c r="BO47" s="437" t="str">
        <f t="shared" si="112"/>
        <v/>
      </c>
      <c r="BP47" s="438" t="str">
        <f t="shared" si="113"/>
        <v/>
      </c>
      <c r="BQ47" s="410" t="str">
        <f t="shared" si="113"/>
        <v/>
      </c>
      <c r="BR47" s="410" t="str">
        <f t="shared" si="113"/>
        <v/>
      </c>
      <c r="BS47" s="437" t="str">
        <f t="shared" si="113"/>
        <v/>
      </c>
      <c r="BT47" s="412" t="str">
        <f t="shared" si="113"/>
        <v/>
      </c>
      <c r="BU47" s="410" t="str">
        <f t="shared" si="113"/>
        <v/>
      </c>
      <c r="BV47" s="410" t="str">
        <f t="shared" si="113"/>
        <v/>
      </c>
      <c r="BW47" s="413" t="str">
        <f t="shared" si="113"/>
        <v/>
      </c>
    </row>
    <row r="48" spans="1:76" ht="15.9" hidden="1" customHeight="1">
      <c r="A48" s="496"/>
      <c r="B48" s="395" t="s">
        <v>1053</v>
      </c>
      <c r="C48" s="395" t="s">
        <v>1145</v>
      </c>
      <c r="D48" s="395" t="s">
        <v>1138</v>
      </c>
      <c r="E48" s="395" t="s">
        <v>1138</v>
      </c>
      <c r="F48" s="395" t="s">
        <v>1138</v>
      </c>
      <c r="G48" s="395" t="s">
        <v>1138</v>
      </c>
      <c r="H48" s="395" t="s">
        <v>1138</v>
      </c>
      <c r="I48" s="407"/>
      <c r="J48" s="408"/>
      <c r="K48" s="414"/>
      <c r="L48" s="391" t="s">
        <v>971</v>
      </c>
      <c r="M48" s="415"/>
      <c r="N48" s="526"/>
      <c r="O48" s="527"/>
      <c r="P48" s="414"/>
      <c r="Q48" s="391" t="s">
        <v>971</v>
      </c>
      <c r="R48" s="415"/>
      <c r="S48" s="409"/>
      <c r="T48" s="390" t="str">
        <f t="shared" si="115"/>
        <v/>
      </c>
      <c r="U48" s="410" t="str">
        <f t="shared" si="115"/>
        <v/>
      </c>
      <c r="V48" s="410" t="str">
        <f t="shared" si="115"/>
        <v/>
      </c>
      <c r="W48" s="411" t="str">
        <f t="shared" si="115"/>
        <v/>
      </c>
      <c r="X48" s="438" t="str">
        <f t="shared" si="115"/>
        <v/>
      </c>
      <c r="Y48" s="410" t="str">
        <f t="shared" si="115"/>
        <v/>
      </c>
      <c r="Z48" s="410" t="str">
        <f t="shared" si="115"/>
        <v/>
      </c>
      <c r="AA48" s="437" t="str">
        <f t="shared" si="115"/>
        <v/>
      </c>
      <c r="AB48" s="412" t="str">
        <f t="shared" si="115"/>
        <v/>
      </c>
      <c r="AC48" s="410" t="str">
        <f t="shared" si="115"/>
        <v/>
      </c>
      <c r="AD48" s="410" t="str">
        <f t="shared" si="115"/>
        <v/>
      </c>
      <c r="AE48" s="411" t="str">
        <f t="shared" si="115"/>
        <v/>
      </c>
      <c r="AF48" s="438" t="str">
        <f t="shared" si="115"/>
        <v/>
      </c>
      <c r="AG48" s="410" t="str">
        <f t="shared" si="115"/>
        <v/>
      </c>
      <c r="AH48" s="410" t="str">
        <f t="shared" si="115"/>
        <v/>
      </c>
      <c r="AI48" s="437" t="str">
        <f t="shared" si="115"/>
        <v/>
      </c>
      <c r="AJ48" s="412" t="str">
        <f t="shared" si="114"/>
        <v/>
      </c>
      <c r="AK48" s="410" t="str">
        <f t="shared" si="114"/>
        <v/>
      </c>
      <c r="AL48" s="410" t="str">
        <f t="shared" si="114"/>
        <v/>
      </c>
      <c r="AM48" s="411" t="str">
        <f t="shared" si="114"/>
        <v/>
      </c>
      <c r="AN48" s="438" t="str">
        <f t="shared" si="114"/>
        <v/>
      </c>
      <c r="AO48" s="410" t="str">
        <f t="shared" si="114"/>
        <v/>
      </c>
      <c r="AP48" s="410" t="str">
        <f t="shared" si="114"/>
        <v/>
      </c>
      <c r="AQ48" s="437" t="str">
        <f t="shared" si="114"/>
        <v/>
      </c>
      <c r="AR48" s="412" t="str">
        <f t="shared" si="114"/>
        <v/>
      </c>
      <c r="AS48" s="410" t="str">
        <f t="shared" si="114"/>
        <v/>
      </c>
      <c r="AT48" s="410" t="str">
        <f t="shared" si="114"/>
        <v/>
      </c>
      <c r="AU48" s="411" t="str">
        <f t="shared" si="114"/>
        <v/>
      </c>
      <c r="AV48" s="438" t="str">
        <f t="shared" si="114"/>
        <v/>
      </c>
      <c r="AW48" s="410" t="str">
        <f t="shared" si="114"/>
        <v/>
      </c>
      <c r="AX48" s="410" t="str">
        <f t="shared" si="114"/>
        <v/>
      </c>
      <c r="AY48" s="437" t="str">
        <f t="shared" si="114"/>
        <v/>
      </c>
      <c r="AZ48" s="412" t="str">
        <f t="shared" si="112"/>
        <v/>
      </c>
      <c r="BA48" s="410" t="str">
        <f t="shared" si="112"/>
        <v/>
      </c>
      <c r="BB48" s="410" t="str">
        <f t="shared" si="112"/>
        <v/>
      </c>
      <c r="BC48" s="411" t="str">
        <f t="shared" si="112"/>
        <v/>
      </c>
      <c r="BD48" s="438" t="str">
        <f t="shared" si="112"/>
        <v/>
      </c>
      <c r="BE48" s="410" t="str">
        <f t="shared" si="112"/>
        <v/>
      </c>
      <c r="BF48" s="410" t="str">
        <f t="shared" si="112"/>
        <v/>
      </c>
      <c r="BG48" s="437" t="str">
        <f t="shared" si="112"/>
        <v/>
      </c>
      <c r="BH48" s="412" t="str">
        <f t="shared" si="112"/>
        <v/>
      </c>
      <c r="BI48" s="410" t="str">
        <f t="shared" si="112"/>
        <v/>
      </c>
      <c r="BJ48" s="410" t="str">
        <f t="shared" si="112"/>
        <v/>
      </c>
      <c r="BK48" s="411" t="str">
        <f t="shared" si="112"/>
        <v/>
      </c>
      <c r="BL48" s="438" t="str">
        <f t="shared" si="112"/>
        <v/>
      </c>
      <c r="BM48" s="410" t="str">
        <f t="shared" si="112"/>
        <v/>
      </c>
      <c r="BN48" s="410" t="str">
        <f t="shared" si="112"/>
        <v/>
      </c>
      <c r="BO48" s="437" t="str">
        <f t="shared" si="112"/>
        <v/>
      </c>
      <c r="BP48" s="438" t="str">
        <f t="shared" si="113"/>
        <v/>
      </c>
      <c r="BQ48" s="410" t="str">
        <f t="shared" si="113"/>
        <v/>
      </c>
      <c r="BR48" s="410" t="str">
        <f t="shared" si="113"/>
        <v/>
      </c>
      <c r="BS48" s="437" t="str">
        <f t="shared" si="113"/>
        <v/>
      </c>
      <c r="BT48" s="412" t="str">
        <f t="shared" si="113"/>
        <v/>
      </c>
      <c r="BU48" s="410" t="str">
        <f t="shared" si="113"/>
        <v/>
      </c>
      <c r="BV48" s="410" t="str">
        <f t="shared" si="113"/>
        <v/>
      </c>
      <c r="BW48" s="413" t="str">
        <f t="shared" si="113"/>
        <v/>
      </c>
    </row>
    <row r="49" spans="1:75" ht="15.9" hidden="1" customHeight="1">
      <c r="A49" s="496"/>
      <c r="B49" s="395" t="s">
        <v>1054</v>
      </c>
      <c r="C49" s="395" t="s">
        <v>1145</v>
      </c>
      <c r="D49" s="395" t="s">
        <v>1138</v>
      </c>
      <c r="E49" s="395" t="s">
        <v>1138</v>
      </c>
      <c r="F49" s="395" t="s">
        <v>1138</v>
      </c>
      <c r="G49" s="395" t="s">
        <v>1138</v>
      </c>
      <c r="H49" s="395" t="s">
        <v>1138</v>
      </c>
      <c r="I49" s="407"/>
      <c r="J49" s="408"/>
      <c r="K49" s="414"/>
      <c r="L49" s="391" t="s">
        <v>971</v>
      </c>
      <c r="M49" s="415"/>
      <c r="N49" s="526"/>
      <c r="O49" s="527"/>
      <c r="P49" s="414"/>
      <c r="Q49" s="391" t="s">
        <v>971</v>
      </c>
      <c r="R49" s="415"/>
      <c r="S49" s="409"/>
      <c r="T49" s="390" t="str">
        <f t="shared" si="115"/>
        <v/>
      </c>
      <c r="U49" s="410" t="str">
        <f t="shared" si="115"/>
        <v/>
      </c>
      <c r="V49" s="410" t="str">
        <f t="shared" si="115"/>
        <v/>
      </c>
      <c r="W49" s="411" t="str">
        <f t="shared" si="115"/>
        <v/>
      </c>
      <c r="X49" s="438" t="str">
        <f t="shared" si="115"/>
        <v/>
      </c>
      <c r="Y49" s="410" t="str">
        <f t="shared" si="115"/>
        <v/>
      </c>
      <c r="Z49" s="410" t="str">
        <f t="shared" si="115"/>
        <v/>
      </c>
      <c r="AA49" s="437" t="str">
        <f t="shared" si="115"/>
        <v/>
      </c>
      <c r="AB49" s="412" t="str">
        <f t="shared" si="115"/>
        <v/>
      </c>
      <c r="AC49" s="410" t="str">
        <f t="shared" si="115"/>
        <v/>
      </c>
      <c r="AD49" s="410" t="str">
        <f t="shared" si="115"/>
        <v/>
      </c>
      <c r="AE49" s="411" t="str">
        <f t="shared" si="115"/>
        <v/>
      </c>
      <c r="AF49" s="438" t="str">
        <f t="shared" si="115"/>
        <v/>
      </c>
      <c r="AG49" s="410" t="str">
        <f t="shared" si="115"/>
        <v/>
      </c>
      <c r="AH49" s="410" t="str">
        <f t="shared" si="115"/>
        <v/>
      </c>
      <c r="AI49" s="437" t="str">
        <f t="shared" si="115"/>
        <v/>
      </c>
      <c r="AJ49" s="412" t="str">
        <f t="shared" si="114"/>
        <v/>
      </c>
      <c r="AK49" s="410" t="str">
        <f t="shared" si="114"/>
        <v/>
      </c>
      <c r="AL49" s="410" t="str">
        <f t="shared" si="114"/>
        <v/>
      </c>
      <c r="AM49" s="411" t="str">
        <f t="shared" si="114"/>
        <v/>
      </c>
      <c r="AN49" s="438" t="str">
        <f t="shared" si="114"/>
        <v/>
      </c>
      <c r="AO49" s="410" t="str">
        <f t="shared" si="114"/>
        <v/>
      </c>
      <c r="AP49" s="410" t="str">
        <f t="shared" si="114"/>
        <v/>
      </c>
      <c r="AQ49" s="437" t="str">
        <f t="shared" si="114"/>
        <v/>
      </c>
      <c r="AR49" s="412" t="str">
        <f t="shared" si="114"/>
        <v/>
      </c>
      <c r="AS49" s="410" t="str">
        <f t="shared" si="114"/>
        <v/>
      </c>
      <c r="AT49" s="410" t="str">
        <f t="shared" si="114"/>
        <v/>
      </c>
      <c r="AU49" s="411" t="str">
        <f t="shared" si="114"/>
        <v/>
      </c>
      <c r="AV49" s="438" t="str">
        <f t="shared" si="114"/>
        <v/>
      </c>
      <c r="AW49" s="410" t="str">
        <f t="shared" si="114"/>
        <v/>
      </c>
      <c r="AX49" s="410" t="str">
        <f t="shared" si="114"/>
        <v/>
      </c>
      <c r="AY49" s="437" t="str">
        <f t="shared" ref="AY49:BN64" si="116">IF($O49="",IF(OR($J49="",$M49=""),"",IF(AND(AY$18&gt;=1*($J49&amp;":"&amp;$K49),AY$18&lt;=1*($M49&amp;":"&amp;$N49)),1,"")),IF(OR($J49="",$M49=""),"",IF(AND(AY$18&gt;=1*($J49&amp;":"&amp;$K49),AY$18&lt;=1*($M49&amp;":"&amp;$N49)),IF(AND(AY$18&gt;=1*($O49&amp;":"&amp;$P49),AY$18&lt;=1*($R49&amp;":"&amp;$S49)), "休",1),"")))</f>
        <v/>
      </c>
      <c r="AZ49" s="412" t="str">
        <f t="shared" si="116"/>
        <v/>
      </c>
      <c r="BA49" s="410" t="str">
        <f t="shared" si="116"/>
        <v/>
      </c>
      <c r="BB49" s="410" t="str">
        <f t="shared" si="116"/>
        <v/>
      </c>
      <c r="BC49" s="411" t="str">
        <f t="shared" si="116"/>
        <v/>
      </c>
      <c r="BD49" s="438" t="str">
        <f t="shared" si="116"/>
        <v/>
      </c>
      <c r="BE49" s="410" t="str">
        <f t="shared" si="116"/>
        <v/>
      </c>
      <c r="BF49" s="410" t="str">
        <f t="shared" si="116"/>
        <v/>
      </c>
      <c r="BG49" s="437" t="str">
        <f t="shared" si="116"/>
        <v/>
      </c>
      <c r="BH49" s="412" t="str">
        <f t="shared" si="116"/>
        <v/>
      </c>
      <c r="BI49" s="410" t="str">
        <f t="shared" si="116"/>
        <v/>
      </c>
      <c r="BJ49" s="410" t="str">
        <f t="shared" si="116"/>
        <v/>
      </c>
      <c r="BK49" s="411" t="str">
        <f t="shared" si="116"/>
        <v/>
      </c>
      <c r="BL49" s="438" t="str">
        <f t="shared" si="116"/>
        <v/>
      </c>
      <c r="BM49" s="410" t="str">
        <f t="shared" si="116"/>
        <v/>
      </c>
      <c r="BN49" s="410" t="str">
        <f t="shared" si="116"/>
        <v/>
      </c>
      <c r="BO49" s="437" t="str">
        <f t="shared" ref="BO49:BW64" si="117">IF($O49="",IF(OR($J49="",$M49=""),"",IF(AND(BO$18&gt;=1*($J49&amp;":"&amp;$K49),BO$18&lt;=1*($M49&amp;":"&amp;$N49)),1,"")),IF(OR($J49="",$M49=""),"",IF(AND(BO$18&gt;=1*($J49&amp;":"&amp;$K49),BO$18&lt;=1*($M49&amp;":"&amp;$N49)),IF(AND(BO$18&gt;=1*($O49&amp;":"&amp;$P49),BO$18&lt;=1*($R49&amp;":"&amp;$S49)), "休",1),"")))</f>
        <v/>
      </c>
      <c r="BP49" s="438" t="str">
        <f t="shared" si="117"/>
        <v/>
      </c>
      <c r="BQ49" s="410" t="str">
        <f t="shared" si="117"/>
        <v/>
      </c>
      <c r="BR49" s="410" t="str">
        <f t="shared" si="117"/>
        <v/>
      </c>
      <c r="BS49" s="437" t="str">
        <f t="shared" si="117"/>
        <v/>
      </c>
      <c r="BT49" s="412" t="str">
        <f t="shared" si="117"/>
        <v/>
      </c>
      <c r="BU49" s="410" t="str">
        <f t="shared" si="117"/>
        <v/>
      </c>
      <c r="BV49" s="410" t="str">
        <f t="shared" si="117"/>
        <v/>
      </c>
      <c r="BW49" s="413" t="str">
        <f t="shared" si="117"/>
        <v/>
      </c>
    </row>
    <row r="50" spans="1:75" ht="15.9" hidden="1" customHeight="1">
      <c r="A50" s="496"/>
      <c r="B50" s="395" t="s">
        <v>1055</v>
      </c>
      <c r="C50" s="395" t="s">
        <v>1145</v>
      </c>
      <c r="D50" s="395" t="s">
        <v>1138</v>
      </c>
      <c r="E50" s="395" t="s">
        <v>1138</v>
      </c>
      <c r="F50" s="395" t="s">
        <v>1138</v>
      </c>
      <c r="G50" s="395" t="s">
        <v>1138</v>
      </c>
      <c r="H50" s="395" t="s">
        <v>1138</v>
      </c>
      <c r="I50" s="407"/>
      <c r="J50" s="408"/>
      <c r="K50" s="414"/>
      <c r="L50" s="391" t="s">
        <v>971</v>
      </c>
      <c r="M50" s="415"/>
      <c r="N50" s="526"/>
      <c r="O50" s="527"/>
      <c r="P50" s="414"/>
      <c r="Q50" s="391" t="s">
        <v>971</v>
      </c>
      <c r="R50" s="415"/>
      <c r="S50" s="409"/>
      <c r="T50" s="390" t="str">
        <f t="shared" si="115"/>
        <v/>
      </c>
      <c r="U50" s="410" t="str">
        <f t="shared" si="115"/>
        <v/>
      </c>
      <c r="V50" s="410" t="str">
        <f t="shared" si="115"/>
        <v/>
      </c>
      <c r="W50" s="411" t="str">
        <f t="shared" si="115"/>
        <v/>
      </c>
      <c r="X50" s="438" t="str">
        <f t="shared" si="115"/>
        <v/>
      </c>
      <c r="Y50" s="410" t="str">
        <f t="shared" si="115"/>
        <v/>
      </c>
      <c r="Z50" s="410" t="str">
        <f t="shared" si="115"/>
        <v/>
      </c>
      <c r="AA50" s="437" t="str">
        <f t="shared" si="115"/>
        <v/>
      </c>
      <c r="AB50" s="412" t="str">
        <f t="shared" si="115"/>
        <v/>
      </c>
      <c r="AC50" s="410" t="str">
        <f t="shared" si="115"/>
        <v/>
      </c>
      <c r="AD50" s="410" t="str">
        <f t="shared" si="115"/>
        <v/>
      </c>
      <c r="AE50" s="411" t="str">
        <f t="shared" si="115"/>
        <v/>
      </c>
      <c r="AF50" s="438" t="str">
        <f t="shared" si="115"/>
        <v/>
      </c>
      <c r="AG50" s="410" t="str">
        <f t="shared" si="115"/>
        <v/>
      </c>
      <c r="AH50" s="410" t="str">
        <f t="shared" si="115"/>
        <v/>
      </c>
      <c r="AI50" s="437" t="str">
        <f t="shared" ref="AI50:AX65" si="118">IF($O50="",IF(OR($J50="",$M50=""),"",IF(AND(AI$18&gt;=1*($J50&amp;":"&amp;$K50),AI$18&lt;=1*($M50&amp;":"&amp;$N50)),1,"")),IF(OR($J50="",$M50=""),"",IF(AND(AI$18&gt;=1*($J50&amp;":"&amp;$K50),AI$18&lt;=1*($M50&amp;":"&amp;$N50)),IF(AND(AI$18&gt;=1*($O50&amp;":"&amp;$P50),AI$18&lt;=1*($R50&amp;":"&amp;$S50)), "休",1),"")))</f>
        <v/>
      </c>
      <c r="AJ50" s="412" t="str">
        <f t="shared" si="118"/>
        <v/>
      </c>
      <c r="AK50" s="410" t="str">
        <f t="shared" si="118"/>
        <v/>
      </c>
      <c r="AL50" s="410" t="str">
        <f t="shared" si="118"/>
        <v/>
      </c>
      <c r="AM50" s="411" t="str">
        <f t="shared" si="118"/>
        <v/>
      </c>
      <c r="AN50" s="438" t="str">
        <f t="shared" si="118"/>
        <v/>
      </c>
      <c r="AO50" s="410" t="str">
        <f t="shared" si="118"/>
        <v/>
      </c>
      <c r="AP50" s="410" t="str">
        <f t="shared" si="118"/>
        <v/>
      </c>
      <c r="AQ50" s="437" t="str">
        <f t="shared" si="118"/>
        <v/>
      </c>
      <c r="AR50" s="412" t="str">
        <f t="shared" si="118"/>
        <v/>
      </c>
      <c r="AS50" s="410" t="str">
        <f t="shared" si="118"/>
        <v/>
      </c>
      <c r="AT50" s="410" t="str">
        <f t="shared" si="118"/>
        <v/>
      </c>
      <c r="AU50" s="411" t="str">
        <f t="shared" si="118"/>
        <v/>
      </c>
      <c r="AV50" s="438" t="str">
        <f t="shared" si="118"/>
        <v/>
      </c>
      <c r="AW50" s="410" t="str">
        <f t="shared" si="118"/>
        <v/>
      </c>
      <c r="AX50" s="410" t="str">
        <f t="shared" si="118"/>
        <v/>
      </c>
      <c r="AY50" s="437" t="str">
        <f t="shared" si="116"/>
        <v/>
      </c>
      <c r="AZ50" s="412" t="str">
        <f t="shared" si="116"/>
        <v/>
      </c>
      <c r="BA50" s="410" t="str">
        <f t="shared" si="116"/>
        <v/>
      </c>
      <c r="BB50" s="410" t="str">
        <f t="shared" si="116"/>
        <v/>
      </c>
      <c r="BC50" s="411" t="str">
        <f t="shared" si="116"/>
        <v/>
      </c>
      <c r="BD50" s="438" t="str">
        <f t="shared" si="116"/>
        <v/>
      </c>
      <c r="BE50" s="410" t="str">
        <f t="shared" si="116"/>
        <v/>
      </c>
      <c r="BF50" s="410" t="str">
        <f t="shared" si="116"/>
        <v/>
      </c>
      <c r="BG50" s="437" t="str">
        <f t="shared" si="116"/>
        <v/>
      </c>
      <c r="BH50" s="412" t="str">
        <f t="shared" si="116"/>
        <v/>
      </c>
      <c r="BI50" s="410" t="str">
        <f t="shared" si="116"/>
        <v/>
      </c>
      <c r="BJ50" s="410" t="str">
        <f t="shared" si="116"/>
        <v/>
      </c>
      <c r="BK50" s="411" t="str">
        <f t="shared" si="116"/>
        <v/>
      </c>
      <c r="BL50" s="438" t="str">
        <f t="shared" si="116"/>
        <v/>
      </c>
      <c r="BM50" s="410" t="str">
        <f t="shared" si="116"/>
        <v/>
      </c>
      <c r="BN50" s="410" t="str">
        <f t="shared" si="116"/>
        <v/>
      </c>
      <c r="BO50" s="437" t="str">
        <f t="shared" si="117"/>
        <v/>
      </c>
      <c r="BP50" s="438" t="str">
        <f t="shared" si="117"/>
        <v/>
      </c>
      <c r="BQ50" s="410" t="str">
        <f t="shared" si="117"/>
        <v/>
      </c>
      <c r="BR50" s="410" t="str">
        <f t="shared" si="117"/>
        <v/>
      </c>
      <c r="BS50" s="437" t="str">
        <f t="shared" si="117"/>
        <v/>
      </c>
      <c r="BT50" s="412" t="str">
        <f t="shared" si="117"/>
        <v/>
      </c>
      <c r="BU50" s="410" t="str">
        <f t="shared" si="117"/>
        <v/>
      </c>
      <c r="BV50" s="410" t="str">
        <f t="shared" si="117"/>
        <v/>
      </c>
      <c r="BW50" s="413" t="str">
        <f t="shared" si="117"/>
        <v/>
      </c>
    </row>
    <row r="51" spans="1:75" ht="15.9" hidden="1" customHeight="1">
      <c r="A51" s="496"/>
      <c r="B51" s="395" t="s">
        <v>1056</v>
      </c>
      <c r="C51" s="395" t="s">
        <v>1145</v>
      </c>
      <c r="D51" s="395" t="s">
        <v>1138</v>
      </c>
      <c r="E51" s="395" t="s">
        <v>1138</v>
      </c>
      <c r="F51" s="395" t="s">
        <v>1138</v>
      </c>
      <c r="G51" s="395" t="s">
        <v>1138</v>
      </c>
      <c r="H51" s="395" t="s">
        <v>1138</v>
      </c>
      <c r="I51" s="407"/>
      <c r="J51" s="408"/>
      <c r="K51" s="414"/>
      <c r="L51" s="391" t="s">
        <v>971</v>
      </c>
      <c r="M51" s="415"/>
      <c r="N51" s="526"/>
      <c r="O51" s="527"/>
      <c r="P51" s="414"/>
      <c r="Q51" s="391" t="s">
        <v>971</v>
      </c>
      <c r="R51" s="415"/>
      <c r="S51" s="409"/>
      <c r="T51" s="390" t="str">
        <f t="shared" ref="T51:AI66" si="119">IF($O51="",IF(OR($J51="",$M51=""),"",IF(AND(T$18&gt;=1*($J51&amp;":"&amp;$K51),T$18&lt;=1*($M51&amp;":"&amp;$N51)),1,"")),IF(OR($J51="",$M51=""),"",IF(AND(T$18&gt;=1*($J51&amp;":"&amp;$K51),T$18&lt;=1*($M51&amp;":"&amp;$N51)),IF(AND(T$18&gt;=1*($O51&amp;":"&amp;$P51),T$18&lt;=1*($R51&amp;":"&amp;$S51)), "休",1),"")))</f>
        <v/>
      </c>
      <c r="U51" s="410" t="str">
        <f t="shared" si="119"/>
        <v/>
      </c>
      <c r="V51" s="410" t="str">
        <f t="shared" si="119"/>
        <v/>
      </c>
      <c r="W51" s="411" t="str">
        <f t="shared" si="119"/>
        <v/>
      </c>
      <c r="X51" s="438" t="str">
        <f t="shared" si="119"/>
        <v/>
      </c>
      <c r="Y51" s="410" t="str">
        <f t="shared" si="119"/>
        <v/>
      </c>
      <c r="Z51" s="410" t="str">
        <f t="shared" si="119"/>
        <v/>
      </c>
      <c r="AA51" s="437" t="str">
        <f t="shared" si="119"/>
        <v/>
      </c>
      <c r="AB51" s="412" t="str">
        <f t="shared" si="119"/>
        <v/>
      </c>
      <c r="AC51" s="410" t="str">
        <f t="shared" si="119"/>
        <v/>
      </c>
      <c r="AD51" s="410" t="str">
        <f t="shared" si="119"/>
        <v/>
      </c>
      <c r="AE51" s="411" t="str">
        <f t="shared" si="119"/>
        <v/>
      </c>
      <c r="AF51" s="438" t="str">
        <f t="shared" si="119"/>
        <v/>
      </c>
      <c r="AG51" s="410" t="str">
        <f t="shared" si="119"/>
        <v/>
      </c>
      <c r="AH51" s="410" t="str">
        <f t="shared" si="119"/>
        <v/>
      </c>
      <c r="AI51" s="437" t="str">
        <f t="shared" si="118"/>
        <v/>
      </c>
      <c r="AJ51" s="412" t="str">
        <f t="shared" si="118"/>
        <v/>
      </c>
      <c r="AK51" s="410" t="str">
        <f t="shared" si="118"/>
        <v/>
      </c>
      <c r="AL51" s="410" t="str">
        <f t="shared" si="118"/>
        <v/>
      </c>
      <c r="AM51" s="411" t="str">
        <f t="shared" si="118"/>
        <v/>
      </c>
      <c r="AN51" s="438" t="str">
        <f t="shared" si="118"/>
        <v/>
      </c>
      <c r="AO51" s="410" t="str">
        <f t="shared" si="118"/>
        <v/>
      </c>
      <c r="AP51" s="410" t="str">
        <f t="shared" si="118"/>
        <v/>
      </c>
      <c r="AQ51" s="437" t="str">
        <f t="shared" si="118"/>
        <v/>
      </c>
      <c r="AR51" s="412" t="str">
        <f t="shared" si="118"/>
        <v/>
      </c>
      <c r="AS51" s="410" t="str">
        <f t="shared" si="118"/>
        <v/>
      </c>
      <c r="AT51" s="410" t="str">
        <f t="shared" si="118"/>
        <v/>
      </c>
      <c r="AU51" s="411" t="str">
        <f t="shared" si="118"/>
        <v/>
      </c>
      <c r="AV51" s="438" t="str">
        <f t="shared" si="118"/>
        <v/>
      </c>
      <c r="AW51" s="410" t="str">
        <f t="shared" si="118"/>
        <v/>
      </c>
      <c r="AX51" s="410" t="str">
        <f t="shared" si="118"/>
        <v/>
      </c>
      <c r="AY51" s="437" t="str">
        <f t="shared" si="116"/>
        <v/>
      </c>
      <c r="AZ51" s="412" t="str">
        <f t="shared" si="116"/>
        <v/>
      </c>
      <c r="BA51" s="410" t="str">
        <f t="shared" si="116"/>
        <v/>
      </c>
      <c r="BB51" s="410" t="str">
        <f t="shared" si="116"/>
        <v/>
      </c>
      <c r="BC51" s="411" t="str">
        <f t="shared" si="116"/>
        <v/>
      </c>
      <c r="BD51" s="438" t="str">
        <f t="shared" si="116"/>
        <v/>
      </c>
      <c r="BE51" s="410" t="str">
        <f t="shared" si="116"/>
        <v/>
      </c>
      <c r="BF51" s="410" t="str">
        <f t="shared" si="116"/>
        <v/>
      </c>
      <c r="BG51" s="437" t="str">
        <f t="shared" si="116"/>
        <v/>
      </c>
      <c r="BH51" s="412" t="str">
        <f t="shared" si="116"/>
        <v/>
      </c>
      <c r="BI51" s="410" t="str">
        <f t="shared" si="116"/>
        <v/>
      </c>
      <c r="BJ51" s="410" t="str">
        <f t="shared" si="116"/>
        <v/>
      </c>
      <c r="BK51" s="411" t="str">
        <f t="shared" si="116"/>
        <v/>
      </c>
      <c r="BL51" s="438" t="str">
        <f t="shared" si="116"/>
        <v/>
      </c>
      <c r="BM51" s="410" t="str">
        <f t="shared" si="116"/>
        <v/>
      </c>
      <c r="BN51" s="410" t="str">
        <f t="shared" si="116"/>
        <v/>
      </c>
      <c r="BO51" s="437" t="str">
        <f t="shared" si="117"/>
        <v/>
      </c>
      <c r="BP51" s="438" t="str">
        <f t="shared" si="117"/>
        <v/>
      </c>
      <c r="BQ51" s="410" t="str">
        <f t="shared" si="117"/>
        <v/>
      </c>
      <c r="BR51" s="410" t="str">
        <f t="shared" si="117"/>
        <v/>
      </c>
      <c r="BS51" s="437" t="str">
        <f t="shared" si="117"/>
        <v/>
      </c>
      <c r="BT51" s="412" t="str">
        <f t="shared" si="117"/>
        <v/>
      </c>
      <c r="BU51" s="410" t="str">
        <f t="shared" si="117"/>
        <v/>
      </c>
      <c r="BV51" s="410" t="str">
        <f t="shared" si="117"/>
        <v/>
      </c>
      <c r="BW51" s="413" t="str">
        <f t="shared" si="117"/>
        <v/>
      </c>
    </row>
    <row r="52" spans="1:75" ht="15.9" hidden="1" customHeight="1">
      <c r="A52" s="496"/>
      <c r="B52" s="395" t="s">
        <v>1057</v>
      </c>
      <c r="C52" s="395" t="s">
        <v>1145</v>
      </c>
      <c r="D52" s="395" t="s">
        <v>1138</v>
      </c>
      <c r="E52" s="395" t="s">
        <v>1138</v>
      </c>
      <c r="F52" s="395" t="s">
        <v>1138</v>
      </c>
      <c r="G52" s="395" t="s">
        <v>1138</v>
      </c>
      <c r="H52" s="395" t="s">
        <v>1138</v>
      </c>
      <c r="I52" s="407"/>
      <c r="J52" s="408"/>
      <c r="K52" s="414"/>
      <c r="L52" s="391" t="s">
        <v>971</v>
      </c>
      <c r="M52" s="415"/>
      <c r="N52" s="526"/>
      <c r="O52" s="527"/>
      <c r="P52" s="414"/>
      <c r="Q52" s="391" t="s">
        <v>971</v>
      </c>
      <c r="R52" s="415"/>
      <c r="S52" s="409"/>
      <c r="T52" s="390" t="str">
        <f t="shared" si="119"/>
        <v/>
      </c>
      <c r="U52" s="410" t="str">
        <f t="shared" si="119"/>
        <v/>
      </c>
      <c r="V52" s="410" t="str">
        <f t="shared" si="119"/>
        <v/>
      </c>
      <c r="W52" s="411" t="str">
        <f t="shared" si="119"/>
        <v/>
      </c>
      <c r="X52" s="438" t="str">
        <f t="shared" si="119"/>
        <v/>
      </c>
      <c r="Y52" s="410" t="str">
        <f t="shared" si="119"/>
        <v/>
      </c>
      <c r="Z52" s="410" t="str">
        <f t="shared" si="119"/>
        <v/>
      </c>
      <c r="AA52" s="437" t="str">
        <f t="shared" si="119"/>
        <v/>
      </c>
      <c r="AB52" s="412" t="str">
        <f t="shared" si="119"/>
        <v/>
      </c>
      <c r="AC52" s="410" t="str">
        <f t="shared" si="119"/>
        <v/>
      </c>
      <c r="AD52" s="410" t="str">
        <f t="shared" si="119"/>
        <v/>
      </c>
      <c r="AE52" s="411" t="str">
        <f t="shared" si="119"/>
        <v/>
      </c>
      <c r="AF52" s="438" t="str">
        <f t="shared" si="119"/>
        <v/>
      </c>
      <c r="AG52" s="410" t="str">
        <f t="shared" si="119"/>
        <v/>
      </c>
      <c r="AH52" s="410" t="str">
        <f t="shared" si="119"/>
        <v/>
      </c>
      <c r="AI52" s="437" t="str">
        <f t="shared" si="118"/>
        <v/>
      </c>
      <c r="AJ52" s="412" t="str">
        <f t="shared" si="118"/>
        <v/>
      </c>
      <c r="AK52" s="410" t="str">
        <f t="shared" si="118"/>
        <v/>
      </c>
      <c r="AL52" s="410" t="str">
        <f t="shared" si="118"/>
        <v/>
      </c>
      <c r="AM52" s="411" t="str">
        <f t="shared" si="118"/>
        <v/>
      </c>
      <c r="AN52" s="438" t="str">
        <f t="shared" si="118"/>
        <v/>
      </c>
      <c r="AO52" s="410" t="str">
        <f t="shared" si="118"/>
        <v/>
      </c>
      <c r="AP52" s="410" t="str">
        <f t="shared" si="118"/>
        <v/>
      </c>
      <c r="AQ52" s="437" t="str">
        <f t="shared" si="118"/>
        <v/>
      </c>
      <c r="AR52" s="412" t="str">
        <f t="shared" si="118"/>
        <v/>
      </c>
      <c r="AS52" s="410" t="str">
        <f t="shared" si="118"/>
        <v/>
      </c>
      <c r="AT52" s="410" t="str">
        <f t="shared" si="118"/>
        <v/>
      </c>
      <c r="AU52" s="411" t="str">
        <f t="shared" si="118"/>
        <v/>
      </c>
      <c r="AV52" s="438" t="str">
        <f t="shared" si="118"/>
        <v/>
      </c>
      <c r="AW52" s="410" t="str">
        <f t="shared" si="118"/>
        <v/>
      </c>
      <c r="AX52" s="410" t="str">
        <f t="shared" si="118"/>
        <v/>
      </c>
      <c r="AY52" s="437" t="str">
        <f t="shared" si="116"/>
        <v/>
      </c>
      <c r="AZ52" s="412" t="str">
        <f t="shared" si="116"/>
        <v/>
      </c>
      <c r="BA52" s="410" t="str">
        <f t="shared" si="116"/>
        <v/>
      </c>
      <c r="BB52" s="410" t="str">
        <f t="shared" si="116"/>
        <v/>
      </c>
      <c r="BC52" s="411" t="str">
        <f t="shared" si="116"/>
        <v/>
      </c>
      <c r="BD52" s="438" t="str">
        <f t="shared" si="116"/>
        <v/>
      </c>
      <c r="BE52" s="410" t="str">
        <f t="shared" si="116"/>
        <v/>
      </c>
      <c r="BF52" s="410" t="str">
        <f t="shared" si="116"/>
        <v/>
      </c>
      <c r="BG52" s="437" t="str">
        <f t="shared" si="116"/>
        <v/>
      </c>
      <c r="BH52" s="412" t="str">
        <f t="shared" si="116"/>
        <v/>
      </c>
      <c r="BI52" s="410" t="str">
        <f t="shared" si="116"/>
        <v/>
      </c>
      <c r="BJ52" s="410" t="str">
        <f t="shared" si="116"/>
        <v/>
      </c>
      <c r="BK52" s="411" t="str">
        <f t="shared" si="116"/>
        <v/>
      </c>
      <c r="BL52" s="438" t="str">
        <f t="shared" si="116"/>
        <v/>
      </c>
      <c r="BM52" s="410" t="str">
        <f t="shared" si="116"/>
        <v/>
      </c>
      <c r="BN52" s="410" t="str">
        <f t="shared" si="116"/>
        <v/>
      </c>
      <c r="BO52" s="437" t="str">
        <f t="shared" si="117"/>
        <v/>
      </c>
      <c r="BP52" s="438" t="str">
        <f t="shared" si="117"/>
        <v/>
      </c>
      <c r="BQ52" s="410" t="str">
        <f t="shared" si="117"/>
        <v/>
      </c>
      <c r="BR52" s="410" t="str">
        <f t="shared" si="117"/>
        <v/>
      </c>
      <c r="BS52" s="437" t="str">
        <f t="shared" si="117"/>
        <v/>
      </c>
      <c r="BT52" s="412" t="str">
        <f t="shared" si="117"/>
        <v/>
      </c>
      <c r="BU52" s="410" t="str">
        <f t="shared" si="117"/>
        <v/>
      </c>
      <c r="BV52" s="410" t="str">
        <f t="shared" si="117"/>
        <v/>
      </c>
      <c r="BW52" s="413" t="str">
        <f t="shared" si="117"/>
        <v/>
      </c>
    </row>
    <row r="53" spans="1:75" ht="15.9" hidden="1" customHeight="1">
      <c r="A53" s="496"/>
      <c r="B53" s="395" t="s">
        <v>1058</v>
      </c>
      <c r="C53" s="395" t="s">
        <v>1145</v>
      </c>
      <c r="D53" s="395" t="s">
        <v>1138</v>
      </c>
      <c r="E53" s="395" t="s">
        <v>1138</v>
      </c>
      <c r="F53" s="395" t="s">
        <v>1138</v>
      </c>
      <c r="G53" s="395" t="s">
        <v>1138</v>
      </c>
      <c r="H53" s="395" t="s">
        <v>1138</v>
      </c>
      <c r="I53" s="407"/>
      <c r="J53" s="408"/>
      <c r="K53" s="414"/>
      <c r="L53" s="391" t="s">
        <v>971</v>
      </c>
      <c r="M53" s="415"/>
      <c r="N53" s="526"/>
      <c r="O53" s="527"/>
      <c r="P53" s="414"/>
      <c r="Q53" s="391" t="s">
        <v>971</v>
      </c>
      <c r="R53" s="415"/>
      <c r="S53" s="409"/>
      <c r="T53" s="390" t="str">
        <f t="shared" si="119"/>
        <v/>
      </c>
      <c r="U53" s="410" t="str">
        <f t="shared" si="119"/>
        <v/>
      </c>
      <c r="V53" s="410" t="str">
        <f t="shared" si="119"/>
        <v/>
      </c>
      <c r="W53" s="411" t="str">
        <f t="shared" si="119"/>
        <v/>
      </c>
      <c r="X53" s="438" t="str">
        <f t="shared" si="119"/>
        <v/>
      </c>
      <c r="Y53" s="410" t="str">
        <f t="shared" si="119"/>
        <v/>
      </c>
      <c r="Z53" s="410" t="str">
        <f t="shared" si="119"/>
        <v/>
      </c>
      <c r="AA53" s="437" t="str">
        <f t="shared" si="119"/>
        <v/>
      </c>
      <c r="AB53" s="412" t="str">
        <f t="shared" si="119"/>
        <v/>
      </c>
      <c r="AC53" s="410" t="str">
        <f t="shared" si="119"/>
        <v/>
      </c>
      <c r="AD53" s="410" t="str">
        <f t="shared" si="119"/>
        <v/>
      </c>
      <c r="AE53" s="411" t="str">
        <f t="shared" si="119"/>
        <v/>
      </c>
      <c r="AF53" s="438" t="str">
        <f t="shared" si="119"/>
        <v/>
      </c>
      <c r="AG53" s="410" t="str">
        <f t="shared" si="119"/>
        <v/>
      </c>
      <c r="AH53" s="410" t="str">
        <f t="shared" si="119"/>
        <v/>
      </c>
      <c r="AI53" s="437" t="str">
        <f t="shared" si="118"/>
        <v/>
      </c>
      <c r="AJ53" s="412" t="str">
        <f t="shared" si="118"/>
        <v/>
      </c>
      <c r="AK53" s="410" t="str">
        <f t="shared" si="118"/>
        <v/>
      </c>
      <c r="AL53" s="410" t="str">
        <f t="shared" si="118"/>
        <v/>
      </c>
      <c r="AM53" s="411" t="str">
        <f t="shared" si="118"/>
        <v/>
      </c>
      <c r="AN53" s="438" t="str">
        <f t="shared" si="118"/>
        <v/>
      </c>
      <c r="AO53" s="410" t="str">
        <f t="shared" si="118"/>
        <v/>
      </c>
      <c r="AP53" s="410" t="str">
        <f t="shared" si="118"/>
        <v/>
      </c>
      <c r="AQ53" s="437" t="str">
        <f t="shared" si="118"/>
        <v/>
      </c>
      <c r="AR53" s="412" t="str">
        <f t="shared" si="118"/>
        <v/>
      </c>
      <c r="AS53" s="410" t="str">
        <f t="shared" si="118"/>
        <v/>
      </c>
      <c r="AT53" s="410" t="str">
        <f t="shared" si="118"/>
        <v/>
      </c>
      <c r="AU53" s="411" t="str">
        <f t="shared" si="118"/>
        <v/>
      </c>
      <c r="AV53" s="438" t="str">
        <f t="shared" si="118"/>
        <v/>
      </c>
      <c r="AW53" s="410" t="str">
        <f t="shared" si="118"/>
        <v/>
      </c>
      <c r="AX53" s="410" t="str">
        <f t="shared" si="118"/>
        <v/>
      </c>
      <c r="AY53" s="437" t="str">
        <f t="shared" si="116"/>
        <v/>
      </c>
      <c r="AZ53" s="412" t="str">
        <f t="shared" si="116"/>
        <v/>
      </c>
      <c r="BA53" s="410" t="str">
        <f t="shared" si="116"/>
        <v/>
      </c>
      <c r="BB53" s="410" t="str">
        <f t="shared" si="116"/>
        <v/>
      </c>
      <c r="BC53" s="411" t="str">
        <f t="shared" si="116"/>
        <v/>
      </c>
      <c r="BD53" s="438" t="str">
        <f t="shared" si="116"/>
        <v/>
      </c>
      <c r="BE53" s="410" t="str">
        <f t="shared" si="116"/>
        <v/>
      </c>
      <c r="BF53" s="410" t="str">
        <f t="shared" si="116"/>
        <v/>
      </c>
      <c r="BG53" s="437" t="str">
        <f t="shared" si="116"/>
        <v/>
      </c>
      <c r="BH53" s="412" t="str">
        <f t="shared" si="116"/>
        <v/>
      </c>
      <c r="BI53" s="410" t="str">
        <f t="shared" si="116"/>
        <v/>
      </c>
      <c r="BJ53" s="410" t="str">
        <f t="shared" si="116"/>
        <v/>
      </c>
      <c r="BK53" s="411" t="str">
        <f t="shared" si="116"/>
        <v/>
      </c>
      <c r="BL53" s="438" t="str">
        <f t="shared" si="116"/>
        <v/>
      </c>
      <c r="BM53" s="410" t="str">
        <f t="shared" si="116"/>
        <v/>
      </c>
      <c r="BN53" s="410" t="str">
        <f t="shared" si="116"/>
        <v/>
      </c>
      <c r="BO53" s="437" t="str">
        <f t="shared" si="117"/>
        <v/>
      </c>
      <c r="BP53" s="438" t="str">
        <f t="shared" si="117"/>
        <v/>
      </c>
      <c r="BQ53" s="410" t="str">
        <f t="shared" si="117"/>
        <v/>
      </c>
      <c r="BR53" s="410" t="str">
        <f t="shared" si="117"/>
        <v/>
      </c>
      <c r="BS53" s="437" t="str">
        <f t="shared" si="117"/>
        <v/>
      </c>
      <c r="BT53" s="412" t="str">
        <f t="shared" si="117"/>
        <v/>
      </c>
      <c r="BU53" s="410" t="str">
        <f t="shared" si="117"/>
        <v/>
      </c>
      <c r="BV53" s="410" t="str">
        <f t="shared" si="117"/>
        <v/>
      </c>
      <c r="BW53" s="413" t="str">
        <f t="shared" si="117"/>
        <v/>
      </c>
    </row>
    <row r="54" spans="1:75" ht="15.9" hidden="1" customHeight="1">
      <c r="A54" s="496"/>
      <c r="B54" s="395" t="s">
        <v>1059</v>
      </c>
      <c r="C54" s="395" t="s">
        <v>1145</v>
      </c>
      <c r="D54" s="395" t="s">
        <v>1138</v>
      </c>
      <c r="E54" s="395" t="s">
        <v>1138</v>
      </c>
      <c r="F54" s="395" t="s">
        <v>1138</v>
      </c>
      <c r="G54" s="395" t="s">
        <v>1138</v>
      </c>
      <c r="H54" s="395" t="s">
        <v>1138</v>
      </c>
      <c r="I54" s="407"/>
      <c r="J54" s="408"/>
      <c r="K54" s="414"/>
      <c r="L54" s="391" t="s">
        <v>971</v>
      </c>
      <c r="M54" s="415"/>
      <c r="N54" s="526"/>
      <c r="O54" s="527"/>
      <c r="P54" s="414"/>
      <c r="Q54" s="391" t="s">
        <v>971</v>
      </c>
      <c r="R54" s="415"/>
      <c r="S54" s="409"/>
      <c r="T54" s="390" t="str">
        <f t="shared" si="119"/>
        <v/>
      </c>
      <c r="U54" s="410" t="str">
        <f t="shared" si="119"/>
        <v/>
      </c>
      <c r="V54" s="410" t="str">
        <f t="shared" si="119"/>
        <v/>
      </c>
      <c r="W54" s="411" t="str">
        <f t="shared" si="119"/>
        <v/>
      </c>
      <c r="X54" s="438" t="str">
        <f t="shared" si="119"/>
        <v/>
      </c>
      <c r="Y54" s="410" t="str">
        <f t="shared" si="119"/>
        <v/>
      </c>
      <c r="Z54" s="410" t="str">
        <f t="shared" si="119"/>
        <v/>
      </c>
      <c r="AA54" s="437" t="str">
        <f t="shared" si="119"/>
        <v/>
      </c>
      <c r="AB54" s="412" t="str">
        <f t="shared" si="119"/>
        <v/>
      </c>
      <c r="AC54" s="410" t="str">
        <f t="shared" si="119"/>
        <v/>
      </c>
      <c r="AD54" s="410" t="str">
        <f t="shared" si="119"/>
        <v/>
      </c>
      <c r="AE54" s="411" t="str">
        <f t="shared" si="119"/>
        <v/>
      </c>
      <c r="AF54" s="438" t="str">
        <f t="shared" si="119"/>
        <v/>
      </c>
      <c r="AG54" s="410" t="str">
        <f t="shared" si="119"/>
        <v/>
      </c>
      <c r="AH54" s="410" t="str">
        <f t="shared" si="119"/>
        <v/>
      </c>
      <c r="AI54" s="437" t="str">
        <f t="shared" si="118"/>
        <v/>
      </c>
      <c r="AJ54" s="412" t="str">
        <f t="shared" si="118"/>
        <v/>
      </c>
      <c r="AK54" s="410" t="str">
        <f t="shared" si="118"/>
        <v/>
      </c>
      <c r="AL54" s="410" t="str">
        <f t="shared" si="118"/>
        <v/>
      </c>
      <c r="AM54" s="411" t="str">
        <f t="shared" si="118"/>
        <v/>
      </c>
      <c r="AN54" s="438" t="str">
        <f t="shared" si="118"/>
        <v/>
      </c>
      <c r="AO54" s="410" t="str">
        <f t="shared" si="118"/>
        <v/>
      </c>
      <c r="AP54" s="410" t="str">
        <f t="shared" si="118"/>
        <v/>
      </c>
      <c r="AQ54" s="437" t="str">
        <f t="shared" si="118"/>
        <v/>
      </c>
      <c r="AR54" s="412" t="str">
        <f t="shared" si="118"/>
        <v/>
      </c>
      <c r="AS54" s="410" t="str">
        <f t="shared" si="118"/>
        <v/>
      </c>
      <c r="AT54" s="410" t="str">
        <f t="shared" si="118"/>
        <v/>
      </c>
      <c r="AU54" s="411" t="str">
        <f t="shared" si="118"/>
        <v/>
      </c>
      <c r="AV54" s="438" t="str">
        <f t="shared" si="118"/>
        <v/>
      </c>
      <c r="AW54" s="410" t="str">
        <f t="shared" si="118"/>
        <v/>
      </c>
      <c r="AX54" s="410" t="str">
        <f t="shared" si="118"/>
        <v/>
      </c>
      <c r="AY54" s="437" t="str">
        <f t="shared" si="116"/>
        <v/>
      </c>
      <c r="AZ54" s="412" t="str">
        <f t="shared" si="116"/>
        <v/>
      </c>
      <c r="BA54" s="410" t="str">
        <f t="shared" si="116"/>
        <v/>
      </c>
      <c r="BB54" s="410" t="str">
        <f t="shared" si="116"/>
        <v/>
      </c>
      <c r="BC54" s="411" t="str">
        <f t="shared" si="116"/>
        <v/>
      </c>
      <c r="BD54" s="438" t="str">
        <f t="shared" si="116"/>
        <v/>
      </c>
      <c r="BE54" s="410" t="str">
        <f t="shared" si="116"/>
        <v/>
      </c>
      <c r="BF54" s="410" t="str">
        <f t="shared" si="116"/>
        <v/>
      </c>
      <c r="BG54" s="437" t="str">
        <f t="shared" si="116"/>
        <v/>
      </c>
      <c r="BH54" s="412" t="str">
        <f t="shared" si="116"/>
        <v/>
      </c>
      <c r="BI54" s="410" t="str">
        <f t="shared" si="116"/>
        <v/>
      </c>
      <c r="BJ54" s="410" t="str">
        <f t="shared" si="116"/>
        <v/>
      </c>
      <c r="BK54" s="411" t="str">
        <f t="shared" si="116"/>
        <v/>
      </c>
      <c r="BL54" s="438" t="str">
        <f t="shared" si="116"/>
        <v/>
      </c>
      <c r="BM54" s="410" t="str">
        <f t="shared" si="116"/>
        <v/>
      </c>
      <c r="BN54" s="410" t="str">
        <f t="shared" si="116"/>
        <v/>
      </c>
      <c r="BO54" s="437" t="str">
        <f t="shared" si="117"/>
        <v/>
      </c>
      <c r="BP54" s="438" t="str">
        <f t="shared" si="117"/>
        <v/>
      </c>
      <c r="BQ54" s="410" t="str">
        <f t="shared" si="117"/>
        <v/>
      </c>
      <c r="BR54" s="410" t="str">
        <f t="shared" si="117"/>
        <v/>
      </c>
      <c r="BS54" s="437" t="str">
        <f t="shared" si="117"/>
        <v/>
      </c>
      <c r="BT54" s="412" t="str">
        <f t="shared" si="117"/>
        <v/>
      </c>
      <c r="BU54" s="410" t="str">
        <f t="shared" si="117"/>
        <v/>
      </c>
      <c r="BV54" s="410" t="str">
        <f t="shared" si="117"/>
        <v/>
      </c>
      <c r="BW54" s="413" t="str">
        <f t="shared" si="117"/>
        <v/>
      </c>
    </row>
    <row r="55" spans="1:75" ht="15.9" hidden="1" customHeight="1">
      <c r="A55" s="496"/>
      <c r="B55" s="395" t="s">
        <v>1060</v>
      </c>
      <c r="C55" s="395" t="s">
        <v>1145</v>
      </c>
      <c r="D55" s="395" t="s">
        <v>1138</v>
      </c>
      <c r="E55" s="395" t="s">
        <v>1138</v>
      </c>
      <c r="F55" s="395" t="s">
        <v>1138</v>
      </c>
      <c r="G55" s="395" t="s">
        <v>1138</v>
      </c>
      <c r="H55" s="395" t="s">
        <v>1138</v>
      </c>
      <c r="I55" s="407"/>
      <c r="J55" s="408"/>
      <c r="K55" s="414"/>
      <c r="L55" s="391" t="s">
        <v>971</v>
      </c>
      <c r="M55" s="415"/>
      <c r="N55" s="526"/>
      <c r="O55" s="527"/>
      <c r="P55" s="414"/>
      <c r="Q55" s="391" t="s">
        <v>971</v>
      </c>
      <c r="R55" s="415"/>
      <c r="S55" s="409"/>
      <c r="T55" s="390" t="str">
        <f t="shared" si="119"/>
        <v/>
      </c>
      <c r="U55" s="410" t="str">
        <f t="shared" si="119"/>
        <v/>
      </c>
      <c r="V55" s="410" t="str">
        <f t="shared" si="119"/>
        <v/>
      </c>
      <c r="W55" s="411" t="str">
        <f t="shared" si="119"/>
        <v/>
      </c>
      <c r="X55" s="438" t="str">
        <f t="shared" si="119"/>
        <v/>
      </c>
      <c r="Y55" s="410" t="str">
        <f t="shared" si="119"/>
        <v/>
      </c>
      <c r="Z55" s="410" t="str">
        <f t="shared" si="119"/>
        <v/>
      </c>
      <c r="AA55" s="437" t="str">
        <f t="shared" si="119"/>
        <v/>
      </c>
      <c r="AB55" s="412" t="str">
        <f t="shared" si="119"/>
        <v/>
      </c>
      <c r="AC55" s="410" t="str">
        <f t="shared" si="119"/>
        <v/>
      </c>
      <c r="AD55" s="410" t="str">
        <f t="shared" si="119"/>
        <v/>
      </c>
      <c r="AE55" s="411" t="str">
        <f t="shared" si="119"/>
        <v/>
      </c>
      <c r="AF55" s="438" t="str">
        <f t="shared" si="119"/>
        <v/>
      </c>
      <c r="AG55" s="410" t="str">
        <f t="shared" si="119"/>
        <v/>
      </c>
      <c r="AH55" s="410" t="str">
        <f t="shared" si="119"/>
        <v/>
      </c>
      <c r="AI55" s="437" t="str">
        <f t="shared" si="118"/>
        <v/>
      </c>
      <c r="AJ55" s="412" t="str">
        <f t="shared" si="118"/>
        <v/>
      </c>
      <c r="AK55" s="410" t="str">
        <f t="shared" si="118"/>
        <v/>
      </c>
      <c r="AL55" s="410" t="str">
        <f t="shared" si="118"/>
        <v/>
      </c>
      <c r="AM55" s="411" t="str">
        <f t="shared" si="118"/>
        <v/>
      </c>
      <c r="AN55" s="438" t="str">
        <f t="shared" si="118"/>
        <v/>
      </c>
      <c r="AO55" s="410" t="str">
        <f t="shared" si="118"/>
        <v/>
      </c>
      <c r="AP55" s="410" t="str">
        <f t="shared" si="118"/>
        <v/>
      </c>
      <c r="AQ55" s="437" t="str">
        <f t="shared" si="118"/>
        <v/>
      </c>
      <c r="AR55" s="412" t="str">
        <f t="shared" si="118"/>
        <v/>
      </c>
      <c r="AS55" s="410" t="str">
        <f t="shared" si="118"/>
        <v/>
      </c>
      <c r="AT55" s="410" t="str">
        <f t="shared" si="118"/>
        <v/>
      </c>
      <c r="AU55" s="411" t="str">
        <f t="shared" si="118"/>
        <v/>
      </c>
      <c r="AV55" s="438" t="str">
        <f t="shared" si="118"/>
        <v/>
      </c>
      <c r="AW55" s="410" t="str">
        <f t="shared" si="118"/>
        <v/>
      </c>
      <c r="AX55" s="410" t="str">
        <f t="shared" si="118"/>
        <v/>
      </c>
      <c r="AY55" s="437" t="str">
        <f t="shared" si="116"/>
        <v/>
      </c>
      <c r="AZ55" s="412" t="str">
        <f t="shared" si="116"/>
        <v/>
      </c>
      <c r="BA55" s="410" t="str">
        <f t="shared" si="116"/>
        <v/>
      </c>
      <c r="BB55" s="410" t="str">
        <f t="shared" si="116"/>
        <v/>
      </c>
      <c r="BC55" s="411" t="str">
        <f t="shared" si="116"/>
        <v/>
      </c>
      <c r="BD55" s="438" t="str">
        <f t="shared" si="116"/>
        <v/>
      </c>
      <c r="BE55" s="410" t="str">
        <f t="shared" si="116"/>
        <v/>
      </c>
      <c r="BF55" s="410" t="str">
        <f t="shared" si="116"/>
        <v/>
      </c>
      <c r="BG55" s="437" t="str">
        <f t="shared" si="116"/>
        <v/>
      </c>
      <c r="BH55" s="412" t="str">
        <f t="shared" si="116"/>
        <v/>
      </c>
      <c r="BI55" s="410" t="str">
        <f t="shared" si="116"/>
        <v/>
      </c>
      <c r="BJ55" s="410" t="str">
        <f t="shared" si="116"/>
        <v/>
      </c>
      <c r="BK55" s="411" t="str">
        <f t="shared" si="116"/>
        <v/>
      </c>
      <c r="BL55" s="438" t="str">
        <f t="shared" si="116"/>
        <v/>
      </c>
      <c r="BM55" s="410" t="str">
        <f t="shared" si="116"/>
        <v/>
      </c>
      <c r="BN55" s="410" t="str">
        <f t="shared" si="116"/>
        <v/>
      </c>
      <c r="BO55" s="437" t="str">
        <f t="shared" si="117"/>
        <v/>
      </c>
      <c r="BP55" s="438" t="str">
        <f t="shared" si="117"/>
        <v/>
      </c>
      <c r="BQ55" s="410" t="str">
        <f t="shared" si="117"/>
        <v/>
      </c>
      <c r="BR55" s="410" t="str">
        <f t="shared" si="117"/>
        <v/>
      </c>
      <c r="BS55" s="437" t="str">
        <f t="shared" si="117"/>
        <v/>
      </c>
      <c r="BT55" s="412" t="str">
        <f t="shared" si="117"/>
        <v/>
      </c>
      <c r="BU55" s="410" t="str">
        <f t="shared" si="117"/>
        <v/>
      </c>
      <c r="BV55" s="410" t="str">
        <f t="shared" si="117"/>
        <v/>
      </c>
      <c r="BW55" s="413" t="str">
        <f t="shared" si="117"/>
        <v/>
      </c>
    </row>
    <row r="56" spans="1:75" ht="15.9" hidden="1" customHeight="1">
      <c r="A56" s="496"/>
      <c r="B56" s="395" t="s">
        <v>1061</v>
      </c>
      <c r="C56" s="395" t="s">
        <v>1145</v>
      </c>
      <c r="D56" s="395" t="s">
        <v>1138</v>
      </c>
      <c r="E56" s="395" t="s">
        <v>1138</v>
      </c>
      <c r="F56" s="395" t="s">
        <v>1138</v>
      </c>
      <c r="G56" s="395" t="s">
        <v>1138</v>
      </c>
      <c r="H56" s="395" t="s">
        <v>1138</v>
      </c>
      <c r="I56" s="407"/>
      <c r="J56" s="408"/>
      <c r="K56" s="414"/>
      <c r="L56" s="391" t="s">
        <v>971</v>
      </c>
      <c r="M56" s="415"/>
      <c r="N56" s="526"/>
      <c r="O56" s="527"/>
      <c r="P56" s="414"/>
      <c r="Q56" s="391" t="s">
        <v>971</v>
      </c>
      <c r="R56" s="415"/>
      <c r="S56" s="409"/>
      <c r="T56" s="390" t="str">
        <f t="shared" si="119"/>
        <v/>
      </c>
      <c r="U56" s="410" t="str">
        <f t="shared" si="119"/>
        <v/>
      </c>
      <c r="V56" s="410" t="str">
        <f t="shared" si="119"/>
        <v/>
      </c>
      <c r="W56" s="411" t="str">
        <f t="shared" si="119"/>
        <v/>
      </c>
      <c r="X56" s="438" t="str">
        <f t="shared" si="119"/>
        <v/>
      </c>
      <c r="Y56" s="410" t="str">
        <f t="shared" si="119"/>
        <v/>
      </c>
      <c r="Z56" s="410" t="str">
        <f t="shared" si="119"/>
        <v/>
      </c>
      <c r="AA56" s="437" t="str">
        <f t="shared" si="119"/>
        <v/>
      </c>
      <c r="AB56" s="412" t="str">
        <f t="shared" si="119"/>
        <v/>
      </c>
      <c r="AC56" s="410" t="str">
        <f t="shared" si="119"/>
        <v/>
      </c>
      <c r="AD56" s="410" t="str">
        <f t="shared" si="119"/>
        <v/>
      </c>
      <c r="AE56" s="411" t="str">
        <f t="shared" si="119"/>
        <v/>
      </c>
      <c r="AF56" s="438" t="str">
        <f t="shared" si="119"/>
        <v/>
      </c>
      <c r="AG56" s="410" t="str">
        <f t="shared" si="119"/>
        <v/>
      </c>
      <c r="AH56" s="410" t="str">
        <f t="shared" si="119"/>
        <v/>
      </c>
      <c r="AI56" s="437" t="str">
        <f t="shared" si="118"/>
        <v/>
      </c>
      <c r="AJ56" s="412" t="str">
        <f t="shared" si="118"/>
        <v/>
      </c>
      <c r="AK56" s="410" t="str">
        <f t="shared" si="118"/>
        <v/>
      </c>
      <c r="AL56" s="410" t="str">
        <f t="shared" si="118"/>
        <v/>
      </c>
      <c r="AM56" s="411" t="str">
        <f t="shared" si="118"/>
        <v/>
      </c>
      <c r="AN56" s="438" t="str">
        <f t="shared" si="118"/>
        <v/>
      </c>
      <c r="AO56" s="410" t="str">
        <f t="shared" si="118"/>
        <v/>
      </c>
      <c r="AP56" s="410" t="str">
        <f t="shared" si="118"/>
        <v/>
      </c>
      <c r="AQ56" s="437" t="str">
        <f t="shared" si="118"/>
        <v/>
      </c>
      <c r="AR56" s="412" t="str">
        <f t="shared" si="118"/>
        <v/>
      </c>
      <c r="AS56" s="410" t="str">
        <f t="shared" si="118"/>
        <v/>
      </c>
      <c r="AT56" s="410" t="str">
        <f t="shared" si="118"/>
        <v/>
      </c>
      <c r="AU56" s="411" t="str">
        <f t="shared" si="118"/>
        <v/>
      </c>
      <c r="AV56" s="438" t="str">
        <f t="shared" si="118"/>
        <v/>
      </c>
      <c r="AW56" s="410" t="str">
        <f t="shared" si="118"/>
        <v/>
      </c>
      <c r="AX56" s="410" t="str">
        <f t="shared" si="118"/>
        <v/>
      </c>
      <c r="AY56" s="437" t="str">
        <f t="shared" si="116"/>
        <v/>
      </c>
      <c r="AZ56" s="412" t="str">
        <f t="shared" si="116"/>
        <v/>
      </c>
      <c r="BA56" s="410" t="str">
        <f t="shared" si="116"/>
        <v/>
      </c>
      <c r="BB56" s="410" t="str">
        <f t="shared" si="116"/>
        <v/>
      </c>
      <c r="BC56" s="411" t="str">
        <f t="shared" si="116"/>
        <v/>
      </c>
      <c r="BD56" s="438" t="str">
        <f t="shared" si="116"/>
        <v/>
      </c>
      <c r="BE56" s="410" t="str">
        <f t="shared" si="116"/>
        <v/>
      </c>
      <c r="BF56" s="410" t="str">
        <f t="shared" si="116"/>
        <v/>
      </c>
      <c r="BG56" s="437" t="str">
        <f t="shared" si="116"/>
        <v/>
      </c>
      <c r="BH56" s="412" t="str">
        <f t="shared" si="116"/>
        <v/>
      </c>
      <c r="BI56" s="410" t="str">
        <f t="shared" si="116"/>
        <v/>
      </c>
      <c r="BJ56" s="410" t="str">
        <f t="shared" si="116"/>
        <v/>
      </c>
      <c r="BK56" s="411" t="str">
        <f t="shared" si="116"/>
        <v/>
      </c>
      <c r="BL56" s="438" t="str">
        <f t="shared" si="116"/>
        <v/>
      </c>
      <c r="BM56" s="410" t="str">
        <f t="shared" si="116"/>
        <v/>
      </c>
      <c r="BN56" s="410" t="str">
        <f t="shared" si="116"/>
        <v/>
      </c>
      <c r="BO56" s="437" t="str">
        <f t="shared" si="117"/>
        <v/>
      </c>
      <c r="BP56" s="438" t="str">
        <f t="shared" si="117"/>
        <v/>
      </c>
      <c r="BQ56" s="410" t="str">
        <f t="shared" si="117"/>
        <v/>
      </c>
      <c r="BR56" s="410" t="str">
        <f t="shared" si="117"/>
        <v/>
      </c>
      <c r="BS56" s="437" t="str">
        <f t="shared" si="117"/>
        <v/>
      </c>
      <c r="BT56" s="412" t="str">
        <f t="shared" si="117"/>
        <v/>
      </c>
      <c r="BU56" s="410" t="str">
        <f t="shared" si="117"/>
        <v/>
      </c>
      <c r="BV56" s="410" t="str">
        <f t="shared" si="117"/>
        <v/>
      </c>
      <c r="BW56" s="413" t="str">
        <f t="shared" si="117"/>
        <v/>
      </c>
    </row>
    <row r="57" spans="1:75" ht="15.9" hidden="1" customHeight="1">
      <c r="A57" s="496"/>
      <c r="B57" s="395" t="s">
        <v>1062</v>
      </c>
      <c r="C57" s="395" t="s">
        <v>1145</v>
      </c>
      <c r="D57" s="395" t="s">
        <v>1138</v>
      </c>
      <c r="E57" s="395" t="s">
        <v>1138</v>
      </c>
      <c r="F57" s="395" t="s">
        <v>1138</v>
      </c>
      <c r="G57" s="395" t="s">
        <v>1138</v>
      </c>
      <c r="H57" s="395" t="s">
        <v>1138</v>
      </c>
      <c r="I57" s="407"/>
      <c r="J57" s="408"/>
      <c r="K57" s="414"/>
      <c r="L57" s="391" t="s">
        <v>971</v>
      </c>
      <c r="M57" s="415"/>
      <c r="N57" s="526"/>
      <c r="O57" s="527"/>
      <c r="P57" s="414"/>
      <c r="Q57" s="391" t="s">
        <v>971</v>
      </c>
      <c r="R57" s="415"/>
      <c r="S57" s="409"/>
      <c r="T57" s="390" t="str">
        <f t="shared" si="119"/>
        <v/>
      </c>
      <c r="U57" s="410" t="str">
        <f t="shared" si="119"/>
        <v/>
      </c>
      <c r="V57" s="410" t="str">
        <f t="shared" si="119"/>
        <v/>
      </c>
      <c r="W57" s="411" t="str">
        <f t="shared" si="119"/>
        <v/>
      </c>
      <c r="X57" s="438" t="str">
        <f t="shared" si="119"/>
        <v/>
      </c>
      <c r="Y57" s="410" t="str">
        <f t="shared" si="119"/>
        <v/>
      </c>
      <c r="Z57" s="410" t="str">
        <f t="shared" si="119"/>
        <v/>
      </c>
      <c r="AA57" s="437" t="str">
        <f t="shared" si="119"/>
        <v/>
      </c>
      <c r="AB57" s="412" t="str">
        <f t="shared" si="119"/>
        <v/>
      </c>
      <c r="AC57" s="410" t="str">
        <f t="shared" si="119"/>
        <v/>
      </c>
      <c r="AD57" s="410" t="str">
        <f t="shared" si="119"/>
        <v/>
      </c>
      <c r="AE57" s="411" t="str">
        <f t="shared" si="119"/>
        <v/>
      </c>
      <c r="AF57" s="438" t="str">
        <f t="shared" si="119"/>
        <v/>
      </c>
      <c r="AG57" s="410" t="str">
        <f t="shared" si="119"/>
        <v/>
      </c>
      <c r="AH57" s="410" t="str">
        <f t="shared" si="119"/>
        <v/>
      </c>
      <c r="AI57" s="437" t="str">
        <f t="shared" si="118"/>
        <v/>
      </c>
      <c r="AJ57" s="412" t="str">
        <f t="shared" si="118"/>
        <v/>
      </c>
      <c r="AK57" s="410" t="str">
        <f t="shared" si="118"/>
        <v/>
      </c>
      <c r="AL57" s="410" t="str">
        <f t="shared" si="118"/>
        <v/>
      </c>
      <c r="AM57" s="411" t="str">
        <f t="shared" si="118"/>
        <v/>
      </c>
      <c r="AN57" s="438" t="str">
        <f t="shared" si="118"/>
        <v/>
      </c>
      <c r="AO57" s="410" t="str">
        <f t="shared" si="118"/>
        <v/>
      </c>
      <c r="AP57" s="410" t="str">
        <f t="shared" si="118"/>
        <v/>
      </c>
      <c r="AQ57" s="437" t="str">
        <f t="shared" si="118"/>
        <v/>
      </c>
      <c r="AR57" s="412" t="str">
        <f t="shared" si="118"/>
        <v/>
      </c>
      <c r="AS57" s="410" t="str">
        <f t="shared" si="118"/>
        <v/>
      </c>
      <c r="AT57" s="410" t="str">
        <f t="shared" si="118"/>
        <v/>
      </c>
      <c r="AU57" s="411" t="str">
        <f t="shared" si="118"/>
        <v/>
      </c>
      <c r="AV57" s="438" t="str">
        <f t="shared" si="118"/>
        <v/>
      </c>
      <c r="AW57" s="410" t="str">
        <f t="shared" si="118"/>
        <v/>
      </c>
      <c r="AX57" s="410" t="str">
        <f t="shared" si="118"/>
        <v/>
      </c>
      <c r="AY57" s="437" t="str">
        <f t="shared" si="116"/>
        <v/>
      </c>
      <c r="AZ57" s="412" t="str">
        <f t="shared" si="116"/>
        <v/>
      </c>
      <c r="BA57" s="410" t="str">
        <f t="shared" si="116"/>
        <v/>
      </c>
      <c r="BB57" s="410" t="str">
        <f t="shared" si="116"/>
        <v/>
      </c>
      <c r="BC57" s="411" t="str">
        <f t="shared" si="116"/>
        <v/>
      </c>
      <c r="BD57" s="438" t="str">
        <f t="shared" si="116"/>
        <v/>
      </c>
      <c r="BE57" s="410" t="str">
        <f t="shared" si="116"/>
        <v/>
      </c>
      <c r="BF57" s="410" t="str">
        <f t="shared" si="116"/>
        <v/>
      </c>
      <c r="BG57" s="437" t="str">
        <f t="shared" si="116"/>
        <v/>
      </c>
      <c r="BH57" s="412" t="str">
        <f t="shared" si="116"/>
        <v/>
      </c>
      <c r="BI57" s="410" t="str">
        <f t="shared" si="116"/>
        <v/>
      </c>
      <c r="BJ57" s="410" t="str">
        <f t="shared" si="116"/>
        <v/>
      </c>
      <c r="BK57" s="411" t="str">
        <f t="shared" si="116"/>
        <v/>
      </c>
      <c r="BL57" s="438" t="str">
        <f t="shared" si="116"/>
        <v/>
      </c>
      <c r="BM57" s="410" t="str">
        <f t="shared" si="116"/>
        <v/>
      </c>
      <c r="BN57" s="410" t="str">
        <f t="shared" si="116"/>
        <v/>
      </c>
      <c r="BO57" s="437" t="str">
        <f t="shared" si="117"/>
        <v/>
      </c>
      <c r="BP57" s="438" t="str">
        <f t="shared" si="117"/>
        <v/>
      </c>
      <c r="BQ57" s="410" t="str">
        <f t="shared" si="117"/>
        <v/>
      </c>
      <c r="BR57" s="410" t="str">
        <f t="shared" si="117"/>
        <v/>
      </c>
      <c r="BS57" s="437" t="str">
        <f t="shared" si="117"/>
        <v/>
      </c>
      <c r="BT57" s="412" t="str">
        <f t="shared" si="117"/>
        <v/>
      </c>
      <c r="BU57" s="410" t="str">
        <f t="shared" si="117"/>
        <v/>
      </c>
      <c r="BV57" s="410" t="str">
        <f t="shared" si="117"/>
        <v/>
      </c>
      <c r="BW57" s="413" t="str">
        <f t="shared" si="117"/>
        <v/>
      </c>
    </row>
    <row r="58" spans="1:75" ht="15.9" hidden="1" customHeight="1">
      <c r="A58" s="496"/>
      <c r="B58" s="395" t="s">
        <v>1063</v>
      </c>
      <c r="C58" s="395" t="s">
        <v>1145</v>
      </c>
      <c r="D58" s="395" t="s">
        <v>1138</v>
      </c>
      <c r="E58" s="395" t="s">
        <v>1138</v>
      </c>
      <c r="F58" s="395" t="s">
        <v>1138</v>
      </c>
      <c r="G58" s="395" t="s">
        <v>1138</v>
      </c>
      <c r="H58" s="395" t="s">
        <v>1138</v>
      </c>
      <c r="I58" s="407"/>
      <c r="J58" s="408"/>
      <c r="K58" s="414"/>
      <c r="L58" s="391" t="s">
        <v>971</v>
      </c>
      <c r="M58" s="415"/>
      <c r="N58" s="526"/>
      <c r="O58" s="527"/>
      <c r="P58" s="414"/>
      <c r="Q58" s="391" t="s">
        <v>971</v>
      </c>
      <c r="R58" s="415"/>
      <c r="S58" s="409"/>
      <c r="T58" s="390" t="str">
        <f t="shared" si="119"/>
        <v/>
      </c>
      <c r="U58" s="410" t="str">
        <f t="shared" si="119"/>
        <v/>
      </c>
      <c r="V58" s="410" t="str">
        <f t="shared" si="119"/>
        <v/>
      </c>
      <c r="W58" s="411" t="str">
        <f t="shared" si="119"/>
        <v/>
      </c>
      <c r="X58" s="438" t="str">
        <f t="shared" si="119"/>
        <v/>
      </c>
      <c r="Y58" s="410" t="str">
        <f t="shared" si="119"/>
        <v/>
      </c>
      <c r="Z58" s="410" t="str">
        <f t="shared" si="119"/>
        <v/>
      </c>
      <c r="AA58" s="437" t="str">
        <f t="shared" si="119"/>
        <v/>
      </c>
      <c r="AB58" s="412" t="str">
        <f t="shared" si="119"/>
        <v/>
      </c>
      <c r="AC58" s="410" t="str">
        <f t="shared" si="119"/>
        <v/>
      </c>
      <c r="AD58" s="410" t="str">
        <f t="shared" si="119"/>
        <v/>
      </c>
      <c r="AE58" s="411" t="str">
        <f t="shared" si="119"/>
        <v/>
      </c>
      <c r="AF58" s="438" t="str">
        <f t="shared" si="119"/>
        <v/>
      </c>
      <c r="AG58" s="410" t="str">
        <f t="shared" si="119"/>
        <v/>
      </c>
      <c r="AH58" s="410" t="str">
        <f t="shared" si="119"/>
        <v/>
      </c>
      <c r="AI58" s="437" t="str">
        <f t="shared" si="118"/>
        <v/>
      </c>
      <c r="AJ58" s="412" t="str">
        <f t="shared" si="118"/>
        <v/>
      </c>
      <c r="AK58" s="410" t="str">
        <f t="shared" si="118"/>
        <v/>
      </c>
      <c r="AL58" s="410" t="str">
        <f t="shared" si="118"/>
        <v/>
      </c>
      <c r="AM58" s="411" t="str">
        <f t="shared" si="118"/>
        <v/>
      </c>
      <c r="AN58" s="438" t="str">
        <f t="shared" si="118"/>
        <v/>
      </c>
      <c r="AO58" s="410" t="str">
        <f t="shared" si="118"/>
        <v/>
      </c>
      <c r="AP58" s="410" t="str">
        <f t="shared" si="118"/>
        <v/>
      </c>
      <c r="AQ58" s="437" t="str">
        <f t="shared" si="118"/>
        <v/>
      </c>
      <c r="AR58" s="412" t="str">
        <f t="shared" si="118"/>
        <v/>
      </c>
      <c r="AS58" s="410" t="str">
        <f t="shared" si="118"/>
        <v/>
      </c>
      <c r="AT58" s="410" t="str">
        <f t="shared" si="118"/>
        <v/>
      </c>
      <c r="AU58" s="411" t="str">
        <f t="shared" si="118"/>
        <v/>
      </c>
      <c r="AV58" s="438" t="str">
        <f t="shared" si="118"/>
        <v/>
      </c>
      <c r="AW58" s="410" t="str">
        <f t="shared" si="118"/>
        <v/>
      </c>
      <c r="AX58" s="410" t="str">
        <f t="shared" si="118"/>
        <v/>
      </c>
      <c r="AY58" s="437" t="str">
        <f t="shared" si="116"/>
        <v/>
      </c>
      <c r="AZ58" s="412" t="str">
        <f t="shared" si="116"/>
        <v/>
      </c>
      <c r="BA58" s="410" t="str">
        <f t="shared" si="116"/>
        <v/>
      </c>
      <c r="BB58" s="410" t="str">
        <f t="shared" si="116"/>
        <v/>
      </c>
      <c r="BC58" s="411" t="str">
        <f t="shared" si="116"/>
        <v/>
      </c>
      <c r="BD58" s="438" t="str">
        <f t="shared" si="116"/>
        <v/>
      </c>
      <c r="BE58" s="410" t="str">
        <f t="shared" si="116"/>
        <v/>
      </c>
      <c r="BF58" s="410" t="str">
        <f t="shared" si="116"/>
        <v/>
      </c>
      <c r="BG58" s="437" t="str">
        <f t="shared" si="116"/>
        <v/>
      </c>
      <c r="BH58" s="412" t="str">
        <f t="shared" si="116"/>
        <v/>
      </c>
      <c r="BI58" s="410" t="str">
        <f t="shared" si="116"/>
        <v/>
      </c>
      <c r="BJ58" s="410" t="str">
        <f t="shared" si="116"/>
        <v/>
      </c>
      <c r="BK58" s="411" t="str">
        <f t="shared" si="116"/>
        <v/>
      </c>
      <c r="BL58" s="438" t="str">
        <f t="shared" si="116"/>
        <v/>
      </c>
      <c r="BM58" s="410" t="str">
        <f t="shared" si="116"/>
        <v/>
      </c>
      <c r="BN58" s="410" t="str">
        <f t="shared" si="116"/>
        <v/>
      </c>
      <c r="BO58" s="437" t="str">
        <f t="shared" si="117"/>
        <v/>
      </c>
      <c r="BP58" s="438" t="str">
        <f t="shared" si="117"/>
        <v/>
      </c>
      <c r="BQ58" s="410" t="str">
        <f t="shared" si="117"/>
        <v/>
      </c>
      <c r="BR58" s="410" t="str">
        <f t="shared" si="117"/>
        <v/>
      </c>
      <c r="BS58" s="437" t="str">
        <f t="shared" si="117"/>
        <v/>
      </c>
      <c r="BT58" s="412" t="str">
        <f t="shared" si="117"/>
        <v/>
      </c>
      <c r="BU58" s="410" t="str">
        <f t="shared" si="117"/>
        <v/>
      </c>
      <c r="BV58" s="410" t="str">
        <f t="shared" si="117"/>
        <v/>
      </c>
      <c r="BW58" s="413" t="str">
        <f t="shared" si="117"/>
        <v/>
      </c>
    </row>
    <row r="59" spans="1:75" ht="15.9" hidden="1" customHeight="1">
      <c r="A59" s="496"/>
      <c r="B59" s="395" t="s">
        <v>1064</v>
      </c>
      <c r="C59" s="395" t="s">
        <v>1145</v>
      </c>
      <c r="D59" s="395" t="s">
        <v>1138</v>
      </c>
      <c r="E59" s="395" t="s">
        <v>1138</v>
      </c>
      <c r="F59" s="395" t="s">
        <v>1138</v>
      </c>
      <c r="G59" s="395" t="s">
        <v>1138</v>
      </c>
      <c r="H59" s="395" t="s">
        <v>1138</v>
      </c>
      <c r="I59" s="407"/>
      <c r="J59" s="408"/>
      <c r="K59" s="414"/>
      <c r="L59" s="391" t="s">
        <v>971</v>
      </c>
      <c r="M59" s="415"/>
      <c r="N59" s="526"/>
      <c r="O59" s="527"/>
      <c r="P59" s="414"/>
      <c r="Q59" s="391" t="s">
        <v>971</v>
      </c>
      <c r="R59" s="415"/>
      <c r="S59" s="409"/>
      <c r="T59" s="390" t="str">
        <f t="shared" si="119"/>
        <v/>
      </c>
      <c r="U59" s="410" t="str">
        <f t="shared" si="119"/>
        <v/>
      </c>
      <c r="V59" s="410" t="str">
        <f t="shared" si="119"/>
        <v/>
      </c>
      <c r="W59" s="411" t="str">
        <f t="shared" si="119"/>
        <v/>
      </c>
      <c r="X59" s="438" t="str">
        <f t="shared" si="119"/>
        <v/>
      </c>
      <c r="Y59" s="410" t="str">
        <f t="shared" si="119"/>
        <v/>
      </c>
      <c r="Z59" s="410" t="str">
        <f t="shared" si="119"/>
        <v/>
      </c>
      <c r="AA59" s="437" t="str">
        <f t="shared" si="119"/>
        <v/>
      </c>
      <c r="AB59" s="412" t="str">
        <f t="shared" si="119"/>
        <v/>
      </c>
      <c r="AC59" s="410" t="str">
        <f t="shared" si="119"/>
        <v/>
      </c>
      <c r="AD59" s="410" t="str">
        <f t="shared" si="119"/>
        <v/>
      </c>
      <c r="AE59" s="411" t="str">
        <f t="shared" si="119"/>
        <v/>
      </c>
      <c r="AF59" s="438" t="str">
        <f t="shared" si="119"/>
        <v/>
      </c>
      <c r="AG59" s="410" t="str">
        <f t="shared" si="119"/>
        <v/>
      </c>
      <c r="AH59" s="410" t="str">
        <f t="shared" si="119"/>
        <v/>
      </c>
      <c r="AI59" s="437" t="str">
        <f t="shared" si="118"/>
        <v/>
      </c>
      <c r="AJ59" s="412" t="str">
        <f t="shared" si="118"/>
        <v/>
      </c>
      <c r="AK59" s="410" t="str">
        <f t="shared" si="118"/>
        <v/>
      </c>
      <c r="AL59" s="410" t="str">
        <f t="shared" si="118"/>
        <v/>
      </c>
      <c r="AM59" s="411" t="str">
        <f t="shared" si="118"/>
        <v/>
      </c>
      <c r="AN59" s="438" t="str">
        <f t="shared" si="118"/>
        <v/>
      </c>
      <c r="AO59" s="410" t="str">
        <f t="shared" si="118"/>
        <v/>
      </c>
      <c r="AP59" s="410" t="str">
        <f t="shared" si="118"/>
        <v/>
      </c>
      <c r="AQ59" s="437" t="str">
        <f t="shared" si="118"/>
        <v/>
      </c>
      <c r="AR59" s="412" t="str">
        <f t="shared" si="118"/>
        <v/>
      </c>
      <c r="AS59" s="410" t="str">
        <f t="shared" si="118"/>
        <v/>
      </c>
      <c r="AT59" s="410" t="str">
        <f t="shared" si="118"/>
        <v/>
      </c>
      <c r="AU59" s="411" t="str">
        <f t="shared" si="118"/>
        <v/>
      </c>
      <c r="AV59" s="438" t="str">
        <f t="shared" si="118"/>
        <v/>
      </c>
      <c r="AW59" s="410" t="str">
        <f t="shared" si="118"/>
        <v/>
      </c>
      <c r="AX59" s="410" t="str">
        <f t="shared" si="118"/>
        <v/>
      </c>
      <c r="AY59" s="437" t="str">
        <f t="shared" si="116"/>
        <v/>
      </c>
      <c r="AZ59" s="412" t="str">
        <f t="shared" si="116"/>
        <v/>
      </c>
      <c r="BA59" s="410" t="str">
        <f t="shared" si="116"/>
        <v/>
      </c>
      <c r="BB59" s="410" t="str">
        <f t="shared" si="116"/>
        <v/>
      </c>
      <c r="BC59" s="411" t="str">
        <f t="shared" si="116"/>
        <v/>
      </c>
      <c r="BD59" s="438" t="str">
        <f t="shared" si="116"/>
        <v/>
      </c>
      <c r="BE59" s="410" t="str">
        <f t="shared" si="116"/>
        <v/>
      </c>
      <c r="BF59" s="410" t="str">
        <f t="shared" si="116"/>
        <v/>
      </c>
      <c r="BG59" s="437" t="str">
        <f t="shared" si="116"/>
        <v/>
      </c>
      <c r="BH59" s="412" t="str">
        <f t="shared" si="116"/>
        <v/>
      </c>
      <c r="BI59" s="410" t="str">
        <f t="shared" si="116"/>
        <v/>
      </c>
      <c r="BJ59" s="410" t="str">
        <f t="shared" si="116"/>
        <v/>
      </c>
      <c r="BK59" s="411" t="str">
        <f t="shared" si="116"/>
        <v/>
      </c>
      <c r="BL59" s="438" t="str">
        <f t="shared" si="116"/>
        <v/>
      </c>
      <c r="BM59" s="410" t="str">
        <f t="shared" si="116"/>
        <v/>
      </c>
      <c r="BN59" s="410" t="str">
        <f t="shared" si="116"/>
        <v/>
      </c>
      <c r="BO59" s="437" t="str">
        <f t="shared" si="117"/>
        <v/>
      </c>
      <c r="BP59" s="438" t="str">
        <f t="shared" si="117"/>
        <v/>
      </c>
      <c r="BQ59" s="410" t="str">
        <f t="shared" si="117"/>
        <v/>
      </c>
      <c r="BR59" s="410" t="str">
        <f t="shared" si="117"/>
        <v/>
      </c>
      <c r="BS59" s="437" t="str">
        <f t="shared" si="117"/>
        <v/>
      </c>
      <c r="BT59" s="412" t="str">
        <f t="shared" si="117"/>
        <v/>
      </c>
      <c r="BU59" s="410" t="str">
        <f t="shared" si="117"/>
        <v/>
      </c>
      <c r="BV59" s="410" t="str">
        <f t="shared" si="117"/>
        <v/>
      </c>
      <c r="BW59" s="413" t="str">
        <f t="shared" si="117"/>
        <v/>
      </c>
    </row>
    <row r="60" spans="1:75" ht="15.9" hidden="1" customHeight="1">
      <c r="A60" s="496"/>
      <c r="B60" s="395" t="s">
        <v>1065</v>
      </c>
      <c r="C60" s="395" t="s">
        <v>1145</v>
      </c>
      <c r="D60" s="395" t="s">
        <v>1138</v>
      </c>
      <c r="E60" s="395" t="s">
        <v>1138</v>
      </c>
      <c r="F60" s="395" t="s">
        <v>1138</v>
      </c>
      <c r="G60" s="395" t="s">
        <v>1138</v>
      </c>
      <c r="H60" s="395" t="s">
        <v>1138</v>
      </c>
      <c r="I60" s="407"/>
      <c r="J60" s="408"/>
      <c r="K60" s="414"/>
      <c r="L60" s="391" t="s">
        <v>971</v>
      </c>
      <c r="M60" s="415"/>
      <c r="N60" s="526"/>
      <c r="O60" s="527"/>
      <c r="P60" s="414"/>
      <c r="Q60" s="391" t="s">
        <v>971</v>
      </c>
      <c r="R60" s="415"/>
      <c r="S60" s="409"/>
      <c r="T60" s="390" t="str">
        <f t="shared" si="119"/>
        <v/>
      </c>
      <c r="U60" s="410" t="str">
        <f t="shared" si="119"/>
        <v/>
      </c>
      <c r="V60" s="410" t="str">
        <f t="shared" si="119"/>
        <v/>
      </c>
      <c r="W60" s="411" t="str">
        <f t="shared" si="119"/>
        <v/>
      </c>
      <c r="X60" s="438" t="str">
        <f t="shared" si="119"/>
        <v/>
      </c>
      <c r="Y60" s="410" t="str">
        <f t="shared" si="119"/>
        <v/>
      </c>
      <c r="Z60" s="410" t="str">
        <f t="shared" si="119"/>
        <v/>
      </c>
      <c r="AA60" s="437" t="str">
        <f t="shared" si="119"/>
        <v/>
      </c>
      <c r="AB60" s="412" t="str">
        <f t="shared" si="119"/>
        <v/>
      </c>
      <c r="AC60" s="410" t="str">
        <f t="shared" si="119"/>
        <v/>
      </c>
      <c r="AD60" s="410" t="str">
        <f t="shared" si="119"/>
        <v/>
      </c>
      <c r="AE60" s="411" t="str">
        <f t="shared" si="119"/>
        <v/>
      </c>
      <c r="AF60" s="438" t="str">
        <f t="shared" si="119"/>
        <v/>
      </c>
      <c r="AG60" s="410" t="str">
        <f t="shared" si="119"/>
        <v/>
      </c>
      <c r="AH60" s="410" t="str">
        <f t="shared" si="119"/>
        <v/>
      </c>
      <c r="AI60" s="437" t="str">
        <f t="shared" si="118"/>
        <v/>
      </c>
      <c r="AJ60" s="412" t="str">
        <f t="shared" si="118"/>
        <v/>
      </c>
      <c r="AK60" s="410" t="str">
        <f t="shared" si="118"/>
        <v/>
      </c>
      <c r="AL60" s="410" t="str">
        <f t="shared" si="118"/>
        <v/>
      </c>
      <c r="AM60" s="411" t="str">
        <f t="shared" si="118"/>
        <v/>
      </c>
      <c r="AN60" s="438" t="str">
        <f t="shared" si="118"/>
        <v/>
      </c>
      <c r="AO60" s="410" t="str">
        <f t="shared" si="118"/>
        <v/>
      </c>
      <c r="AP60" s="410" t="str">
        <f t="shared" si="118"/>
        <v/>
      </c>
      <c r="AQ60" s="437" t="str">
        <f t="shared" si="118"/>
        <v/>
      </c>
      <c r="AR60" s="412" t="str">
        <f t="shared" si="118"/>
        <v/>
      </c>
      <c r="AS60" s="410" t="str">
        <f t="shared" si="118"/>
        <v/>
      </c>
      <c r="AT60" s="410" t="str">
        <f t="shared" si="118"/>
        <v/>
      </c>
      <c r="AU60" s="411" t="str">
        <f t="shared" si="118"/>
        <v/>
      </c>
      <c r="AV60" s="438" t="str">
        <f t="shared" si="118"/>
        <v/>
      </c>
      <c r="AW60" s="410" t="str">
        <f t="shared" si="118"/>
        <v/>
      </c>
      <c r="AX60" s="410" t="str">
        <f t="shared" si="118"/>
        <v/>
      </c>
      <c r="AY60" s="437" t="str">
        <f t="shared" si="116"/>
        <v/>
      </c>
      <c r="AZ60" s="412" t="str">
        <f t="shared" si="116"/>
        <v/>
      </c>
      <c r="BA60" s="410" t="str">
        <f t="shared" si="116"/>
        <v/>
      </c>
      <c r="BB60" s="410" t="str">
        <f t="shared" si="116"/>
        <v/>
      </c>
      <c r="BC60" s="411" t="str">
        <f t="shared" si="116"/>
        <v/>
      </c>
      <c r="BD60" s="438" t="str">
        <f t="shared" si="116"/>
        <v/>
      </c>
      <c r="BE60" s="410" t="str">
        <f t="shared" si="116"/>
        <v/>
      </c>
      <c r="BF60" s="410" t="str">
        <f t="shared" si="116"/>
        <v/>
      </c>
      <c r="BG60" s="437" t="str">
        <f t="shared" si="116"/>
        <v/>
      </c>
      <c r="BH60" s="412" t="str">
        <f t="shared" si="116"/>
        <v/>
      </c>
      <c r="BI60" s="410" t="str">
        <f t="shared" si="116"/>
        <v/>
      </c>
      <c r="BJ60" s="410" t="str">
        <f t="shared" si="116"/>
        <v/>
      </c>
      <c r="BK60" s="411" t="str">
        <f t="shared" si="116"/>
        <v/>
      </c>
      <c r="BL60" s="438" t="str">
        <f t="shared" si="116"/>
        <v/>
      </c>
      <c r="BM60" s="410" t="str">
        <f t="shared" si="116"/>
        <v/>
      </c>
      <c r="BN60" s="410" t="str">
        <f t="shared" si="116"/>
        <v/>
      </c>
      <c r="BO60" s="437" t="str">
        <f t="shared" si="117"/>
        <v/>
      </c>
      <c r="BP60" s="438" t="str">
        <f t="shared" si="117"/>
        <v/>
      </c>
      <c r="BQ60" s="410" t="str">
        <f t="shared" si="117"/>
        <v/>
      </c>
      <c r="BR60" s="410" t="str">
        <f t="shared" si="117"/>
        <v/>
      </c>
      <c r="BS60" s="437" t="str">
        <f t="shared" si="117"/>
        <v/>
      </c>
      <c r="BT60" s="412" t="str">
        <f t="shared" si="117"/>
        <v/>
      </c>
      <c r="BU60" s="410" t="str">
        <f t="shared" si="117"/>
        <v/>
      </c>
      <c r="BV60" s="410" t="str">
        <f t="shared" si="117"/>
        <v/>
      </c>
      <c r="BW60" s="413" t="str">
        <f t="shared" si="117"/>
        <v/>
      </c>
    </row>
    <row r="61" spans="1:75" ht="15.9" hidden="1" customHeight="1">
      <c r="A61" s="496"/>
      <c r="B61" s="395" t="s">
        <v>1066</v>
      </c>
      <c r="C61" s="395" t="s">
        <v>1145</v>
      </c>
      <c r="D61" s="395" t="s">
        <v>1138</v>
      </c>
      <c r="E61" s="395" t="s">
        <v>1138</v>
      </c>
      <c r="F61" s="395" t="s">
        <v>1138</v>
      </c>
      <c r="G61" s="395" t="s">
        <v>1138</v>
      </c>
      <c r="H61" s="395" t="s">
        <v>1138</v>
      </c>
      <c r="I61" s="407"/>
      <c r="J61" s="408"/>
      <c r="K61" s="414"/>
      <c r="L61" s="391" t="s">
        <v>971</v>
      </c>
      <c r="M61" s="415"/>
      <c r="N61" s="526"/>
      <c r="O61" s="527"/>
      <c r="P61" s="414"/>
      <c r="Q61" s="391" t="s">
        <v>971</v>
      </c>
      <c r="R61" s="415"/>
      <c r="S61" s="409"/>
      <c r="T61" s="390" t="str">
        <f t="shared" si="119"/>
        <v/>
      </c>
      <c r="U61" s="410" t="str">
        <f t="shared" si="119"/>
        <v/>
      </c>
      <c r="V61" s="410" t="str">
        <f t="shared" si="119"/>
        <v/>
      </c>
      <c r="W61" s="411" t="str">
        <f t="shared" si="119"/>
        <v/>
      </c>
      <c r="X61" s="438" t="str">
        <f t="shared" si="119"/>
        <v/>
      </c>
      <c r="Y61" s="410" t="str">
        <f t="shared" si="119"/>
        <v/>
      </c>
      <c r="Z61" s="410" t="str">
        <f t="shared" si="119"/>
        <v/>
      </c>
      <c r="AA61" s="437" t="str">
        <f t="shared" si="119"/>
        <v/>
      </c>
      <c r="AB61" s="412" t="str">
        <f t="shared" si="119"/>
        <v/>
      </c>
      <c r="AC61" s="410" t="str">
        <f t="shared" si="119"/>
        <v/>
      </c>
      <c r="AD61" s="410" t="str">
        <f t="shared" si="119"/>
        <v/>
      </c>
      <c r="AE61" s="411" t="str">
        <f t="shared" si="119"/>
        <v/>
      </c>
      <c r="AF61" s="438" t="str">
        <f t="shared" si="119"/>
        <v/>
      </c>
      <c r="AG61" s="410" t="str">
        <f t="shared" si="119"/>
        <v/>
      </c>
      <c r="AH61" s="410" t="str">
        <f t="shared" si="119"/>
        <v/>
      </c>
      <c r="AI61" s="437" t="str">
        <f t="shared" si="118"/>
        <v/>
      </c>
      <c r="AJ61" s="412" t="str">
        <f t="shared" si="118"/>
        <v/>
      </c>
      <c r="AK61" s="410" t="str">
        <f t="shared" si="118"/>
        <v/>
      </c>
      <c r="AL61" s="410" t="str">
        <f t="shared" si="118"/>
        <v/>
      </c>
      <c r="AM61" s="411" t="str">
        <f t="shared" si="118"/>
        <v/>
      </c>
      <c r="AN61" s="438" t="str">
        <f t="shared" si="118"/>
        <v/>
      </c>
      <c r="AO61" s="410" t="str">
        <f t="shared" si="118"/>
        <v/>
      </c>
      <c r="AP61" s="410" t="str">
        <f t="shared" si="118"/>
        <v/>
      </c>
      <c r="AQ61" s="437" t="str">
        <f t="shared" si="118"/>
        <v/>
      </c>
      <c r="AR61" s="412" t="str">
        <f t="shared" si="118"/>
        <v/>
      </c>
      <c r="AS61" s="410" t="str">
        <f t="shared" si="118"/>
        <v/>
      </c>
      <c r="AT61" s="410" t="str">
        <f t="shared" si="118"/>
        <v/>
      </c>
      <c r="AU61" s="411" t="str">
        <f t="shared" si="118"/>
        <v/>
      </c>
      <c r="AV61" s="438" t="str">
        <f t="shared" si="118"/>
        <v/>
      </c>
      <c r="AW61" s="410" t="str">
        <f t="shared" si="118"/>
        <v/>
      </c>
      <c r="AX61" s="410" t="str">
        <f t="shared" si="118"/>
        <v/>
      </c>
      <c r="AY61" s="437" t="str">
        <f t="shared" si="116"/>
        <v/>
      </c>
      <c r="AZ61" s="412" t="str">
        <f t="shared" si="116"/>
        <v/>
      </c>
      <c r="BA61" s="410" t="str">
        <f t="shared" si="116"/>
        <v/>
      </c>
      <c r="BB61" s="410" t="str">
        <f t="shared" si="116"/>
        <v/>
      </c>
      <c r="BC61" s="411" t="str">
        <f t="shared" si="116"/>
        <v/>
      </c>
      <c r="BD61" s="438" t="str">
        <f t="shared" si="116"/>
        <v/>
      </c>
      <c r="BE61" s="410" t="str">
        <f t="shared" si="116"/>
        <v/>
      </c>
      <c r="BF61" s="410" t="str">
        <f t="shared" si="116"/>
        <v/>
      </c>
      <c r="BG61" s="437" t="str">
        <f t="shared" si="116"/>
        <v/>
      </c>
      <c r="BH61" s="412" t="str">
        <f t="shared" si="116"/>
        <v/>
      </c>
      <c r="BI61" s="410" t="str">
        <f t="shared" si="116"/>
        <v/>
      </c>
      <c r="BJ61" s="410" t="str">
        <f t="shared" si="116"/>
        <v/>
      </c>
      <c r="BK61" s="411" t="str">
        <f t="shared" si="116"/>
        <v/>
      </c>
      <c r="BL61" s="438" t="str">
        <f t="shared" si="116"/>
        <v/>
      </c>
      <c r="BM61" s="410" t="str">
        <f t="shared" si="116"/>
        <v/>
      </c>
      <c r="BN61" s="410" t="str">
        <f t="shared" si="116"/>
        <v/>
      </c>
      <c r="BO61" s="437" t="str">
        <f t="shared" si="117"/>
        <v/>
      </c>
      <c r="BP61" s="438" t="str">
        <f t="shared" si="117"/>
        <v/>
      </c>
      <c r="BQ61" s="410" t="str">
        <f t="shared" si="117"/>
        <v/>
      </c>
      <c r="BR61" s="410" t="str">
        <f t="shared" si="117"/>
        <v/>
      </c>
      <c r="BS61" s="437" t="str">
        <f t="shared" si="117"/>
        <v/>
      </c>
      <c r="BT61" s="412" t="str">
        <f t="shared" si="117"/>
        <v/>
      </c>
      <c r="BU61" s="410" t="str">
        <f t="shared" si="117"/>
        <v/>
      </c>
      <c r="BV61" s="410" t="str">
        <f t="shared" si="117"/>
        <v/>
      </c>
      <c r="BW61" s="413" t="str">
        <f t="shared" si="117"/>
        <v/>
      </c>
    </row>
    <row r="62" spans="1:75" ht="15.9" hidden="1" customHeight="1">
      <c r="A62" s="496"/>
      <c r="B62" s="395" t="s">
        <v>1067</v>
      </c>
      <c r="C62" s="395" t="s">
        <v>1145</v>
      </c>
      <c r="D62" s="395" t="s">
        <v>1138</v>
      </c>
      <c r="E62" s="395" t="s">
        <v>1138</v>
      </c>
      <c r="F62" s="395" t="s">
        <v>1138</v>
      </c>
      <c r="G62" s="395" t="s">
        <v>1138</v>
      </c>
      <c r="H62" s="395" t="s">
        <v>1138</v>
      </c>
      <c r="I62" s="407"/>
      <c r="J62" s="408"/>
      <c r="K62" s="414"/>
      <c r="L62" s="391" t="s">
        <v>971</v>
      </c>
      <c r="M62" s="415"/>
      <c r="N62" s="526"/>
      <c r="O62" s="527"/>
      <c r="P62" s="414"/>
      <c r="Q62" s="391" t="s">
        <v>971</v>
      </c>
      <c r="R62" s="415"/>
      <c r="S62" s="409"/>
      <c r="T62" s="390" t="str">
        <f t="shared" si="119"/>
        <v/>
      </c>
      <c r="U62" s="410" t="str">
        <f t="shared" si="119"/>
        <v/>
      </c>
      <c r="V62" s="410" t="str">
        <f t="shared" si="119"/>
        <v/>
      </c>
      <c r="W62" s="411" t="str">
        <f t="shared" si="119"/>
        <v/>
      </c>
      <c r="X62" s="438" t="str">
        <f t="shared" si="119"/>
        <v/>
      </c>
      <c r="Y62" s="410" t="str">
        <f t="shared" si="119"/>
        <v/>
      </c>
      <c r="Z62" s="410" t="str">
        <f t="shared" si="119"/>
        <v/>
      </c>
      <c r="AA62" s="437" t="str">
        <f t="shared" si="119"/>
        <v/>
      </c>
      <c r="AB62" s="412" t="str">
        <f t="shared" si="119"/>
        <v/>
      </c>
      <c r="AC62" s="410" t="str">
        <f t="shared" si="119"/>
        <v/>
      </c>
      <c r="AD62" s="410" t="str">
        <f t="shared" si="119"/>
        <v/>
      </c>
      <c r="AE62" s="411" t="str">
        <f t="shared" si="119"/>
        <v/>
      </c>
      <c r="AF62" s="438" t="str">
        <f t="shared" si="119"/>
        <v/>
      </c>
      <c r="AG62" s="410" t="str">
        <f t="shared" si="119"/>
        <v/>
      </c>
      <c r="AH62" s="410" t="str">
        <f t="shared" si="119"/>
        <v/>
      </c>
      <c r="AI62" s="437" t="str">
        <f t="shared" si="118"/>
        <v/>
      </c>
      <c r="AJ62" s="412" t="str">
        <f t="shared" si="118"/>
        <v/>
      </c>
      <c r="AK62" s="410" t="str">
        <f t="shared" si="118"/>
        <v/>
      </c>
      <c r="AL62" s="410" t="str">
        <f t="shared" si="118"/>
        <v/>
      </c>
      <c r="AM62" s="411" t="str">
        <f t="shared" si="118"/>
        <v/>
      </c>
      <c r="AN62" s="438" t="str">
        <f t="shared" si="118"/>
        <v/>
      </c>
      <c r="AO62" s="410" t="str">
        <f t="shared" si="118"/>
        <v/>
      </c>
      <c r="AP62" s="410" t="str">
        <f t="shared" si="118"/>
        <v/>
      </c>
      <c r="AQ62" s="437" t="str">
        <f t="shared" si="118"/>
        <v/>
      </c>
      <c r="AR62" s="412" t="str">
        <f t="shared" si="118"/>
        <v/>
      </c>
      <c r="AS62" s="410" t="str">
        <f t="shared" si="118"/>
        <v/>
      </c>
      <c r="AT62" s="410" t="str">
        <f t="shared" si="118"/>
        <v/>
      </c>
      <c r="AU62" s="411" t="str">
        <f t="shared" si="118"/>
        <v/>
      </c>
      <c r="AV62" s="438" t="str">
        <f t="shared" si="118"/>
        <v/>
      </c>
      <c r="AW62" s="410" t="str">
        <f t="shared" si="118"/>
        <v/>
      </c>
      <c r="AX62" s="410" t="str">
        <f t="shared" si="118"/>
        <v/>
      </c>
      <c r="AY62" s="437" t="str">
        <f t="shared" si="116"/>
        <v/>
      </c>
      <c r="AZ62" s="412" t="str">
        <f t="shared" si="116"/>
        <v/>
      </c>
      <c r="BA62" s="410" t="str">
        <f t="shared" si="116"/>
        <v/>
      </c>
      <c r="BB62" s="410" t="str">
        <f t="shared" si="116"/>
        <v/>
      </c>
      <c r="BC62" s="411" t="str">
        <f t="shared" si="116"/>
        <v/>
      </c>
      <c r="BD62" s="438" t="str">
        <f t="shared" si="116"/>
        <v/>
      </c>
      <c r="BE62" s="410" t="str">
        <f t="shared" si="116"/>
        <v/>
      </c>
      <c r="BF62" s="410" t="str">
        <f t="shared" si="116"/>
        <v/>
      </c>
      <c r="BG62" s="437" t="str">
        <f t="shared" si="116"/>
        <v/>
      </c>
      <c r="BH62" s="412" t="str">
        <f t="shared" si="116"/>
        <v/>
      </c>
      <c r="BI62" s="410" t="str">
        <f t="shared" si="116"/>
        <v/>
      </c>
      <c r="BJ62" s="410" t="str">
        <f t="shared" si="116"/>
        <v/>
      </c>
      <c r="BK62" s="411" t="str">
        <f t="shared" si="116"/>
        <v/>
      </c>
      <c r="BL62" s="438" t="str">
        <f t="shared" si="116"/>
        <v/>
      </c>
      <c r="BM62" s="410" t="str">
        <f t="shared" si="116"/>
        <v/>
      </c>
      <c r="BN62" s="410" t="str">
        <f t="shared" si="116"/>
        <v/>
      </c>
      <c r="BO62" s="437" t="str">
        <f t="shared" si="117"/>
        <v/>
      </c>
      <c r="BP62" s="438" t="str">
        <f t="shared" si="117"/>
        <v/>
      </c>
      <c r="BQ62" s="410" t="str">
        <f t="shared" si="117"/>
        <v/>
      </c>
      <c r="BR62" s="410" t="str">
        <f t="shared" si="117"/>
        <v/>
      </c>
      <c r="BS62" s="437" t="str">
        <f t="shared" si="117"/>
        <v/>
      </c>
      <c r="BT62" s="412" t="str">
        <f t="shared" si="117"/>
        <v/>
      </c>
      <c r="BU62" s="410" t="str">
        <f t="shared" si="117"/>
        <v/>
      </c>
      <c r="BV62" s="410" t="str">
        <f t="shared" si="117"/>
        <v/>
      </c>
      <c r="BW62" s="413" t="str">
        <f t="shared" si="117"/>
        <v/>
      </c>
    </row>
    <row r="63" spans="1:75" ht="15.9" hidden="1" customHeight="1">
      <c r="A63" s="496"/>
      <c r="B63" s="395" t="s">
        <v>1068</v>
      </c>
      <c r="C63" s="395" t="s">
        <v>1145</v>
      </c>
      <c r="D63" s="395" t="s">
        <v>1138</v>
      </c>
      <c r="E63" s="395" t="s">
        <v>1138</v>
      </c>
      <c r="F63" s="395" t="s">
        <v>1138</v>
      </c>
      <c r="G63" s="395" t="s">
        <v>1138</v>
      </c>
      <c r="H63" s="395" t="s">
        <v>1138</v>
      </c>
      <c r="I63" s="407"/>
      <c r="J63" s="408"/>
      <c r="K63" s="414"/>
      <c r="L63" s="391" t="s">
        <v>971</v>
      </c>
      <c r="M63" s="415"/>
      <c r="N63" s="526"/>
      <c r="O63" s="527"/>
      <c r="P63" s="414"/>
      <c r="Q63" s="391" t="s">
        <v>971</v>
      </c>
      <c r="R63" s="415"/>
      <c r="S63" s="409"/>
      <c r="T63" s="390" t="str">
        <f t="shared" si="119"/>
        <v/>
      </c>
      <c r="U63" s="410" t="str">
        <f t="shared" si="119"/>
        <v/>
      </c>
      <c r="V63" s="410" t="str">
        <f t="shared" si="119"/>
        <v/>
      </c>
      <c r="W63" s="411" t="str">
        <f t="shared" si="119"/>
        <v/>
      </c>
      <c r="X63" s="438" t="str">
        <f t="shared" si="119"/>
        <v/>
      </c>
      <c r="Y63" s="410" t="str">
        <f t="shared" si="119"/>
        <v/>
      </c>
      <c r="Z63" s="410" t="str">
        <f t="shared" si="119"/>
        <v/>
      </c>
      <c r="AA63" s="437" t="str">
        <f t="shared" si="119"/>
        <v/>
      </c>
      <c r="AB63" s="412" t="str">
        <f t="shared" si="119"/>
        <v/>
      </c>
      <c r="AC63" s="410" t="str">
        <f t="shared" si="119"/>
        <v/>
      </c>
      <c r="AD63" s="410" t="str">
        <f t="shared" si="119"/>
        <v/>
      </c>
      <c r="AE63" s="411" t="str">
        <f t="shared" si="119"/>
        <v/>
      </c>
      <c r="AF63" s="438" t="str">
        <f t="shared" si="119"/>
        <v/>
      </c>
      <c r="AG63" s="410" t="str">
        <f t="shared" si="119"/>
        <v/>
      </c>
      <c r="AH63" s="410" t="str">
        <f t="shared" si="119"/>
        <v/>
      </c>
      <c r="AI63" s="437" t="str">
        <f t="shared" si="118"/>
        <v/>
      </c>
      <c r="AJ63" s="412" t="str">
        <f t="shared" si="118"/>
        <v/>
      </c>
      <c r="AK63" s="410" t="str">
        <f t="shared" si="118"/>
        <v/>
      </c>
      <c r="AL63" s="410" t="str">
        <f t="shared" si="118"/>
        <v/>
      </c>
      <c r="AM63" s="411" t="str">
        <f t="shared" si="118"/>
        <v/>
      </c>
      <c r="AN63" s="438" t="str">
        <f t="shared" si="118"/>
        <v/>
      </c>
      <c r="AO63" s="410" t="str">
        <f t="shared" si="118"/>
        <v/>
      </c>
      <c r="AP63" s="410" t="str">
        <f t="shared" si="118"/>
        <v/>
      </c>
      <c r="AQ63" s="437" t="str">
        <f t="shared" si="118"/>
        <v/>
      </c>
      <c r="AR63" s="412" t="str">
        <f t="shared" si="118"/>
        <v/>
      </c>
      <c r="AS63" s="410" t="str">
        <f t="shared" si="118"/>
        <v/>
      </c>
      <c r="AT63" s="410" t="str">
        <f t="shared" si="118"/>
        <v/>
      </c>
      <c r="AU63" s="411" t="str">
        <f t="shared" si="118"/>
        <v/>
      </c>
      <c r="AV63" s="438" t="str">
        <f t="shared" si="118"/>
        <v/>
      </c>
      <c r="AW63" s="410" t="str">
        <f t="shared" si="118"/>
        <v/>
      </c>
      <c r="AX63" s="410" t="str">
        <f t="shared" si="118"/>
        <v/>
      </c>
      <c r="AY63" s="437" t="str">
        <f t="shared" si="116"/>
        <v/>
      </c>
      <c r="AZ63" s="412" t="str">
        <f t="shared" si="116"/>
        <v/>
      </c>
      <c r="BA63" s="410" t="str">
        <f t="shared" si="116"/>
        <v/>
      </c>
      <c r="BB63" s="410" t="str">
        <f t="shared" si="116"/>
        <v/>
      </c>
      <c r="BC63" s="411" t="str">
        <f t="shared" si="116"/>
        <v/>
      </c>
      <c r="BD63" s="438" t="str">
        <f t="shared" si="116"/>
        <v/>
      </c>
      <c r="BE63" s="410" t="str">
        <f t="shared" si="116"/>
        <v/>
      </c>
      <c r="BF63" s="410" t="str">
        <f t="shared" si="116"/>
        <v/>
      </c>
      <c r="BG63" s="437" t="str">
        <f t="shared" si="116"/>
        <v/>
      </c>
      <c r="BH63" s="412" t="str">
        <f t="shared" si="116"/>
        <v/>
      </c>
      <c r="BI63" s="410" t="str">
        <f t="shared" si="116"/>
        <v/>
      </c>
      <c r="BJ63" s="410" t="str">
        <f t="shared" si="116"/>
        <v/>
      </c>
      <c r="BK63" s="411" t="str">
        <f t="shared" si="116"/>
        <v/>
      </c>
      <c r="BL63" s="438" t="str">
        <f t="shared" si="116"/>
        <v/>
      </c>
      <c r="BM63" s="410" t="str">
        <f t="shared" si="116"/>
        <v/>
      </c>
      <c r="BN63" s="410" t="str">
        <f t="shared" si="116"/>
        <v/>
      </c>
      <c r="BO63" s="437" t="str">
        <f t="shared" si="117"/>
        <v/>
      </c>
      <c r="BP63" s="438" t="str">
        <f t="shared" si="117"/>
        <v/>
      </c>
      <c r="BQ63" s="410" t="str">
        <f t="shared" si="117"/>
        <v/>
      </c>
      <c r="BR63" s="410" t="str">
        <f t="shared" si="117"/>
        <v/>
      </c>
      <c r="BS63" s="437" t="str">
        <f t="shared" si="117"/>
        <v/>
      </c>
      <c r="BT63" s="412" t="str">
        <f t="shared" si="117"/>
        <v/>
      </c>
      <c r="BU63" s="410" t="str">
        <f t="shared" si="117"/>
        <v/>
      </c>
      <c r="BV63" s="410" t="str">
        <f t="shared" si="117"/>
        <v/>
      </c>
      <c r="BW63" s="413" t="str">
        <f t="shared" si="117"/>
        <v/>
      </c>
    </row>
    <row r="64" spans="1:75" ht="15.9" hidden="1" customHeight="1">
      <c r="A64" s="496"/>
      <c r="B64" s="395" t="s">
        <v>1069</v>
      </c>
      <c r="C64" s="395" t="s">
        <v>1145</v>
      </c>
      <c r="D64" s="395" t="s">
        <v>1138</v>
      </c>
      <c r="E64" s="395" t="s">
        <v>1138</v>
      </c>
      <c r="F64" s="395" t="s">
        <v>1138</v>
      </c>
      <c r="G64" s="395" t="s">
        <v>1138</v>
      </c>
      <c r="H64" s="395" t="s">
        <v>1138</v>
      </c>
      <c r="I64" s="407"/>
      <c r="J64" s="408"/>
      <c r="K64" s="414"/>
      <c r="L64" s="391" t="s">
        <v>971</v>
      </c>
      <c r="M64" s="415"/>
      <c r="N64" s="526"/>
      <c r="O64" s="527"/>
      <c r="P64" s="414"/>
      <c r="Q64" s="391" t="s">
        <v>971</v>
      </c>
      <c r="R64" s="415"/>
      <c r="S64" s="409"/>
      <c r="T64" s="390" t="str">
        <f t="shared" si="119"/>
        <v/>
      </c>
      <c r="U64" s="410" t="str">
        <f t="shared" si="119"/>
        <v/>
      </c>
      <c r="V64" s="410" t="str">
        <f t="shared" si="119"/>
        <v/>
      </c>
      <c r="W64" s="411" t="str">
        <f t="shared" si="119"/>
        <v/>
      </c>
      <c r="X64" s="438" t="str">
        <f t="shared" si="119"/>
        <v/>
      </c>
      <c r="Y64" s="410" t="str">
        <f t="shared" si="119"/>
        <v/>
      </c>
      <c r="Z64" s="410" t="str">
        <f t="shared" si="119"/>
        <v/>
      </c>
      <c r="AA64" s="437" t="str">
        <f t="shared" si="119"/>
        <v/>
      </c>
      <c r="AB64" s="412" t="str">
        <f t="shared" si="119"/>
        <v/>
      </c>
      <c r="AC64" s="410" t="str">
        <f t="shared" si="119"/>
        <v/>
      </c>
      <c r="AD64" s="410" t="str">
        <f t="shared" si="119"/>
        <v/>
      </c>
      <c r="AE64" s="411" t="str">
        <f t="shared" si="119"/>
        <v/>
      </c>
      <c r="AF64" s="438" t="str">
        <f t="shared" si="119"/>
        <v/>
      </c>
      <c r="AG64" s="410" t="str">
        <f t="shared" si="119"/>
        <v/>
      </c>
      <c r="AH64" s="410" t="str">
        <f t="shared" si="119"/>
        <v/>
      </c>
      <c r="AI64" s="437" t="str">
        <f t="shared" si="118"/>
        <v/>
      </c>
      <c r="AJ64" s="412" t="str">
        <f t="shared" si="118"/>
        <v/>
      </c>
      <c r="AK64" s="410" t="str">
        <f t="shared" si="118"/>
        <v/>
      </c>
      <c r="AL64" s="410" t="str">
        <f t="shared" si="118"/>
        <v/>
      </c>
      <c r="AM64" s="411" t="str">
        <f t="shared" si="118"/>
        <v/>
      </c>
      <c r="AN64" s="438" t="str">
        <f t="shared" si="118"/>
        <v/>
      </c>
      <c r="AO64" s="410" t="str">
        <f t="shared" si="118"/>
        <v/>
      </c>
      <c r="AP64" s="410" t="str">
        <f t="shared" si="118"/>
        <v/>
      </c>
      <c r="AQ64" s="437" t="str">
        <f t="shared" si="118"/>
        <v/>
      </c>
      <c r="AR64" s="412" t="str">
        <f t="shared" si="118"/>
        <v/>
      </c>
      <c r="AS64" s="410" t="str">
        <f t="shared" si="118"/>
        <v/>
      </c>
      <c r="AT64" s="410" t="str">
        <f t="shared" si="118"/>
        <v/>
      </c>
      <c r="AU64" s="411" t="str">
        <f t="shared" si="118"/>
        <v/>
      </c>
      <c r="AV64" s="438" t="str">
        <f t="shared" si="118"/>
        <v/>
      </c>
      <c r="AW64" s="410" t="str">
        <f t="shared" si="118"/>
        <v/>
      </c>
      <c r="AX64" s="410" t="str">
        <f t="shared" si="118"/>
        <v/>
      </c>
      <c r="AY64" s="437" t="str">
        <f t="shared" si="116"/>
        <v/>
      </c>
      <c r="AZ64" s="412" t="str">
        <f t="shared" si="116"/>
        <v/>
      </c>
      <c r="BA64" s="410" t="str">
        <f t="shared" si="116"/>
        <v/>
      </c>
      <c r="BB64" s="410" t="str">
        <f t="shared" si="116"/>
        <v/>
      </c>
      <c r="BC64" s="411" t="str">
        <f t="shared" si="116"/>
        <v/>
      </c>
      <c r="BD64" s="438" t="str">
        <f t="shared" si="116"/>
        <v/>
      </c>
      <c r="BE64" s="410" t="str">
        <f t="shared" si="116"/>
        <v/>
      </c>
      <c r="BF64" s="410" t="str">
        <f t="shared" si="116"/>
        <v/>
      </c>
      <c r="BG64" s="437" t="str">
        <f t="shared" si="116"/>
        <v/>
      </c>
      <c r="BH64" s="412" t="str">
        <f t="shared" si="116"/>
        <v/>
      </c>
      <c r="BI64" s="410" t="str">
        <f t="shared" si="116"/>
        <v/>
      </c>
      <c r="BJ64" s="410" t="str">
        <f t="shared" si="116"/>
        <v/>
      </c>
      <c r="BK64" s="411" t="str">
        <f t="shared" si="116"/>
        <v/>
      </c>
      <c r="BL64" s="438" t="str">
        <f t="shared" si="116"/>
        <v/>
      </c>
      <c r="BM64" s="410" t="str">
        <f t="shared" si="116"/>
        <v/>
      </c>
      <c r="BN64" s="410" t="str">
        <f t="shared" ref="BN64:BW79" si="120">IF($O64="",IF(OR($J64="",$M64=""),"",IF(AND(BN$18&gt;=1*($J64&amp;":"&amp;$K64),BN$18&lt;=1*($M64&amp;":"&amp;$N64)),1,"")),IF(OR($J64="",$M64=""),"",IF(AND(BN$18&gt;=1*($J64&amp;":"&amp;$K64),BN$18&lt;=1*($M64&amp;":"&amp;$N64)),IF(AND(BN$18&gt;=1*($O64&amp;":"&amp;$P64),BN$18&lt;=1*($R64&amp;":"&amp;$S64)), "休",1),"")))</f>
        <v/>
      </c>
      <c r="BO64" s="437" t="str">
        <f t="shared" si="117"/>
        <v/>
      </c>
      <c r="BP64" s="438" t="str">
        <f t="shared" si="117"/>
        <v/>
      </c>
      <c r="BQ64" s="410" t="str">
        <f t="shared" si="117"/>
        <v/>
      </c>
      <c r="BR64" s="410" t="str">
        <f t="shared" si="117"/>
        <v/>
      </c>
      <c r="BS64" s="437" t="str">
        <f t="shared" si="117"/>
        <v/>
      </c>
      <c r="BT64" s="412" t="str">
        <f t="shared" si="117"/>
        <v/>
      </c>
      <c r="BU64" s="410" t="str">
        <f t="shared" si="117"/>
        <v/>
      </c>
      <c r="BV64" s="410" t="str">
        <f t="shared" si="117"/>
        <v/>
      </c>
      <c r="BW64" s="413" t="str">
        <f t="shared" si="117"/>
        <v/>
      </c>
    </row>
    <row r="65" spans="1:76" ht="15.9" hidden="1" customHeight="1">
      <c r="A65" s="496"/>
      <c r="B65" s="395" t="s">
        <v>1070</v>
      </c>
      <c r="C65" s="395" t="s">
        <v>1145</v>
      </c>
      <c r="D65" s="395" t="s">
        <v>1138</v>
      </c>
      <c r="E65" s="395" t="s">
        <v>1138</v>
      </c>
      <c r="F65" s="395" t="s">
        <v>1138</v>
      </c>
      <c r="G65" s="395" t="s">
        <v>1138</v>
      </c>
      <c r="H65" s="395" t="s">
        <v>1138</v>
      </c>
      <c r="I65" s="407"/>
      <c r="J65" s="408"/>
      <c r="K65" s="414"/>
      <c r="L65" s="391" t="s">
        <v>971</v>
      </c>
      <c r="M65" s="415"/>
      <c r="N65" s="526"/>
      <c r="O65" s="527"/>
      <c r="P65" s="414"/>
      <c r="Q65" s="391" t="s">
        <v>971</v>
      </c>
      <c r="R65" s="415"/>
      <c r="S65" s="409"/>
      <c r="T65" s="390" t="str">
        <f t="shared" si="119"/>
        <v/>
      </c>
      <c r="U65" s="410" t="str">
        <f t="shared" si="119"/>
        <v/>
      </c>
      <c r="V65" s="410" t="str">
        <f t="shared" si="119"/>
        <v/>
      </c>
      <c r="W65" s="411" t="str">
        <f t="shared" si="119"/>
        <v/>
      </c>
      <c r="X65" s="438" t="str">
        <f t="shared" si="119"/>
        <v/>
      </c>
      <c r="Y65" s="410" t="str">
        <f t="shared" si="119"/>
        <v/>
      </c>
      <c r="Z65" s="410" t="str">
        <f t="shared" si="119"/>
        <v/>
      </c>
      <c r="AA65" s="437" t="str">
        <f t="shared" si="119"/>
        <v/>
      </c>
      <c r="AB65" s="412" t="str">
        <f t="shared" si="119"/>
        <v/>
      </c>
      <c r="AC65" s="410" t="str">
        <f t="shared" si="119"/>
        <v/>
      </c>
      <c r="AD65" s="410" t="str">
        <f t="shared" si="119"/>
        <v/>
      </c>
      <c r="AE65" s="411" t="str">
        <f t="shared" si="119"/>
        <v/>
      </c>
      <c r="AF65" s="438" t="str">
        <f t="shared" si="119"/>
        <v/>
      </c>
      <c r="AG65" s="410" t="str">
        <f t="shared" si="119"/>
        <v/>
      </c>
      <c r="AH65" s="410" t="str">
        <f t="shared" si="119"/>
        <v/>
      </c>
      <c r="AI65" s="437" t="str">
        <f t="shared" si="118"/>
        <v/>
      </c>
      <c r="AJ65" s="412" t="str">
        <f t="shared" si="118"/>
        <v/>
      </c>
      <c r="AK65" s="410" t="str">
        <f t="shared" si="118"/>
        <v/>
      </c>
      <c r="AL65" s="410" t="str">
        <f t="shared" si="118"/>
        <v/>
      </c>
      <c r="AM65" s="411" t="str">
        <f t="shared" si="118"/>
        <v/>
      </c>
      <c r="AN65" s="438" t="str">
        <f t="shared" si="118"/>
        <v/>
      </c>
      <c r="AO65" s="410" t="str">
        <f t="shared" si="118"/>
        <v/>
      </c>
      <c r="AP65" s="410" t="str">
        <f t="shared" si="118"/>
        <v/>
      </c>
      <c r="AQ65" s="437" t="str">
        <f t="shared" si="118"/>
        <v/>
      </c>
      <c r="AR65" s="412" t="str">
        <f t="shared" si="118"/>
        <v/>
      </c>
      <c r="AS65" s="410" t="str">
        <f t="shared" si="118"/>
        <v/>
      </c>
      <c r="AT65" s="410" t="str">
        <f t="shared" si="118"/>
        <v/>
      </c>
      <c r="AU65" s="411" t="str">
        <f t="shared" si="118"/>
        <v/>
      </c>
      <c r="AV65" s="438" t="str">
        <f t="shared" si="118"/>
        <v/>
      </c>
      <c r="AW65" s="410" t="str">
        <f t="shared" si="118"/>
        <v/>
      </c>
      <c r="AX65" s="410" t="str">
        <f t="shared" ref="AX65:BM80" si="121">IF($O65="",IF(OR($J65="",$M65=""),"",IF(AND(AX$18&gt;=1*($J65&amp;":"&amp;$K65),AX$18&lt;=1*($M65&amp;":"&amp;$N65)),1,"")),IF(OR($J65="",$M65=""),"",IF(AND(AX$18&gt;=1*($J65&amp;":"&amp;$K65),AX$18&lt;=1*($M65&amp;":"&amp;$N65)),IF(AND(AX$18&gt;=1*($O65&amp;":"&amp;$P65),AX$18&lt;=1*($R65&amp;":"&amp;$S65)), "休",1),"")))</f>
        <v/>
      </c>
      <c r="AY65" s="437" t="str">
        <f t="shared" si="121"/>
        <v/>
      </c>
      <c r="AZ65" s="412" t="str">
        <f t="shared" si="121"/>
        <v/>
      </c>
      <c r="BA65" s="410" t="str">
        <f t="shared" si="121"/>
        <v/>
      </c>
      <c r="BB65" s="410" t="str">
        <f t="shared" si="121"/>
        <v/>
      </c>
      <c r="BC65" s="411" t="str">
        <f t="shared" si="121"/>
        <v/>
      </c>
      <c r="BD65" s="438" t="str">
        <f t="shared" si="121"/>
        <v/>
      </c>
      <c r="BE65" s="410" t="str">
        <f t="shared" si="121"/>
        <v/>
      </c>
      <c r="BF65" s="410" t="str">
        <f t="shared" si="121"/>
        <v/>
      </c>
      <c r="BG65" s="437" t="str">
        <f t="shared" si="121"/>
        <v/>
      </c>
      <c r="BH65" s="412" t="str">
        <f t="shared" si="121"/>
        <v/>
      </c>
      <c r="BI65" s="410" t="str">
        <f t="shared" si="121"/>
        <v/>
      </c>
      <c r="BJ65" s="410" t="str">
        <f t="shared" si="121"/>
        <v/>
      </c>
      <c r="BK65" s="411" t="str">
        <f t="shared" si="121"/>
        <v/>
      </c>
      <c r="BL65" s="438" t="str">
        <f t="shared" si="121"/>
        <v/>
      </c>
      <c r="BM65" s="410" t="str">
        <f t="shared" si="121"/>
        <v/>
      </c>
      <c r="BN65" s="410" t="str">
        <f t="shared" si="120"/>
        <v/>
      </c>
      <c r="BO65" s="437" t="str">
        <f t="shared" si="120"/>
        <v/>
      </c>
      <c r="BP65" s="438" t="str">
        <f t="shared" si="120"/>
        <v/>
      </c>
      <c r="BQ65" s="410" t="str">
        <f t="shared" si="120"/>
        <v/>
      </c>
      <c r="BR65" s="410" t="str">
        <f t="shared" si="120"/>
        <v/>
      </c>
      <c r="BS65" s="437" t="str">
        <f t="shared" si="120"/>
        <v/>
      </c>
      <c r="BT65" s="412" t="str">
        <f t="shared" si="120"/>
        <v/>
      </c>
      <c r="BU65" s="410" t="str">
        <f t="shared" si="120"/>
        <v/>
      </c>
      <c r="BV65" s="410" t="str">
        <f t="shared" si="120"/>
        <v/>
      </c>
      <c r="BW65" s="413" t="str">
        <f t="shared" si="120"/>
        <v/>
      </c>
    </row>
    <row r="66" spans="1:76" ht="15.9" hidden="1" customHeight="1">
      <c r="A66" s="496"/>
      <c r="B66" s="395" t="s">
        <v>1071</v>
      </c>
      <c r="C66" s="395" t="s">
        <v>1145</v>
      </c>
      <c r="D66" s="395" t="s">
        <v>1138</v>
      </c>
      <c r="E66" s="395" t="s">
        <v>1138</v>
      </c>
      <c r="F66" s="395" t="s">
        <v>1138</v>
      </c>
      <c r="G66" s="395" t="s">
        <v>1138</v>
      </c>
      <c r="H66" s="395" t="s">
        <v>1138</v>
      </c>
      <c r="I66" s="407"/>
      <c r="J66" s="408"/>
      <c r="K66" s="414"/>
      <c r="L66" s="391" t="s">
        <v>971</v>
      </c>
      <c r="M66" s="415"/>
      <c r="N66" s="526"/>
      <c r="O66" s="527"/>
      <c r="P66" s="414"/>
      <c r="Q66" s="391" t="s">
        <v>971</v>
      </c>
      <c r="R66" s="415"/>
      <c r="S66" s="409"/>
      <c r="T66" s="390" t="str">
        <f t="shared" si="119"/>
        <v/>
      </c>
      <c r="U66" s="410" t="str">
        <f t="shared" si="119"/>
        <v/>
      </c>
      <c r="V66" s="410" t="str">
        <f t="shared" si="119"/>
        <v/>
      </c>
      <c r="W66" s="411" t="str">
        <f t="shared" si="119"/>
        <v/>
      </c>
      <c r="X66" s="438" t="str">
        <f t="shared" si="119"/>
        <v/>
      </c>
      <c r="Y66" s="410" t="str">
        <f t="shared" si="119"/>
        <v/>
      </c>
      <c r="Z66" s="410" t="str">
        <f t="shared" si="119"/>
        <v/>
      </c>
      <c r="AA66" s="437" t="str">
        <f t="shared" si="119"/>
        <v/>
      </c>
      <c r="AB66" s="412" t="str">
        <f t="shared" si="119"/>
        <v/>
      </c>
      <c r="AC66" s="410" t="str">
        <f t="shared" si="119"/>
        <v/>
      </c>
      <c r="AD66" s="410" t="str">
        <f t="shared" si="119"/>
        <v/>
      </c>
      <c r="AE66" s="411" t="str">
        <f t="shared" si="119"/>
        <v/>
      </c>
      <c r="AF66" s="438" t="str">
        <f t="shared" si="119"/>
        <v/>
      </c>
      <c r="AG66" s="410" t="str">
        <f t="shared" si="119"/>
        <v/>
      </c>
      <c r="AH66" s="410" t="str">
        <f t="shared" si="119"/>
        <v/>
      </c>
      <c r="AI66" s="437" t="str">
        <f t="shared" si="119"/>
        <v/>
      </c>
      <c r="AJ66" s="412" t="str">
        <f t="shared" ref="AJ66:AY81" si="122">IF($O66="",IF(OR($J66="",$M66=""),"",IF(AND(AJ$18&gt;=1*($J66&amp;":"&amp;$K66),AJ$18&lt;=1*($M66&amp;":"&amp;$N66)),1,"")),IF(OR($J66="",$M66=""),"",IF(AND(AJ$18&gt;=1*($J66&amp;":"&amp;$K66),AJ$18&lt;=1*($M66&amp;":"&amp;$N66)),IF(AND(AJ$18&gt;=1*($O66&amp;":"&amp;$P66),AJ$18&lt;=1*($R66&amp;":"&amp;$S66)), "休",1),"")))</f>
        <v/>
      </c>
      <c r="AK66" s="410" t="str">
        <f t="shared" si="122"/>
        <v/>
      </c>
      <c r="AL66" s="410" t="str">
        <f t="shared" si="122"/>
        <v/>
      </c>
      <c r="AM66" s="411" t="str">
        <f t="shared" si="122"/>
        <v/>
      </c>
      <c r="AN66" s="438" t="str">
        <f t="shared" si="122"/>
        <v/>
      </c>
      <c r="AO66" s="410" t="str">
        <f t="shared" si="122"/>
        <v/>
      </c>
      <c r="AP66" s="410" t="str">
        <f t="shared" si="122"/>
        <v/>
      </c>
      <c r="AQ66" s="437" t="str">
        <f t="shared" si="122"/>
        <v/>
      </c>
      <c r="AR66" s="412" t="str">
        <f t="shared" si="122"/>
        <v/>
      </c>
      <c r="AS66" s="410" t="str">
        <f t="shared" si="122"/>
        <v/>
      </c>
      <c r="AT66" s="410" t="str">
        <f t="shared" si="122"/>
        <v/>
      </c>
      <c r="AU66" s="411" t="str">
        <f t="shared" si="122"/>
        <v/>
      </c>
      <c r="AV66" s="438" t="str">
        <f t="shared" si="122"/>
        <v/>
      </c>
      <c r="AW66" s="410" t="str">
        <f t="shared" si="122"/>
        <v/>
      </c>
      <c r="AX66" s="410" t="str">
        <f t="shared" si="122"/>
        <v/>
      </c>
      <c r="AY66" s="437" t="str">
        <f t="shared" si="121"/>
        <v/>
      </c>
      <c r="AZ66" s="412" t="str">
        <f t="shared" si="121"/>
        <v/>
      </c>
      <c r="BA66" s="410" t="str">
        <f t="shared" si="121"/>
        <v/>
      </c>
      <c r="BB66" s="410" t="str">
        <f t="shared" si="121"/>
        <v/>
      </c>
      <c r="BC66" s="411" t="str">
        <f t="shared" si="121"/>
        <v/>
      </c>
      <c r="BD66" s="438" t="str">
        <f t="shared" si="121"/>
        <v/>
      </c>
      <c r="BE66" s="410" t="str">
        <f t="shared" si="121"/>
        <v/>
      </c>
      <c r="BF66" s="410" t="str">
        <f t="shared" si="121"/>
        <v/>
      </c>
      <c r="BG66" s="437" t="str">
        <f t="shared" si="121"/>
        <v/>
      </c>
      <c r="BH66" s="412" t="str">
        <f t="shared" si="121"/>
        <v/>
      </c>
      <c r="BI66" s="410" t="str">
        <f t="shared" si="121"/>
        <v/>
      </c>
      <c r="BJ66" s="410" t="str">
        <f t="shared" si="121"/>
        <v/>
      </c>
      <c r="BK66" s="411" t="str">
        <f t="shared" si="121"/>
        <v/>
      </c>
      <c r="BL66" s="438" t="str">
        <f t="shared" si="121"/>
        <v/>
      </c>
      <c r="BM66" s="410" t="str">
        <f t="shared" si="121"/>
        <v/>
      </c>
      <c r="BN66" s="410" t="str">
        <f t="shared" si="120"/>
        <v/>
      </c>
      <c r="BO66" s="437" t="str">
        <f t="shared" si="120"/>
        <v/>
      </c>
      <c r="BP66" s="438" t="str">
        <f t="shared" si="120"/>
        <v/>
      </c>
      <c r="BQ66" s="410" t="str">
        <f t="shared" si="120"/>
        <v/>
      </c>
      <c r="BR66" s="410" t="str">
        <f t="shared" si="120"/>
        <v/>
      </c>
      <c r="BS66" s="437" t="str">
        <f t="shared" si="120"/>
        <v/>
      </c>
      <c r="BT66" s="412" t="str">
        <f t="shared" si="120"/>
        <v/>
      </c>
      <c r="BU66" s="410" t="str">
        <f t="shared" si="120"/>
        <v/>
      </c>
      <c r="BV66" s="410" t="str">
        <f t="shared" si="120"/>
        <v/>
      </c>
      <c r="BW66" s="413" t="str">
        <f t="shared" si="120"/>
        <v/>
      </c>
    </row>
    <row r="67" spans="1:76" ht="15.9" hidden="1" customHeight="1" thickBot="1">
      <c r="A67" s="503"/>
      <c r="B67" s="416" t="s">
        <v>1072</v>
      </c>
      <c r="C67" s="416" t="s">
        <v>1145</v>
      </c>
      <c r="D67" s="416" t="s">
        <v>1138</v>
      </c>
      <c r="E67" s="416" t="s">
        <v>1138</v>
      </c>
      <c r="F67" s="416" t="s">
        <v>1138</v>
      </c>
      <c r="G67" s="416" t="s">
        <v>1138</v>
      </c>
      <c r="H67" s="416" t="s">
        <v>1138</v>
      </c>
      <c r="I67" s="417"/>
      <c r="J67" s="418"/>
      <c r="K67" s="419"/>
      <c r="L67" s="420" t="s">
        <v>971</v>
      </c>
      <c r="M67" s="421"/>
      <c r="N67" s="528"/>
      <c r="O67" s="529"/>
      <c r="P67" s="419"/>
      <c r="Q67" s="420" t="s">
        <v>971</v>
      </c>
      <c r="R67" s="421"/>
      <c r="S67" s="422"/>
      <c r="T67" s="423" t="str">
        <f t="shared" ref="T67:AI82" si="123">IF($O67="",IF(OR($J67="",$M67=""),"",IF(AND(T$18&gt;=1*($J67&amp;":"&amp;$K67),T$18&lt;=1*($M67&amp;":"&amp;$N67)),1,"")),IF(OR($J67="",$M67=""),"",IF(AND(T$18&gt;=1*($J67&amp;":"&amp;$K67),T$18&lt;=1*($M67&amp;":"&amp;$N67)),IF(AND(T$18&gt;=1*($O67&amp;":"&amp;$P67),T$18&lt;=1*($R67&amp;":"&amp;$S67)), "休",1),"")))</f>
        <v/>
      </c>
      <c r="U67" s="424" t="str">
        <f t="shared" si="123"/>
        <v/>
      </c>
      <c r="V67" s="424" t="str">
        <f t="shared" si="123"/>
        <v/>
      </c>
      <c r="W67" s="425" t="str">
        <f t="shared" si="123"/>
        <v/>
      </c>
      <c r="X67" s="426" t="str">
        <f t="shared" si="123"/>
        <v/>
      </c>
      <c r="Y67" s="424" t="str">
        <f t="shared" si="123"/>
        <v/>
      </c>
      <c r="Z67" s="424" t="str">
        <f t="shared" si="123"/>
        <v/>
      </c>
      <c r="AA67" s="427" t="str">
        <f t="shared" si="123"/>
        <v/>
      </c>
      <c r="AB67" s="428" t="str">
        <f t="shared" si="123"/>
        <v/>
      </c>
      <c r="AC67" s="424" t="str">
        <f t="shared" si="123"/>
        <v/>
      </c>
      <c r="AD67" s="424" t="str">
        <f t="shared" si="123"/>
        <v/>
      </c>
      <c r="AE67" s="425" t="str">
        <f t="shared" si="123"/>
        <v/>
      </c>
      <c r="AF67" s="426" t="str">
        <f t="shared" si="123"/>
        <v/>
      </c>
      <c r="AG67" s="424" t="str">
        <f t="shared" si="123"/>
        <v/>
      </c>
      <c r="AH67" s="424" t="str">
        <f t="shared" si="123"/>
        <v/>
      </c>
      <c r="AI67" s="427" t="str">
        <f t="shared" si="123"/>
        <v/>
      </c>
      <c r="AJ67" s="428" t="str">
        <f t="shared" si="122"/>
        <v/>
      </c>
      <c r="AK67" s="424" t="str">
        <f t="shared" si="122"/>
        <v/>
      </c>
      <c r="AL67" s="424" t="str">
        <f t="shared" si="122"/>
        <v/>
      </c>
      <c r="AM67" s="425" t="str">
        <f t="shared" si="122"/>
        <v/>
      </c>
      <c r="AN67" s="426" t="str">
        <f t="shared" si="122"/>
        <v/>
      </c>
      <c r="AO67" s="424" t="str">
        <f t="shared" si="122"/>
        <v/>
      </c>
      <c r="AP67" s="424" t="str">
        <f t="shared" si="122"/>
        <v/>
      </c>
      <c r="AQ67" s="427" t="str">
        <f t="shared" si="122"/>
        <v/>
      </c>
      <c r="AR67" s="428" t="str">
        <f t="shared" si="122"/>
        <v/>
      </c>
      <c r="AS67" s="424" t="str">
        <f t="shared" si="122"/>
        <v/>
      </c>
      <c r="AT67" s="424" t="str">
        <f t="shared" si="122"/>
        <v/>
      </c>
      <c r="AU67" s="425" t="str">
        <f t="shared" si="122"/>
        <v/>
      </c>
      <c r="AV67" s="426" t="str">
        <f t="shared" si="122"/>
        <v/>
      </c>
      <c r="AW67" s="424" t="str">
        <f t="shared" si="122"/>
        <v/>
      </c>
      <c r="AX67" s="424" t="str">
        <f t="shared" si="122"/>
        <v/>
      </c>
      <c r="AY67" s="427" t="str">
        <f t="shared" si="121"/>
        <v/>
      </c>
      <c r="AZ67" s="428" t="str">
        <f t="shared" si="121"/>
        <v/>
      </c>
      <c r="BA67" s="424" t="str">
        <f t="shared" si="121"/>
        <v/>
      </c>
      <c r="BB67" s="424" t="str">
        <f t="shared" si="121"/>
        <v/>
      </c>
      <c r="BC67" s="425" t="str">
        <f t="shared" si="121"/>
        <v/>
      </c>
      <c r="BD67" s="426" t="str">
        <f t="shared" si="121"/>
        <v/>
      </c>
      <c r="BE67" s="424" t="str">
        <f t="shared" si="121"/>
        <v/>
      </c>
      <c r="BF67" s="424" t="str">
        <f t="shared" si="121"/>
        <v/>
      </c>
      <c r="BG67" s="427" t="str">
        <f t="shared" si="121"/>
        <v/>
      </c>
      <c r="BH67" s="428" t="str">
        <f t="shared" si="121"/>
        <v/>
      </c>
      <c r="BI67" s="424" t="str">
        <f t="shared" si="121"/>
        <v/>
      </c>
      <c r="BJ67" s="424" t="str">
        <f t="shared" si="121"/>
        <v/>
      </c>
      <c r="BK67" s="425" t="str">
        <f t="shared" si="121"/>
        <v/>
      </c>
      <c r="BL67" s="426" t="str">
        <f t="shared" si="121"/>
        <v/>
      </c>
      <c r="BM67" s="424" t="str">
        <f t="shared" si="121"/>
        <v/>
      </c>
      <c r="BN67" s="424" t="str">
        <f t="shared" si="120"/>
        <v/>
      </c>
      <c r="BO67" s="427" t="str">
        <f t="shared" si="120"/>
        <v/>
      </c>
      <c r="BP67" s="426" t="str">
        <f t="shared" si="120"/>
        <v/>
      </c>
      <c r="BQ67" s="424" t="str">
        <f t="shared" si="120"/>
        <v/>
      </c>
      <c r="BR67" s="424" t="str">
        <f t="shared" si="120"/>
        <v/>
      </c>
      <c r="BS67" s="427" t="str">
        <f t="shared" si="120"/>
        <v/>
      </c>
      <c r="BT67" s="428" t="str">
        <f t="shared" si="120"/>
        <v/>
      </c>
      <c r="BU67" s="424" t="str">
        <f t="shared" si="120"/>
        <v/>
      </c>
      <c r="BV67" s="424" t="str">
        <f t="shared" si="120"/>
        <v/>
      </c>
      <c r="BW67" s="429" t="str">
        <f t="shared" si="120"/>
        <v/>
      </c>
    </row>
    <row r="68" spans="1:76" ht="15.9" customHeight="1">
      <c r="A68" s="496"/>
      <c r="B68" s="462" t="s">
        <v>1084</v>
      </c>
      <c r="C68" s="463" t="s">
        <v>1024</v>
      </c>
      <c r="D68" s="615" t="s">
        <v>1146</v>
      </c>
      <c r="E68" s="463" t="s">
        <v>1138</v>
      </c>
      <c r="F68" s="395" t="s">
        <v>960</v>
      </c>
      <c r="G68" s="463" t="s">
        <v>1138</v>
      </c>
      <c r="H68" s="463"/>
      <c r="I68" s="530" t="s">
        <v>1142</v>
      </c>
      <c r="J68" s="519"/>
      <c r="K68" s="520"/>
      <c r="L68" s="454" t="s">
        <v>971</v>
      </c>
      <c r="M68" s="521"/>
      <c r="N68" s="522"/>
      <c r="O68" s="523"/>
      <c r="P68" s="520"/>
      <c r="Q68" s="454" t="s">
        <v>971</v>
      </c>
      <c r="R68" s="521"/>
      <c r="S68" s="524"/>
      <c r="T68" s="464" t="str">
        <f t="shared" si="123"/>
        <v/>
      </c>
      <c r="U68" s="465" t="str">
        <f t="shared" si="123"/>
        <v/>
      </c>
      <c r="V68" s="465" t="str">
        <f t="shared" si="123"/>
        <v/>
      </c>
      <c r="W68" s="466" t="str">
        <f t="shared" si="123"/>
        <v/>
      </c>
      <c r="X68" s="467" t="str">
        <f t="shared" si="123"/>
        <v/>
      </c>
      <c r="Y68" s="465" t="str">
        <f t="shared" si="123"/>
        <v/>
      </c>
      <c r="Z68" s="465" t="str">
        <f t="shared" si="123"/>
        <v/>
      </c>
      <c r="AA68" s="468" t="str">
        <f t="shared" si="123"/>
        <v/>
      </c>
      <c r="AB68" s="469" t="str">
        <f t="shared" si="123"/>
        <v/>
      </c>
      <c r="AC68" s="465" t="str">
        <f t="shared" si="123"/>
        <v/>
      </c>
      <c r="AD68" s="465" t="str">
        <f t="shared" si="123"/>
        <v/>
      </c>
      <c r="AE68" s="466" t="str">
        <f t="shared" si="123"/>
        <v/>
      </c>
      <c r="AF68" s="467" t="str">
        <f t="shared" si="123"/>
        <v/>
      </c>
      <c r="AG68" s="465" t="str">
        <f t="shared" si="123"/>
        <v/>
      </c>
      <c r="AH68" s="465" t="str">
        <f t="shared" si="123"/>
        <v/>
      </c>
      <c r="AI68" s="468" t="str">
        <f t="shared" si="123"/>
        <v/>
      </c>
      <c r="AJ68" s="469" t="str">
        <f t="shared" si="122"/>
        <v/>
      </c>
      <c r="AK68" s="465" t="str">
        <f t="shared" si="122"/>
        <v/>
      </c>
      <c r="AL68" s="465" t="str">
        <f t="shared" si="122"/>
        <v/>
      </c>
      <c r="AM68" s="466" t="str">
        <f t="shared" si="122"/>
        <v/>
      </c>
      <c r="AN68" s="467" t="str">
        <f t="shared" si="122"/>
        <v/>
      </c>
      <c r="AO68" s="465" t="str">
        <f t="shared" si="122"/>
        <v/>
      </c>
      <c r="AP68" s="465" t="str">
        <f t="shared" si="122"/>
        <v/>
      </c>
      <c r="AQ68" s="468" t="str">
        <f t="shared" si="122"/>
        <v/>
      </c>
      <c r="AR68" s="469" t="str">
        <f t="shared" si="122"/>
        <v/>
      </c>
      <c r="AS68" s="465" t="str">
        <f t="shared" si="122"/>
        <v/>
      </c>
      <c r="AT68" s="465" t="str">
        <f t="shared" si="122"/>
        <v/>
      </c>
      <c r="AU68" s="466" t="str">
        <f t="shared" si="122"/>
        <v/>
      </c>
      <c r="AV68" s="467" t="str">
        <f t="shared" si="122"/>
        <v/>
      </c>
      <c r="AW68" s="465" t="str">
        <f t="shared" si="122"/>
        <v/>
      </c>
      <c r="AX68" s="465" t="str">
        <f t="shared" si="122"/>
        <v/>
      </c>
      <c r="AY68" s="468" t="str">
        <f t="shared" si="121"/>
        <v/>
      </c>
      <c r="AZ68" s="469" t="str">
        <f t="shared" si="121"/>
        <v/>
      </c>
      <c r="BA68" s="465" t="str">
        <f t="shared" si="121"/>
        <v/>
      </c>
      <c r="BB68" s="465" t="str">
        <f t="shared" si="121"/>
        <v/>
      </c>
      <c r="BC68" s="466" t="str">
        <f t="shared" si="121"/>
        <v/>
      </c>
      <c r="BD68" s="467" t="str">
        <f t="shared" si="121"/>
        <v/>
      </c>
      <c r="BE68" s="465" t="str">
        <f t="shared" si="121"/>
        <v/>
      </c>
      <c r="BF68" s="465" t="str">
        <f t="shared" si="121"/>
        <v/>
      </c>
      <c r="BG68" s="468" t="str">
        <f t="shared" si="121"/>
        <v/>
      </c>
      <c r="BH68" s="469" t="str">
        <f t="shared" si="121"/>
        <v/>
      </c>
      <c r="BI68" s="465" t="str">
        <f t="shared" si="121"/>
        <v/>
      </c>
      <c r="BJ68" s="465" t="str">
        <f t="shared" si="121"/>
        <v/>
      </c>
      <c r="BK68" s="466" t="str">
        <f t="shared" si="121"/>
        <v/>
      </c>
      <c r="BL68" s="467" t="str">
        <f t="shared" si="121"/>
        <v/>
      </c>
      <c r="BM68" s="465" t="str">
        <f t="shared" si="121"/>
        <v/>
      </c>
      <c r="BN68" s="465" t="str">
        <f t="shared" si="120"/>
        <v/>
      </c>
      <c r="BO68" s="468" t="str">
        <f t="shared" si="120"/>
        <v/>
      </c>
      <c r="BP68" s="467" t="str">
        <f t="shared" si="120"/>
        <v/>
      </c>
      <c r="BQ68" s="465" t="str">
        <f t="shared" si="120"/>
        <v/>
      </c>
      <c r="BR68" s="465" t="str">
        <f t="shared" si="120"/>
        <v/>
      </c>
      <c r="BS68" s="468" t="str">
        <f t="shared" si="120"/>
        <v/>
      </c>
      <c r="BT68" s="469" t="str">
        <f t="shared" si="120"/>
        <v/>
      </c>
      <c r="BU68" s="465" t="str">
        <f t="shared" si="120"/>
        <v/>
      </c>
      <c r="BV68" s="465" t="str">
        <f t="shared" si="120"/>
        <v/>
      </c>
      <c r="BW68" s="470" t="str">
        <f t="shared" si="120"/>
        <v/>
      </c>
      <c r="BX68" s="441"/>
    </row>
    <row r="69" spans="1:76" ht="15.9" customHeight="1">
      <c r="A69" s="496"/>
      <c r="B69" s="452" t="s">
        <v>1085</v>
      </c>
      <c r="C69" s="453" t="s">
        <v>1024</v>
      </c>
      <c r="D69" s="616" t="s">
        <v>1146</v>
      </c>
      <c r="E69" s="453" t="s">
        <v>1138</v>
      </c>
      <c r="F69" s="395" t="s">
        <v>960</v>
      </c>
      <c r="G69" s="453" t="s">
        <v>1138</v>
      </c>
      <c r="H69" s="453"/>
      <c r="I69" s="525" t="s">
        <v>1022</v>
      </c>
      <c r="J69" s="519">
        <v>10</v>
      </c>
      <c r="K69" s="520">
        <v>0</v>
      </c>
      <c r="L69" s="454" t="s">
        <v>971</v>
      </c>
      <c r="M69" s="521">
        <v>14</v>
      </c>
      <c r="N69" s="522">
        <v>0</v>
      </c>
      <c r="O69" s="523"/>
      <c r="P69" s="520"/>
      <c r="Q69" s="454" t="s">
        <v>971</v>
      </c>
      <c r="R69" s="521"/>
      <c r="S69" s="524"/>
      <c r="T69" s="455" t="str">
        <f t="shared" si="123"/>
        <v/>
      </c>
      <c r="U69" s="456" t="str">
        <f t="shared" si="123"/>
        <v/>
      </c>
      <c r="V69" s="456" t="str">
        <f t="shared" si="123"/>
        <v/>
      </c>
      <c r="W69" s="457" t="str">
        <f t="shared" si="123"/>
        <v/>
      </c>
      <c r="X69" s="458" t="str">
        <f t="shared" si="123"/>
        <v/>
      </c>
      <c r="Y69" s="456" t="str">
        <f t="shared" si="123"/>
        <v/>
      </c>
      <c r="Z69" s="456" t="str">
        <f t="shared" si="123"/>
        <v/>
      </c>
      <c r="AA69" s="459" t="str">
        <f t="shared" si="123"/>
        <v/>
      </c>
      <c r="AB69" s="460" t="str">
        <f t="shared" si="123"/>
        <v/>
      </c>
      <c r="AC69" s="456" t="str">
        <f t="shared" si="123"/>
        <v/>
      </c>
      <c r="AD69" s="456" t="str">
        <f t="shared" si="123"/>
        <v/>
      </c>
      <c r="AE69" s="457" t="str">
        <f t="shared" si="123"/>
        <v/>
      </c>
      <c r="AF69" s="458">
        <f t="shared" si="123"/>
        <v>1</v>
      </c>
      <c r="AG69" s="456">
        <f t="shared" si="123"/>
        <v>1</v>
      </c>
      <c r="AH69" s="456">
        <f t="shared" si="123"/>
        <v>1</v>
      </c>
      <c r="AI69" s="459">
        <f t="shared" si="123"/>
        <v>1</v>
      </c>
      <c r="AJ69" s="460">
        <f t="shared" si="122"/>
        <v>1</v>
      </c>
      <c r="AK69" s="456">
        <f t="shared" si="122"/>
        <v>1</v>
      </c>
      <c r="AL69" s="456">
        <f t="shared" si="122"/>
        <v>1</v>
      </c>
      <c r="AM69" s="457">
        <f t="shared" si="122"/>
        <v>1</v>
      </c>
      <c r="AN69" s="458">
        <f t="shared" si="122"/>
        <v>1</v>
      </c>
      <c r="AO69" s="456">
        <f t="shared" si="122"/>
        <v>1</v>
      </c>
      <c r="AP69" s="456">
        <f t="shared" si="122"/>
        <v>1</v>
      </c>
      <c r="AQ69" s="459">
        <f t="shared" si="122"/>
        <v>1</v>
      </c>
      <c r="AR69" s="460">
        <f t="shared" si="122"/>
        <v>1</v>
      </c>
      <c r="AS69" s="456">
        <f t="shared" si="122"/>
        <v>1</v>
      </c>
      <c r="AT69" s="456">
        <f t="shared" si="122"/>
        <v>1</v>
      </c>
      <c r="AU69" s="457">
        <f t="shared" si="122"/>
        <v>1</v>
      </c>
      <c r="AV69" s="458" t="str">
        <f t="shared" si="122"/>
        <v/>
      </c>
      <c r="AW69" s="456" t="str">
        <f t="shared" si="122"/>
        <v/>
      </c>
      <c r="AX69" s="456" t="str">
        <f t="shared" si="122"/>
        <v/>
      </c>
      <c r="AY69" s="459" t="str">
        <f t="shared" si="121"/>
        <v/>
      </c>
      <c r="AZ69" s="460" t="str">
        <f t="shared" si="121"/>
        <v/>
      </c>
      <c r="BA69" s="456" t="str">
        <f t="shared" si="121"/>
        <v/>
      </c>
      <c r="BB69" s="456" t="str">
        <f t="shared" si="121"/>
        <v/>
      </c>
      <c r="BC69" s="457" t="str">
        <f t="shared" si="121"/>
        <v/>
      </c>
      <c r="BD69" s="458" t="str">
        <f t="shared" si="121"/>
        <v/>
      </c>
      <c r="BE69" s="456" t="str">
        <f t="shared" si="121"/>
        <v/>
      </c>
      <c r="BF69" s="456" t="str">
        <f t="shared" si="121"/>
        <v/>
      </c>
      <c r="BG69" s="459" t="str">
        <f t="shared" si="121"/>
        <v/>
      </c>
      <c r="BH69" s="460" t="str">
        <f t="shared" si="121"/>
        <v/>
      </c>
      <c r="BI69" s="456" t="str">
        <f t="shared" si="121"/>
        <v/>
      </c>
      <c r="BJ69" s="456" t="str">
        <f t="shared" si="121"/>
        <v/>
      </c>
      <c r="BK69" s="457" t="str">
        <f t="shared" si="121"/>
        <v/>
      </c>
      <c r="BL69" s="458" t="str">
        <f t="shared" si="121"/>
        <v/>
      </c>
      <c r="BM69" s="456" t="str">
        <f t="shared" si="121"/>
        <v/>
      </c>
      <c r="BN69" s="456" t="str">
        <f t="shared" si="120"/>
        <v/>
      </c>
      <c r="BO69" s="459" t="str">
        <f t="shared" si="120"/>
        <v/>
      </c>
      <c r="BP69" s="458" t="str">
        <f t="shared" si="120"/>
        <v/>
      </c>
      <c r="BQ69" s="456" t="str">
        <f t="shared" si="120"/>
        <v/>
      </c>
      <c r="BR69" s="456" t="str">
        <f t="shared" si="120"/>
        <v/>
      </c>
      <c r="BS69" s="459" t="str">
        <f t="shared" si="120"/>
        <v/>
      </c>
      <c r="BT69" s="460" t="str">
        <f t="shared" si="120"/>
        <v/>
      </c>
      <c r="BU69" s="456" t="str">
        <f t="shared" si="120"/>
        <v/>
      </c>
      <c r="BV69" s="456" t="str">
        <f t="shared" si="120"/>
        <v/>
      </c>
      <c r="BW69" s="461" t="str">
        <f t="shared" si="120"/>
        <v/>
      </c>
      <c r="BX69" s="441"/>
    </row>
    <row r="70" spans="1:76" ht="15.9" customHeight="1">
      <c r="A70" s="496"/>
      <c r="B70" s="452" t="s">
        <v>1086</v>
      </c>
      <c r="C70" s="453" t="s">
        <v>1024</v>
      </c>
      <c r="D70" s="616" t="s">
        <v>1146</v>
      </c>
      <c r="E70" s="453" t="s">
        <v>1138</v>
      </c>
      <c r="F70" s="395" t="s">
        <v>960</v>
      </c>
      <c r="G70" s="453" t="s">
        <v>1138</v>
      </c>
      <c r="H70" s="453" t="s">
        <v>1138</v>
      </c>
      <c r="I70" s="525" t="s">
        <v>1022</v>
      </c>
      <c r="J70" s="519">
        <v>8</v>
      </c>
      <c r="K70" s="520">
        <v>0</v>
      </c>
      <c r="L70" s="454" t="s">
        <v>971</v>
      </c>
      <c r="M70" s="521">
        <v>13</v>
      </c>
      <c r="N70" s="522">
        <v>0</v>
      </c>
      <c r="O70" s="523"/>
      <c r="P70" s="520"/>
      <c r="Q70" s="454" t="s">
        <v>971</v>
      </c>
      <c r="R70" s="521"/>
      <c r="S70" s="524"/>
      <c r="T70" s="455" t="str">
        <f t="shared" si="123"/>
        <v/>
      </c>
      <c r="U70" s="456" t="str">
        <f t="shared" si="123"/>
        <v/>
      </c>
      <c r="V70" s="456" t="str">
        <f t="shared" si="123"/>
        <v/>
      </c>
      <c r="W70" s="457" t="str">
        <f t="shared" si="123"/>
        <v/>
      </c>
      <c r="X70" s="458">
        <f t="shared" si="123"/>
        <v>1</v>
      </c>
      <c r="Y70" s="456">
        <f t="shared" si="123"/>
        <v>1</v>
      </c>
      <c r="Z70" s="456">
        <f t="shared" si="123"/>
        <v>1</v>
      </c>
      <c r="AA70" s="459">
        <f t="shared" si="123"/>
        <v>1</v>
      </c>
      <c r="AB70" s="460">
        <f t="shared" si="123"/>
        <v>1</v>
      </c>
      <c r="AC70" s="456">
        <f t="shared" si="123"/>
        <v>1</v>
      </c>
      <c r="AD70" s="456">
        <f t="shared" si="123"/>
        <v>1</v>
      </c>
      <c r="AE70" s="457">
        <f t="shared" si="123"/>
        <v>1</v>
      </c>
      <c r="AF70" s="458">
        <f t="shared" si="123"/>
        <v>1</v>
      </c>
      <c r="AG70" s="456">
        <f t="shared" si="123"/>
        <v>1</v>
      </c>
      <c r="AH70" s="456">
        <f t="shared" si="123"/>
        <v>1</v>
      </c>
      <c r="AI70" s="459">
        <f t="shared" si="123"/>
        <v>1</v>
      </c>
      <c r="AJ70" s="460">
        <f t="shared" si="122"/>
        <v>1</v>
      </c>
      <c r="AK70" s="456">
        <f t="shared" si="122"/>
        <v>1</v>
      </c>
      <c r="AL70" s="456">
        <f t="shared" si="122"/>
        <v>1</v>
      </c>
      <c r="AM70" s="457">
        <f t="shared" si="122"/>
        <v>1</v>
      </c>
      <c r="AN70" s="458">
        <f t="shared" si="122"/>
        <v>1</v>
      </c>
      <c r="AO70" s="456">
        <f t="shared" si="122"/>
        <v>1</v>
      </c>
      <c r="AP70" s="456">
        <f t="shared" si="122"/>
        <v>1</v>
      </c>
      <c r="AQ70" s="459">
        <f t="shared" si="122"/>
        <v>1</v>
      </c>
      <c r="AR70" s="460" t="str">
        <f t="shared" si="122"/>
        <v/>
      </c>
      <c r="AS70" s="456" t="str">
        <f t="shared" si="122"/>
        <v/>
      </c>
      <c r="AT70" s="456" t="str">
        <f t="shared" si="122"/>
        <v/>
      </c>
      <c r="AU70" s="457" t="str">
        <f t="shared" si="122"/>
        <v/>
      </c>
      <c r="AV70" s="458" t="str">
        <f t="shared" si="122"/>
        <v/>
      </c>
      <c r="AW70" s="456" t="str">
        <f t="shared" si="122"/>
        <v/>
      </c>
      <c r="AX70" s="456" t="str">
        <f t="shared" si="122"/>
        <v/>
      </c>
      <c r="AY70" s="459" t="str">
        <f t="shared" si="121"/>
        <v/>
      </c>
      <c r="AZ70" s="460" t="str">
        <f t="shared" si="121"/>
        <v/>
      </c>
      <c r="BA70" s="456" t="str">
        <f t="shared" si="121"/>
        <v/>
      </c>
      <c r="BB70" s="456" t="str">
        <f t="shared" si="121"/>
        <v/>
      </c>
      <c r="BC70" s="457" t="str">
        <f t="shared" si="121"/>
        <v/>
      </c>
      <c r="BD70" s="458" t="str">
        <f t="shared" si="121"/>
        <v/>
      </c>
      <c r="BE70" s="456" t="str">
        <f t="shared" si="121"/>
        <v/>
      </c>
      <c r="BF70" s="456" t="str">
        <f t="shared" si="121"/>
        <v/>
      </c>
      <c r="BG70" s="459" t="str">
        <f t="shared" si="121"/>
        <v/>
      </c>
      <c r="BH70" s="460" t="str">
        <f t="shared" si="121"/>
        <v/>
      </c>
      <c r="BI70" s="456" t="str">
        <f t="shared" si="121"/>
        <v/>
      </c>
      <c r="BJ70" s="456" t="str">
        <f t="shared" si="121"/>
        <v/>
      </c>
      <c r="BK70" s="457" t="str">
        <f t="shared" si="121"/>
        <v/>
      </c>
      <c r="BL70" s="458" t="str">
        <f t="shared" si="121"/>
        <v/>
      </c>
      <c r="BM70" s="456" t="str">
        <f t="shared" si="121"/>
        <v/>
      </c>
      <c r="BN70" s="456" t="str">
        <f t="shared" si="120"/>
        <v/>
      </c>
      <c r="BO70" s="459" t="str">
        <f t="shared" si="120"/>
        <v/>
      </c>
      <c r="BP70" s="458" t="str">
        <f t="shared" si="120"/>
        <v/>
      </c>
      <c r="BQ70" s="456" t="str">
        <f t="shared" si="120"/>
        <v/>
      </c>
      <c r="BR70" s="456" t="str">
        <f t="shared" si="120"/>
        <v/>
      </c>
      <c r="BS70" s="459" t="str">
        <f t="shared" si="120"/>
        <v/>
      </c>
      <c r="BT70" s="460" t="str">
        <f t="shared" si="120"/>
        <v/>
      </c>
      <c r="BU70" s="456" t="str">
        <f t="shared" si="120"/>
        <v/>
      </c>
      <c r="BV70" s="456" t="str">
        <f t="shared" si="120"/>
        <v/>
      </c>
      <c r="BW70" s="461" t="str">
        <f t="shared" si="120"/>
        <v/>
      </c>
      <c r="BX70" s="441"/>
    </row>
    <row r="71" spans="1:76" ht="15.9" customHeight="1">
      <c r="A71" s="496"/>
      <c r="B71" s="452" t="s">
        <v>1087</v>
      </c>
      <c r="C71" s="453" t="s">
        <v>1024</v>
      </c>
      <c r="D71" s="616" t="s">
        <v>1146</v>
      </c>
      <c r="E71" s="453" t="s">
        <v>1138</v>
      </c>
      <c r="F71" s="395" t="s">
        <v>202</v>
      </c>
      <c r="G71" s="453" t="s">
        <v>1147</v>
      </c>
      <c r="H71" s="453" t="s">
        <v>1021</v>
      </c>
      <c r="I71" s="525" t="s">
        <v>1022</v>
      </c>
      <c r="J71" s="519">
        <v>10</v>
      </c>
      <c r="K71" s="520">
        <v>0</v>
      </c>
      <c r="L71" s="454" t="s">
        <v>971</v>
      </c>
      <c r="M71" s="521">
        <v>19</v>
      </c>
      <c r="N71" s="522">
        <v>0</v>
      </c>
      <c r="O71" s="523">
        <v>12</v>
      </c>
      <c r="P71" s="520">
        <v>0</v>
      </c>
      <c r="Q71" s="454" t="s">
        <v>971</v>
      </c>
      <c r="R71" s="521">
        <v>13</v>
      </c>
      <c r="S71" s="524">
        <v>0</v>
      </c>
      <c r="T71" s="455" t="str">
        <f t="shared" si="123"/>
        <v/>
      </c>
      <c r="U71" s="456" t="str">
        <f t="shared" si="123"/>
        <v/>
      </c>
      <c r="V71" s="456" t="str">
        <f t="shared" si="123"/>
        <v/>
      </c>
      <c r="W71" s="457" t="str">
        <f t="shared" si="123"/>
        <v/>
      </c>
      <c r="X71" s="458" t="str">
        <f t="shared" si="123"/>
        <v/>
      </c>
      <c r="Y71" s="456" t="str">
        <f t="shared" si="123"/>
        <v/>
      </c>
      <c r="Z71" s="456" t="str">
        <f t="shared" si="123"/>
        <v/>
      </c>
      <c r="AA71" s="459" t="str">
        <f t="shared" si="123"/>
        <v/>
      </c>
      <c r="AB71" s="460" t="str">
        <f t="shared" si="123"/>
        <v/>
      </c>
      <c r="AC71" s="456" t="str">
        <f t="shared" si="123"/>
        <v/>
      </c>
      <c r="AD71" s="456" t="str">
        <f t="shared" si="123"/>
        <v/>
      </c>
      <c r="AE71" s="457" t="str">
        <f t="shared" si="123"/>
        <v/>
      </c>
      <c r="AF71" s="458">
        <f t="shared" si="123"/>
        <v>1</v>
      </c>
      <c r="AG71" s="456">
        <f t="shared" si="123"/>
        <v>1</v>
      </c>
      <c r="AH71" s="456">
        <f t="shared" si="123"/>
        <v>1</v>
      </c>
      <c r="AI71" s="459">
        <f t="shared" si="123"/>
        <v>1</v>
      </c>
      <c r="AJ71" s="460">
        <f t="shared" si="122"/>
        <v>1</v>
      </c>
      <c r="AK71" s="456">
        <f t="shared" si="122"/>
        <v>1</v>
      </c>
      <c r="AL71" s="456">
        <f t="shared" si="122"/>
        <v>1</v>
      </c>
      <c r="AM71" s="457">
        <f t="shared" si="122"/>
        <v>1</v>
      </c>
      <c r="AN71" s="458" t="str">
        <f t="shared" si="122"/>
        <v>休</v>
      </c>
      <c r="AO71" s="456" t="str">
        <f t="shared" si="122"/>
        <v>休</v>
      </c>
      <c r="AP71" s="456" t="str">
        <f t="shared" si="122"/>
        <v>休</v>
      </c>
      <c r="AQ71" s="459" t="str">
        <f t="shared" si="122"/>
        <v>休</v>
      </c>
      <c r="AR71" s="460">
        <f t="shared" si="122"/>
        <v>1</v>
      </c>
      <c r="AS71" s="456">
        <f t="shared" si="122"/>
        <v>1</v>
      </c>
      <c r="AT71" s="456">
        <f t="shared" si="122"/>
        <v>1</v>
      </c>
      <c r="AU71" s="457">
        <f t="shared" si="122"/>
        <v>1</v>
      </c>
      <c r="AV71" s="458">
        <f t="shared" si="122"/>
        <v>1</v>
      </c>
      <c r="AW71" s="456">
        <f t="shared" si="122"/>
        <v>1</v>
      </c>
      <c r="AX71" s="456">
        <f t="shared" si="122"/>
        <v>1</v>
      </c>
      <c r="AY71" s="459">
        <f t="shared" si="121"/>
        <v>1</v>
      </c>
      <c r="AZ71" s="460">
        <f t="shared" si="121"/>
        <v>1</v>
      </c>
      <c r="BA71" s="456">
        <f t="shared" si="121"/>
        <v>1</v>
      </c>
      <c r="BB71" s="456">
        <f t="shared" si="121"/>
        <v>1</v>
      </c>
      <c r="BC71" s="457">
        <f t="shared" si="121"/>
        <v>1</v>
      </c>
      <c r="BD71" s="458">
        <f t="shared" si="121"/>
        <v>1</v>
      </c>
      <c r="BE71" s="456">
        <f t="shared" si="121"/>
        <v>1</v>
      </c>
      <c r="BF71" s="456">
        <f t="shared" si="121"/>
        <v>1</v>
      </c>
      <c r="BG71" s="459">
        <f t="shared" si="121"/>
        <v>1</v>
      </c>
      <c r="BH71" s="460">
        <f t="shared" si="121"/>
        <v>1</v>
      </c>
      <c r="BI71" s="456">
        <f t="shared" si="121"/>
        <v>1</v>
      </c>
      <c r="BJ71" s="456">
        <f t="shared" si="121"/>
        <v>1</v>
      </c>
      <c r="BK71" s="457">
        <f t="shared" si="121"/>
        <v>1</v>
      </c>
      <c r="BL71" s="458">
        <f t="shared" si="121"/>
        <v>1</v>
      </c>
      <c r="BM71" s="456">
        <f t="shared" si="121"/>
        <v>1</v>
      </c>
      <c r="BN71" s="456">
        <f t="shared" si="120"/>
        <v>1</v>
      </c>
      <c r="BO71" s="459">
        <f t="shared" si="120"/>
        <v>1</v>
      </c>
      <c r="BP71" s="458" t="str">
        <f t="shared" si="120"/>
        <v/>
      </c>
      <c r="BQ71" s="456" t="str">
        <f t="shared" si="120"/>
        <v/>
      </c>
      <c r="BR71" s="456" t="str">
        <f t="shared" si="120"/>
        <v/>
      </c>
      <c r="BS71" s="459" t="str">
        <f t="shared" si="120"/>
        <v/>
      </c>
      <c r="BT71" s="460" t="str">
        <f t="shared" si="120"/>
        <v/>
      </c>
      <c r="BU71" s="456" t="str">
        <f t="shared" si="120"/>
        <v/>
      </c>
      <c r="BV71" s="456" t="str">
        <f t="shared" si="120"/>
        <v/>
      </c>
      <c r="BW71" s="461" t="str">
        <f t="shared" si="120"/>
        <v/>
      </c>
      <c r="BX71" s="441"/>
    </row>
    <row r="72" spans="1:76" ht="15.9" customHeight="1">
      <c r="A72" s="496"/>
      <c r="B72" s="452" t="s">
        <v>1088</v>
      </c>
      <c r="C72" s="453" t="s">
        <v>1024</v>
      </c>
      <c r="D72" s="453" t="s">
        <v>1148</v>
      </c>
      <c r="E72" s="453" t="s">
        <v>1138</v>
      </c>
      <c r="F72" s="395" t="s">
        <v>202</v>
      </c>
      <c r="G72" s="453" t="s">
        <v>1138</v>
      </c>
      <c r="H72" s="453" t="s">
        <v>1149</v>
      </c>
      <c r="I72" s="525" t="s">
        <v>1022</v>
      </c>
      <c r="J72" s="519">
        <v>7</v>
      </c>
      <c r="K72" s="520">
        <v>0</v>
      </c>
      <c r="L72" s="454" t="s">
        <v>971</v>
      </c>
      <c r="M72" s="521">
        <v>9</v>
      </c>
      <c r="N72" s="522">
        <v>0</v>
      </c>
      <c r="O72" s="523"/>
      <c r="P72" s="520"/>
      <c r="Q72" s="454" t="s">
        <v>971</v>
      </c>
      <c r="R72" s="521"/>
      <c r="S72" s="524"/>
      <c r="T72" s="455">
        <f t="shared" si="123"/>
        <v>1</v>
      </c>
      <c r="U72" s="456">
        <f t="shared" si="123"/>
        <v>1</v>
      </c>
      <c r="V72" s="456">
        <f t="shared" si="123"/>
        <v>1</v>
      </c>
      <c r="W72" s="457">
        <f t="shared" si="123"/>
        <v>1</v>
      </c>
      <c r="X72" s="458">
        <f t="shared" si="123"/>
        <v>1</v>
      </c>
      <c r="Y72" s="456">
        <f t="shared" si="123"/>
        <v>1</v>
      </c>
      <c r="Z72" s="456">
        <f t="shared" si="123"/>
        <v>1</v>
      </c>
      <c r="AA72" s="459">
        <f t="shared" si="123"/>
        <v>1</v>
      </c>
      <c r="AB72" s="460" t="str">
        <f t="shared" si="123"/>
        <v/>
      </c>
      <c r="AC72" s="456" t="str">
        <f t="shared" si="123"/>
        <v/>
      </c>
      <c r="AD72" s="456" t="str">
        <f t="shared" si="123"/>
        <v/>
      </c>
      <c r="AE72" s="457" t="str">
        <f t="shared" si="123"/>
        <v/>
      </c>
      <c r="AF72" s="458" t="str">
        <f t="shared" si="123"/>
        <v/>
      </c>
      <c r="AG72" s="456" t="str">
        <f t="shared" si="123"/>
        <v/>
      </c>
      <c r="AH72" s="456" t="str">
        <f t="shared" si="123"/>
        <v/>
      </c>
      <c r="AI72" s="459" t="str">
        <f t="shared" si="123"/>
        <v/>
      </c>
      <c r="AJ72" s="460" t="str">
        <f t="shared" si="122"/>
        <v/>
      </c>
      <c r="AK72" s="456" t="str">
        <f t="shared" si="122"/>
        <v/>
      </c>
      <c r="AL72" s="456" t="str">
        <f t="shared" si="122"/>
        <v/>
      </c>
      <c r="AM72" s="457" t="str">
        <f t="shared" si="122"/>
        <v/>
      </c>
      <c r="AN72" s="458" t="str">
        <f t="shared" si="122"/>
        <v/>
      </c>
      <c r="AO72" s="456" t="str">
        <f t="shared" si="122"/>
        <v/>
      </c>
      <c r="AP72" s="456" t="str">
        <f t="shared" si="122"/>
        <v/>
      </c>
      <c r="AQ72" s="459" t="str">
        <f t="shared" si="122"/>
        <v/>
      </c>
      <c r="AR72" s="460" t="str">
        <f t="shared" si="122"/>
        <v/>
      </c>
      <c r="AS72" s="456" t="str">
        <f t="shared" si="122"/>
        <v/>
      </c>
      <c r="AT72" s="456" t="str">
        <f t="shared" si="122"/>
        <v/>
      </c>
      <c r="AU72" s="457" t="str">
        <f t="shared" si="122"/>
        <v/>
      </c>
      <c r="AV72" s="458" t="str">
        <f t="shared" si="122"/>
        <v/>
      </c>
      <c r="AW72" s="456" t="str">
        <f t="shared" si="122"/>
        <v/>
      </c>
      <c r="AX72" s="456" t="str">
        <f t="shared" si="122"/>
        <v/>
      </c>
      <c r="AY72" s="459" t="str">
        <f t="shared" si="121"/>
        <v/>
      </c>
      <c r="AZ72" s="460" t="str">
        <f t="shared" si="121"/>
        <v/>
      </c>
      <c r="BA72" s="456" t="str">
        <f t="shared" si="121"/>
        <v/>
      </c>
      <c r="BB72" s="456" t="str">
        <f t="shared" si="121"/>
        <v/>
      </c>
      <c r="BC72" s="457" t="str">
        <f t="shared" si="121"/>
        <v/>
      </c>
      <c r="BD72" s="458" t="str">
        <f t="shared" si="121"/>
        <v/>
      </c>
      <c r="BE72" s="456" t="str">
        <f t="shared" si="121"/>
        <v/>
      </c>
      <c r="BF72" s="456" t="str">
        <f t="shared" si="121"/>
        <v/>
      </c>
      <c r="BG72" s="459" t="str">
        <f t="shared" si="121"/>
        <v/>
      </c>
      <c r="BH72" s="460" t="str">
        <f t="shared" si="121"/>
        <v/>
      </c>
      <c r="BI72" s="456" t="str">
        <f t="shared" si="121"/>
        <v/>
      </c>
      <c r="BJ72" s="456" t="str">
        <f t="shared" si="121"/>
        <v/>
      </c>
      <c r="BK72" s="457" t="str">
        <f t="shared" si="121"/>
        <v/>
      </c>
      <c r="BL72" s="458" t="str">
        <f t="shared" si="121"/>
        <v/>
      </c>
      <c r="BM72" s="456" t="str">
        <f t="shared" si="121"/>
        <v/>
      </c>
      <c r="BN72" s="456" t="str">
        <f t="shared" si="120"/>
        <v/>
      </c>
      <c r="BO72" s="459" t="str">
        <f t="shared" si="120"/>
        <v/>
      </c>
      <c r="BP72" s="458" t="str">
        <f t="shared" si="120"/>
        <v/>
      </c>
      <c r="BQ72" s="456" t="str">
        <f t="shared" si="120"/>
        <v/>
      </c>
      <c r="BR72" s="456" t="str">
        <f t="shared" si="120"/>
        <v/>
      </c>
      <c r="BS72" s="459" t="str">
        <f t="shared" si="120"/>
        <v/>
      </c>
      <c r="BT72" s="460" t="str">
        <f t="shared" si="120"/>
        <v/>
      </c>
      <c r="BU72" s="456" t="str">
        <f t="shared" si="120"/>
        <v/>
      </c>
      <c r="BV72" s="456" t="str">
        <f t="shared" si="120"/>
        <v/>
      </c>
      <c r="BW72" s="461" t="str">
        <f t="shared" si="120"/>
        <v/>
      </c>
      <c r="BX72" s="441"/>
    </row>
    <row r="73" spans="1:76" ht="15.9" hidden="1" customHeight="1">
      <c r="A73" s="496"/>
      <c r="B73" s="452" t="s">
        <v>1089</v>
      </c>
      <c r="C73" s="453"/>
      <c r="D73" s="453" t="s">
        <v>1150</v>
      </c>
      <c r="E73" s="453" t="s">
        <v>1138</v>
      </c>
      <c r="F73" s="395" t="s">
        <v>960</v>
      </c>
      <c r="G73" s="453" t="s">
        <v>1138</v>
      </c>
      <c r="H73" s="453" t="s">
        <v>1138</v>
      </c>
      <c r="I73" s="525"/>
      <c r="J73" s="519"/>
      <c r="K73" s="520"/>
      <c r="L73" s="454" t="s">
        <v>971</v>
      </c>
      <c r="M73" s="521"/>
      <c r="N73" s="522"/>
      <c r="O73" s="523"/>
      <c r="P73" s="520"/>
      <c r="Q73" s="454" t="s">
        <v>971</v>
      </c>
      <c r="R73" s="521"/>
      <c r="S73" s="524"/>
      <c r="T73" s="455" t="str">
        <f t="shared" si="123"/>
        <v/>
      </c>
      <c r="U73" s="456" t="str">
        <f t="shared" si="123"/>
        <v/>
      </c>
      <c r="V73" s="456" t="str">
        <f t="shared" si="123"/>
        <v/>
      </c>
      <c r="W73" s="457" t="str">
        <f t="shared" si="123"/>
        <v/>
      </c>
      <c r="X73" s="458" t="str">
        <f t="shared" si="123"/>
        <v/>
      </c>
      <c r="Y73" s="456" t="str">
        <f t="shared" si="123"/>
        <v/>
      </c>
      <c r="Z73" s="456" t="str">
        <f t="shared" si="123"/>
        <v/>
      </c>
      <c r="AA73" s="459" t="str">
        <f t="shared" si="123"/>
        <v/>
      </c>
      <c r="AB73" s="460" t="str">
        <f t="shared" si="123"/>
        <v/>
      </c>
      <c r="AC73" s="456" t="str">
        <f t="shared" si="123"/>
        <v/>
      </c>
      <c r="AD73" s="456" t="str">
        <f t="shared" si="123"/>
        <v/>
      </c>
      <c r="AE73" s="457" t="str">
        <f t="shared" si="123"/>
        <v/>
      </c>
      <c r="AF73" s="458" t="str">
        <f t="shared" si="123"/>
        <v/>
      </c>
      <c r="AG73" s="456" t="str">
        <f t="shared" si="123"/>
        <v/>
      </c>
      <c r="AH73" s="456" t="str">
        <f t="shared" si="123"/>
        <v/>
      </c>
      <c r="AI73" s="459" t="str">
        <f t="shared" si="123"/>
        <v/>
      </c>
      <c r="AJ73" s="460" t="str">
        <f t="shared" si="122"/>
        <v/>
      </c>
      <c r="AK73" s="456" t="str">
        <f t="shared" si="122"/>
        <v/>
      </c>
      <c r="AL73" s="456" t="str">
        <f t="shared" si="122"/>
        <v/>
      </c>
      <c r="AM73" s="457" t="str">
        <f t="shared" si="122"/>
        <v/>
      </c>
      <c r="AN73" s="458" t="str">
        <f t="shared" si="122"/>
        <v/>
      </c>
      <c r="AO73" s="456" t="str">
        <f t="shared" si="122"/>
        <v/>
      </c>
      <c r="AP73" s="456" t="str">
        <f t="shared" si="122"/>
        <v/>
      </c>
      <c r="AQ73" s="459" t="str">
        <f t="shared" si="122"/>
        <v/>
      </c>
      <c r="AR73" s="460" t="str">
        <f t="shared" si="122"/>
        <v/>
      </c>
      <c r="AS73" s="456" t="str">
        <f t="shared" si="122"/>
        <v/>
      </c>
      <c r="AT73" s="456" t="str">
        <f t="shared" si="122"/>
        <v/>
      </c>
      <c r="AU73" s="457" t="str">
        <f t="shared" si="122"/>
        <v/>
      </c>
      <c r="AV73" s="458" t="str">
        <f t="shared" si="122"/>
        <v/>
      </c>
      <c r="AW73" s="456" t="str">
        <f t="shared" si="122"/>
        <v/>
      </c>
      <c r="AX73" s="456" t="str">
        <f t="shared" si="122"/>
        <v/>
      </c>
      <c r="AY73" s="459" t="str">
        <f t="shared" si="121"/>
        <v/>
      </c>
      <c r="AZ73" s="460" t="str">
        <f t="shared" si="121"/>
        <v/>
      </c>
      <c r="BA73" s="456" t="str">
        <f t="shared" si="121"/>
        <v/>
      </c>
      <c r="BB73" s="456" t="str">
        <f t="shared" si="121"/>
        <v/>
      </c>
      <c r="BC73" s="457" t="str">
        <f t="shared" si="121"/>
        <v/>
      </c>
      <c r="BD73" s="458" t="str">
        <f t="shared" si="121"/>
        <v/>
      </c>
      <c r="BE73" s="456" t="str">
        <f t="shared" si="121"/>
        <v/>
      </c>
      <c r="BF73" s="456" t="str">
        <f t="shared" si="121"/>
        <v/>
      </c>
      <c r="BG73" s="459" t="str">
        <f t="shared" si="121"/>
        <v/>
      </c>
      <c r="BH73" s="460" t="str">
        <f t="shared" si="121"/>
        <v/>
      </c>
      <c r="BI73" s="456" t="str">
        <f t="shared" si="121"/>
        <v/>
      </c>
      <c r="BJ73" s="456" t="str">
        <f t="shared" si="121"/>
        <v/>
      </c>
      <c r="BK73" s="457" t="str">
        <f t="shared" si="121"/>
        <v/>
      </c>
      <c r="BL73" s="458" t="str">
        <f t="shared" si="121"/>
        <v/>
      </c>
      <c r="BM73" s="456" t="str">
        <f t="shared" si="121"/>
        <v/>
      </c>
      <c r="BN73" s="456" t="str">
        <f t="shared" si="120"/>
        <v/>
      </c>
      <c r="BO73" s="459" t="str">
        <f t="shared" si="120"/>
        <v/>
      </c>
      <c r="BP73" s="458" t="str">
        <f t="shared" si="120"/>
        <v/>
      </c>
      <c r="BQ73" s="456" t="str">
        <f t="shared" si="120"/>
        <v/>
      </c>
      <c r="BR73" s="456" t="str">
        <f t="shared" si="120"/>
        <v/>
      </c>
      <c r="BS73" s="459" t="str">
        <f t="shared" si="120"/>
        <v/>
      </c>
      <c r="BT73" s="460" t="str">
        <f t="shared" si="120"/>
        <v/>
      </c>
      <c r="BU73" s="456" t="str">
        <f t="shared" si="120"/>
        <v/>
      </c>
      <c r="BV73" s="456" t="str">
        <f t="shared" si="120"/>
        <v/>
      </c>
      <c r="BW73" s="461" t="str">
        <f t="shared" si="120"/>
        <v/>
      </c>
      <c r="BX73" s="441"/>
    </row>
    <row r="74" spans="1:76" ht="15.9" hidden="1" customHeight="1">
      <c r="A74" s="496"/>
      <c r="B74" s="452" t="s">
        <v>1090</v>
      </c>
      <c r="C74" s="453"/>
      <c r="D74" s="453" t="s">
        <v>1150</v>
      </c>
      <c r="E74" s="453" t="s">
        <v>1138</v>
      </c>
      <c r="F74" s="395" t="s">
        <v>960</v>
      </c>
      <c r="G74" s="453" t="s">
        <v>1138</v>
      </c>
      <c r="H74" s="453" t="s">
        <v>1138</v>
      </c>
      <c r="I74" s="525"/>
      <c r="J74" s="519"/>
      <c r="K74" s="520"/>
      <c r="L74" s="454" t="s">
        <v>971</v>
      </c>
      <c r="M74" s="521"/>
      <c r="N74" s="522"/>
      <c r="O74" s="523"/>
      <c r="P74" s="520"/>
      <c r="Q74" s="454" t="s">
        <v>971</v>
      </c>
      <c r="R74" s="521"/>
      <c r="S74" s="524"/>
      <c r="T74" s="455" t="str">
        <f t="shared" si="123"/>
        <v/>
      </c>
      <c r="U74" s="456" t="str">
        <f t="shared" si="123"/>
        <v/>
      </c>
      <c r="V74" s="456" t="str">
        <f t="shared" si="123"/>
        <v/>
      </c>
      <c r="W74" s="457" t="str">
        <f t="shared" si="123"/>
        <v/>
      </c>
      <c r="X74" s="458" t="str">
        <f t="shared" si="123"/>
        <v/>
      </c>
      <c r="Y74" s="456" t="str">
        <f t="shared" si="123"/>
        <v/>
      </c>
      <c r="Z74" s="456" t="str">
        <f t="shared" si="123"/>
        <v/>
      </c>
      <c r="AA74" s="459" t="str">
        <f t="shared" si="123"/>
        <v/>
      </c>
      <c r="AB74" s="460" t="str">
        <f t="shared" si="123"/>
        <v/>
      </c>
      <c r="AC74" s="456" t="str">
        <f t="shared" si="123"/>
        <v/>
      </c>
      <c r="AD74" s="456" t="str">
        <f t="shared" si="123"/>
        <v/>
      </c>
      <c r="AE74" s="457" t="str">
        <f t="shared" si="123"/>
        <v/>
      </c>
      <c r="AF74" s="458" t="str">
        <f t="shared" si="123"/>
        <v/>
      </c>
      <c r="AG74" s="456" t="str">
        <f t="shared" si="123"/>
        <v/>
      </c>
      <c r="AH74" s="456" t="str">
        <f t="shared" si="123"/>
        <v/>
      </c>
      <c r="AI74" s="459" t="str">
        <f t="shared" si="123"/>
        <v/>
      </c>
      <c r="AJ74" s="460" t="str">
        <f t="shared" si="122"/>
        <v/>
      </c>
      <c r="AK74" s="456" t="str">
        <f t="shared" si="122"/>
        <v/>
      </c>
      <c r="AL74" s="456" t="str">
        <f t="shared" si="122"/>
        <v/>
      </c>
      <c r="AM74" s="457" t="str">
        <f t="shared" si="122"/>
        <v/>
      </c>
      <c r="AN74" s="458" t="str">
        <f t="shared" si="122"/>
        <v/>
      </c>
      <c r="AO74" s="456" t="str">
        <f t="shared" si="122"/>
        <v/>
      </c>
      <c r="AP74" s="456" t="str">
        <f t="shared" si="122"/>
        <v/>
      </c>
      <c r="AQ74" s="459" t="str">
        <f t="shared" si="122"/>
        <v/>
      </c>
      <c r="AR74" s="460" t="str">
        <f t="shared" si="122"/>
        <v/>
      </c>
      <c r="AS74" s="456" t="str">
        <f t="shared" si="122"/>
        <v/>
      </c>
      <c r="AT74" s="456" t="str">
        <f t="shared" si="122"/>
        <v/>
      </c>
      <c r="AU74" s="457" t="str">
        <f t="shared" si="122"/>
        <v/>
      </c>
      <c r="AV74" s="458" t="str">
        <f t="shared" si="122"/>
        <v/>
      </c>
      <c r="AW74" s="456" t="str">
        <f t="shared" si="122"/>
        <v/>
      </c>
      <c r="AX74" s="456" t="str">
        <f t="shared" si="122"/>
        <v/>
      </c>
      <c r="AY74" s="459" t="str">
        <f t="shared" si="121"/>
        <v/>
      </c>
      <c r="AZ74" s="460" t="str">
        <f t="shared" si="121"/>
        <v/>
      </c>
      <c r="BA74" s="456" t="str">
        <f t="shared" si="121"/>
        <v/>
      </c>
      <c r="BB74" s="456" t="str">
        <f t="shared" si="121"/>
        <v/>
      </c>
      <c r="BC74" s="457" t="str">
        <f t="shared" si="121"/>
        <v/>
      </c>
      <c r="BD74" s="458" t="str">
        <f t="shared" si="121"/>
        <v/>
      </c>
      <c r="BE74" s="456" t="str">
        <f t="shared" si="121"/>
        <v/>
      </c>
      <c r="BF74" s="456" t="str">
        <f t="shared" si="121"/>
        <v/>
      </c>
      <c r="BG74" s="459" t="str">
        <f t="shared" si="121"/>
        <v/>
      </c>
      <c r="BH74" s="460" t="str">
        <f t="shared" si="121"/>
        <v/>
      </c>
      <c r="BI74" s="456" t="str">
        <f t="shared" si="121"/>
        <v/>
      </c>
      <c r="BJ74" s="456" t="str">
        <f t="shared" si="121"/>
        <v/>
      </c>
      <c r="BK74" s="457" t="str">
        <f t="shared" si="121"/>
        <v/>
      </c>
      <c r="BL74" s="458" t="str">
        <f t="shared" si="121"/>
        <v/>
      </c>
      <c r="BM74" s="456" t="str">
        <f t="shared" si="121"/>
        <v/>
      </c>
      <c r="BN74" s="456" t="str">
        <f t="shared" si="120"/>
        <v/>
      </c>
      <c r="BO74" s="459" t="str">
        <f t="shared" si="120"/>
        <v/>
      </c>
      <c r="BP74" s="458" t="str">
        <f t="shared" si="120"/>
        <v/>
      </c>
      <c r="BQ74" s="456" t="str">
        <f t="shared" si="120"/>
        <v/>
      </c>
      <c r="BR74" s="456" t="str">
        <f t="shared" si="120"/>
        <v/>
      </c>
      <c r="BS74" s="459" t="str">
        <f t="shared" si="120"/>
        <v/>
      </c>
      <c r="BT74" s="460" t="str">
        <f t="shared" si="120"/>
        <v/>
      </c>
      <c r="BU74" s="456" t="str">
        <f t="shared" si="120"/>
        <v/>
      </c>
      <c r="BV74" s="456" t="str">
        <f t="shared" si="120"/>
        <v/>
      </c>
      <c r="BW74" s="461" t="str">
        <f t="shared" si="120"/>
        <v/>
      </c>
      <c r="BX74" s="441"/>
    </row>
    <row r="75" spans="1:76" ht="15.9" hidden="1" customHeight="1">
      <c r="A75" s="496"/>
      <c r="B75" s="452" t="s">
        <v>1091</v>
      </c>
      <c r="C75" s="453"/>
      <c r="D75" s="453" t="s">
        <v>1150</v>
      </c>
      <c r="E75" s="453" t="s">
        <v>1138</v>
      </c>
      <c r="F75" s="395" t="s">
        <v>960</v>
      </c>
      <c r="G75" s="453" t="s">
        <v>1138</v>
      </c>
      <c r="H75" s="453" t="s">
        <v>1138</v>
      </c>
      <c r="I75" s="525"/>
      <c r="J75" s="519"/>
      <c r="K75" s="520"/>
      <c r="L75" s="454" t="s">
        <v>971</v>
      </c>
      <c r="M75" s="521"/>
      <c r="N75" s="522"/>
      <c r="O75" s="523"/>
      <c r="P75" s="520"/>
      <c r="Q75" s="454" t="s">
        <v>971</v>
      </c>
      <c r="R75" s="521"/>
      <c r="S75" s="524"/>
      <c r="T75" s="455" t="str">
        <f t="shared" si="123"/>
        <v/>
      </c>
      <c r="U75" s="456" t="str">
        <f t="shared" si="123"/>
        <v/>
      </c>
      <c r="V75" s="456" t="str">
        <f t="shared" si="123"/>
        <v/>
      </c>
      <c r="W75" s="457" t="str">
        <f t="shared" si="123"/>
        <v/>
      </c>
      <c r="X75" s="458" t="str">
        <f t="shared" si="123"/>
        <v/>
      </c>
      <c r="Y75" s="456" t="str">
        <f t="shared" si="123"/>
        <v/>
      </c>
      <c r="Z75" s="456" t="str">
        <f t="shared" si="123"/>
        <v/>
      </c>
      <c r="AA75" s="459" t="str">
        <f t="shared" si="123"/>
        <v/>
      </c>
      <c r="AB75" s="460" t="str">
        <f t="shared" si="123"/>
        <v/>
      </c>
      <c r="AC75" s="456" t="str">
        <f t="shared" si="123"/>
        <v/>
      </c>
      <c r="AD75" s="456" t="str">
        <f t="shared" si="123"/>
        <v/>
      </c>
      <c r="AE75" s="457" t="str">
        <f t="shared" si="123"/>
        <v/>
      </c>
      <c r="AF75" s="458" t="str">
        <f t="shared" si="123"/>
        <v/>
      </c>
      <c r="AG75" s="456" t="str">
        <f t="shared" si="123"/>
        <v/>
      </c>
      <c r="AH75" s="456" t="str">
        <f t="shared" si="123"/>
        <v/>
      </c>
      <c r="AI75" s="459" t="str">
        <f t="shared" si="123"/>
        <v/>
      </c>
      <c r="AJ75" s="460" t="str">
        <f t="shared" si="122"/>
        <v/>
      </c>
      <c r="AK75" s="456" t="str">
        <f t="shared" si="122"/>
        <v/>
      </c>
      <c r="AL75" s="456" t="str">
        <f t="shared" si="122"/>
        <v/>
      </c>
      <c r="AM75" s="457" t="str">
        <f t="shared" si="122"/>
        <v/>
      </c>
      <c r="AN75" s="458" t="str">
        <f t="shared" si="122"/>
        <v/>
      </c>
      <c r="AO75" s="456" t="str">
        <f t="shared" si="122"/>
        <v/>
      </c>
      <c r="AP75" s="456" t="str">
        <f t="shared" si="122"/>
        <v/>
      </c>
      <c r="AQ75" s="459" t="str">
        <f t="shared" si="122"/>
        <v/>
      </c>
      <c r="AR75" s="460" t="str">
        <f t="shared" si="122"/>
        <v/>
      </c>
      <c r="AS75" s="456" t="str">
        <f t="shared" si="122"/>
        <v/>
      </c>
      <c r="AT75" s="456" t="str">
        <f t="shared" si="122"/>
        <v/>
      </c>
      <c r="AU75" s="457" t="str">
        <f t="shared" si="122"/>
        <v/>
      </c>
      <c r="AV75" s="458" t="str">
        <f t="shared" si="122"/>
        <v/>
      </c>
      <c r="AW75" s="456" t="str">
        <f t="shared" si="122"/>
        <v/>
      </c>
      <c r="AX75" s="456" t="str">
        <f t="shared" si="122"/>
        <v/>
      </c>
      <c r="AY75" s="459" t="str">
        <f t="shared" si="121"/>
        <v/>
      </c>
      <c r="AZ75" s="460" t="str">
        <f t="shared" si="121"/>
        <v/>
      </c>
      <c r="BA75" s="456" t="str">
        <f t="shared" si="121"/>
        <v/>
      </c>
      <c r="BB75" s="456" t="str">
        <f t="shared" si="121"/>
        <v/>
      </c>
      <c r="BC75" s="457" t="str">
        <f t="shared" si="121"/>
        <v/>
      </c>
      <c r="BD75" s="458" t="str">
        <f t="shared" si="121"/>
        <v/>
      </c>
      <c r="BE75" s="456" t="str">
        <f t="shared" si="121"/>
        <v/>
      </c>
      <c r="BF75" s="456" t="str">
        <f t="shared" si="121"/>
        <v/>
      </c>
      <c r="BG75" s="459" t="str">
        <f t="shared" si="121"/>
        <v/>
      </c>
      <c r="BH75" s="460" t="str">
        <f t="shared" si="121"/>
        <v/>
      </c>
      <c r="BI75" s="456" t="str">
        <f t="shared" si="121"/>
        <v/>
      </c>
      <c r="BJ75" s="456" t="str">
        <f t="shared" si="121"/>
        <v/>
      </c>
      <c r="BK75" s="457" t="str">
        <f t="shared" si="121"/>
        <v/>
      </c>
      <c r="BL75" s="458" t="str">
        <f t="shared" si="121"/>
        <v/>
      </c>
      <c r="BM75" s="456" t="str">
        <f t="shared" si="121"/>
        <v/>
      </c>
      <c r="BN75" s="456" t="str">
        <f t="shared" si="120"/>
        <v/>
      </c>
      <c r="BO75" s="459" t="str">
        <f t="shared" si="120"/>
        <v/>
      </c>
      <c r="BP75" s="458" t="str">
        <f t="shared" si="120"/>
        <v/>
      </c>
      <c r="BQ75" s="456" t="str">
        <f t="shared" si="120"/>
        <v/>
      </c>
      <c r="BR75" s="456" t="str">
        <f t="shared" si="120"/>
        <v/>
      </c>
      <c r="BS75" s="459" t="str">
        <f t="shared" si="120"/>
        <v/>
      </c>
      <c r="BT75" s="460" t="str">
        <f t="shared" si="120"/>
        <v/>
      </c>
      <c r="BU75" s="456" t="str">
        <f t="shared" si="120"/>
        <v/>
      </c>
      <c r="BV75" s="456" t="str">
        <f t="shared" si="120"/>
        <v/>
      </c>
      <c r="BW75" s="461" t="str">
        <f t="shared" si="120"/>
        <v/>
      </c>
      <c r="BX75" s="441"/>
    </row>
    <row r="76" spans="1:76" ht="15.9" hidden="1" customHeight="1">
      <c r="A76" s="496"/>
      <c r="B76" s="452" t="s">
        <v>1092</v>
      </c>
      <c r="C76" s="453"/>
      <c r="D76" s="453" t="s">
        <v>1150</v>
      </c>
      <c r="E76" s="453" t="s">
        <v>1138</v>
      </c>
      <c r="F76" s="395" t="s">
        <v>960</v>
      </c>
      <c r="G76" s="453" t="s">
        <v>1138</v>
      </c>
      <c r="H76" s="453" t="s">
        <v>1138</v>
      </c>
      <c r="I76" s="525"/>
      <c r="J76" s="519"/>
      <c r="K76" s="520"/>
      <c r="L76" s="454" t="s">
        <v>971</v>
      </c>
      <c r="M76" s="521"/>
      <c r="N76" s="522"/>
      <c r="O76" s="523"/>
      <c r="P76" s="520"/>
      <c r="Q76" s="454" t="s">
        <v>971</v>
      </c>
      <c r="R76" s="521"/>
      <c r="S76" s="524"/>
      <c r="T76" s="455" t="str">
        <f t="shared" si="123"/>
        <v/>
      </c>
      <c r="U76" s="456" t="str">
        <f t="shared" si="123"/>
        <v/>
      </c>
      <c r="V76" s="456" t="str">
        <f t="shared" si="123"/>
        <v/>
      </c>
      <c r="W76" s="457" t="str">
        <f t="shared" si="123"/>
        <v/>
      </c>
      <c r="X76" s="458" t="str">
        <f t="shared" si="123"/>
        <v/>
      </c>
      <c r="Y76" s="456" t="str">
        <f t="shared" si="123"/>
        <v/>
      </c>
      <c r="Z76" s="456" t="str">
        <f t="shared" si="123"/>
        <v/>
      </c>
      <c r="AA76" s="459" t="str">
        <f t="shared" si="123"/>
        <v/>
      </c>
      <c r="AB76" s="460" t="str">
        <f t="shared" si="123"/>
        <v/>
      </c>
      <c r="AC76" s="456" t="str">
        <f t="shared" si="123"/>
        <v/>
      </c>
      <c r="AD76" s="456" t="str">
        <f t="shared" si="123"/>
        <v/>
      </c>
      <c r="AE76" s="457" t="str">
        <f t="shared" si="123"/>
        <v/>
      </c>
      <c r="AF76" s="458" t="str">
        <f t="shared" si="123"/>
        <v/>
      </c>
      <c r="AG76" s="456" t="str">
        <f t="shared" si="123"/>
        <v/>
      </c>
      <c r="AH76" s="456" t="str">
        <f t="shared" si="123"/>
        <v/>
      </c>
      <c r="AI76" s="459" t="str">
        <f t="shared" si="123"/>
        <v/>
      </c>
      <c r="AJ76" s="460" t="str">
        <f t="shared" si="122"/>
        <v/>
      </c>
      <c r="AK76" s="456" t="str">
        <f t="shared" si="122"/>
        <v/>
      </c>
      <c r="AL76" s="456" t="str">
        <f t="shared" si="122"/>
        <v/>
      </c>
      <c r="AM76" s="457" t="str">
        <f t="shared" si="122"/>
        <v/>
      </c>
      <c r="AN76" s="458" t="str">
        <f t="shared" si="122"/>
        <v/>
      </c>
      <c r="AO76" s="456" t="str">
        <f t="shared" si="122"/>
        <v/>
      </c>
      <c r="AP76" s="456" t="str">
        <f t="shared" si="122"/>
        <v/>
      </c>
      <c r="AQ76" s="459" t="str">
        <f t="shared" si="122"/>
        <v/>
      </c>
      <c r="AR76" s="460" t="str">
        <f t="shared" si="122"/>
        <v/>
      </c>
      <c r="AS76" s="456" t="str">
        <f t="shared" si="122"/>
        <v/>
      </c>
      <c r="AT76" s="456" t="str">
        <f t="shared" si="122"/>
        <v/>
      </c>
      <c r="AU76" s="457" t="str">
        <f t="shared" si="122"/>
        <v/>
      </c>
      <c r="AV76" s="458" t="str">
        <f t="shared" si="122"/>
        <v/>
      </c>
      <c r="AW76" s="456" t="str">
        <f t="shared" si="122"/>
        <v/>
      </c>
      <c r="AX76" s="456" t="str">
        <f t="shared" si="122"/>
        <v/>
      </c>
      <c r="AY76" s="459" t="str">
        <f t="shared" si="121"/>
        <v/>
      </c>
      <c r="AZ76" s="460" t="str">
        <f t="shared" si="121"/>
        <v/>
      </c>
      <c r="BA76" s="456" t="str">
        <f t="shared" si="121"/>
        <v/>
      </c>
      <c r="BB76" s="456" t="str">
        <f t="shared" si="121"/>
        <v/>
      </c>
      <c r="BC76" s="457" t="str">
        <f t="shared" si="121"/>
        <v/>
      </c>
      <c r="BD76" s="458" t="str">
        <f t="shared" si="121"/>
        <v/>
      </c>
      <c r="BE76" s="456" t="str">
        <f t="shared" si="121"/>
        <v/>
      </c>
      <c r="BF76" s="456" t="str">
        <f t="shared" si="121"/>
        <v/>
      </c>
      <c r="BG76" s="459" t="str">
        <f t="shared" si="121"/>
        <v/>
      </c>
      <c r="BH76" s="460" t="str">
        <f t="shared" si="121"/>
        <v/>
      </c>
      <c r="BI76" s="456" t="str">
        <f t="shared" si="121"/>
        <v/>
      </c>
      <c r="BJ76" s="456" t="str">
        <f t="shared" si="121"/>
        <v/>
      </c>
      <c r="BK76" s="457" t="str">
        <f t="shared" si="121"/>
        <v/>
      </c>
      <c r="BL76" s="458" t="str">
        <f t="shared" si="121"/>
        <v/>
      </c>
      <c r="BM76" s="456" t="str">
        <f t="shared" si="121"/>
        <v/>
      </c>
      <c r="BN76" s="456" t="str">
        <f t="shared" si="120"/>
        <v/>
      </c>
      <c r="BO76" s="459" t="str">
        <f t="shared" si="120"/>
        <v/>
      </c>
      <c r="BP76" s="458" t="str">
        <f t="shared" si="120"/>
        <v/>
      </c>
      <c r="BQ76" s="456" t="str">
        <f t="shared" si="120"/>
        <v/>
      </c>
      <c r="BR76" s="456" t="str">
        <f t="shared" si="120"/>
        <v/>
      </c>
      <c r="BS76" s="459" t="str">
        <f t="shared" si="120"/>
        <v/>
      </c>
      <c r="BT76" s="460" t="str">
        <f t="shared" si="120"/>
        <v/>
      </c>
      <c r="BU76" s="456" t="str">
        <f t="shared" si="120"/>
        <v/>
      </c>
      <c r="BV76" s="456" t="str">
        <f t="shared" si="120"/>
        <v/>
      </c>
      <c r="BW76" s="461" t="str">
        <f t="shared" si="120"/>
        <v/>
      </c>
      <c r="BX76" s="441"/>
    </row>
    <row r="77" spans="1:76" ht="15.9" hidden="1" customHeight="1">
      <c r="A77" s="496"/>
      <c r="B77" s="452" t="s">
        <v>1093</v>
      </c>
      <c r="C77" s="453"/>
      <c r="D77" s="453" t="s">
        <v>1150</v>
      </c>
      <c r="E77" s="453" t="s">
        <v>1138</v>
      </c>
      <c r="F77" s="395" t="s">
        <v>960</v>
      </c>
      <c r="G77" s="453" t="s">
        <v>1138</v>
      </c>
      <c r="H77" s="453" t="s">
        <v>1138</v>
      </c>
      <c r="I77" s="525"/>
      <c r="J77" s="519"/>
      <c r="K77" s="520"/>
      <c r="L77" s="454" t="s">
        <v>971</v>
      </c>
      <c r="M77" s="521"/>
      <c r="N77" s="522"/>
      <c r="O77" s="523"/>
      <c r="P77" s="520"/>
      <c r="Q77" s="454" t="s">
        <v>971</v>
      </c>
      <c r="R77" s="521"/>
      <c r="S77" s="524"/>
      <c r="T77" s="455" t="str">
        <f t="shared" si="123"/>
        <v/>
      </c>
      <c r="U77" s="456" t="str">
        <f t="shared" si="123"/>
        <v/>
      </c>
      <c r="V77" s="456" t="str">
        <f t="shared" si="123"/>
        <v/>
      </c>
      <c r="W77" s="457" t="str">
        <f t="shared" si="123"/>
        <v/>
      </c>
      <c r="X77" s="458" t="str">
        <f t="shared" si="123"/>
        <v/>
      </c>
      <c r="Y77" s="456" t="str">
        <f t="shared" si="123"/>
        <v/>
      </c>
      <c r="Z77" s="456" t="str">
        <f t="shared" si="123"/>
        <v/>
      </c>
      <c r="AA77" s="459" t="str">
        <f t="shared" si="123"/>
        <v/>
      </c>
      <c r="AB77" s="460" t="str">
        <f t="shared" si="123"/>
        <v/>
      </c>
      <c r="AC77" s="456" t="str">
        <f t="shared" si="123"/>
        <v/>
      </c>
      <c r="AD77" s="456" t="str">
        <f t="shared" si="123"/>
        <v/>
      </c>
      <c r="AE77" s="457" t="str">
        <f t="shared" si="123"/>
        <v/>
      </c>
      <c r="AF77" s="458" t="str">
        <f t="shared" si="123"/>
        <v/>
      </c>
      <c r="AG77" s="456" t="str">
        <f t="shared" si="123"/>
        <v/>
      </c>
      <c r="AH77" s="456" t="str">
        <f t="shared" si="123"/>
        <v/>
      </c>
      <c r="AI77" s="459" t="str">
        <f t="shared" si="123"/>
        <v/>
      </c>
      <c r="AJ77" s="460" t="str">
        <f t="shared" si="122"/>
        <v/>
      </c>
      <c r="AK77" s="456" t="str">
        <f t="shared" si="122"/>
        <v/>
      </c>
      <c r="AL77" s="456" t="str">
        <f t="shared" si="122"/>
        <v/>
      </c>
      <c r="AM77" s="457" t="str">
        <f t="shared" si="122"/>
        <v/>
      </c>
      <c r="AN77" s="458" t="str">
        <f t="shared" si="122"/>
        <v/>
      </c>
      <c r="AO77" s="456" t="str">
        <f t="shared" si="122"/>
        <v/>
      </c>
      <c r="AP77" s="456" t="str">
        <f t="shared" si="122"/>
        <v/>
      </c>
      <c r="AQ77" s="459" t="str">
        <f t="shared" si="122"/>
        <v/>
      </c>
      <c r="AR77" s="460" t="str">
        <f t="shared" si="122"/>
        <v/>
      </c>
      <c r="AS77" s="456" t="str">
        <f t="shared" si="122"/>
        <v/>
      </c>
      <c r="AT77" s="456" t="str">
        <f t="shared" si="122"/>
        <v/>
      </c>
      <c r="AU77" s="457" t="str">
        <f t="shared" si="122"/>
        <v/>
      </c>
      <c r="AV77" s="458" t="str">
        <f t="shared" si="122"/>
        <v/>
      </c>
      <c r="AW77" s="456" t="str">
        <f t="shared" si="122"/>
        <v/>
      </c>
      <c r="AX77" s="456" t="str">
        <f t="shared" si="122"/>
        <v/>
      </c>
      <c r="AY77" s="459" t="str">
        <f t="shared" si="121"/>
        <v/>
      </c>
      <c r="AZ77" s="460" t="str">
        <f t="shared" si="121"/>
        <v/>
      </c>
      <c r="BA77" s="456" t="str">
        <f t="shared" si="121"/>
        <v/>
      </c>
      <c r="BB77" s="456" t="str">
        <f t="shared" si="121"/>
        <v/>
      </c>
      <c r="BC77" s="457" t="str">
        <f t="shared" si="121"/>
        <v/>
      </c>
      <c r="BD77" s="458" t="str">
        <f t="shared" si="121"/>
        <v/>
      </c>
      <c r="BE77" s="456" t="str">
        <f t="shared" si="121"/>
        <v/>
      </c>
      <c r="BF77" s="456" t="str">
        <f t="shared" si="121"/>
        <v/>
      </c>
      <c r="BG77" s="459" t="str">
        <f t="shared" si="121"/>
        <v/>
      </c>
      <c r="BH77" s="460" t="str">
        <f t="shared" si="121"/>
        <v/>
      </c>
      <c r="BI77" s="456" t="str">
        <f t="shared" si="121"/>
        <v/>
      </c>
      <c r="BJ77" s="456" t="str">
        <f t="shared" si="121"/>
        <v/>
      </c>
      <c r="BK77" s="457" t="str">
        <f t="shared" si="121"/>
        <v/>
      </c>
      <c r="BL77" s="458" t="str">
        <f t="shared" si="121"/>
        <v/>
      </c>
      <c r="BM77" s="456" t="str">
        <f t="shared" si="121"/>
        <v/>
      </c>
      <c r="BN77" s="456" t="str">
        <f t="shared" si="120"/>
        <v/>
      </c>
      <c r="BO77" s="459" t="str">
        <f t="shared" si="120"/>
        <v/>
      </c>
      <c r="BP77" s="458" t="str">
        <f t="shared" si="120"/>
        <v/>
      </c>
      <c r="BQ77" s="456" t="str">
        <f t="shared" si="120"/>
        <v/>
      </c>
      <c r="BR77" s="456" t="str">
        <f t="shared" si="120"/>
        <v/>
      </c>
      <c r="BS77" s="459" t="str">
        <f t="shared" si="120"/>
        <v/>
      </c>
      <c r="BT77" s="460" t="str">
        <f t="shared" si="120"/>
        <v/>
      </c>
      <c r="BU77" s="456" t="str">
        <f t="shared" si="120"/>
        <v/>
      </c>
      <c r="BV77" s="456" t="str">
        <f t="shared" si="120"/>
        <v/>
      </c>
      <c r="BW77" s="461" t="str">
        <f t="shared" si="120"/>
        <v/>
      </c>
      <c r="BX77" s="441"/>
    </row>
    <row r="78" spans="1:76" ht="15.9" hidden="1" customHeight="1">
      <c r="A78" s="471"/>
      <c r="B78" s="452" t="s">
        <v>1094</v>
      </c>
      <c r="C78" s="453"/>
      <c r="D78" s="453" t="s">
        <v>1150</v>
      </c>
      <c r="E78" s="453" t="s">
        <v>1138</v>
      </c>
      <c r="F78" s="395" t="s">
        <v>960</v>
      </c>
      <c r="G78" s="453" t="s">
        <v>1138</v>
      </c>
      <c r="H78" s="453" t="s">
        <v>1138</v>
      </c>
      <c r="I78" s="525"/>
      <c r="J78" s="519"/>
      <c r="K78" s="520"/>
      <c r="L78" s="454" t="s">
        <v>971</v>
      </c>
      <c r="M78" s="521"/>
      <c r="N78" s="522"/>
      <c r="O78" s="523"/>
      <c r="P78" s="520"/>
      <c r="Q78" s="454" t="s">
        <v>971</v>
      </c>
      <c r="R78" s="521"/>
      <c r="S78" s="524"/>
      <c r="T78" s="455" t="str">
        <f t="shared" si="123"/>
        <v/>
      </c>
      <c r="U78" s="456" t="str">
        <f t="shared" si="123"/>
        <v/>
      </c>
      <c r="V78" s="456" t="str">
        <f t="shared" si="123"/>
        <v/>
      </c>
      <c r="W78" s="457" t="str">
        <f t="shared" si="123"/>
        <v/>
      </c>
      <c r="X78" s="458" t="str">
        <f t="shared" si="123"/>
        <v/>
      </c>
      <c r="Y78" s="456" t="str">
        <f t="shared" si="123"/>
        <v/>
      </c>
      <c r="Z78" s="456" t="str">
        <f t="shared" si="123"/>
        <v/>
      </c>
      <c r="AA78" s="459" t="str">
        <f t="shared" si="123"/>
        <v/>
      </c>
      <c r="AB78" s="460" t="str">
        <f t="shared" si="123"/>
        <v/>
      </c>
      <c r="AC78" s="456" t="str">
        <f t="shared" si="123"/>
        <v/>
      </c>
      <c r="AD78" s="456" t="str">
        <f t="shared" si="123"/>
        <v/>
      </c>
      <c r="AE78" s="457" t="str">
        <f t="shared" si="123"/>
        <v/>
      </c>
      <c r="AF78" s="458" t="str">
        <f t="shared" si="123"/>
        <v/>
      </c>
      <c r="AG78" s="456" t="str">
        <f t="shared" si="123"/>
        <v/>
      </c>
      <c r="AH78" s="456" t="str">
        <f t="shared" si="123"/>
        <v/>
      </c>
      <c r="AI78" s="459" t="str">
        <f t="shared" si="123"/>
        <v/>
      </c>
      <c r="AJ78" s="460" t="str">
        <f t="shared" si="122"/>
        <v/>
      </c>
      <c r="AK78" s="456" t="str">
        <f t="shared" si="122"/>
        <v/>
      </c>
      <c r="AL78" s="456" t="str">
        <f t="shared" si="122"/>
        <v/>
      </c>
      <c r="AM78" s="457" t="str">
        <f t="shared" si="122"/>
        <v/>
      </c>
      <c r="AN78" s="458" t="str">
        <f t="shared" si="122"/>
        <v/>
      </c>
      <c r="AO78" s="456" t="str">
        <f t="shared" si="122"/>
        <v/>
      </c>
      <c r="AP78" s="456" t="str">
        <f t="shared" si="122"/>
        <v/>
      </c>
      <c r="AQ78" s="459" t="str">
        <f t="shared" si="122"/>
        <v/>
      </c>
      <c r="AR78" s="460" t="str">
        <f t="shared" si="122"/>
        <v/>
      </c>
      <c r="AS78" s="456" t="str">
        <f t="shared" si="122"/>
        <v/>
      </c>
      <c r="AT78" s="456" t="str">
        <f t="shared" si="122"/>
        <v/>
      </c>
      <c r="AU78" s="457" t="str">
        <f t="shared" si="122"/>
        <v/>
      </c>
      <c r="AV78" s="458" t="str">
        <f t="shared" si="122"/>
        <v/>
      </c>
      <c r="AW78" s="456" t="str">
        <f t="shared" si="122"/>
        <v/>
      </c>
      <c r="AX78" s="456" t="str">
        <f t="shared" si="122"/>
        <v/>
      </c>
      <c r="AY78" s="459" t="str">
        <f t="shared" si="121"/>
        <v/>
      </c>
      <c r="AZ78" s="460" t="str">
        <f t="shared" si="121"/>
        <v/>
      </c>
      <c r="BA78" s="456" t="str">
        <f t="shared" si="121"/>
        <v/>
      </c>
      <c r="BB78" s="456" t="str">
        <f t="shared" si="121"/>
        <v/>
      </c>
      <c r="BC78" s="457" t="str">
        <f t="shared" si="121"/>
        <v/>
      </c>
      <c r="BD78" s="458" t="str">
        <f t="shared" si="121"/>
        <v/>
      </c>
      <c r="BE78" s="456" t="str">
        <f t="shared" si="121"/>
        <v/>
      </c>
      <c r="BF78" s="456" t="str">
        <f t="shared" si="121"/>
        <v/>
      </c>
      <c r="BG78" s="459" t="str">
        <f t="shared" si="121"/>
        <v/>
      </c>
      <c r="BH78" s="460" t="str">
        <f t="shared" si="121"/>
        <v/>
      </c>
      <c r="BI78" s="456" t="str">
        <f t="shared" si="121"/>
        <v/>
      </c>
      <c r="BJ78" s="456" t="str">
        <f t="shared" si="121"/>
        <v/>
      </c>
      <c r="BK78" s="457" t="str">
        <f t="shared" si="121"/>
        <v/>
      </c>
      <c r="BL78" s="458" t="str">
        <f t="shared" si="121"/>
        <v/>
      </c>
      <c r="BM78" s="456" t="str">
        <f t="shared" si="121"/>
        <v/>
      </c>
      <c r="BN78" s="456" t="str">
        <f t="shared" si="120"/>
        <v/>
      </c>
      <c r="BO78" s="459" t="str">
        <f t="shared" si="120"/>
        <v/>
      </c>
      <c r="BP78" s="458" t="str">
        <f t="shared" si="120"/>
        <v/>
      </c>
      <c r="BQ78" s="456" t="str">
        <f t="shared" si="120"/>
        <v/>
      </c>
      <c r="BR78" s="456" t="str">
        <f t="shared" si="120"/>
        <v/>
      </c>
      <c r="BS78" s="459" t="str">
        <f t="shared" si="120"/>
        <v/>
      </c>
      <c r="BT78" s="460" t="str">
        <f t="shared" si="120"/>
        <v/>
      </c>
      <c r="BU78" s="456" t="str">
        <f t="shared" si="120"/>
        <v/>
      </c>
      <c r="BV78" s="456" t="str">
        <f t="shared" si="120"/>
        <v/>
      </c>
      <c r="BW78" s="461" t="str">
        <f t="shared" si="120"/>
        <v/>
      </c>
      <c r="BX78" s="441"/>
    </row>
    <row r="79" spans="1:76" ht="15.9" hidden="1" customHeight="1">
      <c r="A79" s="471"/>
      <c r="B79" s="452" t="s">
        <v>1095</v>
      </c>
      <c r="C79" s="453"/>
      <c r="D79" s="453" t="s">
        <v>1150</v>
      </c>
      <c r="E79" s="453" t="s">
        <v>1138</v>
      </c>
      <c r="F79" s="395" t="s">
        <v>960</v>
      </c>
      <c r="G79" s="453" t="s">
        <v>1138</v>
      </c>
      <c r="H79" s="453" t="s">
        <v>1138</v>
      </c>
      <c r="I79" s="525"/>
      <c r="J79" s="519"/>
      <c r="K79" s="520"/>
      <c r="L79" s="454" t="s">
        <v>971</v>
      </c>
      <c r="M79" s="521"/>
      <c r="N79" s="522"/>
      <c r="O79" s="523"/>
      <c r="P79" s="520"/>
      <c r="Q79" s="454" t="s">
        <v>971</v>
      </c>
      <c r="R79" s="521"/>
      <c r="S79" s="524"/>
      <c r="T79" s="455" t="str">
        <f t="shared" si="123"/>
        <v/>
      </c>
      <c r="U79" s="456" t="str">
        <f t="shared" si="123"/>
        <v/>
      </c>
      <c r="V79" s="456" t="str">
        <f t="shared" si="123"/>
        <v/>
      </c>
      <c r="W79" s="457" t="str">
        <f t="shared" si="123"/>
        <v/>
      </c>
      <c r="X79" s="458" t="str">
        <f t="shared" si="123"/>
        <v/>
      </c>
      <c r="Y79" s="456" t="str">
        <f t="shared" si="123"/>
        <v/>
      </c>
      <c r="Z79" s="456" t="str">
        <f t="shared" si="123"/>
        <v/>
      </c>
      <c r="AA79" s="459" t="str">
        <f t="shared" si="123"/>
        <v/>
      </c>
      <c r="AB79" s="460" t="str">
        <f t="shared" si="123"/>
        <v/>
      </c>
      <c r="AC79" s="456" t="str">
        <f t="shared" si="123"/>
        <v/>
      </c>
      <c r="AD79" s="456" t="str">
        <f t="shared" si="123"/>
        <v/>
      </c>
      <c r="AE79" s="457" t="str">
        <f t="shared" si="123"/>
        <v/>
      </c>
      <c r="AF79" s="458" t="str">
        <f t="shared" si="123"/>
        <v/>
      </c>
      <c r="AG79" s="456" t="str">
        <f t="shared" si="123"/>
        <v/>
      </c>
      <c r="AH79" s="456" t="str">
        <f t="shared" si="123"/>
        <v/>
      </c>
      <c r="AI79" s="459" t="str">
        <f t="shared" si="123"/>
        <v/>
      </c>
      <c r="AJ79" s="460" t="str">
        <f t="shared" si="122"/>
        <v/>
      </c>
      <c r="AK79" s="456" t="str">
        <f t="shared" si="122"/>
        <v/>
      </c>
      <c r="AL79" s="456" t="str">
        <f t="shared" si="122"/>
        <v/>
      </c>
      <c r="AM79" s="457" t="str">
        <f t="shared" si="122"/>
        <v/>
      </c>
      <c r="AN79" s="458" t="str">
        <f t="shared" si="122"/>
        <v/>
      </c>
      <c r="AO79" s="456" t="str">
        <f t="shared" si="122"/>
        <v/>
      </c>
      <c r="AP79" s="456" t="str">
        <f t="shared" si="122"/>
        <v/>
      </c>
      <c r="AQ79" s="459" t="str">
        <f t="shared" si="122"/>
        <v/>
      </c>
      <c r="AR79" s="460" t="str">
        <f t="shared" si="122"/>
        <v/>
      </c>
      <c r="AS79" s="456" t="str">
        <f t="shared" si="122"/>
        <v/>
      </c>
      <c r="AT79" s="456" t="str">
        <f t="shared" si="122"/>
        <v/>
      </c>
      <c r="AU79" s="457" t="str">
        <f t="shared" si="122"/>
        <v/>
      </c>
      <c r="AV79" s="458" t="str">
        <f t="shared" si="122"/>
        <v/>
      </c>
      <c r="AW79" s="456" t="str">
        <f t="shared" si="122"/>
        <v/>
      </c>
      <c r="AX79" s="456" t="str">
        <f t="shared" si="122"/>
        <v/>
      </c>
      <c r="AY79" s="459" t="str">
        <f t="shared" si="121"/>
        <v/>
      </c>
      <c r="AZ79" s="460" t="str">
        <f t="shared" si="121"/>
        <v/>
      </c>
      <c r="BA79" s="456" t="str">
        <f t="shared" si="121"/>
        <v/>
      </c>
      <c r="BB79" s="456" t="str">
        <f t="shared" si="121"/>
        <v/>
      </c>
      <c r="BC79" s="457" t="str">
        <f t="shared" si="121"/>
        <v/>
      </c>
      <c r="BD79" s="458" t="str">
        <f t="shared" si="121"/>
        <v/>
      </c>
      <c r="BE79" s="456" t="str">
        <f t="shared" si="121"/>
        <v/>
      </c>
      <c r="BF79" s="456" t="str">
        <f t="shared" si="121"/>
        <v/>
      </c>
      <c r="BG79" s="459" t="str">
        <f t="shared" si="121"/>
        <v/>
      </c>
      <c r="BH79" s="460" t="str">
        <f t="shared" si="121"/>
        <v/>
      </c>
      <c r="BI79" s="456" t="str">
        <f t="shared" si="121"/>
        <v/>
      </c>
      <c r="BJ79" s="456" t="str">
        <f t="shared" si="121"/>
        <v/>
      </c>
      <c r="BK79" s="457" t="str">
        <f t="shared" si="121"/>
        <v/>
      </c>
      <c r="BL79" s="458" t="str">
        <f t="shared" si="121"/>
        <v/>
      </c>
      <c r="BM79" s="456" t="str">
        <f t="shared" si="121"/>
        <v/>
      </c>
      <c r="BN79" s="456" t="str">
        <f t="shared" si="120"/>
        <v/>
      </c>
      <c r="BO79" s="459" t="str">
        <f t="shared" si="120"/>
        <v/>
      </c>
      <c r="BP79" s="458" t="str">
        <f t="shared" si="120"/>
        <v/>
      </c>
      <c r="BQ79" s="456" t="str">
        <f t="shared" si="120"/>
        <v/>
      </c>
      <c r="BR79" s="456" t="str">
        <f t="shared" si="120"/>
        <v/>
      </c>
      <c r="BS79" s="459" t="str">
        <f t="shared" si="120"/>
        <v/>
      </c>
      <c r="BT79" s="460" t="str">
        <f t="shared" si="120"/>
        <v/>
      </c>
      <c r="BU79" s="456" t="str">
        <f t="shared" si="120"/>
        <v/>
      </c>
      <c r="BV79" s="456" t="str">
        <f t="shared" si="120"/>
        <v/>
      </c>
      <c r="BW79" s="461" t="str">
        <f t="shared" si="120"/>
        <v/>
      </c>
      <c r="BX79" s="441"/>
    </row>
    <row r="80" spans="1:76" ht="15.9" hidden="1" customHeight="1">
      <c r="A80" s="471"/>
      <c r="B80" s="452" t="s">
        <v>1096</v>
      </c>
      <c r="C80" s="453"/>
      <c r="D80" s="453" t="s">
        <v>1150</v>
      </c>
      <c r="E80" s="453" t="s">
        <v>1138</v>
      </c>
      <c r="F80" s="395" t="s">
        <v>960</v>
      </c>
      <c r="G80" s="453" t="s">
        <v>1138</v>
      </c>
      <c r="H80" s="453" t="s">
        <v>1138</v>
      </c>
      <c r="I80" s="525"/>
      <c r="J80" s="519"/>
      <c r="K80" s="520"/>
      <c r="L80" s="454" t="s">
        <v>971</v>
      </c>
      <c r="M80" s="521"/>
      <c r="N80" s="522"/>
      <c r="O80" s="523"/>
      <c r="P80" s="520"/>
      <c r="Q80" s="454" t="s">
        <v>971</v>
      </c>
      <c r="R80" s="521"/>
      <c r="S80" s="524"/>
      <c r="T80" s="455" t="str">
        <f t="shared" si="123"/>
        <v/>
      </c>
      <c r="U80" s="456" t="str">
        <f t="shared" si="123"/>
        <v/>
      </c>
      <c r="V80" s="456" t="str">
        <f t="shared" si="123"/>
        <v/>
      </c>
      <c r="W80" s="457" t="str">
        <f t="shared" si="123"/>
        <v/>
      </c>
      <c r="X80" s="458" t="str">
        <f t="shared" si="123"/>
        <v/>
      </c>
      <c r="Y80" s="456" t="str">
        <f t="shared" si="123"/>
        <v/>
      </c>
      <c r="Z80" s="456" t="str">
        <f t="shared" si="123"/>
        <v/>
      </c>
      <c r="AA80" s="459" t="str">
        <f t="shared" si="123"/>
        <v/>
      </c>
      <c r="AB80" s="460" t="str">
        <f t="shared" si="123"/>
        <v/>
      </c>
      <c r="AC80" s="456" t="str">
        <f t="shared" si="123"/>
        <v/>
      </c>
      <c r="AD80" s="456" t="str">
        <f t="shared" si="123"/>
        <v/>
      </c>
      <c r="AE80" s="457" t="str">
        <f t="shared" si="123"/>
        <v/>
      </c>
      <c r="AF80" s="458" t="str">
        <f t="shared" si="123"/>
        <v/>
      </c>
      <c r="AG80" s="456" t="str">
        <f t="shared" si="123"/>
        <v/>
      </c>
      <c r="AH80" s="456" t="str">
        <f t="shared" si="123"/>
        <v/>
      </c>
      <c r="AI80" s="459" t="str">
        <f t="shared" si="123"/>
        <v/>
      </c>
      <c r="AJ80" s="460" t="str">
        <f t="shared" si="122"/>
        <v/>
      </c>
      <c r="AK80" s="456" t="str">
        <f t="shared" si="122"/>
        <v/>
      </c>
      <c r="AL80" s="456" t="str">
        <f t="shared" si="122"/>
        <v/>
      </c>
      <c r="AM80" s="457" t="str">
        <f t="shared" si="122"/>
        <v/>
      </c>
      <c r="AN80" s="458" t="str">
        <f t="shared" si="122"/>
        <v/>
      </c>
      <c r="AO80" s="456" t="str">
        <f t="shared" si="122"/>
        <v/>
      </c>
      <c r="AP80" s="456" t="str">
        <f t="shared" si="122"/>
        <v/>
      </c>
      <c r="AQ80" s="459" t="str">
        <f t="shared" si="122"/>
        <v/>
      </c>
      <c r="AR80" s="460" t="str">
        <f t="shared" si="122"/>
        <v/>
      </c>
      <c r="AS80" s="456" t="str">
        <f t="shared" si="122"/>
        <v/>
      </c>
      <c r="AT80" s="456" t="str">
        <f t="shared" si="122"/>
        <v/>
      </c>
      <c r="AU80" s="457" t="str">
        <f t="shared" si="122"/>
        <v/>
      </c>
      <c r="AV80" s="458" t="str">
        <f t="shared" si="122"/>
        <v/>
      </c>
      <c r="AW80" s="456" t="str">
        <f t="shared" si="122"/>
        <v/>
      </c>
      <c r="AX80" s="456" t="str">
        <f t="shared" si="122"/>
        <v/>
      </c>
      <c r="AY80" s="459" t="str">
        <f t="shared" si="122"/>
        <v/>
      </c>
      <c r="AZ80" s="460" t="str">
        <f t="shared" si="121"/>
        <v/>
      </c>
      <c r="BA80" s="456" t="str">
        <f t="shared" si="121"/>
        <v/>
      </c>
      <c r="BB80" s="456" t="str">
        <f t="shared" si="121"/>
        <v/>
      </c>
      <c r="BC80" s="457" t="str">
        <f t="shared" si="121"/>
        <v/>
      </c>
      <c r="BD80" s="458" t="str">
        <f t="shared" si="121"/>
        <v/>
      </c>
      <c r="BE80" s="456" t="str">
        <f t="shared" si="121"/>
        <v/>
      </c>
      <c r="BF80" s="456" t="str">
        <f t="shared" si="121"/>
        <v/>
      </c>
      <c r="BG80" s="459" t="str">
        <f t="shared" si="121"/>
        <v/>
      </c>
      <c r="BH80" s="460" t="str">
        <f t="shared" si="121"/>
        <v/>
      </c>
      <c r="BI80" s="456" t="str">
        <f t="shared" si="121"/>
        <v/>
      </c>
      <c r="BJ80" s="456" t="str">
        <f t="shared" si="121"/>
        <v/>
      </c>
      <c r="BK80" s="457" t="str">
        <f t="shared" si="121"/>
        <v/>
      </c>
      <c r="BL80" s="458" t="str">
        <f t="shared" si="121"/>
        <v/>
      </c>
      <c r="BM80" s="456" t="str">
        <f t="shared" si="121"/>
        <v/>
      </c>
      <c r="BN80" s="456" t="str">
        <f t="shared" ref="BN80:BW95" si="124">IF($O80="",IF(OR($J80="",$M80=""),"",IF(AND(BN$18&gt;=1*($J80&amp;":"&amp;$K80),BN$18&lt;=1*($M80&amp;":"&amp;$N80)),1,"")),IF(OR($J80="",$M80=""),"",IF(AND(BN$18&gt;=1*($J80&amp;":"&amp;$K80),BN$18&lt;=1*($M80&amp;":"&amp;$N80)),IF(AND(BN$18&gt;=1*($O80&amp;":"&amp;$P80),BN$18&lt;=1*($R80&amp;":"&amp;$S80)), "休",1),"")))</f>
        <v/>
      </c>
      <c r="BO80" s="459" t="str">
        <f t="shared" si="124"/>
        <v/>
      </c>
      <c r="BP80" s="458" t="str">
        <f t="shared" si="124"/>
        <v/>
      </c>
      <c r="BQ80" s="456" t="str">
        <f t="shared" si="124"/>
        <v/>
      </c>
      <c r="BR80" s="456" t="str">
        <f t="shared" si="124"/>
        <v/>
      </c>
      <c r="BS80" s="459" t="str">
        <f t="shared" si="124"/>
        <v/>
      </c>
      <c r="BT80" s="460" t="str">
        <f t="shared" si="124"/>
        <v/>
      </c>
      <c r="BU80" s="456" t="str">
        <f t="shared" si="124"/>
        <v/>
      </c>
      <c r="BV80" s="456" t="str">
        <f t="shared" si="124"/>
        <v/>
      </c>
      <c r="BW80" s="461" t="str">
        <f t="shared" si="124"/>
        <v/>
      </c>
      <c r="BX80" s="441"/>
    </row>
    <row r="81" spans="1:76" ht="15.9" hidden="1" customHeight="1">
      <c r="A81" s="471"/>
      <c r="B81" s="452" t="s">
        <v>1097</v>
      </c>
      <c r="C81" s="453"/>
      <c r="D81" s="453" t="s">
        <v>1150</v>
      </c>
      <c r="E81" s="453" t="s">
        <v>1138</v>
      </c>
      <c r="F81" s="395" t="s">
        <v>960</v>
      </c>
      <c r="G81" s="453" t="s">
        <v>1138</v>
      </c>
      <c r="H81" s="453" t="s">
        <v>1138</v>
      </c>
      <c r="I81" s="525"/>
      <c r="J81" s="519"/>
      <c r="K81" s="520"/>
      <c r="L81" s="454" t="s">
        <v>971</v>
      </c>
      <c r="M81" s="521"/>
      <c r="N81" s="522"/>
      <c r="O81" s="523"/>
      <c r="P81" s="520"/>
      <c r="Q81" s="454" t="s">
        <v>971</v>
      </c>
      <c r="R81" s="521"/>
      <c r="S81" s="524"/>
      <c r="T81" s="455" t="str">
        <f t="shared" si="123"/>
        <v/>
      </c>
      <c r="U81" s="456" t="str">
        <f t="shared" si="123"/>
        <v/>
      </c>
      <c r="V81" s="456" t="str">
        <f t="shared" si="123"/>
        <v/>
      </c>
      <c r="W81" s="457" t="str">
        <f t="shared" si="123"/>
        <v/>
      </c>
      <c r="X81" s="458" t="str">
        <f t="shared" si="123"/>
        <v/>
      </c>
      <c r="Y81" s="456" t="str">
        <f t="shared" si="123"/>
        <v/>
      </c>
      <c r="Z81" s="456" t="str">
        <f t="shared" si="123"/>
        <v/>
      </c>
      <c r="AA81" s="459" t="str">
        <f t="shared" si="123"/>
        <v/>
      </c>
      <c r="AB81" s="460" t="str">
        <f t="shared" si="123"/>
        <v/>
      </c>
      <c r="AC81" s="456" t="str">
        <f t="shared" si="123"/>
        <v/>
      </c>
      <c r="AD81" s="456" t="str">
        <f t="shared" si="123"/>
        <v/>
      </c>
      <c r="AE81" s="457" t="str">
        <f t="shared" si="123"/>
        <v/>
      </c>
      <c r="AF81" s="458" t="str">
        <f t="shared" si="123"/>
        <v/>
      </c>
      <c r="AG81" s="456" t="str">
        <f t="shared" si="123"/>
        <v/>
      </c>
      <c r="AH81" s="456" t="str">
        <f t="shared" si="123"/>
        <v/>
      </c>
      <c r="AI81" s="459" t="str">
        <f t="shared" si="123"/>
        <v/>
      </c>
      <c r="AJ81" s="460" t="str">
        <f t="shared" si="122"/>
        <v/>
      </c>
      <c r="AK81" s="456" t="str">
        <f t="shared" si="122"/>
        <v/>
      </c>
      <c r="AL81" s="456" t="str">
        <f t="shared" si="122"/>
        <v/>
      </c>
      <c r="AM81" s="457" t="str">
        <f t="shared" si="122"/>
        <v/>
      </c>
      <c r="AN81" s="458" t="str">
        <f t="shared" si="122"/>
        <v/>
      </c>
      <c r="AO81" s="456" t="str">
        <f t="shared" si="122"/>
        <v/>
      </c>
      <c r="AP81" s="456" t="str">
        <f t="shared" si="122"/>
        <v/>
      </c>
      <c r="AQ81" s="459" t="str">
        <f t="shared" si="122"/>
        <v/>
      </c>
      <c r="AR81" s="460" t="str">
        <f t="shared" si="122"/>
        <v/>
      </c>
      <c r="AS81" s="456" t="str">
        <f t="shared" si="122"/>
        <v/>
      </c>
      <c r="AT81" s="456" t="str">
        <f t="shared" si="122"/>
        <v/>
      </c>
      <c r="AU81" s="457" t="str">
        <f t="shared" si="122"/>
        <v/>
      </c>
      <c r="AV81" s="458" t="str">
        <f t="shared" si="122"/>
        <v/>
      </c>
      <c r="AW81" s="456" t="str">
        <f t="shared" si="122"/>
        <v/>
      </c>
      <c r="AX81" s="456" t="str">
        <f t="shared" si="122"/>
        <v/>
      </c>
      <c r="AY81" s="459" t="str">
        <f t="shared" si="122"/>
        <v/>
      </c>
      <c r="AZ81" s="460" t="str">
        <f t="shared" ref="AZ81:BO96" si="125">IF($O81="",IF(OR($J81="",$M81=""),"",IF(AND(AZ$18&gt;=1*($J81&amp;":"&amp;$K81),AZ$18&lt;=1*($M81&amp;":"&amp;$N81)),1,"")),IF(OR($J81="",$M81=""),"",IF(AND(AZ$18&gt;=1*($J81&amp;":"&amp;$K81),AZ$18&lt;=1*($M81&amp;":"&amp;$N81)),IF(AND(AZ$18&gt;=1*($O81&amp;":"&amp;$P81),AZ$18&lt;=1*($R81&amp;":"&amp;$S81)), "休",1),"")))</f>
        <v/>
      </c>
      <c r="BA81" s="456" t="str">
        <f t="shared" si="125"/>
        <v/>
      </c>
      <c r="BB81" s="456" t="str">
        <f t="shared" si="125"/>
        <v/>
      </c>
      <c r="BC81" s="457" t="str">
        <f t="shared" si="125"/>
        <v/>
      </c>
      <c r="BD81" s="458" t="str">
        <f t="shared" si="125"/>
        <v/>
      </c>
      <c r="BE81" s="456" t="str">
        <f t="shared" si="125"/>
        <v/>
      </c>
      <c r="BF81" s="456" t="str">
        <f t="shared" si="125"/>
        <v/>
      </c>
      <c r="BG81" s="459" t="str">
        <f t="shared" si="125"/>
        <v/>
      </c>
      <c r="BH81" s="460" t="str">
        <f t="shared" si="125"/>
        <v/>
      </c>
      <c r="BI81" s="456" t="str">
        <f t="shared" si="125"/>
        <v/>
      </c>
      <c r="BJ81" s="456" t="str">
        <f t="shared" si="125"/>
        <v/>
      </c>
      <c r="BK81" s="457" t="str">
        <f t="shared" si="125"/>
        <v/>
      </c>
      <c r="BL81" s="458" t="str">
        <f t="shared" si="125"/>
        <v/>
      </c>
      <c r="BM81" s="456" t="str">
        <f t="shared" si="125"/>
        <v/>
      </c>
      <c r="BN81" s="456" t="str">
        <f t="shared" si="125"/>
        <v/>
      </c>
      <c r="BO81" s="459" t="str">
        <f t="shared" si="125"/>
        <v/>
      </c>
      <c r="BP81" s="458" t="str">
        <f t="shared" si="124"/>
        <v/>
      </c>
      <c r="BQ81" s="456" t="str">
        <f t="shared" si="124"/>
        <v/>
      </c>
      <c r="BR81" s="456" t="str">
        <f t="shared" si="124"/>
        <v/>
      </c>
      <c r="BS81" s="459" t="str">
        <f t="shared" si="124"/>
        <v/>
      </c>
      <c r="BT81" s="460" t="str">
        <f t="shared" si="124"/>
        <v/>
      </c>
      <c r="BU81" s="456" t="str">
        <f t="shared" si="124"/>
        <v/>
      </c>
      <c r="BV81" s="456" t="str">
        <f t="shared" si="124"/>
        <v/>
      </c>
      <c r="BW81" s="461" t="str">
        <f t="shared" si="124"/>
        <v/>
      </c>
      <c r="BX81" s="441"/>
    </row>
    <row r="82" spans="1:76" ht="15.9" hidden="1" customHeight="1">
      <c r="A82" s="471"/>
      <c r="B82" s="452" t="s">
        <v>1098</v>
      </c>
      <c r="C82" s="453"/>
      <c r="D82" s="453" t="s">
        <v>1150</v>
      </c>
      <c r="E82" s="453" t="s">
        <v>1138</v>
      </c>
      <c r="F82" s="395" t="s">
        <v>960</v>
      </c>
      <c r="G82" s="453" t="s">
        <v>1138</v>
      </c>
      <c r="H82" s="453" t="s">
        <v>1138</v>
      </c>
      <c r="I82" s="525"/>
      <c r="J82" s="519"/>
      <c r="K82" s="520"/>
      <c r="L82" s="454" t="s">
        <v>971</v>
      </c>
      <c r="M82" s="521"/>
      <c r="N82" s="522"/>
      <c r="O82" s="523"/>
      <c r="P82" s="520"/>
      <c r="Q82" s="454" t="s">
        <v>971</v>
      </c>
      <c r="R82" s="521"/>
      <c r="S82" s="524"/>
      <c r="T82" s="455" t="str">
        <f t="shared" si="123"/>
        <v/>
      </c>
      <c r="U82" s="456" t="str">
        <f t="shared" si="123"/>
        <v/>
      </c>
      <c r="V82" s="456" t="str">
        <f t="shared" si="123"/>
        <v/>
      </c>
      <c r="W82" s="457" t="str">
        <f t="shared" si="123"/>
        <v/>
      </c>
      <c r="X82" s="458" t="str">
        <f t="shared" si="123"/>
        <v/>
      </c>
      <c r="Y82" s="456" t="str">
        <f t="shared" si="123"/>
        <v/>
      </c>
      <c r="Z82" s="456" t="str">
        <f t="shared" si="123"/>
        <v/>
      </c>
      <c r="AA82" s="459" t="str">
        <f t="shared" si="123"/>
        <v/>
      </c>
      <c r="AB82" s="460" t="str">
        <f t="shared" si="123"/>
        <v/>
      </c>
      <c r="AC82" s="456" t="str">
        <f t="shared" si="123"/>
        <v/>
      </c>
      <c r="AD82" s="456" t="str">
        <f t="shared" si="123"/>
        <v/>
      </c>
      <c r="AE82" s="457" t="str">
        <f t="shared" si="123"/>
        <v/>
      </c>
      <c r="AF82" s="458" t="str">
        <f t="shared" si="123"/>
        <v/>
      </c>
      <c r="AG82" s="456" t="str">
        <f t="shared" si="123"/>
        <v/>
      </c>
      <c r="AH82" s="456" t="str">
        <f t="shared" si="123"/>
        <v/>
      </c>
      <c r="AI82" s="459" t="str">
        <f t="shared" ref="AI82:AX97" si="126">IF($O82="",IF(OR($J82="",$M82=""),"",IF(AND(AI$18&gt;=1*($J82&amp;":"&amp;$K82),AI$18&lt;=1*($M82&amp;":"&amp;$N82)),1,"")),IF(OR($J82="",$M82=""),"",IF(AND(AI$18&gt;=1*($J82&amp;":"&amp;$K82),AI$18&lt;=1*($M82&amp;":"&amp;$N82)),IF(AND(AI$18&gt;=1*($O82&amp;":"&amp;$P82),AI$18&lt;=1*($R82&amp;":"&amp;$S82)), "休",1),"")))</f>
        <v/>
      </c>
      <c r="AJ82" s="460" t="str">
        <f t="shared" si="126"/>
        <v/>
      </c>
      <c r="AK82" s="456" t="str">
        <f t="shared" si="126"/>
        <v/>
      </c>
      <c r="AL82" s="456" t="str">
        <f t="shared" si="126"/>
        <v/>
      </c>
      <c r="AM82" s="457" t="str">
        <f t="shared" si="126"/>
        <v/>
      </c>
      <c r="AN82" s="458" t="str">
        <f t="shared" si="126"/>
        <v/>
      </c>
      <c r="AO82" s="456" t="str">
        <f t="shared" si="126"/>
        <v/>
      </c>
      <c r="AP82" s="456" t="str">
        <f t="shared" si="126"/>
        <v/>
      </c>
      <c r="AQ82" s="459" t="str">
        <f t="shared" si="126"/>
        <v/>
      </c>
      <c r="AR82" s="460" t="str">
        <f t="shared" si="126"/>
        <v/>
      </c>
      <c r="AS82" s="456" t="str">
        <f t="shared" si="126"/>
        <v/>
      </c>
      <c r="AT82" s="456" t="str">
        <f t="shared" si="126"/>
        <v/>
      </c>
      <c r="AU82" s="457" t="str">
        <f t="shared" si="126"/>
        <v/>
      </c>
      <c r="AV82" s="458" t="str">
        <f t="shared" si="126"/>
        <v/>
      </c>
      <c r="AW82" s="456" t="str">
        <f t="shared" si="126"/>
        <v/>
      </c>
      <c r="AX82" s="456" t="str">
        <f t="shared" si="126"/>
        <v/>
      </c>
      <c r="AY82" s="459" t="str">
        <f t="shared" ref="AY82:BN97" si="127">IF($O82="",IF(OR($J82="",$M82=""),"",IF(AND(AY$18&gt;=1*($J82&amp;":"&amp;$K82),AY$18&lt;=1*($M82&amp;":"&amp;$N82)),1,"")),IF(OR($J82="",$M82=""),"",IF(AND(AY$18&gt;=1*($J82&amp;":"&amp;$K82),AY$18&lt;=1*($M82&amp;":"&amp;$N82)),IF(AND(AY$18&gt;=1*($O82&amp;":"&amp;$P82),AY$18&lt;=1*($R82&amp;":"&amp;$S82)), "休",1),"")))</f>
        <v/>
      </c>
      <c r="AZ82" s="460" t="str">
        <f t="shared" si="125"/>
        <v/>
      </c>
      <c r="BA82" s="456" t="str">
        <f t="shared" si="125"/>
        <v/>
      </c>
      <c r="BB82" s="456" t="str">
        <f t="shared" si="125"/>
        <v/>
      </c>
      <c r="BC82" s="457" t="str">
        <f t="shared" si="125"/>
        <v/>
      </c>
      <c r="BD82" s="458" t="str">
        <f t="shared" si="125"/>
        <v/>
      </c>
      <c r="BE82" s="456" t="str">
        <f t="shared" si="125"/>
        <v/>
      </c>
      <c r="BF82" s="456" t="str">
        <f t="shared" si="125"/>
        <v/>
      </c>
      <c r="BG82" s="459" t="str">
        <f t="shared" si="125"/>
        <v/>
      </c>
      <c r="BH82" s="460" t="str">
        <f t="shared" si="125"/>
        <v/>
      </c>
      <c r="BI82" s="456" t="str">
        <f t="shared" si="125"/>
        <v/>
      </c>
      <c r="BJ82" s="456" t="str">
        <f t="shared" si="125"/>
        <v/>
      </c>
      <c r="BK82" s="457" t="str">
        <f t="shared" si="125"/>
        <v/>
      </c>
      <c r="BL82" s="458" t="str">
        <f t="shared" si="125"/>
        <v/>
      </c>
      <c r="BM82" s="456" t="str">
        <f t="shared" si="125"/>
        <v/>
      </c>
      <c r="BN82" s="456" t="str">
        <f t="shared" si="125"/>
        <v/>
      </c>
      <c r="BO82" s="459" t="str">
        <f t="shared" si="125"/>
        <v/>
      </c>
      <c r="BP82" s="458" t="str">
        <f t="shared" si="124"/>
        <v/>
      </c>
      <c r="BQ82" s="456" t="str">
        <f t="shared" si="124"/>
        <v/>
      </c>
      <c r="BR82" s="456" t="str">
        <f t="shared" si="124"/>
        <v/>
      </c>
      <c r="BS82" s="459" t="str">
        <f t="shared" si="124"/>
        <v/>
      </c>
      <c r="BT82" s="460" t="str">
        <f t="shared" si="124"/>
        <v/>
      </c>
      <c r="BU82" s="456" t="str">
        <f t="shared" si="124"/>
        <v/>
      </c>
      <c r="BV82" s="456" t="str">
        <f t="shared" si="124"/>
        <v/>
      </c>
      <c r="BW82" s="461" t="str">
        <f t="shared" si="124"/>
        <v/>
      </c>
      <c r="BX82" s="441"/>
    </row>
    <row r="83" spans="1:76" ht="15.9" customHeight="1">
      <c r="A83" s="471"/>
      <c r="B83" s="395" t="s">
        <v>1099</v>
      </c>
      <c r="C83" s="395" t="s">
        <v>1024</v>
      </c>
      <c r="D83" s="395" t="s">
        <v>1148</v>
      </c>
      <c r="E83" s="395" t="s">
        <v>1138</v>
      </c>
      <c r="F83" s="395" t="s">
        <v>202</v>
      </c>
      <c r="G83" s="395" t="s">
        <v>1138</v>
      </c>
      <c r="H83" s="453" t="s">
        <v>1149</v>
      </c>
      <c r="I83" s="407" t="s">
        <v>1022</v>
      </c>
      <c r="J83" s="408">
        <v>17</v>
      </c>
      <c r="K83" s="414">
        <v>0</v>
      </c>
      <c r="L83" s="391" t="s">
        <v>971</v>
      </c>
      <c r="M83" s="415">
        <v>20</v>
      </c>
      <c r="N83" s="526">
        <v>0</v>
      </c>
      <c r="O83" s="527"/>
      <c r="P83" s="414"/>
      <c r="Q83" s="391" t="s">
        <v>971</v>
      </c>
      <c r="R83" s="415"/>
      <c r="S83" s="409"/>
      <c r="T83" s="390" t="str">
        <f t="shared" ref="T83:AI98" si="128">IF($O83="",IF(OR($J83="",$M83=""),"",IF(AND(T$18&gt;=1*($J83&amp;":"&amp;$K83),T$18&lt;=1*($M83&amp;":"&amp;$N83)),1,"")),IF(OR($J83="",$M83=""),"",IF(AND(T$18&gt;=1*($J83&amp;":"&amp;$K83),T$18&lt;=1*($M83&amp;":"&amp;$N83)),IF(AND(T$18&gt;=1*($O83&amp;":"&amp;$P83),T$18&lt;=1*($R83&amp;":"&amp;$S83)), "休",1),"")))</f>
        <v/>
      </c>
      <c r="U83" s="410" t="str">
        <f t="shared" si="128"/>
        <v/>
      </c>
      <c r="V83" s="410" t="str">
        <f t="shared" si="128"/>
        <v/>
      </c>
      <c r="W83" s="411" t="str">
        <f t="shared" si="128"/>
        <v/>
      </c>
      <c r="X83" s="438" t="str">
        <f t="shared" si="128"/>
        <v/>
      </c>
      <c r="Y83" s="410" t="str">
        <f t="shared" si="128"/>
        <v/>
      </c>
      <c r="Z83" s="410" t="str">
        <f t="shared" si="128"/>
        <v/>
      </c>
      <c r="AA83" s="437" t="str">
        <f t="shared" si="128"/>
        <v/>
      </c>
      <c r="AB83" s="412" t="str">
        <f t="shared" si="128"/>
        <v/>
      </c>
      <c r="AC83" s="410" t="str">
        <f t="shared" si="128"/>
        <v/>
      </c>
      <c r="AD83" s="410" t="str">
        <f t="shared" si="128"/>
        <v/>
      </c>
      <c r="AE83" s="411" t="str">
        <f t="shared" si="128"/>
        <v/>
      </c>
      <c r="AF83" s="438" t="str">
        <f t="shared" si="128"/>
        <v/>
      </c>
      <c r="AG83" s="410" t="str">
        <f t="shared" si="128"/>
        <v/>
      </c>
      <c r="AH83" s="410" t="str">
        <f t="shared" si="128"/>
        <v/>
      </c>
      <c r="AI83" s="437" t="str">
        <f t="shared" si="126"/>
        <v/>
      </c>
      <c r="AJ83" s="412" t="str">
        <f t="shared" si="126"/>
        <v/>
      </c>
      <c r="AK83" s="410" t="str">
        <f t="shared" si="126"/>
        <v/>
      </c>
      <c r="AL83" s="410" t="str">
        <f t="shared" si="126"/>
        <v/>
      </c>
      <c r="AM83" s="411" t="str">
        <f t="shared" si="126"/>
        <v/>
      </c>
      <c r="AN83" s="438" t="str">
        <f t="shared" si="126"/>
        <v/>
      </c>
      <c r="AO83" s="410" t="str">
        <f t="shared" si="126"/>
        <v/>
      </c>
      <c r="AP83" s="410" t="str">
        <f t="shared" si="126"/>
        <v/>
      </c>
      <c r="AQ83" s="437" t="str">
        <f t="shared" si="126"/>
        <v/>
      </c>
      <c r="AR83" s="412" t="str">
        <f t="shared" si="126"/>
        <v/>
      </c>
      <c r="AS83" s="410" t="str">
        <f t="shared" si="126"/>
        <v/>
      </c>
      <c r="AT83" s="410" t="str">
        <f t="shared" si="126"/>
        <v/>
      </c>
      <c r="AU83" s="411" t="str">
        <f t="shared" si="126"/>
        <v/>
      </c>
      <c r="AV83" s="438" t="str">
        <f t="shared" si="126"/>
        <v/>
      </c>
      <c r="AW83" s="410" t="str">
        <f t="shared" si="126"/>
        <v/>
      </c>
      <c r="AX83" s="410" t="str">
        <f t="shared" si="126"/>
        <v/>
      </c>
      <c r="AY83" s="437" t="str">
        <f t="shared" si="127"/>
        <v/>
      </c>
      <c r="AZ83" s="412" t="str">
        <f t="shared" si="125"/>
        <v/>
      </c>
      <c r="BA83" s="410" t="str">
        <f t="shared" si="125"/>
        <v/>
      </c>
      <c r="BB83" s="410" t="str">
        <f t="shared" si="125"/>
        <v/>
      </c>
      <c r="BC83" s="411" t="str">
        <f t="shared" si="125"/>
        <v/>
      </c>
      <c r="BD83" s="438" t="str">
        <f t="shared" si="125"/>
        <v/>
      </c>
      <c r="BE83" s="410" t="str">
        <f t="shared" si="125"/>
        <v/>
      </c>
      <c r="BF83" s="410" t="str">
        <f t="shared" si="125"/>
        <v/>
      </c>
      <c r="BG83" s="437" t="str">
        <f t="shared" si="125"/>
        <v/>
      </c>
      <c r="BH83" s="412">
        <f t="shared" si="125"/>
        <v>1</v>
      </c>
      <c r="BI83" s="410">
        <f t="shared" si="125"/>
        <v>1</v>
      </c>
      <c r="BJ83" s="410">
        <f t="shared" si="125"/>
        <v>1</v>
      </c>
      <c r="BK83" s="411">
        <f t="shared" si="125"/>
        <v>1</v>
      </c>
      <c r="BL83" s="438">
        <f t="shared" si="125"/>
        <v>1</v>
      </c>
      <c r="BM83" s="410">
        <f t="shared" si="125"/>
        <v>1</v>
      </c>
      <c r="BN83" s="410">
        <f t="shared" si="125"/>
        <v>1</v>
      </c>
      <c r="BO83" s="437">
        <f t="shared" si="125"/>
        <v>1</v>
      </c>
      <c r="BP83" s="438">
        <f t="shared" si="124"/>
        <v>1</v>
      </c>
      <c r="BQ83" s="410">
        <f t="shared" si="124"/>
        <v>1</v>
      </c>
      <c r="BR83" s="410">
        <f t="shared" si="124"/>
        <v>1</v>
      </c>
      <c r="BS83" s="437">
        <f t="shared" si="124"/>
        <v>1</v>
      </c>
      <c r="BT83" s="412" t="str">
        <f t="shared" si="124"/>
        <v/>
      </c>
      <c r="BU83" s="410" t="str">
        <f t="shared" si="124"/>
        <v/>
      </c>
      <c r="BV83" s="410" t="str">
        <f t="shared" si="124"/>
        <v/>
      </c>
      <c r="BW83" s="413" t="str">
        <f t="shared" si="124"/>
        <v/>
      </c>
    </row>
    <row r="84" spans="1:76" ht="15.9" hidden="1" customHeight="1">
      <c r="A84" s="471"/>
      <c r="B84" s="395" t="s">
        <v>1100</v>
      </c>
      <c r="C84" s="395" t="s">
        <v>1145</v>
      </c>
      <c r="D84" s="395" t="s">
        <v>1150</v>
      </c>
      <c r="E84" s="395" t="s">
        <v>1138</v>
      </c>
      <c r="F84" s="395" t="s">
        <v>202</v>
      </c>
      <c r="G84" s="395" t="s">
        <v>1138</v>
      </c>
      <c r="H84" s="395" t="s">
        <v>1138</v>
      </c>
      <c r="I84" s="407"/>
      <c r="J84" s="408"/>
      <c r="K84" s="414"/>
      <c r="L84" s="391" t="s">
        <v>971</v>
      </c>
      <c r="M84" s="415"/>
      <c r="N84" s="526"/>
      <c r="O84" s="527"/>
      <c r="P84" s="414"/>
      <c r="Q84" s="391" t="s">
        <v>971</v>
      </c>
      <c r="R84" s="415"/>
      <c r="S84" s="409"/>
      <c r="T84" s="390" t="str">
        <f t="shared" si="128"/>
        <v/>
      </c>
      <c r="U84" s="410" t="str">
        <f t="shared" si="128"/>
        <v/>
      </c>
      <c r="V84" s="410" t="str">
        <f t="shared" si="128"/>
        <v/>
      </c>
      <c r="W84" s="411" t="str">
        <f t="shared" si="128"/>
        <v/>
      </c>
      <c r="X84" s="438" t="str">
        <f t="shared" si="128"/>
        <v/>
      </c>
      <c r="Y84" s="410" t="str">
        <f t="shared" si="128"/>
        <v/>
      </c>
      <c r="Z84" s="410" t="str">
        <f t="shared" si="128"/>
        <v/>
      </c>
      <c r="AA84" s="437" t="str">
        <f t="shared" si="128"/>
        <v/>
      </c>
      <c r="AB84" s="412" t="str">
        <f t="shared" si="128"/>
        <v/>
      </c>
      <c r="AC84" s="410" t="str">
        <f t="shared" si="128"/>
        <v/>
      </c>
      <c r="AD84" s="410" t="str">
        <f t="shared" si="128"/>
        <v/>
      </c>
      <c r="AE84" s="411" t="str">
        <f t="shared" si="128"/>
        <v/>
      </c>
      <c r="AF84" s="438" t="str">
        <f t="shared" si="128"/>
        <v/>
      </c>
      <c r="AG84" s="410" t="str">
        <f t="shared" si="128"/>
        <v/>
      </c>
      <c r="AH84" s="410" t="str">
        <f t="shared" si="128"/>
        <v/>
      </c>
      <c r="AI84" s="437" t="str">
        <f t="shared" si="126"/>
        <v/>
      </c>
      <c r="AJ84" s="412" t="str">
        <f t="shared" si="126"/>
        <v/>
      </c>
      <c r="AK84" s="410" t="str">
        <f t="shared" si="126"/>
        <v/>
      </c>
      <c r="AL84" s="410" t="str">
        <f t="shared" si="126"/>
        <v/>
      </c>
      <c r="AM84" s="411" t="str">
        <f t="shared" si="126"/>
        <v/>
      </c>
      <c r="AN84" s="438" t="str">
        <f t="shared" si="126"/>
        <v/>
      </c>
      <c r="AO84" s="410" t="str">
        <f t="shared" si="126"/>
        <v/>
      </c>
      <c r="AP84" s="410" t="str">
        <f t="shared" si="126"/>
        <v/>
      </c>
      <c r="AQ84" s="437" t="str">
        <f t="shared" si="126"/>
        <v/>
      </c>
      <c r="AR84" s="412" t="str">
        <f t="shared" si="126"/>
        <v/>
      </c>
      <c r="AS84" s="410" t="str">
        <f t="shared" si="126"/>
        <v/>
      </c>
      <c r="AT84" s="410" t="str">
        <f t="shared" si="126"/>
        <v/>
      </c>
      <c r="AU84" s="411" t="str">
        <f t="shared" si="126"/>
        <v/>
      </c>
      <c r="AV84" s="438" t="str">
        <f t="shared" si="126"/>
        <v/>
      </c>
      <c r="AW84" s="410" t="str">
        <f t="shared" si="126"/>
        <v/>
      </c>
      <c r="AX84" s="410" t="str">
        <f t="shared" si="126"/>
        <v/>
      </c>
      <c r="AY84" s="437" t="str">
        <f t="shared" si="127"/>
        <v/>
      </c>
      <c r="AZ84" s="412" t="str">
        <f t="shared" si="125"/>
        <v/>
      </c>
      <c r="BA84" s="410" t="str">
        <f t="shared" si="125"/>
        <v/>
      </c>
      <c r="BB84" s="410" t="str">
        <f t="shared" si="125"/>
        <v/>
      </c>
      <c r="BC84" s="411" t="str">
        <f t="shared" si="125"/>
        <v/>
      </c>
      <c r="BD84" s="438" t="str">
        <f t="shared" si="125"/>
        <v/>
      </c>
      <c r="BE84" s="410" t="str">
        <f t="shared" si="125"/>
        <v/>
      </c>
      <c r="BF84" s="410" t="str">
        <f t="shared" si="125"/>
        <v/>
      </c>
      <c r="BG84" s="437" t="str">
        <f t="shared" si="125"/>
        <v/>
      </c>
      <c r="BH84" s="412" t="str">
        <f t="shared" si="125"/>
        <v/>
      </c>
      <c r="BI84" s="410" t="str">
        <f t="shared" si="125"/>
        <v/>
      </c>
      <c r="BJ84" s="410" t="str">
        <f t="shared" si="125"/>
        <v/>
      </c>
      <c r="BK84" s="411" t="str">
        <f t="shared" si="125"/>
        <v/>
      </c>
      <c r="BL84" s="438" t="str">
        <f t="shared" si="125"/>
        <v/>
      </c>
      <c r="BM84" s="410" t="str">
        <f t="shared" si="125"/>
        <v/>
      </c>
      <c r="BN84" s="410" t="str">
        <f t="shared" si="125"/>
        <v/>
      </c>
      <c r="BO84" s="437" t="str">
        <f t="shared" si="125"/>
        <v/>
      </c>
      <c r="BP84" s="438" t="str">
        <f t="shared" si="124"/>
        <v/>
      </c>
      <c r="BQ84" s="410" t="str">
        <f t="shared" si="124"/>
        <v/>
      </c>
      <c r="BR84" s="410" t="str">
        <f t="shared" si="124"/>
        <v/>
      </c>
      <c r="BS84" s="437" t="str">
        <f t="shared" si="124"/>
        <v/>
      </c>
      <c r="BT84" s="412" t="str">
        <f t="shared" si="124"/>
        <v/>
      </c>
      <c r="BU84" s="410" t="str">
        <f t="shared" si="124"/>
        <v/>
      </c>
      <c r="BV84" s="410" t="str">
        <f t="shared" si="124"/>
        <v/>
      </c>
      <c r="BW84" s="413" t="str">
        <f t="shared" si="124"/>
        <v/>
      </c>
    </row>
    <row r="85" spans="1:76" ht="15.9" hidden="1" customHeight="1">
      <c r="A85" s="471"/>
      <c r="B85" s="395" t="s">
        <v>1101</v>
      </c>
      <c r="C85" s="395" t="s">
        <v>1145</v>
      </c>
      <c r="D85" s="395" t="s">
        <v>1151</v>
      </c>
      <c r="E85" s="395" t="s">
        <v>1138</v>
      </c>
      <c r="F85" s="395" t="s">
        <v>1138</v>
      </c>
      <c r="G85" s="395" t="s">
        <v>1138</v>
      </c>
      <c r="H85" s="395" t="s">
        <v>1138</v>
      </c>
      <c r="I85" s="407"/>
      <c r="J85" s="408"/>
      <c r="K85" s="414"/>
      <c r="L85" s="391" t="s">
        <v>971</v>
      </c>
      <c r="M85" s="415"/>
      <c r="N85" s="526"/>
      <c r="O85" s="527"/>
      <c r="P85" s="414"/>
      <c r="Q85" s="391" t="s">
        <v>971</v>
      </c>
      <c r="R85" s="415"/>
      <c r="S85" s="409"/>
      <c r="T85" s="390" t="str">
        <f t="shared" si="128"/>
        <v/>
      </c>
      <c r="U85" s="410" t="str">
        <f t="shared" si="128"/>
        <v/>
      </c>
      <c r="V85" s="410" t="str">
        <f t="shared" si="128"/>
        <v/>
      </c>
      <c r="W85" s="411" t="str">
        <f t="shared" si="128"/>
        <v/>
      </c>
      <c r="X85" s="438" t="str">
        <f t="shared" si="128"/>
        <v/>
      </c>
      <c r="Y85" s="410" t="str">
        <f t="shared" si="128"/>
        <v/>
      </c>
      <c r="Z85" s="410" t="str">
        <f t="shared" si="128"/>
        <v/>
      </c>
      <c r="AA85" s="437" t="str">
        <f t="shared" si="128"/>
        <v/>
      </c>
      <c r="AB85" s="412" t="str">
        <f t="shared" si="128"/>
        <v/>
      </c>
      <c r="AC85" s="410" t="str">
        <f t="shared" si="128"/>
        <v/>
      </c>
      <c r="AD85" s="410" t="str">
        <f t="shared" si="128"/>
        <v/>
      </c>
      <c r="AE85" s="411" t="str">
        <f t="shared" si="128"/>
        <v/>
      </c>
      <c r="AF85" s="438" t="str">
        <f t="shared" si="128"/>
        <v/>
      </c>
      <c r="AG85" s="410" t="str">
        <f t="shared" si="128"/>
        <v/>
      </c>
      <c r="AH85" s="410" t="str">
        <f t="shared" si="128"/>
        <v/>
      </c>
      <c r="AI85" s="437" t="str">
        <f t="shared" si="126"/>
        <v/>
      </c>
      <c r="AJ85" s="412" t="str">
        <f t="shared" si="126"/>
        <v/>
      </c>
      <c r="AK85" s="410" t="str">
        <f t="shared" si="126"/>
        <v/>
      </c>
      <c r="AL85" s="410" t="str">
        <f t="shared" si="126"/>
        <v/>
      </c>
      <c r="AM85" s="411" t="str">
        <f t="shared" si="126"/>
        <v/>
      </c>
      <c r="AN85" s="438" t="str">
        <f t="shared" si="126"/>
        <v/>
      </c>
      <c r="AO85" s="410" t="str">
        <f t="shared" si="126"/>
        <v/>
      </c>
      <c r="AP85" s="410" t="str">
        <f t="shared" si="126"/>
        <v/>
      </c>
      <c r="AQ85" s="437" t="str">
        <f t="shared" si="126"/>
        <v/>
      </c>
      <c r="AR85" s="412" t="str">
        <f t="shared" si="126"/>
        <v/>
      </c>
      <c r="AS85" s="410" t="str">
        <f t="shared" si="126"/>
        <v/>
      </c>
      <c r="AT85" s="410" t="str">
        <f t="shared" si="126"/>
        <v/>
      </c>
      <c r="AU85" s="411" t="str">
        <f t="shared" si="126"/>
        <v/>
      </c>
      <c r="AV85" s="438" t="str">
        <f t="shared" si="126"/>
        <v/>
      </c>
      <c r="AW85" s="410" t="str">
        <f t="shared" si="126"/>
        <v/>
      </c>
      <c r="AX85" s="410" t="str">
        <f t="shared" si="126"/>
        <v/>
      </c>
      <c r="AY85" s="437" t="str">
        <f t="shared" si="127"/>
        <v/>
      </c>
      <c r="AZ85" s="412" t="str">
        <f t="shared" si="125"/>
        <v/>
      </c>
      <c r="BA85" s="410" t="str">
        <f t="shared" si="125"/>
        <v/>
      </c>
      <c r="BB85" s="410" t="str">
        <f t="shared" si="125"/>
        <v/>
      </c>
      <c r="BC85" s="411" t="str">
        <f t="shared" si="125"/>
        <v/>
      </c>
      <c r="BD85" s="438" t="str">
        <f t="shared" si="125"/>
        <v/>
      </c>
      <c r="BE85" s="410" t="str">
        <f t="shared" si="125"/>
        <v/>
      </c>
      <c r="BF85" s="410" t="str">
        <f t="shared" si="125"/>
        <v/>
      </c>
      <c r="BG85" s="437" t="str">
        <f t="shared" si="125"/>
        <v/>
      </c>
      <c r="BH85" s="412" t="str">
        <f t="shared" si="125"/>
        <v/>
      </c>
      <c r="BI85" s="410" t="str">
        <f t="shared" si="125"/>
        <v/>
      </c>
      <c r="BJ85" s="410" t="str">
        <f t="shared" si="125"/>
        <v/>
      </c>
      <c r="BK85" s="411" t="str">
        <f t="shared" si="125"/>
        <v/>
      </c>
      <c r="BL85" s="438" t="str">
        <f t="shared" si="125"/>
        <v/>
      </c>
      <c r="BM85" s="410" t="str">
        <f t="shared" si="125"/>
        <v/>
      </c>
      <c r="BN85" s="410" t="str">
        <f t="shared" si="125"/>
        <v/>
      </c>
      <c r="BO85" s="437" t="str">
        <f t="shared" si="125"/>
        <v/>
      </c>
      <c r="BP85" s="438" t="str">
        <f t="shared" si="124"/>
        <v/>
      </c>
      <c r="BQ85" s="410" t="str">
        <f t="shared" si="124"/>
        <v/>
      </c>
      <c r="BR85" s="410" t="str">
        <f t="shared" si="124"/>
        <v/>
      </c>
      <c r="BS85" s="437" t="str">
        <f t="shared" si="124"/>
        <v/>
      </c>
      <c r="BT85" s="412" t="str">
        <f t="shared" si="124"/>
        <v/>
      </c>
      <c r="BU85" s="410" t="str">
        <f t="shared" si="124"/>
        <v/>
      </c>
      <c r="BV85" s="410" t="str">
        <f t="shared" si="124"/>
        <v/>
      </c>
      <c r="BW85" s="413" t="str">
        <f t="shared" si="124"/>
        <v/>
      </c>
    </row>
    <row r="86" spans="1:76" ht="15.9" hidden="1" customHeight="1">
      <c r="A86" s="471"/>
      <c r="B86" s="395" t="s">
        <v>1102</v>
      </c>
      <c r="C86" s="395" t="s">
        <v>1145</v>
      </c>
      <c r="D86" s="395" t="s">
        <v>1152</v>
      </c>
      <c r="E86" s="395" t="s">
        <v>1138</v>
      </c>
      <c r="F86" s="395" t="s">
        <v>1138</v>
      </c>
      <c r="G86" s="395" t="s">
        <v>1138</v>
      </c>
      <c r="H86" s="395" t="s">
        <v>1138</v>
      </c>
      <c r="I86" s="407"/>
      <c r="J86" s="408"/>
      <c r="K86" s="414"/>
      <c r="L86" s="391" t="s">
        <v>971</v>
      </c>
      <c r="M86" s="415"/>
      <c r="N86" s="526"/>
      <c r="O86" s="527"/>
      <c r="P86" s="414"/>
      <c r="Q86" s="391" t="s">
        <v>971</v>
      </c>
      <c r="R86" s="415"/>
      <c r="S86" s="409"/>
      <c r="T86" s="390" t="str">
        <f t="shared" si="128"/>
        <v/>
      </c>
      <c r="U86" s="410" t="str">
        <f t="shared" si="128"/>
        <v/>
      </c>
      <c r="V86" s="410" t="str">
        <f t="shared" si="128"/>
        <v/>
      </c>
      <c r="W86" s="411" t="str">
        <f t="shared" si="128"/>
        <v/>
      </c>
      <c r="X86" s="438" t="str">
        <f t="shared" si="128"/>
        <v/>
      </c>
      <c r="Y86" s="410" t="str">
        <f t="shared" si="128"/>
        <v/>
      </c>
      <c r="Z86" s="410" t="str">
        <f t="shared" si="128"/>
        <v/>
      </c>
      <c r="AA86" s="437" t="str">
        <f t="shared" si="128"/>
        <v/>
      </c>
      <c r="AB86" s="412" t="str">
        <f t="shared" si="128"/>
        <v/>
      </c>
      <c r="AC86" s="410" t="str">
        <f t="shared" si="128"/>
        <v/>
      </c>
      <c r="AD86" s="410" t="str">
        <f t="shared" si="128"/>
        <v/>
      </c>
      <c r="AE86" s="411" t="str">
        <f t="shared" si="128"/>
        <v/>
      </c>
      <c r="AF86" s="438" t="str">
        <f t="shared" si="128"/>
        <v/>
      </c>
      <c r="AG86" s="410" t="str">
        <f t="shared" si="128"/>
        <v/>
      </c>
      <c r="AH86" s="410" t="str">
        <f t="shared" si="128"/>
        <v/>
      </c>
      <c r="AI86" s="437" t="str">
        <f t="shared" si="126"/>
        <v/>
      </c>
      <c r="AJ86" s="412" t="str">
        <f t="shared" si="126"/>
        <v/>
      </c>
      <c r="AK86" s="410" t="str">
        <f t="shared" si="126"/>
        <v/>
      </c>
      <c r="AL86" s="410" t="str">
        <f t="shared" si="126"/>
        <v/>
      </c>
      <c r="AM86" s="411" t="str">
        <f t="shared" si="126"/>
        <v/>
      </c>
      <c r="AN86" s="438" t="str">
        <f t="shared" si="126"/>
        <v/>
      </c>
      <c r="AO86" s="410" t="str">
        <f t="shared" si="126"/>
        <v/>
      </c>
      <c r="AP86" s="410" t="str">
        <f t="shared" si="126"/>
        <v/>
      </c>
      <c r="AQ86" s="437" t="str">
        <f t="shared" si="126"/>
        <v/>
      </c>
      <c r="AR86" s="412" t="str">
        <f t="shared" si="126"/>
        <v/>
      </c>
      <c r="AS86" s="410" t="str">
        <f t="shared" si="126"/>
        <v/>
      </c>
      <c r="AT86" s="410" t="str">
        <f t="shared" si="126"/>
        <v/>
      </c>
      <c r="AU86" s="411" t="str">
        <f t="shared" si="126"/>
        <v/>
      </c>
      <c r="AV86" s="438" t="str">
        <f t="shared" si="126"/>
        <v/>
      </c>
      <c r="AW86" s="410" t="str">
        <f t="shared" si="126"/>
        <v/>
      </c>
      <c r="AX86" s="410" t="str">
        <f t="shared" si="126"/>
        <v/>
      </c>
      <c r="AY86" s="437" t="str">
        <f t="shared" si="127"/>
        <v/>
      </c>
      <c r="AZ86" s="412" t="str">
        <f t="shared" si="125"/>
        <v/>
      </c>
      <c r="BA86" s="410" t="str">
        <f t="shared" si="125"/>
        <v/>
      </c>
      <c r="BB86" s="410" t="str">
        <f t="shared" si="125"/>
        <v/>
      </c>
      <c r="BC86" s="411" t="str">
        <f t="shared" si="125"/>
        <v/>
      </c>
      <c r="BD86" s="438" t="str">
        <f t="shared" si="125"/>
        <v/>
      </c>
      <c r="BE86" s="410" t="str">
        <f t="shared" si="125"/>
        <v/>
      </c>
      <c r="BF86" s="410" t="str">
        <f t="shared" si="125"/>
        <v/>
      </c>
      <c r="BG86" s="437" t="str">
        <f t="shared" si="125"/>
        <v/>
      </c>
      <c r="BH86" s="412" t="str">
        <f t="shared" si="125"/>
        <v/>
      </c>
      <c r="BI86" s="410" t="str">
        <f t="shared" si="125"/>
        <v/>
      </c>
      <c r="BJ86" s="410" t="str">
        <f t="shared" si="125"/>
        <v/>
      </c>
      <c r="BK86" s="411" t="str">
        <f t="shared" si="125"/>
        <v/>
      </c>
      <c r="BL86" s="438" t="str">
        <f t="shared" si="125"/>
        <v/>
      </c>
      <c r="BM86" s="410" t="str">
        <f t="shared" si="125"/>
        <v/>
      </c>
      <c r="BN86" s="410" t="str">
        <f t="shared" si="125"/>
        <v/>
      </c>
      <c r="BO86" s="437" t="str">
        <f t="shared" si="125"/>
        <v/>
      </c>
      <c r="BP86" s="438" t="str">
        <f t="shared" si="124"/>
        <v/>
      </c>
      <c r="BQ86" s="410" t="str">
        <f t="shared" si="124"/>
        <v/>
      </c>
      <c r="BR86" s="410" t="str">
        <f t="shared" si="124"/>
        <v/>
      </c>
      <c r="BS86" s="437" t="str">
        <f t="shared" si="124"/>
        <v/>
      </c>
      <c r="BT86" s="412" t="str">
        <f t="shared" si="124"/>
        <v/>
      </c>
      <c r="BU86" s="410" t="str">
        <f t="shared" si="124"/>
        <v/>
      </c>
      <c r="BV86" s="410" t="str">
        <f t="shared" si="124"/>
        <v/>
      </c>
      <c r="BW86" s="413" t="str">
        <f t="shared" si="124"/>
        <v/>
      </c>
    </row>
    <row r="87" spans="1:76" ht="15.9" hidden="1" customHeight="1">
      <c r="A87" s="471"/>
      <c r="B87" s="395" t="s">
        <v>1103</v>
      </c>
      <c r="C87" s="395" t="s">
        <v>1145</v>
      </c>
      <c r="D87" s="395" t="s">
        <v>1153</v>
      </c>
      <c r="E87" s="395" t="s">
        <v>1138</v>
      </c>
      <c r="F87" s="395" t="s">
        <v>1138</v>
      </c>
      <c r="G87" s="395" t="s">
        <v>1138</v>
      </c>
      <c r="H87" s="395" t="s">
        <v>1138</v>
      </c>
      <c r="I87" s="407"/>
      <c r="J87" s="408"/>
      <c r="K87" s="414"/>
      <c r="L87" s="391" t="s">
        <v>971</v>
      </c>
      <c r="M87" s="415"/>
      <c r="N87" s="526"/>
      <c r="O87" s="527"/>
      <c r="P87" s="414"/>
      <c r="Q87" s="391" t="s">
        <v>971</v>
      </c>
      <c r="R87" s="415"/>
      <c r="S87" s="409"/>
      <c r="T87" s="390" t="str">
        <f t="shared" si="128"/>
        <v/>
      </c>
      <c r="U87" s="410" t="str">
        <f t="shared" si="128"/>
        <v/>
      </c>
      <c r="V87" s="410" t="str">
        <f t="shared" si="128"/>
        <v/>
      </c>
      <c r="W87" s="411" t="str">
        <f t="shared" si="128"/>
        <v/>
      </c>
      <c r="X87" s="438" t="str">
        <f t="shared" si="128"/>
        <v/>
      </c>
      <c r="Y87" s="410" t="str">
        <f t="shared" si="128"/>
        <v/>
      </c>
      <c r="Z87" s="410" t="str">
        <f t="shared" si="128"/>
        <v/>
      </c>
      <c r="AA87" s="437" t="str">
        <f t="shared" si="128"/>
        <v/>
      </c>
      <c r="AB87" s="412" t="str">
        <f t="shared" si="128"/>
        <v/>
      </c>
      <c r="AC87" s="410" t="str">
        <f t="shared" si="128"/>
        <v/>
      </c>
      <c r="AD87" s="410" t="str">
        <f t="shared" si="128"/>
        <v/>
      </c>
      <c r="AE87" s="411" t="str">
        <f t="shared" si="128"/>
        <v/>
      </c>
      <c r="AF87" s="438" t="str">
        <f t="shared" si="128"/>
        <v/>
      </c>
      <c r="AG87" s="410" t="str">
        <f t="shared" si="128"/>
        <v/>
      </c>
      <c r="AH87" s="410" t="str">
        <f t="shared" si="128"/>
        <v/>
      </c>
      <c r="AI87" s="437" t="str">
        <f t="shared" si="126"/>
        <v/>
      </c>
      <c r="AJ87" s="412" t="str">
        <f t="shared" si="126"/>
        <v/>
      </c>
      <c r="AK87" s="410" t="str">
        <f t="shared" si="126"/>
        <v/>
      </c>
      <c r="AL87" s="410" t="str">
        <f t="shared" si="126"/>
        <v/>
      </c>
      <c r="AM87" s="411" t="str">
        <f t="shared" si="126"/>
        <v/>
      </c>
      <c r="AN87" s="438" t="str">
        <f t="shared" si="126"/>
        <v/>
      </c>
      <c r="AO87" s="410" t="str">
        <f t="shared" si="126"/>
        <v/>
      </c>
      <c r="AP87" s="410" t="str">
        <f t="shared" si="126"/>
        <v/>
      </c>
      <c r="AQ87" s="437" t="str">
        <f t="shared" si="126"/>
        <v/>
      </c>
      <c r="AR87" s="412" t="str">
        <f t="shared" si="126"/>
        <v/>
      </c>
      <c r="AS87" s="410" t="str">
        <f t="shared" si="126"/>
        <v/>
      </c>
      <c r="AT87" s="410" t="str">
        <f t="shared" si="126"/>
        <v/>
      </c>
      <c r="AU87" s="411" t="str">
        <f t="shared" si="126"/>
        <v/>
      </c>
      <c r="AV87" s="438" t="str">
        <f t="shared" si="126"/>
        <v/>
      </c>
      <c r="AW87" s="410" t="str">
        <f t="shared" si="126"/>
        <v/>
      </c>
      <c r="AX87" s="410" t="str">
        <f t="shared" si="126"/>
        <v/>
      </c>
      <c r="AY87" s="437" t="str">
        <f t="shared" si="127"/>
        <v/>
      </c>
      <c r="AZ87" s="412" t="str">
        <f t="shared" si="125"/>
        <v/>
      </c>
      <c r="BA87" s="410" t="str">
        <f t="shared" si="125"/>
        <v/>
      </c>
      <c r="BB87" s="410" t="str">
        <f t="shared" si="125"/>
        <v/>
      </c>
      <c r="BC87" s="411" t="str">
        <f t="shared" si="125"/>
        <v/>
      </c>
      <c r="BD87" s="438" t="str">
        <f t="shared" si="125"/>
        <v/>
      </c>
      <c r="BE87" s="410" t="str">
        <f t="shared" si="125"/>
        <v/>
      </c>
      <c r="BF87" s="410" t="str">
        <f t="shared" si="125"/>
        <v/>
      </c>
      <c r="BG87" s="437" t="str">
        <f t="shared" si="125"/>
        <v/>
      </c>
      <c r="BH87" s="412" t="str">
        <f t="shared" si="125"/>
        <v/>
      </c>
      <c r="BI87" s="410" t="str">
        <f t="shared" si="125"/>
        <v/>
      </c>
      <c r="BJ87" s="410" t="str">
        <f t="shared" si="125"/>
        <v/>
      </c>
      <c r="BK87" s="411" t="str">
        <f t="shared" si="125"/>
        <v/>
      </c>
      <c r="BL87" s="438" t="str">
        <f t="shared" si="125"/>
        <v/>
      </c>
      <c r="BM87" s="410" t="str">
        <f t="shared" si="125"/>
        <v/>
      </c>
      <c r="BN87" s="410" t="str">
        <f t="shared" si="125"/>
        <v/>
      </c>
      <c r="BO87" s="437" t="str">
        <f t="shared" si="125"/>
        <v/>
      </c>
      <c r="BP87" s="438" t="str">
        <f t="shared" si="124"/>
        <v/>
      </c>
      <c r="BQ87" s="410" t="str">
        <f t="shared" si="124"/>
        <v/>
      </c>
      <c r="BR87" s="410" t="str">
        <f t="shared" si="124"/>
        <v/>
      </c>
      <c r="BS87" s="437" t="str">
        <f t="shared" si="124"/>
        <v/>
      </c>
      <c r="BT87" s="412" t="str">
        <f t="shared" si="124"/>
        <v/>
      </c>
      <c r="BU87" s="410" t="str">
        <f t="shared" si="124"/>
        <v/>
      </c>
      <c r="BV87" s="410" t="str">
        <f t="shared" si="124"/>
        <v/>
      </c>
      <c r="BW87" s="413" t="str">
        <f t="shared" si="124"/>
        <v/>
      </c>
    </row>
    <row r="88" spans="1:76" ht="15.9" hidden="1" customHeight="1">
      <c r="A88" s="471"/>
      <c r="B88" s="395" t="s">
        <v>1104</v>
      </c>
      <c r="C88" s="395" t="s">
        <v>1145</v>
      </c>
      <c r="D88" s="395" t="s">
        <v>1153</v>
      </c>
      <c r="E88" s="395" t="s">
        <v>1138</v>
      </c>
      <c r="F88" s="395" t="s">
        <v>1138</v>
      </c>
      <c r="G88" s="395" t="s">
        <v>1138</v>
      </c>
      <c r="H88" s="395" t="s">
        <v>1138</v>
      </c>
      <c r="I88" s="407"/>
      <c r="J88" s="408"/>
      <c r="K88" s="414"/>
      <c r="L88" s="391" t="s">
        <v>971</v>
      </c>
      <c r="M88" s="415"/>
      <c r="N88" s="526"/>
      <c r="O88" s="527"/>
      <c r="P88" s="414"/>
      <c r="Q88" s="391" t="s">
        <v>971</v>
      </c>
      <c r="R88" s="415"/>
      <c r="S88" s="409"/>
      <c r="T88" s="390" t="str">
        <f t="shared" si="128"/>
        <v/>
      </c>
      <c r="U88" s="410" t="str">
        <f t="shared" si="128"/>
        <v/>
      </c>
      <c r="V88" s="410" t="str">
        <f t="shared" si="128"/>
        <v/>
      </c>
      <c r="W88" s="411" t="str">
        <f t="shared" si="128"/>
        <v/>
      </c>
      <c r="X88" s="438" t="str">
        <f t="shared" si="128"/>
        <v/>
      </c>
      <c r="Y88" s="410" t="str">
        <f t="shared" si="128"/>
        <v/>
      </c>
      <c r="Z88" s="410" t="str">
        <f t="shared" si="128"/>
        <v/>
      </c>
      <c r="AA88" s="437" t="str">
        <f t="shared" si="128"/>
        <v/>
      </c>
      <c r="AB88" s="412" t="str">
        <f t="shared" si="128"/>
        <v/>
      </c>
      <c r="AC88" s="410" t="str">
        <f t="shared" si="128"/>
        <v/>
      </c>
      <c r="AD88" s="410" t="str">
        <f t="shared" si="128"/>
        <v/>
      </c>
      <c r="AE88" s="411" t="str">
        <f t="shared" si="128"/>
        <v/>
      </c>
      <c r="AF88" s="438" t="str">
        <f t="shared" si="128"/>
        <v/>
      </c>
      <c r="AG88" s="410" t="str">
        <f t="shared" si="128"/>
        <v/>
      </c>
      <c r="AH88" s="410" t="str">
        <f t="shared" si="128"/>
        <v/>
      </c>
      <c r="AI88" s="437" t="str">
        <f t="shared" si="126"/>
        <v/>
      </c>
      <c r="AJ88" s="412" t="str">
        <f t="shared" si="126"/>
        <v/>
      </c>
      <c r="AK88" s="410" t="str">
        <f t="shared" si="126"/>
        <v/>
      </c>
      <c r="AL88" s="410" t="str">
        <f t="shared" si="126"/>
        <v/>
      </c>
      <c r="AM88" s="411" t="str">
        <f t="shared" si="126"/>
        <v/>
      </c>
      <c r="AN88" s="438" t="str">
        <f t="shared" si="126"/>
        <v/>
      </c>
      <c r="AO88" s="410" t="str">
        <f t="shared" si="126"/>
        <v/>
      </c>
      <c r="AP88" s="410" t="str">
        <f t="shared" si="126"/>
        <v/>
      </c>
      <c r="AQ88" s="437" t="str">
        <f t="shared" si="126"/>
        <v/>
      </c>
      <c r="AR88" s="412" t="str">
        <f t="shared" si="126"/>
        <v/>
      </c>
      <c r="AS88" s="410" t="str">
        <f t="shared" si="126"/>
        <v/>
      </c>
      <c r="AT88" s="410" t="str">
        <f t="shared" si="126"/>
        <v/>
      </c>
      <c r="AU88" s="411" t="str">
        <f t="shared" si="126"/>
        <v/>
      </c>
      <c r="AV88" s="438" t="str">
        <f t="shared" si="126"/>
        <v/>
      </c>
      <c r="AW88" s="410" t="str">
        <f t="shared" si="126"/>
        <v/>
      </c>
      <c r="AX88" s="410" t="str">
        <f t="shared" si="126"/>
        <v/>
      </c>
      <c r="AY88" s="437" t="str">
        <f t="shared" si="127"/>
        <v/>
      </c>
      <c r="AZ88" s="412" t="str">
        <f t="shared" si="125"/>
        <v/>
      </c>
      <c r="BA88" s="410" t="str">
        <f t="shared" si="125"/>
        <v/>
      </c>
      <c r="BB88" s="410" t="str">
        <f t="shared" si="125"/>
        <v/>
      </c>
      <c r="BC88" s="411" t="str">
        <f t="shared" si="125"/>
        <v/>
      </c>
      <c r="BD88" s="438" t="str">
        <f t="shared" si="125"/>
        <v/>
      </c>
      <c r="BE88" s="410" t="str">
        <f t="shared" si="125"/>
        <v/>
      </c>
      <c r="BF88" s="410" t="str">
        <f t="shared" si="125"/>
        <v/>
      </c>
      <c r="BG88" s="437" t="str">
        <f t="shared" si="125"/>
        <v/>
      </c>
      <c r="BH88" s="412" t="str">
        <f t="shared" si="125"/>
        <v/>
      </c>
      <c r="BI88" s="410" t="str">
        <f t="shared" si="125"/>
        <v/>
      </c>
      <c r="BJ88" s="410" t="str">
        <f t="shared" si="125"/>
        <v/>
      </c>
      <c r="BK88" s="411" t="str">
        <f t="shared" si="125"/>
        <v/>
      </c>
      <c r="BL88" s="438" t="str">
        <f t="shared" si="125"/>
        <v/>
      </c>
      <c r="BM88" s="410" t="str">
        <f t="shared" si="125"/>
        <v/>
      </c>
      <c r="BN88" s="410" t="str">
        <f t="shared" si="125"/>
        <v/>
      </c>
      <c r="BO88" s="437" t="str">
        <f t="shared" si="125"/>
        <v/>
      </c>
      <c r="BP88" s="438" t="str">
        <f t="shared" si="124"/>
        <v/>
      </c>
      <c r="BQ88" s="410" t="str">
        <f t="shared" si="124"/>
        <v/>
      </c>
      <c r="BR88" s="410" t="str">
        <f t="shared" si="124"/>
        <v/>
      </c>
      <c r="BS88" s="437" t="str">
        <f t="shared" si="124"/>
        <v/>
      </c>
      <c r="BT88" s="412" t="str">
        <f t="shared" si="124"/>
        <v/>
      </c>
      <c r="BU88" s="410" t="str">
        <f t="shared" si="124"/>
        <v/>
      </c>
      <c r="BV88" s="410" t="str">
        <f t="shared" si="124"/>
        <v/>
      </c>
      <c r="BW88" s="413" t="str">
        <f t="shared" si="124"/>
        <v/>
      </c>
    </row>
    <row r="89" spans="1:76" ht="15.9" hidden="1" customHeight="1">
      <c r="A89" s="471"/>
      <c r="B89" s="395" t="s">
        <v>1105</v>
      </c>
      <c r="C89" s="395" t="s">
        <v>1145</v>
      </c>
      <c r="D89" s="395" t="s">
        <v>1138</v>
      </c>
      <c r="E89" s="395" t="s">
        <v>1138</v>
      </c>
      <c r="F89" s="395" t="s">
        <v>1138</v>
      </c>
      <c r="G89" s="395" t="s">
        <v>1138</v>
      </c>
      <c r="H89" s="395" t="s">
        <v>1138</v>
      </c>
      <c r="I89" s="407"/>
      <c r="J89" s="408"/>
      <c r="K89" s="414"/>
      <c r="L89" s="391" t="s">
        <v>971</v>
      </c>
      <c r="M89" s="415"/>
      <c r="N89" s="526"/>
      <c r="O89" s="527"/>
      <c r="P89" s="414"/>
      <c r="Q89" s="391" t="s">
        <v>971</v>
      </c>
      <c r="R89" s="415"/>
      <c r="S89" s="409"/>
      <c r="T89" s="390" t="str">
        <f t="shared" si="128"/>
        <v/>
      </c>
      <c r="U89" s="410" t="str">
        <f t="shared" si="128"/>
        <v/>
      </c>
      <c r="V89" s="410" t="str">
        <f t="shared" si="128"/>
        <v/>
      </c>
      <c r="W89" s="411" t="str">
        <f t="shared" si="128"/>
        <v/>
      </c>
      <c r="X89" s="438" t="str">
        <f t="shared" si="128"/>
        <v/>
      </c>
      <c r="Y89" s="410" t="str">
        <f t="shared" si="128"/>
        <v/>
      </c>
      <c r="Z89" s="410" t="str">
        <f t="shared" si="128"/>
        <v/>
      </c>
      <c r="AA89" s="437" t="str">
        <f t="shared" si="128"/>
        <v/>
      </c>
      <c r="AB89" s="412" t="str">
        <f t="shared" si="128"/>
        <v/>
      </c>
      <c r="AC89" s="410" t="str">
        <f t="shared" si="128"/>
        <v/>
      </c>
      <c r="AD89" s="410" t="str">
        <f t="shared" si="128"/>
        <v/>
      </c>
      <c r="AE89" s="411" t="str">
        <f t="shared" si="128"/>
        <v/>
      </c>
      <c r="AF89" s="438" t="str">
        <f t="shared" si="128"/>
        <v/>
      </c>
      <c r="AG89" s="410" t="str">
        <f t="shared" si="128"/>
        <v/>
      </c>
      <c r="AH89" s="410" t="str">
        <f t="shared" si="128"/>
        <v/>
      </c>
      <c r="AI89" s="437" t="str">
        <f t="shared" si="126"/>
        <v/>
      </c>
      <c r="AJ89" s="412" t="str">
        <f t="shared" si="126"/>
        <v/>
      </c>
      <c r="AK89" s="410" t="str">
        <f t="shared" si="126"/>
        <v/>
      </c>
      <c r="AL89" s="410" t="str">
        <f t="shared" si="126"/>
        <v/>
      </c>
      <c r="AM89" s="411" t="str">
        <f t="shared" si="126"/>
        <v/>
      </c>
      <c r="AN89" s="438" t="str">
        <f t="shared" si="126"/>
        <v/>
      </c>
      <c r="AO89" s="410" t="str">
        <f t="shared" si="126"/>
        <v/>
      </c>
      <c r="AP89" s="410" t="str">
        <f t="shared" si="126"/>
        <v/>
      </c>
      <c r="AQ89" s="437" t="str">
        <f t="shared" si="126"/>
        <v/>
      </c>
      <c r="AR89" s="412" t="str">
        <f t="shared" si="126"/>
        <v/>
      </c>
      <c r="AS89" s="410" t="str">
        <f t="shared" si="126"/>
        <v/>
      </c>
      <c r="AT89" s="410" t="str">
        <f t="shared" si="126"/>
        <v/>
      </c>
      <c r="AU89" s="411" t="str">
        <f t="shared" si="126"/>
        <v/>
      </c>
      <c r="AV89" s="438" t="str">
        <f t="shared" si="126"/>
        <v/>
      </c>
      <c r="AW89" s="410" t="str">
        <f t="shared" si="126"/>
        <v/>
      </c>
      <c r="AX89" s="410" t="str">
        <f t="shared" si="126"/>
        <v/>
      </c>
      <c r="AY89" s="437" t="str">
        <f t="shared" si="127"/>
        <v/>
      </c>
      <c r="AZ89" s="412" t="str">
        <f t="shared" si="125"/>
        <v/>
      </c>
      <c r="BA89" s="410" t="str">
        <f t="shared" si="125"/>
        <v/>
      </c>
      <c r="BB89" s="410" t="str">
        <f t="shared" si="125"/>
        <v/>
      </c>
      <c r="BC89" s="411" t="str">
        <f t="shared" si="125"/>
        <v/>
      </c>
      <c r="BD89" s="438" t="str">
        <f t="shared" si="125"/>
        <v/>
      </c>
      <c r="BE89" s="410" t="str">
        <f t="shared" si="125"/>
        <v/>
      </c>
      <c r="BF89" s="410" t="str">
        <f t="shared" si="125"/>
        <v/>
      </c>
      <c r="BG89" s="437" t="str">
        <f t="shared" si="125"/>
        <v/>
      </c>
      <c r="BH89" s="412" t="str">
        <f t="shared" si="125"/>
        <v/>
      </c>
      <c r="BI89" s="410" t="str">
        <f t="shared" si="125"/>
        <v/>
      </c>
      <c r="BJ89" s="410" t="str">
        <f t="shared" si="125"/>
        <v/>
      </c>
      <c r="BK89" s="411" t="str">
        <f t="shared" si="125"/>
        <v/>
      </c>
      <c r="BL89" s="438" t="str">
        <f t="shared" si="125"/>
        <v/>
      </c>
      <c r="BM89" s="410" t="str">
        <f t="shared" si="125"/>
        <v/>
      </c>
      <c r="BN89" s="410" t="str">
        <f t="shared" si="125"/>
        <v/>
      </c>
      <c r="BO89" s="437" t="str">
        <f t="shared" si="125"/>
        <v/>
      </c>
      <c r="BP89" s="438" t="str">
        <f t="shared" si="124"/>
        <v/>
      </c>
      <c r="BQ89" s="410" t="str">
        <f t="shared" si="124"/>
        <v/>
      </c>
      <c r="BR89" s="410" t="str">
        <f t="shared" si="124"/>
        <v/>
      </c>
      <c r="BS89" s="437" t="str">
        <f t="shared" si="124"/>
        <v/>
      </c>
      <c r="BT89" s="412" t="str">
        <f t="shared" si="124"/>
        <v/>
      </c>
      <c r="BU89" s="410" t="str">
        <f t="shared" si="124"/>
        <v/>
      </c>
      <c r="BV89" s="410" t="str">
        <f t="shared" si="124"/>
        <v/>
      </c>
      <c r="BW89" s="413" t="str">
        <f t="shared" si="124"/>
        <v/>
      </c>
    </row>
    <row r="90" spans="1:76" ht="15.9" hidden="1" customHeight="1">
      <c r="A90" s="471"/>
      <c r="B90" s="395" t="s">
        <v>1106</v>
      </c>
      <c r="C90" s="395" t="s">
        <v>1145</v>
      </c>
      <c r="D90" s="395" t="s">
        <v>1138</v>
      </c>
      <c r="E90" s="395" t="s">
        <v>1138</v>
      </c>
      <c r="F90" s="395" t="s">
        <v>1138</v>
      </c>
      <c r="G90" s="395" t="s">
        <v>1138</v>
      </c>
      <c r="H90" s="395" t="s">
        <v>1138</v>
      </c>
      <c r="I90" s="407"/>
      <c r="J90" s="408"/>
      <c r="K90" s="414"/>
      <c r="L90" s="391" t="s">
        <v>971</v>
      </c>
      <c r="M90" s="415"/>
      <c r="N90" s="526"/>
      <c r="O90" s="527"/>
      <c r="P90" s="414"/>
      <c r="Q90" s="391" t="s">
        <v>971</v>
      </c>
      <c r="R90" s="415"/>
      <c r="S90" s="409"/>
      <c r="T90" s="390" t="str">
        <f t="shared" si="128"/>
        <v/>
      </c>
      <c r="U90" s="410" t="str">
        <f t="shared" si="128"/>
        <v/>
      </c>
      <c r="V90" s="410" t="str">
        <f t="shared" si="128"/>
        <v/>
      </c>
      <c r="W90" s="411" t="str">
        <f t="shared" si="128"/>
        <v/>
      </c>
      <c r="X90" s="438" t="str">
        <f t="shared" si="128"/>
        <v/>
      </c>
      <c r="Y90" s="410" t="str">
        <f t="shared" si="128"/>
        <v/>
      </c>
      <c r="Z90" s="410" t="str">
        <f t="shared" si="128"/>
        <v/>
      </c>
      <c r="AA90" s="437" t="str">
        <f t="shared" si="128"/>
        <v/>
      </c>
      <c r="AB90" s="412" t="str">
        <f t="shared" si="128"/>
        <v/>
      </c>
      <c r="AC90" s="410" t="str">
        <f t="shared" si="128"/>
        <v/>
      </c>
      <c r="AD90" s="410" t="str">
        <f t="shared" si="128"/>
        <v/>
      </c>
      <c r="AE90" s="411" t="str">
        <f t="shared" si="128"/>
        <v/>
      </c>
      <c r="AF90" s="438" t="str">
        <f t="shared" si="128"/>
        <v/>
      </c>
      <c r="AG90" s="410" t="str">
        <f t="shared" si="128"/>
        <v/>
      </c>
      <c r="AH90" s="410" t="str">
        <f t="shared" si="128"/>
        <v/>
      </c>
      <c r="AI90" s="437" t="str">
        <f t="shared" si="126"/>
        <v/>
      </c>
      <c r="AJ90" s="412" t="str">
        <f t="shared" si="126"/>
        <v/>
      </c>
      <c r="AK90" s="410" t="str">
        <f t="shared" si="126"/>
        <v/>
      </c>
      <c r="AL90" s="410" t="str">
        <f t="shared" si="126"/>
        <v/>
      </c>
      <c r="AM90" s="411" t="str">
        <f t="shared" si="126"/>
        <v/>
      </c>
      <c r="AN90" s="438" t="str">
        <f t="shared" si="126"/>
        <v/>
      </c>
      <c r="AO90" s="410" t="str">
        <f t="shared" si="126"/>
        <v/>
      </c>
      <c r="AP90" s="410" t="str">
        <f t="shared" si="126"/>
        <v/>
      </c>
      <c r="AQ90" s="437" t="str">
        <f t="shared" si="126"/>
        <v/>
      </c>
      <c r="AR90" s="412" t="str">
        <f t="shared" si="126"/>
        <v/>
      </c>
      <c r="AS90" s="410" t="str">
        <f t="shared" si="126"/>
        <v/>
      </c>
      <c r="AT90" s="410" t="str">
        <f t="shared" si="126"/>
        <v/>
      </c>
      <c r="AU90" s="411" t="str">
        <f t="shared" si="126"/>
        <v/>
      </c>
      <c r="AV90" s="438" t="str">
        <f t="shared" si="126"/>
        <v/>
      </c>
      <c r="AW90" s="410" t="str">
        <f t="shared" si="126"/>
        <v/>
      </c>
      <c r="AX90" s="410" t="str">
        <f t="shared" si="126"/>
        <v/>
      </c>
      <c r="AY90" s="437" t="str">
        <f t="shared" si="127"/>
        <v/>
      </c>
      <c r="AZ90" s="412" t="str">
        <f t="shared" si="125"/>
        <v/>
      </c>
      <c r="BA90" s="410" t="str">
        <f t="shared" si="125"/>
        <v/>
      </c>
      <c r="BB90" s="410" t="str">
        <f t="shared" si="125"/>
        <v/>
      </c>
      <c r="BC90" s="411" t="str">
        <f t="shared" si="125"/>
        <v/>
      </c>
      <c r="BD90" s="438" t="str">
        <f t="shared" si="125"/>
        <v/>
      </c>
      <c r="BE90" s="410" t="str">
        <f t="shared" si="125"/>
        <v/>
      </c>
      <c r="BF90" s="410" t="str">
        <f t="shared" si="125"/>
        <v/>
      </c>
      <c r="BG90" s="437" t="str">
        <f t="shared" si="125"/>
        <v/>
      </c>
      <c r="BH90" s="412" t="str">
        <f t="shared" si="125"/>
        <v/>
      </c>
      <c r="BI90" s="410" t="str">
        <f t="shared" si="125"/>
        <v/>
      </c>
      <c r="BJ90" s="410" t="str">
        <f t="shared" si="125"/>
        <v/>
      </c>
      <c r="BK90" s="411" t="str">
        <f t="shared" si="125"/>
        <v/>
      </c>
      <c r="BL90" s="438" t="str">
        <f t="shared" si="125"/>
        <v/>
      </c>
      <c r="BM90" s="410" t="str">
        <f t="shared" si="125"/>
        <v/>
      </c>
      <c r="BN90" s="410" t="str">
        <f t="shared" si="125"/>
        <v/>
      </c>
      <c r="BO90" s="437" t="str">
        <f t="shared" si="125"/>
        <v/>
      </c>
      <c r="BP90" s="438" t="str">
        <f t="shared" si="124"/>
        <v/>
      </c>
      <c r="BQ90" s="410" t="str">
        <f t="shared" si="124"/>
        <v/>
      </c>
      <c r="BR90" s="410" t="str">
        <f t="shared" si="124"/>
        <v/>
      </c>
      <c r="BS90" s="437" t="str">
        <f t="shared" si="124"/>
        <v/>
      </c>
      <c r="BT90" s="412" t="str">
        <f t="shared" si="124"/>
        <v/>
      </c>
      <c r="BU90" s="410" t="str">
        <f t="shared" si="124"/>
        <v/>
      </c>
      <c r="BV90" s="410" t="str">
        <f t="shared" si="124"/>
        <v/>
      </c>
      <c r="BW90" s="413" t="str">
        <f t="shared" si="124"/>
        <v/>
      </c>
    </row>
    <row r="91" spans="1:76" ht="15.9" hidden="1" customHeight="1">
      <c r="A91" s="471"/>
      <c r="B91" s="395" t="s">
        <v>1107</v>
      </c>
      <c r="C91" s="395" t="s">
        <v>1145</v>
      </c>
      <c r="D91" s="395" t="s">
        <v>1138</v>
      </c>
      <c r="E91" s="395" t="s">
        <v>1138</v>
      </c>
      <c r="F91" s="395" t="s">
        <v>1138</v>
      </c>
      <c r="G91" s="395" t="s">
        <v>1138</v>
      </c>
      <c r="H91" s="395" t="s">
        <v>1138</v>
      </c>
      <c r="I91" s="407"/>
      <c r="J91" s="408"/>
      <c r="K91" s="414"/>
      <c r="L91" s="391" t="s">
        <v>971</v>
      </c>
      <c r="M91" s="415"/>
      <c r="N91" s="526"/>
      <c r="O91" s="527"/>
      <c r="P91" s="414"/>
      <c r="Q91" s="391" t="s">
        <v>971</v>
      </c>
      <c r="R91" s="415"/>
      <c r="S91" s="409"/>
      <c r="T91" s="390" t="str">
        <f t="shared" si="128"/>
        <v/>
      </c>
      <c r="U91" s="410" t="str">
        <f t="shared" si="128"/>
        <v/>
      </c>
      <c r="V91" s="410" t="str">
        <f t="shared" si="128"/>
        <v/>
      </c>
      <c r="W91" s="411" t="str">
        <f t="shared" si="128"/>
        <v/>
      </c>
      <c r="X91" s="438" t="str">
        <f t="shared" si="128"/>
        <v/>
      </c>
      <c r="Y91" s="410" t="str">
        <f t="shared" si="128"/>
        <v/>
      </c>
      <c r="Z91" s="410" t="str">
        <f t="shared" si="128"/>
        <v/>
      </c>
      <c r="AA91" s="437" t="str">
        <f t="shared" si="128"/>
        <v/>
      </c>
      <c r="AB91" s="412" t="str">
        <f t="shared" si="128"/>
        <v/>
      </c>
      <c r="AC91" s="410" t="str">
        <f t="shared" si="128"/>
        <v/>
      </c>
      <c r="AD91" s="410" t="str">
        <f t="shared" si="128"/>
        <v/>
      </c>
      <c r="AE91" s="411" t="str">
        <f t="shared" si="128"/>
        <v/>
      </c>
      <c r="AF91" s="438" t="str">
        <f t="shared" si="128"/>
        <v/>
      </c>
      <c r="AG91" s="410" t="str">
        <f t="shared" si="128"/>
        <v/>
      </c>
      <c r="AH91" s="410" t="str">
        <f t="shared" si="128"/>
        <v/>
      </c>
      <c r="AI91" s="437" t="str">
        <f t="shared" si="126"/>
        <v/>
      </c>
      <c r="AJ91" s="412" t="str">
        <f t="shared" si="126"/>
        <v/>
      </c>
      <c r="AK91" s="410" t="str">
        <f t="shared" si="126"/>
        <v/>
      </c>
      <c r="AL91" s="410" t="str">
        <f t="shared" si="126"/>
        <v/>
      </c>
      <c r="AM91" s="411" t="str">
        <f t="shared" si="126"/>
        <v/>
      </c>
      <c r="AN91" s="438" t="str">
        <f t="shared" si="126"/>
        <v/>
      </c>
      <c r="AO91" s="410" t="str">
        <f t="shared" si="126"/>
        <v/>
      </c>
      <c r="AP91" s="410" t="str">
        <f t="shared" si="126"/>
        <v/>
      </c>
      <c r="AQ91" s="437" t="str">
        <f t="shared" si="126"/>
        <v/>
      </c>
      <c r="AR91" s="412" t="str">
        <f t="shared" si="126"/>
        <v/>
      </c>
      <c r="AS91" s="410" t="str">
        <f t="shared" si="126"/>
        <v/>
      </c>
      <c r="AT91" s="410" t="str">
        <f t="shared" si="126"/>
        <v/>
      </c>
      <c r="AU91" s="411" t="str">
        <f t="shared" si="126"/>
        <v/>
      </c>
      <c r="AV91" s="438" t="str">
        <f t="shared" si="126"/>
        <v/>
      </c>
      <c r="AW91" s="410" t="str">
        <f t="shared" si="126"/>
        <v/>
      </c>
      <c r="AX91" s="410" t="str">
        <f t="shared" si="126"/>
        <v/>
      </c>
      <c r="AY91" s="437" t="str">
        <f t="shared" si="127"/>
        <v/>
      </c>
      <c r="AZ91" s="412" t="str">
        <f t="shared" si="125"/>
        <v/>
      </c>
      <c r="BA91" s="410" t="str">
        <f t="shared" si="125"/>
        <v/>
      </c>
      <c r="BB91" s="410" t="str">
        <f t="shared" si="125"/>
        <v/>
      </c>
      <c r="BC91" s="411" t="str">
        <f t="shared" si="125"/>
        <v/>
      </c>
      <c r="BD91" s="438" t="str">
        <f t="shared" si="125"/>
        <v/>
      </c>
      <c r="BE91" s="410" t="str">
        <f t="shared" si="125"/>
        <v/>
      </c>
      <c r="BF91" s="410" t="str">
        <f t="shared" si="125"/>
        <v/>
      </c>
      <c r="BG91" s="437" t="str">
        <f t="shared" si="125"/>
        <v/>
      </c>
      <c r="BH91" s="412" t="str">
        <f t="shared" si="125"/>
        <v/>
      </c>
      <c r="BI91" s="410" t="str">
        <f t="shared" si="125"/>
        <v/>
      </c>
      <c r="BJ91" s="410" t="str">
        <f t="shared" si="125"/>
        <v/>
      </c>
      <c r="BK91" s="411" t="str">
        <f t="shared" si="125"/>
        <v/>
      </c>
      <c r="BL91" s="438" t="str">
        <f t="shared" si="125"/>
        <v/>
      </c>
      <c r="BM91" s="410" t="str">
        <f t="shared" si="125"/>
        <v/>
      </c>
      <c r="BN91" s="410" t="str">
        <f t="shared" si="125"/>
        <v/>
      </c>
      <c r="BO91" s="437" t="str">
        <f t="shared" si="125"/>
        <v/>
      </c>
      <c r="BP91" s="438" t="str">
        <f t="shared" si="124"/>
        <v/>
      </c>
      <c r="BQ91" s="410" t="str">
        <f t="shared" si="124"/>
        <v/>
      </c>
      <c r="BR91" s="410" t="str">
        <f t="shared" si="124"/>
        <v/>
      </c>
      <c r="BS91" s="437" t="str">
        <f t="shared" si="124"/>
        <v/>
      </c>
      <c r="BT91" s="412" t="str">
        <f t="shared" si="124"/>
        <v/>
      </c>
      <c r="BU91" s="410" t="str">
        <f t="shared" si="124"/>
        <v/>
      </c>
      <c r="BV91" s="410" t="str">
        <f t="shared" si="124"/>
        <v/>
      </c>
      <c r="BW91" s="413" t="str">
        <f t="shared" si="124"/>
        <v/>
      </c>
    </row>
    <row r="92" spans="1:76" ht="15.9" hidden="1" customHeight="1">
      <c r="A92" s="471"/>
      <c r="B92" s="395" t="s">
        <v>1108</v>
      </c>
      <c r="C92" s="395" t="s">
        <v>1145</v>
      </c>
      <c r="D92" s="395" t="s">
        <v>1138</v>
      </c>
      <c r="E92" s="395" t="s">
        <v>1138</v>
      </c>
      <c r="F92" s="395" t="s">
        <v>1138</v>
      </c>
      <c r="G92" s="395" t="s">
        <v>1138</v>
      </c>
      <c r="H92" s="395" t="s">
        <v>1138</v>
      </c>
      <c r="I92" s="407"/>
      <c r="J92" s="408"/>
      <c r="K92" s="414"/>
      <c r="L92" s="391" t="s">
        <v>971</v>
      </c>
      <c r="M92" s="415"/>
      <c r="N92" s="526"/>
      <c r="O92" s="527"/>
      <c r="P92" s="414"/>
      <c r="Q92" s="391" t="s">
        <v>971</v>
      </c>
      <c r="R92" s="415"/>
      <c r="S92" s="409"/>
      <c r="T92" s="390" t="str">
        <f t="shared" si="128"/>
        <v/>
      </c>
      <c r="U92" s="410" t="str">
        <f t="shared" si="128"/>
        <v/>
      </c>
      <c r="V92" s="410" t="str">
        <f t="shared" si="128"/>
        <v/>
      </c>
      <c r="W92" s="411" t="str">
        <f t="shared" si="128"/>
        <v/>
      </c>
      <c r="X92" s="438" t="str">
        <f t="shared" si="128"/>
        <v/>
      </c>
      <c r="Y92" s="410" t="str">
        <f t="shared" si="128"/>
        <v/>
      </c>
      <c r="Z92" s="410" t="str">
        <f t="shared" si="128"/>
        <v/>
      </c>
      <c r="AA92" s="437" t="str">
        <f t="shared" si="128"/>
        <v/>
      </c>
      <c r="AB92" s="412" t="str">
        <f t="shared" si="128"/>
        <v/>
      </c>
      <c r="AC92" s="410" t="str">
        <f t="shared" si="128"/>
        <v/>
      </c>
      <c r="AD92" s="410" t="str">
        <f t="shared" si="128"/>
        <v/>
      </c>
      <c r="AE92" s="411" t="str">
        <f t="shared" si="128"/>
        <v/>
      </c>
      <c r="AF92" s="438" t="str">
        <f t="shared" si="128"/>
        <v/>
      </c>
      <c r="AG92" s="410" t="str">
        <f t="shared" si="128"/>
        <v/>
      </c>
      <c r="AH92" s="410" t="str">
        <f t="shared" si="128"/>
        <v/>
      </c>
      <c r="AI92" s="437" t="str">
        <f t="shared" si="126"/>
        <v/>
      </c>
      <c r="AJ92" s="412" t="str">
        <f t="shared" si="126"/>
        <v/>
      </c>
      <c r="AK92" s="410" t="str">
        <f t="shared" si="126"/>
        <v/>
      </c>
      <c r="AL92" s="410" t="str">
        <f t="shared" si="126"/>
        <v/>
      </c>
      <c r="AM92" s="411" t="str">
        <f t="shared" si="126"/>
        <v/>
      </c>
      <c r="AN92" s="438" t="str">
        <f t="shared" si="126"/>
        <v/>
      </c>
      <c r="AO92" s="410" t="str">
        <f t="shared" si="126"/>
        <v/>
      </c>
      <c r="AP92" s="410" t="str">
        <f t="shared" si="126"/>
        <v/>
      </c>
      <c r="AQ92" s="437" t="str">
        <f t="shared" si="126"/>
        <v/>
      </c>
      <c r="AR92" s="412" t="str">
        <f t="shared" si="126"/>
        <v/>
      </c>
      <c r="AS92" s="410" t="str">
        <f t="shared" si="126"/>
        <v/>
      </c>
      <c r="AT92" s="410" t="str">
        <f t="shared" si="126"/>
        <v/>
      </c>
      <c r="AU92" s="411" t="str">
        <f t="shared" si="126"/>
        <v/>
      </c>
      <c r="AV92" s="438" t="str">
        <f t="shared" si="126"/>
        <v/>
      </c>
      <c r="AW92" s="410" t="str">
        <f t="shared" si="126"/>
        <v/>
      </c>
      <c r="AX92" s="410" t="str">
        <f t="shared" si="126"/>
        <v/>
      </c>
      <c r="AY92" s="437" t="str">
        <f t="shared" si="127"/>
        <v/>
      </c>
      <c r="AZ92" s="412" t="str">
        <f t="shared" si="125"/>
        <v/>
      </c>
      <c r="BA92" s="410" t="str">
        <f t="shared" si="125"/>
        <v/>
      </c>
      <c r="BB92" s="410" t="str">
        <f t="shared" si="125"/>
        <v/>
      </c>
      <c r="BC92" s="411" t="str">
        <f t="shared" si="125"/>
        <v/>
      </c>
      <c r="BD92" s="438" t="str">
        <f t="shared" si="125"/>
        <v/>
      </c>
      <c r="BE92" s="410" t="str">
        <f t="shared" si="125"/>
        <v/>
      </c>
      <c r="BF92" s="410" t="str">
        <f t="shared" si="125"/>
        <v/>
      </c>
      <c r="BG92" s="437" t="str">
        <f t="shared" si="125"/>
        <v/>
      </c>
      <c r="BH92" s="412" t="str">
        <f t="shared" si="125"/>
        <v/>
      </c>
      <c r="BI92" s="410" t="str">
        <f t="shared" si="125"/>
        <v/>
      </c>
      <c r="BJ92" s="410" t="str">
        <f t="shared" si="125"/>
        <v/>
      </c>
      <c r="BK92" s="411" t="str">
        <f t="shared" si="125"/>
        <v/>
      </c>
      <c r="BL92" s="438" t="str">
        <f t="shared" si="125"/>
        <v/>
      </c>
      <c r="BM92" s="410" t="str">
        <f t="shared" si="125"/>
        <v/>
      </c>
      <c r="BN92" s="410" t="str">
        <f t="shared" si="125"/>
        <v/>
      </c>
      <c r="BO92" s="437" t="str">
        <f t="shared" si="125"/>
        <v/>
      </c>
      <c r="BP92" s="438" t="str">
        <f t="shared" si="124"/>
        <v/>
      </c>
      <c r="BQ92" s="410" t="str">
        <f t="shared" si="124"/>
        <v/>
      </c>
      <c r="BR92" s="410" t="str">
        <f t="shared" si="124"/>
        <v/>
      </c>
      <c r="BS92" s="437" t="str">
        <f t="shared" si="124"/>
        <v/>
      </c>
      <c r="BT92" s="412" t="str">
        <f t="shared" si="124"/>
        <v/>
      </c>
      <c r="BU92" s="410" t="str">
        <f t="shared" si="124"/>
        <v/>
      </c>
      <c r="BV92" s="410" t="str">
        <f t="shared" si="124"/>
        <v/>
      </c>
      <c r="BW92" s="413" t="str">
        <f t="shared" si="124"/>
        <v/>
      </c>
    </row>
    <row r="93" spans="1:76" ht="15.9" hidden="1" customHeight="1">
      <c r="A93" s="471"/>
      <c r="B93" s="395" t="s">
        <v>1109</v>
      </c>
      <c r="C93" s="395" t="s">
        <v>1145</v>
      </c>
      <c r="D93" s="395" t="s">
        <v>1138</v>
      </c>
      <c r="E93" s="395" t="s">
        <v>1138</v>
      </c>
      <c r="F93" s="395" t="s">
        <v>1138</v>
      </c>
      <c r="G93" s="395" t="s">
        <v>1138</v>
      </c>
      <c r="H93" s="395" t="s">
        <v>1138</v>
      </c>
      <c r="I93" s="407"/>
      <c r="J93" s="408"/>
      <c r="K93" s="414"/>
      <c r="L93" s="391" t="s">
        <v>971</v>
      </c>
      <c r="M93" s="415"/>
      <c r="N93" s="526"/>
      <c r="O93" s="527"/>
      <c r="P93" s="414"/>
      <c r="Q93" s="391" t="s">
        <v>971</v>
      </c>
      <c r="R93" s="415"/>
      <c r="S93" s="409"/>
      <c r="T93" s="390" t="str">
        <f t="shared" si="128"/>
        <v/>
      </c>
      <c r="U93" s="410" t="str">
        <f t="shared" si="128"/>
        <v/>
      </c>
      <c r="V93" s="410" t="str">
        <f t="shared" si="128"/>
        <v/>
      </c>
      <c r="W93" s="411" t="str">
        <f t="shared" si="128"/>
        <v/>
      </c>
      <c r="X93" s="438" t="str">
        <f t="shared" si="128"/>
        <v/>
      </c>
      <c r="Y93" s="410" t="str">
        <f t="shared" si="128"/>
        <v/>
      </c>
      <c r="Z93" s="410" t="str">
        <f t="shared" si="128"/>
        <v/>
      </c>
      <c r="AA93" s="437" t="str">
        <f t="shared" si="128"/>
        <v/>
      </c>
      <c r="AB93" s="412" t="str">
        <f t="shared" si="128"/>
        <v/>
      </c>
      <c r="AC93" s="410" t="str">
        <f t="shared" si="128"/>
        <v/>
      </c>
      <c r="AD93" s="410" t="str">
        <f t="shared" si="128"/>
        <v/>
      </c>
      <c r="AE93" s="411" t="str">
        <f t="shared" si="128"/>
        <v/>
      </c>
      <c r="AF93" s="438" t="str">
        <f t="shared" si="128"/>
        <v/>
      </c>
      <c r="AG93" s="410" t="str">
        <f t="shared" si="128"/>
        <v/>
      </c>
      <c r="AH93" s="410" t="str">
        <f t="shared" si="128"/>
        <v/>
      </c>
      <c r="AI93" s="437" t="str">
        <f t="shared" si="126"/>
        <v/>
      </c>
      <c r="AJ93" s="412" t="str">
        <f t="shared" si="126"/>
        <v/>
      </c>
      <c r="AK93" s="410" t="str">
        <f t="shared" si="126"/>
        <v/>
      </c>
      <c r="AL93" s="410" t="str">
        <f t="shared" si="126"/>
        <v/>
      </c>
      <c r="AM93" s="411" t="str">
        <f t="shared" si="126"/>
        <v/>
      </c>
      <c r="AN93" s="438" t="str">
        <f t="shared" si="126"/>
        <v/>
      </c>
      <c r="AO93" s="410" t="str">
        <f t="shared" si="126"/>
        <v/>
      </c>
      <c r="AP93" s="410" t="str">
        <f t="shared" si="126"/>
        <v/>
      </c>
      <c r="AQ93" s="437" t="str">
        <f t="shared" si="126"/>
        <v/>
      </c>
      <c r="AR93" s="412" t="str">
        <f t="shared" si="126"/>
        <v/>
      </c>
      <c r="AS93" s="410" t="str">
        <f t="shared" si="126"/>
        <v/>
      </c>
      <c r="AT93" s="410" t="str">
        <f t="shared" si="126"/>
        <v/>
      </c>
      <c r="AU93" s="411" t="str">
        <f t="shared" si="126"/>
        <v/>
      </c>
      <c r="AV93" s="438" t="str">
        <f t="shared" si="126"/>
        <v/>
      </c>
      <c r="AW93" s="410" t="str">
        <f t="shared" si="126"/>
        <v/>
      </c>
      <c r="AX93" s="410" t="str">
        <f t="shared" si="126"/>
        <v/>
      </c>
      <c r="AY93" s="437" t="str">
        <f t="shared" si="127"/>
        <v/>
      </c>
      <c r="AZ93" s="412" t="str">
        <f t="shared" si="125"/>
        <v/>
      </c>
      <c r="BA93" s="410" t="str">
        <f t="shared" si="125"/>
        <v/>
      </c>
      <c r="BB93" s="410" t="str">
        <f t="shared" si="125"/>
        <v/>
      </c>
      <c r="BC93" s="411" t="str">
        <f t="shared" si="125"/>
        <v/>
      </c>
      <c r="BD93" s="438" t="str">
        <f t="shared" si="125"/>
        <v/>
      </c>
      <c r="BE93" s="410" t="str">
        <f t="shared" si="125"/>
        <v/>
      </c>
      <c r="BF93" s="410" t="str">
        <f t="shared" si="125"/>
        <v/>
      </c>
      <c r="BG93" s="437" t="str">
        <f t="shared" si="125"/>
        <v/>
      </c>
      <c r="BH93" s="412" t="str">
        <f t="shared" si="125"/>
        <v/>
      </c>
      <c r="BI93" s="410" t="str">
        <f t="shared" si="125"/>
        <v/>
      </c>
      <c r="BJ93" s="410" t="str">
        <f t="shared" si="125"/>
        <v/>
      </c>
      <c r="BK93" s="411" t="str">
        <f t="shared" si="125"/>
        <v/>
      </c>
      <c r="BL93" s="438" t="str">
        <f t="shared" si="125"/>
        <v/>
      </c>
      <c r="BM93" s="410" t="str">
        <f t="shared" si="125"/>
        <v/>
      </c>
      <c r="BN93" s="410" t="str">
        <f t="shared" si="125"/>
        <v/>
      </c>
      <c r="BO93" s="437" t="str">
        <f t="shared" si="125"/>
        <v/>
      </c>
      <c r="BP93" s="438" t="str">
        <f t="shared" si="124"/>
        <v/>
      </c>
      <c r="BQ93" s="410" t="str">
        <f t="shared" si="124"/>
        <v/>
      </c>
      <c r="BR93" s="410" t="str">
        <f t="shared" si="124"/>
        <v/>
      </c>
      <c r="BS93" s="437" t="str">
        <f t="shared" si="124"/>
        <v/>
      </c>
      <c r="BT93" s="412" t="str">
        <f t="shared" si="124"/>
        <v/>
      </c>
      <c r="BU93" s="410" t="str">
        <f t="shared" si="124"/>
        <v/>
      </c>
      <c r="BV93" s="410" t="str">
        <f t="shared" si="124"/>
        <v/>
      </c>
      <c r="BW93" s="413" t="str">
        <f t="shared" si="124"/>
        <v/>
      </c>
    </row>
    <row r="94" spans="1:76" ht="15.9" hidden="1" customHeight="1">
      <c r="A94" s="471"/>
      <c r="B94" s="395" t="s">
        <v>1110</v>
      </c>
      <c r="C94" s="395" t="s">
        <v>1145</v>
      </c>
      <c r="D94" s="395" t="s">
        <v>1138</v>
      </c>
      <c r="E94" s="395" t="s">
        <v>1138</v>
      </c>
      <c r="F94" s="395" t="s">
        <v>1138</v>
      </c>
      <c r="G94" s="395" t="s">
        <v>1138</v>
      </c>
      <c r="H94" s="395" t="s">
        <v>1138</v>
      </c>
      <c r="I94" s="407"/>
      <c r="J94" s="408"/>
      <c r="K94" s="414"/>
      <c r="L94" s="391" t="s">
        <v>971</v>
      </c>
      <c r="M94" s="415"/>
      <c r="N94" s="526"/>
      <c r="O94" s="527"/>
      <c r="P94" s="414"/>
      <c r="Q94" s="391" t="s">
        <v>971</v>
      </c>
      <c r="R94" s="415"/>
      <c r="S94" s="409"/>
      <c r="T94" s="390" t="str">
        <f t="shared" si="128"/>
        <v/>
      </c>
      <c r="U94" s="410" t="str">
        <f t="shared" si="128"/>
        <v/>
      </c>
      <c r="V94" s="410" t="str">
        <f t="shared" si="128"/>
        <v/>
      </c>
      <c r="W94" s="411" t="str">
        <f t="shared" si="128"/>
        <v/>
      </c>
      <c r="X94" s="438" t="str">
        <f t="shared" si="128"/>
        <v/>
      </c>
      <c r="Y94" s="410" t="str">
        <f t="shared" si="128"/>
        <v/>
      </c>
      <c r="Z94" s="410" t="str">
        <f t="shared" si="128"/>
        <v/>
      </c>
      <c r="AA94" s="437" t="str">
        <f t="shared" si="128"/>
        <v/>
      </c>
      <c r="AB94" s="412" t="str">
        <f t="shared" si="128"/>
        <v/>
      </c>
      <c r="AC94" s="410" t="str">
        <f t="shared" si="128"/>
        <v/>
      </c>
      <c r="AD94" s="410" t="str">
        <f t="shared" si="128"/>
        <v/>
      </c>
      <c r="AE94" s="411" t="str">
        <f t="shared" si="128"/>
        <v/>
      </c>
      <c r="AF94" s="438" t="str">
        <f t="shared" si="128"/>
        <v/>
      </c>
      <c r="AG94" s="410" t="str">
        <f t="shared" si="128"/>
        <v/>
      </c>
      <c r="AH94" s="410" t="str">
        <f t="shared" si="128"/>
        <v/>
      </c>
      <c r="AI94" s="437" t="str">
        <f t="shared" si="126"/>
        <v/>
      </c>
      <c r="AJ94" s="412" t="str">
        <f t="shared" si="126"/>
        <v/>
      </c>
      <c r="AK94" s="410" t="str">
        <f t="shared" si="126"/>
        <v/>
      </c>
      <c r="AL94" s="410" t="str">
        <f t="shared" si="126"/>
        <v/>
      </c>
      <c r="AM94" s="411" t="str">
        <f t="shared" si="126"/>
        <v/>
      </c>
      <c r="AN94" s="438" t="str">
        <f t="shared" si="126"/>
        <v/>
      </c>
      <c r="AO94" s="410" t="str">
        <f t="shared" si="126"/>
        <v/>
      </c>
      <c r="AP94" s="410" t="str">
        <f t="shared" si="126"/>
        <v/>
      </c>
      <c r="AQ94" s="437" t="str">
        <f t="shared" si="126"/>
        <v/>
      </c>
      <c r="AR94" s="412" t="str">
        <f t="shared" si="126"/>
        <v/>
      </c>
      <c r="AS94" s="410" t="str">
        <f t="shared" si="126"/>
        <v/>
      </c>
      <c r="AT94" s="410" t="str">
        <f t="shared" si="126"/>
        <v/>
      </c>
      <c r="AU94" s="411" t="str">
        <f t="shared" si="126"/>
        <v/>
      </c>
      <c r="AV94" s="438" t="str">
        <f t="shared" si="126"/>
        <v/>
      </c>
      <c r="AW94" s="410" t="str">
        <f t="shared" si="126"/>
        <v/>
      </c>
      <c r="AX94" s="410" t="str">
        <f t="shared" si="126"/>
        <v/>
      </c>
      <c r="AY94" s="437" t="str">
        <f t="shared" si="127"/>
        <v/>
      </c>
      <c r="AZ94" s="412" t="str">
        <f t="shared" si="125"/>
        <v/>
      </c>
      <c r="BA94" s="410" t="str">
        <f t="shared" si="125"/>
        <v/>
      </c>
      <c r="BB94" s="410" t="str">
        <f t="shared" si="125"/>
        <v/>
      </c>
      <c r="BC94" s="411" t="str">
        <f t="shared" si="125"/>
        <v/>
      </c>
      <c r="BD94" s="438" t="str">
        <f t="shared" si="125"/>
        <v/>
      </c>
      <c r="BE94" s="410" t="str">
        <f t="shared" si="125"/>
        <v/>
      </c>
      <c r="BF94" s="410" t="str">
        <f t="shared" si="125"/>
        <v/>
      </c>
      <c r="BG94" s="437" t="str">
        <f t="shared" si="125"/>
        <v/>
      </c>
      <c r="BH94" s="412" t="str">
        <f t="shared" si="125"/>
        <v/>
      </c>
      <c r="BI94" s="410" t="str">
        <f t="shared" si="125"/>
        <v/>
      </c>
      <c r="BJ94" s="410" t="str">
        <f t="shared" si="125"/>
        <v/>
      </c>
      <c r="BK94" s="411" t="str">
        <f t="shared" si="125"/>
        <v/>
      </c>
      <c r="BL94" s="438" t="str">
        <f t="shared" si="125"/>
        <v/>
      </c>
      <c r="BM94" s="410" t="str">
        <f t="shared" si="125"/>
        <v/>
      </c>
      <c r="BN94" s="410" t="str">
        <f t="shared" si="125"/>
        <v/>
      </c>
      <c r="BO94" s="437" t="str">
        <f t="shared" si="125"/>
        <v/>
      </c>
      <c r="BP94" s="438" t="str">
        <f t="shared" si="124"/>
        <v/>
      </c>
      <c r="BQ94" s="410" t="str">
        <f t="shared" si="124"/>
        <v/>
      </c>
      <c r="BR94" s="410" t="str">
        <f t="shared" si="124"/>
        <v/>
      </c>
      <c r="BS94" s="437" t="str">
        <f t="shared" si="124"/>
        <v/>
      </c>
      <c r="BT94" s="412" t="str">
        <f t="shared" si="124"/>
        <v/>
      </c>
      <c r="BU94" s="410" t="str">
        <f t="shared" si="124"/>
        <v/>
      </c>
      <c r="BV94" s="410" t="str">
        <f t="shared" si="124"/>
        <v/>
      </c>
      <c r="BW94" s="413" t="str">
        <f t="shared" si="124"/>
        <v/>
      </c>
    </row>
    <row r="95" spans="1:76" ht="15.9" hidden="1" customHeight="1">
      <c r="A95" s="471"/>
      <c r="B95" s="395" t="s">
        <v>1111</v>
      </c>
      <c r="C95" s="395" t="s">
        <v>1145</v>
      </c>
      <c r="D95" s="395" t="s">
        <v>1138</v>
      </c>
      <c r="E95" s="395" t="s">
        <v>1138</v>
      </c>
      <c r="F95" s="395" t="s">
        <v>1138</v>
      </c>
      <c r="G95" s="395" t="s">
        <v>1138</v>
      </c>
      <c r="H95" s="395" t="s">
        <v>1138</v>
      </c>
      <c r="I95" s="407"/>
      <c r="J95" s="408"/>
      <c r="K95" s="414"/>
      <c r="L95" s="391" t="s">
        <v>971</v>
      </c>
      <c r="M95" s="415"/>
      <c r="N95" s="526"/>
      <c r="O95" s="527"/>
      <c r="P95" s="414"/>
      <c r="Q95" s="391" t="s">
        <v>971</v>
      </c>
      <c r="R95" s="415"/>
      <c r="S95" s="409"/>
      <c r="T95" s="390" t="str">
        <f t="shared" si="128"/>
        <v/>
      </c>
      <c r="U95" s="410" t="str">
        <f t="shared" si="128"/>
        <v/>
      </c>
      <c r="V95" s="410" t="str">
        <f t="shared" si="128"/>
        <v/>
      </c>
      <c r="W95" s="411" t="str">
        <f t="shared" si="128"/>
        <v/>
      </c>
      <c r="X95" s="438" t="str">
        <f t="shared" si="128"/>
        <v/>
      </c>
      <c r="Y95" s="410" t="str">
        <f t="shared" si="128"/>
        <v/>
      </c>
      <c r="Z95" s="410" t="str">
        <f t="shared" si="128"/>
        <v/>
      </c>
      <c r="AA95" s="437" t="str">
        <f t="shared" si="128"/>
        <v/>
      </c>
      <c r="AB95" s="412" t="str">
        <f t="shared" si="128"/>
        <v/>
      </c>
      <c r="AC95" s="410" t="str">
        <f t="shared" si="128"/>
        <v/>
      </c>
      <c r="AD95" s="410" t="str">
        <f t="shared" si="128"/>
        <v/>
      </c>
      <c r="AE95" s="411" t="str">
        <f t="shared" si="128"/>
        <v/>
      </c>
      <c r="AF95" s="438" t="str">
        <f t="shared" si="128"/>
        <v/>
      </c>
      <c r="AG95" s="410" t="str">
        <f t="shared" si="128"/>
        <v/>
      </c>
      <c r="AH95" s="410" t="str">
        <f t="shared" si="128"/>
        <v/>
      </c>
      <c r="AI95" s="437" t="str">
        <f t="shared" si="126"/>
        <v/>
      </c>
      <c r="AJ95" s="412" t="str">
        <f t="shared" si="126"/>
        <v/>
      </c>
      <c r="AK95" s="410" t="str">
        <f t="shared" si="126"/>
        <v/>
      </c>
      <c r="AL95" s="410" t="str">
        <f t="shared" si="126"/>
        <v/>
      </c>
      <c r="AM95" s="411" t="str">
        <f t="shared" si="126"/>
        <v/>
      </c>
      <c r="AN95" s="438" t="str">
        <f t="shared" si="126"/>
        <v/>
      </c>
      <c r="AO95" s="410" t="str">
        <f t="shared" si="126"/>
        <v/>
      </c>
      <c r="AP95" s="410" t="str">
        <f t="shared" si="126"/>
        <v/>
      </c>
      <c r="AQ95" s="437" t="str">
        <f t="shared" si="126"/>
        <v/>
      </c>
      <c r="AR95" s="412" t="str">
        <f t="shared" si="126"/>
        <v/>
      </c>
      <c r="AS95" s="410" t="str">
        <f t="shared" si="126"/>
        <v/>
      </c>
      <c r="AT95" s="410" t="str">
        <f t="shared" si="126"/>
        <v/>
      </c>
      <c r="AU95" s="411" t="str">
        <f t="shared" si="126"/>
        <v/>
      </c>
      <c r="AV95" s="438" t="str">
        <f t="shared" si="126"/>
        <v/>
      </c>
      <c r="AW95" s="410" t="str">
        <f t="shared" si="126"/>
        <v/>
      </c>
      <c r="AX95" s="410" t="str">
        <f t="shared" si="126"/>
        <v/>
      </c>
      <c r="AY95" s="437" t="str">
        <f t="shared" si="127"/>
        <v/>
      </c>
      <c r="AZ95" s="412" t="str">
        <f t="shared" si="125"/>
        <v/>
      </c>
      <c r="BA95" s="410" t="str">
        <f t="shared" si="125"/>
        <v/>
      </c>
      <c r="BB95" s="410" t="str">
        <f t="shared" si="125"/>
        <v/>
      </c>
      <c r="BC95" s="411" t="str">
        <f t="shared" si="125"/>
        <v/>
      </c>
      <c r="BD95" s="438" t="str">
        <f t="shared" si="125"/>
        <v/>
      </c>
      <c r="BE95" s="410" t="str">
        <f t="shared" si="125"/>
        <v/>
      </c>
      <c r="BF95" s="410" t="str">
        <f t="shared" si="125"/>
        <v/>
      </c>
      <c r="BG95" s="437" t="str">
        <f t="shared" si="125"/>
        <v/>
      </c>
      <c r="BH95" s="412" t="str">
        <f t="shared" si="125"/>
        <v/>
      </c>
      <c r="BI95" s="410" t="str">
        <f t="shared" si="125"/>
        <v/>
      </c>
      <c r="BJ95" s="410" t="str">
        <f t="shared" si="125"/>
        <v/>
      </c>
      <c r="BK95" s="411" t="str">
        <f t="shared" si="125"/>
        <v/>
      </c>
      <c r="BL95" s="438" t="str">
        <f t="shared" si="125"/>
        <v/>
      </c>
      <c r="BM95" s="410" t="str">
        <f t="shared" si="125"/>
        <v/>
      </c>
      <c r="BN95" s="410" t="str">
        <f t="shared" si="125"/>
        <v/>
      </c>
      <c r="BO95" s="437" t="str">
        <f t="shared" si="125"/>
        <v/>
      </c>
      <c r="BP95" s="438" t="str">
        <f t="shared" si="124"/>
        <v/>
      </c>
      <c r="BQ95" s="410" t="str">
        <f t="shared" si="124"/>
        <v/>
      </c>
      <c r="BR95" s="410" t="str">
        <f t="shared" si="124"/>
        <v/>
      </c>
      <c r="BS95" s="437" t="str">
        <f t="shared" si="124"/>
        <v/>
      </c>
      <c r="BT95" s="412" t="str">
        <f t="shared" si="124"/>
        <v/>
      </c>
      <c r="BU95" s="410" t="str">
        <f t="shared" si="124"/>
        <v/>
      </c>
      <c r="BV95" s="410" t="str">
        <f t="shared" si="124"/>
        <v/>
      </c>
      <c r="BW95" s="413" t="str">
        <f t="shared" si="124"/>
        <v/>
      </c>
    </row>
    <row r="96" spans="1:76" ht="15.9" hidden="1" customHeight="1">
      <c r="A96" s="471"/>
      <c r="B96" s="395" t="s">
        <v>1112</v>
      </c>
      <c r="C96" s="395" t="s">
        <v>1145</v>
      </c>
      <c r="D96" s="395" t="s">
        <v>1138</v>
      </c>
      <c r="E96" s="395" t="s">
        <v>1138</v>
      </c>
      <c r="F96" s="395" t="s">
        <v>1138</v>
      </c>
      <c r="G96" s="395" t="s">
        <v>1138</v>
      </c>
      <c r="H96" s="395" t="s">
        <v>1138</v>
      </c>
      <c r="I96" s="407"/>
      <c r="J96" s="408"/>
      <c r="K96" s="414"/>
      <c r="L96" s="391" t="s">
        <v>971</v>
      </c>
      <c r="M96" s="415"/>
      <c r="N96" s="526"/>
      <c r="O96" s="527"/>
      <c r="P96" s="414"/>
      <c r="Q96" s="391" t="s">
        <v>971</v>
      </c>
      <c r="R96" s="415"/>
      <c r="S96" s="409"/>
      <c r="T96" s="390" t="str">
        <f t="shared" si="128"/>
        <v/>
      </c>
      <c r="U96" s="410" t="str">
        <f t="shared" si="128"/>
        <v/>
      </c>
      <c r="V96" s="410" t="str">
        <f t="shared" si="128"/>
        <v/>
      </c>
      <c r="W96" s="411" t="str">
        <f t="shared" si="128"/>
        <v/>
      </c>
      <c r="X96" s="438" t="str">
        <f t="shared" si="128"/>
        <v/>
      </c>
      <c r="Y96" s="410" t="str">
        <f t="shared" si="128"/>
        <v/>
      </c>
      <c r="Z96" s="410" t="str">
        <f t="shared" si="128"/>
        <v/>
      </c>
      <c r="AA96" s="437" t="str">
        <f t="shared" si="128"/>
        <v/>
      </c>
      <c r="AB96" s="412" t="str">
        <f t="shared" si="128"/>
        <v/>
      </c>
      <c r="AC96" s="410" t="str">
        <f t="shared" si="128"/>
        <v/>
      </c>
      <c r="AD96" s="410" t="str">
        <f t="shared" si="128"/>
        <v/>
      </c>
      <c r="AE96" s="411" t="str">
        <f t="shared" si="128"/>
        <v/>
      </c>
      <c r="AF96" s="438" t="str">
        <f t="shared" si="128"/>
        <v/>
      </c>
      <c r="AG96" s="410" t="str">
        <f t="shared" si="128"/>
        <v/>
      </c>
      <c r="AH96" s="410" t="str">
        <f t="shared" si="128"/>
        <v/>
      </c>
      <c r="AI96" s="437" t="str">
        <f t="shared" si="126"/>
        <v/>
      </c>
      <c r="AJ96" s="412" t="str">
        <f t="shared" si="126"/>
        <v/>
      </c>
      <c r="AK96" s="410" t="str">
        <f t="shared" si="126"/>
        <v/>
      </c>
      <c r="AL96" s="410" t="str">
        <f t="shared" si="126"/>
        <v/>
      </c>
      <c r="AM96" s="411" t="str">
        <f t="shared" si="126"/>
        <v/>
      </c>
      <c r="AN96" s="438" t="str">
        <f t="shared" si="126"/>
        <v/>
      </c>
      <c r="AO96" s="410" t="str">
        <f t="shared" si="126"/>
        <v/>
      </c>
      <c r="AP96" s="410" t="str">
        <f t="shared" si="126"/>
        <v/>
      </c>
      <c r="AQ96" s="437" t="str">
        <f t="shared" si="126"/>
        <v/>
      </c>
      <c r="AR96" s="412" t="str">
        <f t="shared" si="126"/>
        <v/>
      </c>
      <c r="AS96" s="410" t="str">
        <f t="shared" si="126"/>
        <v/>
      </c>
      <c r="AT96" s="410" t="str">
        <f t="shared" si="126"/>
        <v/>
      </c>
      <c r="AU96" s="411" t="str">
        <f t="shared" si="126"/>
        <v/>
      </c>
      <c r="AV96" s="438" t="str">
        <f t="shared" si="126"/>
        <v/>
      </c>
      <c r="AW96" s="410" t="str">
        <f t="shared" si="126"/>
        <v/>
      </c>
      <c r="AX96" s="410" t="str">
        <f t="shared" si="126"/>
        <v/>
      </c>
      <c r="AY96" s="437" t="str">
        <f t="shared" si="127"/>
        <v/>
      </c>
      <c r="AZ96" s="412" t="str">
        <f t="shared" si="127"/>
        <v/>
      </c>
      <c r="BA96" s="410" t="str">
        <f t="shared" si="127"/>
        <v/>
      </c>
      <c r="BB96" s="410" t="str">
        <f t="shared" si="127"/>
        <v/>
      </c>
      <c r="BC96" s="411" t="str">
        <f t="shared" si="127"/>
        <v/>
      </c>
      <c r="BD96" s="438" t="str">
        <f t="shared" si="127"/>
        <v/>
      </c>
      <c r="BE96" s="410" t="str">
        <f t="shared" si="127"/>
        <v/>
      </c>
      <c r="BF96" s="410" t="str">
        <f t="shared" si="127"/>
        <v/>
      </c>
      <c r="BG96" s="437" t="str">
        <f t="shared" si="127"/>
        <v/>
      </c>
      <c r="BH96" s="412" t="str">
        <f t="shared" si="127"/>
        <v/>
      </c>
      <c r="BI96" s="410" t="str">
        <f t="shared" si="127"/>
        <v/>
      </c>
      <c r="BJ96" s="410" t="str">
        <f t="shared" si="127"/>
        <v/>
      </c>
      <c r="BK96" s="411" t="str">
        <f t="shared" si="127"/>
        <v/>
      </c>
      <c r="BL96" s="438" t="str">
        <f t="shared" si="127"/>
        <v/>
      </c>
      <c r="BM96" s="410" t="str">
        <f t="shared" si="127"/>
        <v/>
      </c>
      <c r="BN96" s="410" t="str">
        <f t="shared" si="127"/>
        <v/>
      </c>
      <c r="BO96" s="437" t="str">
        <f t="shared" si="125"/>
        <v/>
      </c>
      <c r="BP96" s="438" t="str">
        <f t="shared" ref="BO96:BW107" si="129">IF($O96="",IF(OR($J96="",$M96=""),"",IF(AND(BP$18&gt;=1*($J96&amp;":"&amp;$K96),BP$18&lt;=1*($M96&amp;":"&amp;$N96)),1,"")),IF(OR($J96="",$M96=""),"",IF(AND(BP$18&gt;=1*($J96&amp;":"&amp;$K96),BP$18&lt;=1*($M96&amp;":"&amp;$N96)),IF(AND(BP$18&gt;=1*($O96&amp;":"&amp;$P96),BP$18&lt;=1*($R96&amp;":"&amp;$S96)), "休",1),"")))</f>
        <v/>
      </c>
      <c r="BQ96" s="410" t="str">
        <f t="shared" si="129"/>
        <v/>
      </c>
      <c r="BR96" s="410" t="str">
        <f t="shared" si="129"/>
        <v/>
      </c>
      <c r="BS96" s="437" t="str">
        <f t="shared" si="129"/>
        <v/>
      </c>
      <c r="BT96" s="412" t="str">
        <f t="shared" si="129"/>
        <v/>
      </c>
      <c r="BU96" s="410" t="str">
        <f t="shared" si="129"/>
        <v/>
      </c>
      <c r="BV96" s="410" t="str">
        <f t="shared" si="129"/>
        <v/>
      </c>
      <c r="BW96" s="413" t="str">
        <f t="shared" si="129"/>
        <v/>
      </c>
    </row>
    <row r="97" spans="1:280" ht="15.9" hidden="1" customHeight="1">
      <c r="A97" s="471"/>
      <c r="B97" s="395" t="s">
        <v>1113</v>
      </c>
      <c r="C97" s="395" t="s">
        <v>1145</v>
      </c>
      <c r="D97" s="395" t="s">
        <v>1138</v>
      </c>
      <c r="E97" s="395" t="s">
        <v>1138</v>
      </c>
      <c r="F97" s="395" t="s">
        <v>1138</v>
      </c>
      <c r="G97" s="395" t="s">
        <v>1138</v>
      </c>
      <c r="H97" s="395" t="s">
        <v>1138</v>
      </c>
      <c r="I97" s="407"/>
      <c r="J97" s="408"/>
      <c r="K97" s="414"/>
      <c r="L97" s="391" t="s">
        <v>971</v>
      </c>
      <c r="M97" s="415"/>
      <c r="N97" s="526"/>
      <c r="O97" s="527"/>
      <c r="P97" s="414"/>
      <c r="Q97" s="391" t="s">
        <v>971</v>
      </c>
      <c r="R97" s="415"/>
      <c r="S97" s="409"/>
      <c r="T97" s="390" t="str">
        <f t="shared" si="128"/>
        <v/>
      </c>
      <c r="U97" s="410" t="str">
        <f t="shared" si="128"/>
        <v/>
      </c>
      <c r="V97" s="410" t="str">
        <f t="shared" si="128"/>
        <v/>
      </c>
      <c r="W97" s="411" t="str">
        <f t="shared" si="128"/>
        <v/>
      </c>
      <c r="X97" s="438" t="str">
        <f t="shared" si="128"/>
        <v/>
      </c>
      <c r="Y97" s="410" t="str">
        <f t="shared" si="128"/>
        <v/>
      </c>
      <c r="Z97" s="410" t="str">
        <f t="shared" si="128"/>
        <v/>
      </c>
      <c r="AA97" s="437" t="str">
        <f t="shared" si="128"/>
        <v/>
      </c>
      <c r="AB97" s="412" t="str">
        <f t="shared" si="128"/>
        <v/>
      </c>
      <c r="AC97" s="410" t="str">
        <f t="shared" si="128"/>
        <v/>
      </c>
      <c r="AD97" s="410" t="str">
        <f t="shared" si="128"/>
        <v/>
      </c>
      <c r="AE97" s="411" t="str">
        <f t="shared" si="128"/>
        <v/>
      </c>
      <c r="AF97" s="438" t="str">
        <f t="shared" si="128"/>
        <v/>
      </c>
      <c r="AG97" s="410" t="str">
        <f t="shared" si="128"/>
        <v/>
      </c>
      <c r="AH97" s="410" t="str">
        <f t="shared" si="128"/>
        <v/>
      </c>
      <c r="AI97" s="437" t="str">
        <f t="shared" si="126"/>
        <v/>
      </c>
      <c r="AJ97" s="412" t="str">
        <f t="shared" si="126"/>
        <v/>
      </c>
      <c r="AK97" s="410" t="str">
        <f t="shared" si="126"/>
        <v/>
      </c>
      <c r="AL97" s="410" t="str">
        <f t="shared" si="126"/>
        <v/>
      </c>
      <c r="AM97" s="411" t="str">
        <f t="shared" si="126"/>
        <v/>
      </c>
      <c r="AN97" s="438" t="str">
        <f t="shared" si="126"/>
        <v/>
      </c>
      <c r="AO97" s="410" t="str">
        <f t="shared" si="126"/>
        <v/>
      </c>
      <c r="AP97" s="410" t="str">
        <f t="shared" si="126"/>
        <v/>
      </c>
      <c r="AQ97" s="437" t="str">
        <f t="shared" si="126"/>
        <v/>
      </c>
      <c r="AR97" s="412" t="str">
        <f t="shared" si="126"/>
        <v/>
      </c>
      <c r="AS97" s="410" t="str">
        <f t="shared" si="126"/>
        <v/>
      </c>
      <c r="AT97" s="410" t="str">
        <f t="shared" si="126"/>
        <v/>
      </c>
      <c r="AU97" s="411" t="str">
        <f t="shared" si="126"/>
        <v/>
      </c>
      <c r="AV97" s="438" t="str">
        <f t="shared" si="126"/>
        <v/>
      </c>
      <c r="AW97" s="410" t="str">
        <f t="shared" si="126"/>
        <v/>
      </c>
      <c r="AX97" s="410" t="str">
        <f t="shared" ref="AX97:BM107" si="130">IF($O97="",IF(OR($J97="",$M97=""),"",IF(AND(AX$18&gt;=1*($J97&amp;":"&amp;$K97),AX$18&lt;=1*($M97&amp;":"&amp;$N97)),1,"")),IF(OR($J97="",$M97=""),"",IF(AND(AX$18&gt;=1*($J97&amp;":"&amp;$K97),AX$18&lt;=1*($M97&amp;":"&amp;$N97)),IF(AND(AX$18&gt;=1*($O97&amp;":"&amp;$P97),AX$18&lt;=1*($R97&amp;":"&amp;$S97)), "休",1),"")))</f>
        <v/>
      </c>
      <c r="AY97" s="437" t="str">
        <f t="shared" si="127"/>
        <v/>
      </c>
      <c r="AZ97" s="412" t="str">
        <f t="shared" si="127"/>
        <v/>
      </c>
      <c r="BA97" s="410" t="str">
        <f t="shared" si="127"/>
        <v/>
      </c>
      <c r="BB97" s="410" t="str">
        <f t="shared" si="127"/>
        <v/>
      </c>
      <c r="BC97" s="411" t="str">
        <f t="shared" si="127"/>
        <v/>
      </c>
      <c r="BD97" s="438" t="str">
        <f t="shared" si="127"/>
        <v/>
      </c>
      <c r="BE97" s="410" t="str">
        <f t="shared" si="127"/>
        <v/>
      </c>
      <c r="BF97" s="410" t="str">
        <f t="shared" si="127"/>
        <v/>
      </c>
      <c r="BG97" s="437" t="str">
        <f t="shared" si="127"/>
        <v/>
      </c>
      <c r="BH97" s="412" t="str">
        <f t="shared" si="127"/>
        <v/>
      </c>
      <c r="BI97" s="410" t="str">
        <f t="shared" si="127"/>
        <v/>
      </c>
      <c r="BJ97" s="410" t="str">
        <f t="shared" si="127"/>
        <v/>
      </c>
      <c r="BK97" s="411" t="str">
        <f t="shared" si="127"/>
        <v/>
      </c>
      <c r="BL97" s="438" t="str">
        <f t="shared" si="127"/>
        <v/>
      </c>
      <c r="BM97" s="410" t="str">
        <f t="shared" si="127"/>
        <v/>
      </c>
      <c r="BN97" s="410" t="str">
        <f t="shared" si="127"/>
        <v/>
      </c>
      <c r="BO97" s="437" t="str">
        <f t="shared" si="129"/>
        <v/>
      </c>
      <c r="BP97" s="438" t="str">
        <f t="shared" si="129"/>
        <v/>
      </c>
      <c r="BQ97" s="410" t="str">
        <f t="shared" si="129"/>
        <v/>
      </c>
      <c r="BR97" s="410" t="str">
        <f t="shared" si="129"/>
        <v/>
      </c>
      <c r="BS97" s="437" t="str">
        <f t="shared" si="129"/>
        <v/>
      </c>
      <c r="BT97" s="412" t="str">
        <f t="shared" si="129"/>
        <v/>
      </c>
      <c r="BU97" s="410" t="str">
        <f t="shared" si="129"/>
        <v/>
      </c>
      <c r="BV97" s="410" t="str">
        <f t="shared" si="129"/>
        <v/>
      </c>
      <c r="BW97" s="413" t="str">
        <f t="shared" si="129"/>
        <v/>
      </c>
    </row>
    <row r="98" spans="1:280" ht="15.9" hidden="1" customHeight="1">
      <c r="A98" s="471"/>
      <c r="B98" s="395" t="s">
        <v>1114</v>
      </c>
      <c r="C98" s="395" t="s">
        <v>1145</v>
      </c>
      <c r="D98" s="395" t="s">
        <v>1138</v>
      </c>
      <c r="E98" s="395" t="s">
        <v>1138</v>
      </c>
      <c r="F98" s="395" t="s">
        <v>1138</v>
      </c>
      <c r="G98" s="395" t="s">
        <v>1138</v>
      </c>
      <c r="H98" s="395" t="s">
        <v>1138</v>
      </c>
      <c r="I98" s="407"/>
      <c r="J98" s="408"/>
      <c r="K98" s="414"/>
      <c r="L98" s="391" t="s">
        <v>971</v>
      </c>
      <c r="M98" s="415"/>
      <c r="N98" s="526"/>
      <c r="O98" s="527"/>
      <c r="P98" s="414"/>
      <c r="Q98" s="391" t="s">
        <v>971</v>
      </c>
      <c r="R98" s="415"/>
      <c r="S98" s="409"/>
      <c r="T98" s="390" t="str">
        <f t="shared" si="128"/>
        <v/>
      </c>
      <c r="U98" s="410" t="str">
        <f t="shared" si="128"/>
        <v/>
      </c>
      <c r="V98" s="410" t="str">
        <f t="shared" si="128"/>
        <v/>
      </c>
      <c r="W98" s="411" t="str">
        <f t="shared" si="128"/>
        <v/>
      </c>
      <c r="X98" s="438" t="str">
        <f t="shared" si="128"/>
        <v/>
      </c>
      <c r="Y98" s="410" t="str">
        <f t="shared" si="128"/>
        <v/>
      </c>
      <c r="Z98" s="410" t="str">
        <f t="shared" si="128"/>
        <v/>
      </c>
      <c r="AA98" s="437" t="str">
        <f t="shared" si="128"/>
        <v/>
      </c>
      <c r="AB98" s="412" t="str">
        <f t="shared" si="128"/>
        <v/>
      </c>
      <c r="AC98" s="410" t="str">
        <f t="shared" si="128"/>
        <v/>
      </c>
      <c r="AD98" s="410" t="str">
        <f t="shared" si="128"/>
        <v/>
      </c>
      <c r="AE98" s="411" t="str">
        <f t="shared" si="128"/>
        <v/>
      </c>
      <c r="AF98" s="438" t="str">
        <f t="shared" si="128"/>
        <v/>
      </c>
      <c r="AG98" s="410" t="str">
        <f t="shared" si="128"/>
        <v/>
      </c>
      <c r="AH98" s="410" t="str">
        <f t="shared" si="128"/>
        <v/>
      </c>
      <c r="AI98" s="437" t="str">
        <f t="shared" si="128"/>
        <v/>
      </c>
      <c r="AJ98" s="412" t="str">
        <f t="shared" ref="AJ98:AW107" si="131">IF($O98="",IF(OR($J98="",$M98=""),"",IF(AND(AJ$18&gt;=1*($J98&amp;":"&amp;$K98),AJ$18&lt;=1*($M98&amp;":"&amp;$N98)),1,"")),IF(OR($J98="",$M98=""),"",IF(AND(AJ$18&gt;=1*($J98&amp;":"&amp;$K98),AJ$18&lt;=1*($M98&amp;":"&amp;$N98)),IF(AND(AJ$18&gt;=1*($O98&amp;":"&amp;$P98),AJ$18&lt;=1*($R98&amp;":"&amp;$S98)), "休",1),"")))</f>
        <v/>
      </c>
      <c r="AK98" s="410" t="str">
        <f t="shared" si="131"/>
        <v/>
      </c>
      <c r="AL98" s="410" t="str">
        <f t="shared" si="131"/>
        <v/>
      </c>
      <c r="AM98" s="411" t="str">
        <f t="shared" si="131"/>
        <v/>
      </c>
      <c r="AN98" s="438" t="str">
        <f t="shared" si="131"/>
        <v/>
      </c>
      <c r="AO98" s="410" t="str">
        <f t="shared" si="131"/>
        <v/>
      </c>
      <c r="AP98" s="410" t="str">
        <f t="shared" si="131"/>
        <v/>
      </c>
      <c r="AQ98" s="437" t="str">
        <f t="shared" si="131"/>
        <v/>
      </c>
      <c r="AR98" s="412" t="str">
        <f t="shared" si="131"/>
        <v/>
      </c>
      <c r="AS98" s="410" t="str">
        <f t="shared" si="131"/>
        <v/>
      </c>
      <c r="AT98" s="410" t="str">
        <f t="shared" si="131"/>
        <v/>
      </c>
      <c r="AU98" s="411" t="str">
        <f t="shared" si="131"/>
        <v/>
      </c>
      <c r="AV98" s="438" t="str">
        <f t="shared" si="131"/>
        <v/>
      </c>
      <c r="AW98" s="410" t="str">
        <f t="shared" si="131"/>
        <v/>
      </c>
      <c r="AX98" s="410" t="str">
        <f t="shared" si="130"/>
        <v/>
      </c>
      <c r="AY98" s="437" t="str">
        <f t="shared" si="130"/>
        <v/>
      </c>
      <c r="AZ98" s="412" t="str">
        <f t="shared" si="130"/>
        <v/>
      </c>
      <c r="BA98" s="410" t="str">
        <f t="shared" si="130"/>
        <v/>
      </c>
      <c r="BB98" s="410" t="str">
        <f t="shared" si="130"/>
        <v/>
      </c>
      <c r="BC98" s="411" t="str">
        <f t="shared" si="130"/>
        <v/>
      </c>
      <c r="BD98" s="438" t="str">
        <f t="shared" si="130"/>
        <v/>
      </c>
      <c r="BE98" s="410" t="str">
        <f t="shared" si="130"/>
        <v/>
      </c>
      <c r="BF98" s="410" t="str">
        <f t="shared" si="130"/>
        <v/>
      </c>
      <c r="BG98" s="437" t="str">
        <f t="shared" si="130"/>
        <v/>
      </c>
      <c r="BH98" s="412" t="str">
        <f t="shared" si="130"/>
        <v/>
      </c>
      <c r="BI98" s="410" t="str">
        <f t="shared" si="130"/>
        <v/>
      </c>
      <c r="BJ98" s="410" t="str">
        <f t="shared" si="130"/>
        <v/>
      </c>
      <c r="BK98" s="411" t="str">
        <f t="shared" si="130"/>
        <v/>
      </c>
      <c r="BL98" s="438" t="str">
        <f t="shared" si="130"/>
        <v/>
      </c>
      <c r="BM98" s="410" t="str">
        <f t="shared" si="130"/>
        <v/>
      </c>
      <c r="BN98" s="410" t="str">
        <f t="shared" ref="BN98:BN107" si="132">IF($O98="",IF(OR($J98="",$M98=""),"",IF(AND(BN$18&gt;=1*($J98&amp;":"&amp;$K98),BN$18&lt;=1*($M98&amp;":"&amp;$N98)),1,"")),IF(OR($J98="",$M98=""),"",IF(AND(BN$18&gt;=1*($J98&amp;":"&amp;$K98),BN$18&lt;=1*($M98&amp;":"&amp;$N98)),IF(AND(BN$18&gt;=1*($O98&amp;":"&amp;$P98),BN$18&lt;=1*($R98&amp;":"&amp;$S98)), "休",1),"")))</f>
        <v/>
      </c>
      <c r="BO98" s="437" t="str">
        <f t="shared" si="129"/>
        <v/>
      </c>
      <c r="BP98" s="438" t="str">
        <f t="shared" si="129"/>
        <v/>
      </c>
      <c r="BQ98" s="410" t="str">
        <f t="shared" si="129"/>
        <v/>
      </c>
      <c r="BR98" s="410" t="str">
        <f t="shared" si="129"/>
        <v/>
      </c>
      <c r="BS98" s="437" t="str">
        <f t="shared" si="129"/>
        <v/>
      </c>
      <c r="BT98" s="412" t="str">
        <f t="shared" si="129"/>
        <v/>
      </c>
      <c r="BU98" s="410" t="str">
        <f t="shared" si="129"/>
        <v/>
      </c>
      <c r="BV98" s="410" t="str">
        <f t="shared" si="129"/>
        <v/>
      </c>
      <c r="BW98" s="413" t="str">
        <f t="shared" si="129"/>
        <v/>
      </c>
    </row>
    <row r="99" spans="1:280" ht="15.9" hidden="1" customHeight="1">
      <c r="A99" s="471"/>
      <c r="B99" s="395" t="s">
        <v>1115</v>
      </c>
      <c r="C99" s="395" t="s">
        <v>1145</v>
      </c>
      <c r="D99" s="395" t="s">
        <v>1138</v>
      </c>
      <c r="E99" s="395" t="s">
        <v>1138</v>
      </c>
      <c r="F99" s="395" t="s">
        <v>1138</v>
      </c>
      <c r="G99" s="395" t="s">
        <v>1138</v>
      </c>
      <c r="H99" s="395" t="s">
        <v>1138</v>
      </c>
      <c r="I99" s="407"/>
      <c r="J99" s="408"/>
      <c r="K99" s="414"/>
      <c r="L99" s="391" t="s">
        <v>971</v>
      </c>
      <c r="M99" s="415"/>
      <c r="N99" s="526"/>
      <c r="O99" s="527"/>
      <c r="P99" s="414"/>
      <c r="Q99" s="391" t="s">
        <v>971</v>
      </c>
      <c r="R99" s="415"/>
      <c r="S99" s="409"/>
      <c r="T99" s="390" t="str">
        <f t="shared" ref="T99:AI107" si="133">IF($O99="",IF(OR($J99="",$M99=""),"",IF(AND(T$18&gt;=1*($J99&amp;":"&amp;$K99),T$18&lt;=1*($M99&amp;":"&amp;$N99)),1,"")),IF(OR($J99="",$M99=""),"",IF(AND(T$18&gt;=1*($J99&amp;":"&amp;$K99),T$18&lt;=1*($M99&amp;":"&amp;$N99)),IF(AND(T$18&gt;=1*($O99&amp;":"&amp;$P99),T$18&lt;=1*($R99&amp;":"&amp;$S99)), "休",1),"")))</f>
        <v/>
      </c>
      <c r="U99" s="410" t="str">
        <f t="shared" si="133"/>
        <v/>
      </c>
      <c r="V99" s="410" t="str">
        <f t="shared" si="133"/>
        <v/>
      </c>
      <c r="W99" s="411" t="str">
        <f t="shared" si="133"/>
        <v/>
      </c>
      <c r="X99" s="438" t="str">
        <f t="shared" si="133"/>
        <v/>
      </c>
      <c r="Y99" s="410" t="str">
        <f t="shared" si="133"/>
        <v/>
      </c>
      <c r="Z99" s="410" t="str">
        <f t="shared" si="133"/>
        <v/>
      </c>
      <c r="AA99" s="437" t="str">
        <f t="shared" si="133"/>
        <v/>
      </c>
      <c r="AB99" s="412" t="str">
        <f t="shared" si="133"/>
        <v/>
      </c>
      <c r="AC99" s="410" t="str">
        <f t="shared" si="133"/>
        <v/>
      </c>
      <c r="AD99" s="410" t="str">
        <f t="shared" si="133"/>
        <v/>
      </c>
      <c r="AE99" s="411" t="str">
        <f t="shared" si="133"/>
        <v/>
      </c>
      <c r="AF99" s="438" t="str">
        <f t="shared" si="133"/>
        <v/>
      </c>
      <c r="AG99" s="410" t="str">
        <f t="shared" si="133"/>
        <v/>
      </c>
      <c r="AH99" s="410" t="str">
        <f t="shared" si="133"/>
        <v/>
      </c>
      <c r="AI99" s="437" t="str">
        <f t="shared" si="133"/>
        <v/>
      </c>
      <c r="AJ99" s="412" t="str">
        <f t="shared" si="131"/>
        <v/>
      </c>
      <c r="AK99" s="410" t="str">
        <f t="shared" si="131"/>
        <v/>
      </c>
      <c r="AL99" s="410" t="str">
        <f t="shared" si="131"/>
        <v/>
      </c>
      <c r="AM99" s="411" t="str">
        <f t="shared" si="131"/>
        <v/>
      </c>
      <c r="AN99" s="438" t="str">
        <f t="shared" si="131"/>
        <v/>
      </c>
      <c r="AO99" s="410" t="str">
        <f t="shared" si="131"/>
        <v/>
      </c>
      <c r="AP99" s="410" t="str">
        <f t="shared" si="131"/>
        <v/>
      </c>
      <c r="AQ99" s="437" t="str">
        <f t="shared" si="131"/>
        <v/>
      </c>
      <c r="AR99" s="412" t="str">
        <f t="shared" si="131"/>
        <v/>
      </c>
      <c r="AS99" s="410" t="str">
        <f t="shared" si="131"/>
        <v/>
      </c>
      <c r="AT99" s="410" t="str">
        <f t="shared" si="131"/>
        <v/>
      </c>
      <c r="AU99" s="411" t="str">
        <f t="shared" si="131"/>
        <v/>
      </c>
      <c r="AV99" s="438" t="str">
        <f t="shared" si="131"/>
        <v/>
      </c>
      <c r="AW99" s="410" t="str">
        <f t="shared" si="131"/>
        <v/>
      </c>
      <c r="AX99" s="410" t="str">
        <f t="shared" si="130"/>
        <v/>
      </c>
      <c r="AY99" s="437" t="str">
        <f t="shared" si="130"/>
        <v/>
      </c>
      <c r="AZ99" s="412" t="str">
        <f t="shared" si="130"/>
        <v/>
      </c>
      <c r="BA99" s="410" t="str">
        <f t="shared" si="130"/>
        <v/>
      </c>
      <c r="BB99" s="410" t="str">
        <f t="shared" si="130"/>
        <v/>
      </c>
      <c r="BC99" s="411" t="str">
        <f t="shared" si="130"/>
        <v/>
      </c>
      <c r="BD99" s="438" t="str">
        <f t="shared" si="130"/>
        <v/>
      </c>
      <c r="BE99" s="410" t="str">
        <f t="shared" si="130"/>
        <v/>
      </c>
      <c r="BF99" s="410" t="str">
        <f t="shared" si="130"/>
        <v/>
      </c>
      <c r="BG99" s="437" t="str">
        <f t="shared" si="130"/>
        <v/>
      </c>
      <c r="BH99" s="412" t="str">
        <f t="shared" si="130"/>
        <v/>
      </c>
      <c r="BI99" s="410" t="str">
        <f t="shared" si="130"/>
        <v/>
      </c>
      <c r="BJ99" s="410" t="str">
        <f t="shared" si="130"/>
        <v/>
      </c>
      <c r="BK99" s="411" t="str">
        <f t="shared" si="130"/>
        <v/>
      </c>
      <c r="BL99" s="438" t="str">
        <f t="shared" si="130"/>
        <v/>
      </c>
      <c r="BM99" s="410" t="str">
        <f t="shared" si="130"/>
        <v/>
      </c>
      <c r="BN99" s="410" t="str">
        <f t="shared" si="132"/>
        <v/>
      </c>
      <c r="BO99" s="437" t="str">
        <f t="shared" si="129"/>
        <v/>
      </c>
      <c r="BP99" s="438" t="str">
        <f t="shared" si="129"/>
        <v/>
      </c>
      <c r="BQ99" s="410" t="str">
        <f t="shared" si="129"/>
        <v/>
      </c>
      <c r="BR99" s="410" t="str">
        <f t="shared" si="129"/>
        <v/>
      </c>
      <c r="BS99" s="437" t="str">
        <f t="shared" si="129"/>
        <v/>
      </c>
      <c r="BT99" s="412" t="str">
        <f t="shared" si="129"/>
        <v/>
      </c>
      <c r="BU99" s="410" t="str">
        <f t="shared" si="129"/>
        <v/>
      </c>
      <c r="BV99" s="410" t="str">
        <f t="shared" si="129"/>
        <v/>
      </c>
      <c r="BW99" s="413" t="str">
        <f t="shared" si="129"/>
        <v/>
      </c>
    </row>
    <row r="100" spans="1:280" ht="15.9" hidden="1" customHeight="1">
      <c r="A100" s="471"/>
      <c r="B100" s="395" t="s">
        <v>1116</v>
      </c>
      <c r="C100" s="395" t="s">
        <v>1145</v>
      </c>
      <c r="D100" s="395" t="s">
        <v>1138</v>
      </c>
      <c r="E100" s="395" t="s">
        <v>1138</v>
      </c>
      <c r="F100" s="395" t="s">
        <v>1138</v>
      </c>
      <c r="G100" s="395" t="s">
        <v>1138</v>
      </c>
      <c r="H100" s="395" t="s">
        <v>1138</v>
      </c>
      <c r="I100" s="407"/>
      <c r="J100" s="408"/>
      <c r="K100" s="414"/>
      <c r="L100" s="391" t="s">
        <v>971</v>
      </c>
      <c r="M100" s="415"/>
      <c r="N100" s="526"/>
      <c r="O100" s="527"/>
      <c r="P100" s="414"/>
      <c r="Q100" s="391" t="s">
        <v>971</v>
      </c>
      <c r="R100" s="415"/>
      <c r="S100" s="409"/>
      <c r="T100" s="390" t="str">
        <f t="shared" si="133"/>
        <v/>
      </c>
      <c r="U100" s="410" t="str">
        <f t="shared" si="133"/>
        <v/>
      </c>
      <c r="V100" s="410" t="str">
        <f t="shared" si="133"/>
        <v/>
      </c>
      <c r="W100" s="411" t="str">
        <f t="shared" si="133"/>
        <v/>
      </c>
      <c r="X100" s="438" t="str">
        <f t="shared" si="133"/>
        <v/>
      </c>
      <c r="Y100" s="410" t="str">
        <f t="shared" si="133"/>
        <v/>
      </c>
      <c r="Z100" s="410" t="str">
        <f t="shared" si="133"/>
        <v/>
      </c>
      <c r="AA100" s="437" t="str">
        <f t="shared" si="133"/>
        <v/>
      </c>
      <c r="AB100" s="412" t="str">
        <f t="shared" si="133"/>
        <v/>
      </c>
      <c r="AC100" s="410" t="str">
        <f t="shared" si="133"/>
        <v/>
      </c>
      <c r="AD100" s="410" t="str">
        <f t="shared" si="133"/>
        <v/>
      </c>
      <c r="AE100" s="411" t="str">
        <f t="shared" si="133"/>
        <v/>
      </c>
      <c r="AF100" s="438" t="str">
        <f t="shared" si="133"/>
        <v/>
      </c>
      <c r="AG100" s="410" t="str">
        <f t="shared" si="133"/>
        <v/>
      </c>
      <c r="AH100" s="410" t="str">
        <f t="shared" si="133"/>
        <v/>
      </c>
      <c r="AI100" s="437" t="str">
        <f t="shared" si="133"/>
        <v/>
      </c>
      <c r="AJ100" s="412" t="str">
        <f t="shared" si="131"/>
        <v/>
      </c>
      <c r="AK100" s="410" t="str">
        <f t="shared" si="131"/>
        <v/>
      </c>
      <c r="AL100" s="410" t="str">
        <f t="shared" si="131"/>
        <v/>
      </c>
      <c r="AM100" s="411" t="str">
        <f t="shared" si="131"/>
        <v/>
      </c>
      <c r="AN100" s="438" t="str">
        <f t="shared" si="131"/>
        <v/>
      </c>
      <c r="AO100" s="410" t="str">
        <f t="shared" si="131"/>
        <v/>
      </c>
      <c r="AP100" s="410" t="str">
        <f t="shared" si="131"/>
        <v/>
      </c>
      <c r="AQ100" s="437" t="str">
        <f t="shared" si="131"/>
        <v/>
      </c>
      <c r="AR100" s="412" t="str">
        <f t="shared" si="131"/>
        <v/>
      </c>
      <c r="AS100" s="410" t="str">
        <f t="shared" si="131"/>
        <v/>
      </c>
      <c r="AT100" s="410" t="str">
        <f t="shared" si="131"/>
        <v/>
      </c>
      <c r="AU100" s="411" t="str">
        <f t="shared" si="131"/>
        <v/>
      </c>
      <c r="AV100" s="438" t="str">
        <f t="shared" si="131"/>
        <v/>
      </c>
      <c r="AW100" s="410" t="str">
        <f t="shared" si="131"/>
        <v/>
      </c>
      <c r="AX100" s="410" t="str">
        <f t="shared" si="130"/>
        <v/>
      </c>
      <c r="AY100" s="437" t="str">
        <f t="shared" si="130"/>
        <v/>
      </c>
      <c r="AZ100" s="412" t="str">
        <f t="shared" si="130"/>
        <v/>
      </c>
      <c r="BA100" s="410" t="str">
        <f t="shared" si="130"/>
        <v/>
      </c>
      <c r="BB100" s="410" t="str">
        <f t="shared" si="130"/>
        <v/>
      </c>
      <c r="BC100" s="411" t="str">
        <f t="shared" si="130"/>
        <v/>
      </c>
      <c r="BD100" s="438" t="str">
        <f t="shared" si="130"/>
        <v/>
      </c>
      <c r="BE100" s="410" t="str">
        <f t="shared" si="130"/>
        <v/>
      </c>
      <c r="BF100" s="410" t="str">
        <f t="shared" si="130"/>
        <v/>
      </c>
      <c r="BG100" s="437" t="str">
        <f t="shared" si="130"/>
        <v/>
      </c>
      <c r="BH100" s="412" t="str">
        <f t="shared" si="130"/>
        <v/>
      </c>
      <c r="BI100" s="410" t="str">
        <f t="shared" si="130"/>
        <v/>
      </c>
      <c r="BJ100" s="410" t="str">
        <f t="shared" si="130"/>
        <v/>
      </c>
      <c r="BK100" s="411" t="str">
        <f t="shared" si="130"/>
        <v/>
      </c>
      <c r="BL100" s="438" t="str">
        <f t="shared" si="130"/>
        <v/>
      </c>
      <c r="BM100" s="410" t="str">
        <f t="shared" si="130"/>
        <v/>
      </c>
      <c r="BN100" s="410" t="str">
        <f t="shared" si="132"/>
        <v/>
      </c>
      <c r="BO100" s="437" t="str">
        <f t="shared" si="129"/>
        <v/>
      </c>
      <c r="BP100" s="438" t="str">
        <f t="shared" si="129"/>
        <v/>
      </c>
      <c r="BQ100" s="410" t="str">
        <f t="shared" si="129"/>
        <v/>
      </c>
      <c r="BR100" s="410" t="str">
        <f t="shared" si="129"/>
        <v/>
      </c>
      <c r="BS100" s="437" t="str">
        <f t="shared" si="129"/>
        <v/>
      </c>
      <c r="BT100" s="412" t="str">
        <f t="shared" si="129"/>
        <v/>
      </c>
      <c r="BU100" s="410" t="str">
        <f t="shared" si="129"/>
        <v/>
      </c>
      <c r="BV100" s="410" t="str">
        <f t="shared" si="129"/>
        <v/>
      </c>
      <c r="BW100" s="413" t="str">
        <f t="shared" si="129"/>
        <v/>
      </c>
    </row>
    <row r="101" spans="1:280" ht="15.9" hidden="1" customHeight="1">
      <c r="A101" s="471"/>
      <c r="B101" s="395" t="s">
        <v>1117</v>
      </c>
      <c r="C101" s="395" t="s">
        <v>1145</v>
      </c>
      <c r="D101" s="395" t="s">
        <v>1138</v>
      </c>
      <c r="E101" s="395" t="s">
        <v>1138</v>
      </c>
      <c r="F101" s="395" t="s">
        <v>1138</v>
      </c>
      <c r="G101" s="395" t="s">
        <v>1138</v>
      </c>
      <c r="H101" s="395" t="s">
        <v>1138</v>
      </c>
      <c r="I101" s="407"/>
      <c r="J101" s="408"/>
      <c r="K101" s="414"/>
      <c r="L101" s="391" t="s">
        <v>971</v>
      </c>
      <c r="M101" s="415"/>
      <c r="N101" s="526"/>
      <c r="O101" s="527"/>
      <c r="P101" s="414"/>
      <c r="Q101" s="391" t="s">
        <v>971</v>
      </c>
      <c r="R101" s="415"/>
      <c r="S101" s="409"/>
      <c r="T101" s="390" t="str">
        <f t="shared" si="133"/>
        <v/>
      </c>
      <c r="U101" s="410" t="str">
        <f t="shared" si="133"/>
        <v/>
      </c>
      <c r="V101" s="410" t="str">
        <f t="shared" si="133"/>
        <v/>
      </c>
      <c r="W101" s="411" t="str">
        <f t="shared" si="133"/>
        <v/>
      </c>
      <c r="X101" s="438" t="str">
        <f t="shared" si="133"/>
        <v/>
      </c>
      <c r="Y101" s="410" t="str">
        <f t="shared" si="133"/>
        <v/>
      </c>
      <c r="Z101" s="410" t="str">
        <f t="shared" si="133"/>
        <v/>
      </c>
      <c r="AA101" s="437" t="str">
        <f t="shared" si="133"/>
        <v/>
      </c>
      <c r="AB101" s="412" t="str">
        <f t="shared" si="133"/>
        <v/>
      </c>
      <c r="AC101" s="410" t="str">
        <f t="shared" si="133"/>
        <v/>
      </c>
      <c r="AD101" s="410" t="str">
        <f t="shared" si="133"/>
        <v/>
      </c>
      <c r="AE101" s="411" t="str">
        <f t="shared" si="133"/>
        <v/>
      </c>
      <c r="AF101" s="438" t="str">
        <f t="shared" si="133"/>
        <v/>
      </c>
      <c r="AG101" s="410" t="str">
        <f t="shared" si="133"/>
        <v/>
      </c>
      <c r="AH101" s="410" t="str">
        <f t="shared" si="133"/>
        <v/>
      </c>
      <c r="AI101" s="437" t="str">
        <f t="shared" si="133"/>
        <v/>
      </c>
      <c r="AJ101" s="412" t="str">
        <f t="shared" si="131"/>
        <v/>
      </c>
      <c r="AK101" s="410" t="str">
        <f t="shared" si="131"/>
        <v/>
      </c>
      <c r="AL101" s="410" t="str">
        <f t="shared" si="131"/>
        <v/>
      </c>
      <c r="AM101" s="411" t="str">
        <f t="shared" si="131"/>
        <v/>
      </c>
      <c r="AN101" s="438" t="str">
        <f t="shared" si="131"/>
        <v/>
      </c>
      <c r="AO101" s="410" t="str">
        <f t="shared" si="131"/>
        <v/>
      </c>
      <c r="AP101" s="410" t="str">
        <f t="shared" si="131"/>
        <v/>
      </c>
      <c r="AQ101" s="437" t="str">
        <f t="shared" si="131"/>
        <v/>
      </c>
      <c r="AR101" s="412" t="str">
        <f t="shared" si="131"/>
        <v/>
      </c>
      <c r="AS101" s="410" t="str">
        <f t="shared" si="131"/>
        <v/>
      </c>
      <c r="AT101" s="410" t="str">
        <f t="shared" si="131"/>
        <v/>
      </c>
      <c r="AU101" s="411" t="str">
        <f t="shared" si="131"/>
        <v/>
      </c>
      <c r="AV101" s="438" t="str">
        <f t="shared" si="131"/>
        <v/>
      </c>
      <c r="AW101" s="410" t="str">
        <f t="shared" si="131"/>
        <v/>
      </c>
      <c r="AX101" s="410" t="str">
        <f t="shared" si="130"/>
        <v/>
      </c>
      <c r="AY101" s="437" t="str">
        <f t="shared" si="130"/>
        <v/>
      </c>
      <c r="AZ101" s="412" t="str">
        <f t="shared" si="130"/>
        <v/>
      </c>
      <c r="BA101" s="410" t="str">
        <f t="shared" si="130"/>
        <v/>
      </c>
      <c r="BB101" s="410" t="str">
        <f t="shared" si="130"/>
        <v/>
      </c>
      <c r="BC101" s="411" t="str">
        <f t="shared" si="130"/>
        <v/>
      </c>
      <c r="BD101" s="438" t="str">
        <f t="shared" si="130"/>
        <v/>
      </c>
      <c r="BE101" s="410" t="str">
        <f t="shared" si="130"/>
        <v/>
      </c>
      <c r="BF101" s="410" t="str">
        <f t="shared" si="130"/>
        <v/>
      </c>
      <c r="BG101" s="437" t="str">
        <f t="shared" si="130"/>
        <v/>
      </c>
      <c r="BH101" s="412" t="str">
        <f t="shared" si="130"/>
        <v/>
      </c>
      <c r="BI101" s="410" t="str">
        <f t="shared" si="130"/>
        <v/>
      </c>
      <c r="BJ101" s="410" t="str">
        <f t="shared" si="130"/>
        <v/>
      </c>
      <c r="BK101" s="411" t="str">
        <f t="shared" si="130"/>
        <v/>
      </c>
      <c r="BL101" s="438" t="str">
        <f t="shared" si="130"/>
        <v/>
      </c>
      <c r="BM101" s="410" t="str">
        <f t="shared" si="130"/>
        <v/>
      </c>
      <c r="BN101" s="410" t="str">
        <f t="shared" si="132"/>
        <v/>
      </c>
      <c r="BO101" s="437" t="str">
        <f t="shared" si="129"/>
        <v/>
      </c>
      <c r="BP101" s="438" t="str">
        <f t="shared" si="129"/>
        <v/>
      </c>
      <c r="BQ101" s="410" t="str">
        <f t="shared" si="129"/>
        <v/>
      </c>
      <c r="BR101" s="410" t="str">
        <f t="shared" si="129"/>
        <v/>
      </c>
      <c r="BS101" s="437" t="str">
        <f t="shared" si="129"/>
        <v/>
      </c>
      <c r="BT101" s="412" t="str">
        <f t="shared" si="129"/>
        <v/>
      </c>
      <c r="BU101" s="410" t="str">
        <f t="shared" si="129"/>
        <v/>
      </c>
      <c r="BV101" s="410" t="str">
        <f t="shared" si="129"/>
        <v/>
      </c>
      <c r="BW101" s="413" t="str">
        <f t="shared" si="129"/>
        <v/>
      </c>
    </row>
    <row r="102" spans="1:280" ht="15.9" hidden="1" customHeight="1">
      <c r="A102" s="471"/>
      <c r="B102" s="395" t="s">
        <v>1118</v>
      </c>
      <c r="C102" s="395" t="s">
        <v>1145</v>
      </c>
      <c r="D102" s="395" t="s">
        <v>1138</v>
      </c>
      <c r="E102" s="395" t="s">
        <v>1138</v>
      </c>
      <c r="F102" s="395" t="s">
        <v>1138</v>
      </c>
      <c r="G102" s="395" t="s">
        <v>1138</v>
      </c>
      <c r="H102" s="395" t="s">
        <v>1138</v>
      </c>
      <c r="I102" s="407"/>
      <c r="J102" s="408"/>
      <c r="K102" s="414"/>
      <c r="L102" s="391" t="s">
        <v>971</v>
      </c>
      <c r="M102" s="415"/>
      <c r="N102" s="526"/>
      <c r="O102" s="527"/>
      <c r="P102" s="414"/>
      <c r="Q102" s="391" t="s">
        <v>971</v>
      </c>
      <c r="R102" s="415"/>
      <c r="S102" s="409"/>
      <c r="T102" s="390" t="str">
        <f t="shared" si="133"/>
        <v/>
      </c>
      <c r="U102" s="410" t="str">
        <f t="shared" si="133"/>
        <v/>
      </c>
      <c r="V102" s="410" t="str">
        <f t="shared" si="133"/>
        <v/>
      </c>
      <c r="W102" s="411" t="str">
        <f t="shared" si="133"/>
        <v/>
      </c>
      <c r="X102" s="438" t="str">
        <f t="shared" si="133"/>
        <v/>
      </c>
      <c r="Y102" s="410" t="str">
        <f t="shared" si="133"/>
        <v/>
      </c>
      <c r="Z102" s="410" t="str">
        <f t="shared" si="133"/>
        <v/>
      </c>
      <c r="AA102" s="437" t="str">
        <f t="shared" si="133"/>
        <v/>
      </c>
      <c r="AB102" s="412" t="str">
        <f t="shared" si="133"/>
        <v/>
      </c>
      <c r="AC102" s="410" t="str">
        <f t="shared" si="133"/>
        <v/>
      </c>
      <c r="AD102" s="410" t="str">
        <f t="shared" si="133"/>
        <v/>
      </c>
      <c r="AE102" s="411" t="str">
        <f t="shared" si="133"/>
        <v/>
      </c>
      <c r="AF102" s="438" t="str">
        <f t="shared" si="133"/>
        <v/>
      </c>
      <c r="AG102" s="410" t="str">
        <f t="shared" si="133"/>
        <v/>
      </c>
      <c r="AH102" s="410" t="str">
        <f t="shared" si="133"/>
        <v/>
      </c>
      <c r="AI102" s="437" t="str">
        <f t="shared" si="133"/>
        <v/>
      </c>
      <c r="AJ102" s="412" t="str">
        <f t="shared" si="131"/>
        <v/>
      </c>
      <c r="AK102" s="410" t="str">
        <f t="shared" si="131"/>
        <v/>
      </c>
      <c r="AL102" s="410" t="str">
        <f t="shared" si="131"/>
        <v/>
      </c>
      <c r="AM102" s="411" t="str">
        <f t="shared" si="131"/>
        <v/>
      </c>
      <c r="AN102" s="438" t="str">
        <f t="shared" si="131"/>
        <v/>
      </c>
      <c r="AO102" s="410" t="str">
        <f t="shared" si="131"/>
        <v/>
      </c>
      <c r="AP102" s="410" t="str">
        <f t="shared" si="131"/>
        <v/>
      </c>
      <c r="AQ102" s="437" t="str">
        <f t="shared" si="131"/>
        <v/>
      </c>
      <c r="AR102" s="412" t="str">
        <f t="shared" si="131"/>
        <v/>
      </c>
      <c r="AS102" s="410" t="str">
        <f t="shared" si="131"/>
        <v/>
      </c>
      <c r="AT102" s="410" t="str">
        <f t="shared" si="131"/>
        <v/>
      </c>
      <c r="AU102" s="411" t="str">
        <f t="shared" si="131"/>
        <v/>
      </c>
      <c r="AV102" s="438" t="str">
        <f t="shared" si="131"/>
        <v/>
      </c>
      <c r="AW102" s="410" t="str">
        <f t="shared" si="131"/>
        <v/>
      </c>
      <c r="AX102" s="410" t="str">
        <f t="shared" si="130"/>
        <v/>
      </c>
      <c r="AY102" s="437" t="str">
        <f t="shared" si="130"/>
        <v/>
      </c>
      <c r="AZ102" s="412" t="str">
        <f t="shared" si="130"/>
        <v/>
      </c>
      <c r="BA102" s="410" t="str">
        <f t="shared" si="130"/>
        <v/>
      </c>
      <c r="BB102" s="410" t="str">
        <f t="shared" si="130"/>
        <v/>
      </c>
      <c r="BC102" s="411" t="str">
        <f t="shared" si="130"/>
        <v/>
      </c>
      <c r="BD102" s="438" t="str">
        <f t="shared" si="130"/>
        <v/>
      </c>
      <c r="BE102" s="410" t="str">
        <f t="shared" si="130"/>
        <v/>
      </c>
      <c r="BF102" s="410" t="str">
        <f t="shared" si="130"/>
        <v/>
      </c>
      <c r="BG102" s="437" t="str">
        <f t="shared" si="130"/>
        <v/>
      </c>
      <c r="BH102" s="412" t="str">
        <f t="shared" si="130"/>
        <v/>
      </c>
      <c r="BI102" s="410" t="str">
        <f t="shared" si="130"/>
        <v/>
      </c>
      <c r="BJ102" s="410" t="str">
        <f t="shared" si="130"/>
        <v/>
      </c>
      <c r="BK102" s="411" t="str">
        <f t="shared" si="130"/>
        <v/>
      </c>
      <c r="BL102" s="438" t="str">
        <f t="shared" si="130"/>
        <v/>
      </c>
      <c r="BM102" s="410" t="str">
        <f t="shared" si="130"/>
        <v/>
      </c>
      <c r="BN102" s="410" t="str">
        <f t="shared" si="132"/>
        <v/>
      </c>
      <c r="BO102" s="437" t="str">
        <f t="shared" si="129"/>
        <v/>
      </c>
      <c r="BP102" s="438" t="str">
        <f t="shared" si="129"/>
        <v/>
      </c>
      <c r="BQ102" s="410" t="str">
        <f t="shared" si="129"/>
        <v/>
      </c>
      <c r="BR102" s="410" t="str">
        <f t="shared" si="129"/>
        <v/>
      </c>
      <c r="BS102" s="437" t="str">
        <f t="shared" si="129"/>
        <v/>
      </c>
      <c r="BT102" s="412" t="str">
        <f t="shared" si="129"/>
        <v/>
      </c>
      <c r="BU102" s="410" t="str">
        <f t="shared" si="129"/>
        <v/>
      </c>
      <c r="BV102" s="410" t="str">
        <f t="shared" si="129"/>
        <v/>
      </c>
      <c r="BW102" s="413" t="str">
        <f t="shared" si="129"/>
        <v/>
      </c>
    </row>
    <row r="103" spans="1:280" ht="15.9" hidden="1" customHeight="1">
      <c r="A103" s="471"/>
      <c r="B103" s="395" t="s">
        <v>1119</v>
      </c>
      <c r="C103" s="395" t="s">
        <v>1145</v>
      </c>
      <c r="D103" s="395" t="s">
        <v>1138</v>
      </c>
      <c r="E103" s="395" t="s">
        <v>1138</v>
      </c>
      <c r="F103" s="395" t="s">
        <v>1138</v>
      </c>
      <c r="G103" s="395" t="s">
        <v>1138</v>
      </c>
      <c r="H103" s="395" t="s">
        <v>1138</v>
      </c>
      <c r="I103" s="407"/>
      <c r="J103" s="408"/>
      <c r="K103" s="414"/>
      <c r="L103" s="391" t="s">
        <v>971</v>
      </c>
      <c r="M103" s="415"/>
      <c r="N103" s="526"/>
      <c r="O103" s="527"/>
      <c r="P103" s="414"/>
      <c r="Q103" s="391" t="s">
        <v>971</v>
      </c>
      <c r="R103" s="415"/>
      <c r="S103" s="409"/>
      <c r="T103" s="390" t="str">
        <f t="shared" si="133"/>
        <v/>
      </c>
      <c r="U103" s="410" t="str">
        <f t="shared" si="133"/>
        <v/>
      </c>
      <c r="V103" s="410" t="str">
        <f t="shared" si="133"/>
        <v/>
      </c>
      <c r="W103" s="411" t="str">
        <f t="shared" si="133"/>
        <v/>
      </c>
      <c r="X103" s="438" t="str">
        <f t="shared" si="133"/>
        <v/>
      </c>
      <c r="Y103" s="410" t="str">
        <f t="shared" si="133"/>
        <v/>
      </c>
      <c r="Z103" s="410" t="str">
        <f t="shared" si="133"/>
        <v/>
      </c>
      <c r="AA103" s="437" t="str">
        <f t="shared" si="133"/>
        <v/>
      </c>
      <c r="AB103" s="412" t="str">
        <f t="shared" si="133"/>
        <v/>
      </c>
      <c r="AC103" s="410" t="str">
        <f t="shared" si="133"/>
        <v/>
      </c>
      <c r="AD103" s="410" t="str">
        <f t="shared" si="133"/>
        <v/>
      </c>
      <c r="AE103" s="411" t="str">
        <f t="shared" si="133"/>
        <v/>
      </c>
      <c r="AF103" s="438" t="str">
        <f t="shared" si="133"/>
        <v/>
      </c>
      <c r="AG103" s="410" t="str">
        <f t="shared" si="133"/>
        <v/>
      </c>
      <c r="AH103" s="410" t="str">
        <f t="shared" si="133"/>
        <v/>
      </c>
      <c r="AI103" s="437" t="str">
        <f t="shared" si="133"/>
        <v/>
      </c>
      <c r="AJ103" s="412" t="str">
        <f t="shared" si="131"/>
        <v/>
      </c>
      <c r="AK103" s="410" t="str">
        <f t="shared" si="131"/>
        <v/>
      </c>
      <c r="AL103" s="410" t="str">
        <f t="shared" si="131"/>
        <v/>
      </c>
      <c r="AM103" s="411" t="str">
        <f t="shared" si="131"/>
        <v/>
      </c>
      <c r="AN103" s="438" t="str">
        <f t="shared" si="131"/>
        <v/>
      </c>
      <c r="AO103" s="410" t="str">
        <f t="shared" si="131"/>
        <v/>
      </c>
      <c r="AP103" s="410" t="str">
        <f t="shared" si="131"/>
        <v/>
      </c>
      <c r="AQ103" s="437" t="str">
        <f t="shared" si="131"/>
        <v/>
      </c>
      <c r="AR103" s="412" t="str">
        <f t="shared" si="131"/>
        <v/>
      </c>
      <c r="AS103" s="410" t="str">
        <f t="shared" si="131"/>
        <v/>
      </c>
      <c r="AT103" s="410" t="str">
        <f t="shared" si="131"/>
        <v/>
      </c>
      <c r="AU103" s="411" t="str">
        <f t="shared" si="131"/>
        <v/>
      </c>
      <c r="AV103" s="438" t="str">
        <f t="shared" si="131"/>
        <v/>
      </c>
      <c r="AW103" s="410" t="str">
        <f t="shared" si="131"/>
        <v/>
      </c>
      <c r="AX103" s="410" t="str">
        <f t="shared" si="130"/>
        <v/>
      </c>
      <c r="AY103" s="437" t="str">
        <f t="shared" si="130"/>
        <v/>
      </c>
      <c r="AZ103" s="412" t="str">
        <f t="shared" si="130"/>
        <v/>
      </c>
      <c r="BA103" s="410" t="str">
        <f t="shared" si="130"/>
        <v/>
      </c>
      <c r="BB103" s="410" t="str">
        <f t="shared" si="130"/>
        <v/>
      </c>
      <c r="BC103" s="411" t="str">
        <f t="shared" si="130"/>
        <v/>
      </c>
      <c r="BD103" s="438" t="str">
        <f t="shared" si="130"/>
        <v/>
      </c>
      <c r="BE103" s="410" t="str">
        <f t="shared" si="130"/>
        <v/>
      </c>
      <c r="BF103" s="410" t="str">
        <f t="shared" si="130"/>
        <v/>
      </c>
      <c r="BG103" s="437" t="str">
        <f t="shared" si="130"/>
        <v/>
      </c>
      <c r="BH103" s="412" t="str">
        <f t="shared" si="130"/>
        <v/>
      </c>
      <c r="BI103" s="410" t="str">
        <f t="shared" si="130"/>
        <v/>
      </c>
      <c r="BJ103" s="410" t="str">
        <f t="shared" si="130"/>
        <v/>
      </c>
      <c r="BK103" s="411" t="str">
        <f t="shared" si="130"/>
        <v/>
      </c>
      <c r="BL103" s="438" t="str">
        <f t="shared" si="130"/>
        <v/>
      </c>
      <c r="BM103" s="410" t="str">
        <f t="shared" si="130"/>
        <v/>
      </c>
      <c r="BN103" s="410" t="str">
        <f t="shared" si="132"/>
        <v/>
      </c>
      <c r="BO103" s="437" t="str">
        <f t="shared" si="129"/>
        <v/>
      </c>
      <c r="BP103" s="438" t="str">
        <f t="shared" si="129"/>
        <v/>
      </c>
      <c r="BQ103" s="410" t="str">
        <f t="shared" si="129"/>
        <v/>
      </c>
      <c r="BR103" s="410" t="str">
        <f t="shared" si="129"/>
        <v/>
      </c>
      <c r="BS103" s="437" t="str">
        <f t="shared" si="129"/>
        <v/>
      </c>
      <c r="BT103" s="412" t="str">
        <f t="shared" si="129"/>
        <v/>
      </c>
      <c r="BU103" s="410" t="str">
        <f t="shared" si="129"/>
        <v/>
      </c>
      <c r="BV103" s="410" t="str">
        <f t="shared" si="129"/>
        <v/>
      </c>
      <c r="BW103" s="413" t="str">
        <f t="shared" si="129"/>
        <v/>
      </c>
    </row>
    <row r="104" spans="1:280" ht="15.9" hidden="1" customHeight="1">
      <c r="A104" s="471"/>
      <c r="B104" s="395" t="s">
        <v>1120</v>
      </c>
      <c r="C104" s="395" t="s">
        <v>1145</v>
      </c>
      <c r="D104" s="395" t="s">
        <v>1138</v>
      </c>
      <c r="E104" s="395" t="s">
        <v>1138</v>
      </c>
      <c r="F104" s="395" t="s">
        <v>1138</v>
      </c>
      <c r="G104" s="395" t="s">
        <v>1138</v>
      </c>
      <c r="H104" s="395" t="s">
        <v>1138</v>
      </c>
      <c r="I104" s="407"/>
      <c r="J104" s="408"/>
      <c r="K104" s="414"/>
      <c r="L104" s="391" t="s">
        <v>971</v>
      </c>
      <c r="M104" s="415"/>
      <c r="N104" s="526"/>
      <c r="O104" s="527"/>
      <c r="P104" s="414"/>
      <c r="Q104" s="391" t="s">
        <v>971</v>
      </c>
      <c r="R104" s="415"/>
      <c r="S104" s="409"/>
      <c r="T104" s="390" t="str">
        <f t="shared" si="133"/>
        <v/>
      </c>
      <c r="U104" s="410" t="str">
        <f t="shared" si="133"/>
        <v/>
      </c>
      <c r="V104" s="410" t="str">
        <f t="shared" si="133"/>
        <v/>
      </c>
      <c r="W104" s="411" t="str">
        <f t="shared" si="133"/>
        <v/>
      </c>
      <c r="X104" s="438" t="str">
        <f t="shared" si="133"/>
        <v/>
      </c>
      <c r="Y104" s="410" t="str">
        <f t="shared" si="133"/>
        <v/>
      </c>
      <c r="Z104" s="410" t="str">
        <f t="shared" si="133"/>
        <v/>
      </c>
      <c r="AA104" s="437" t="str">
        <f t="shared" si="133"/>
        <v/>
      </c>
      <c r="AB104" s="412" t="str">
        <f t="shared" si="133"/>
        <v/>
      </c>
      <c r="AC104" s="410" t="str">
        <f t="shared" si="133"/>
        <v/>
      </c>
      <c r="AD104" s="410" t="str">
        <f t="shared" si="133"/>
        <v/>
      </c>
      <c r="AE104" s="411" t="str">
        <f t="shared" si="133"/>
        <v/>
      </c>
      <c r="AF104" s="438" t="str">
        <f t="shared" si="133"/>
        <v/>
      </c>
      <c r="AG104" s="410" t="str">
        <f t="shared" si="133"/>
        <v/>
      </c>
      <c r="AH104" s="410" t="str">
        <f t="shared" si="133"/>
        <v/>
      </c>
      <c r="AI104" s="437" t="str">
        <f t="shared" si="133"/>
        <v/>
      </c>
      <c r="AJ104" s="412" t="str">
        <f t="shared" si="131"/>
        <v/>
      </c>
      <c r="AK104" s="410" t="str">
        <f t="shared" si="131"/>
        <v/>
      </c>
      <c r="AL104" s="410" t="str">
        <f t="shared" si="131"/>
        <v/>
      </c>
      <c r="AM104" s="411" t="str">
        <f t="shared" si="131"/>
        <v/>
      </c>
      <c r="AN104" s="438" t="str">
        <f t="shared" si="131"/>
        <v/>
      </c>
      <c r="AO104" s="410" t="str">
        <f t="shared" si="131"/>
        <v/>
      </c>
      <c r="AP104" s="410" t="str">
        <f t="shared" si="131"/>
        <v/>
      </c>
      <c r="AQ104" s="437" t="str">
        <f t="shared" si="131"/>
        <v/>
      </c>
      <c r="AR104" s="412" t="str">
        <f t="shared" si="131"/>
        <v/>
      </c>
      <c r="AS104" s="410" t="str">
        <f t="shared" si="131"/>
        <v/>
      </c>
      <c r="AT104" s="410" t="str">
        <f t="shared" si="131"/>
        <v/>
      </c>
      <c r="AU104" s="411" t="str">
        <f t="shared" si="131"/>
        <v/>
      </c>
      <c r="AV104" s="438" t="str">
        <f t="shared" si="131"/>
        <v/>
      </c>
      <c r="AW104" s="410" t="str">
        <f t="shared" si="131"/>
        <v/>
      </c>
      <c r="AX104" s="410" t="str">
        <f t="shared" si="130"/>
        <v/>
      </c>
      <c r="AY104" s="437" t="str">
        <f t="shared" si="130"/>
        <v/>
      </c>
      <c r="AZ104" s="412" t="str">
        <f t="shared" si="130"/>
        <v/>
      </c>
      <c r="BA104" s="410" t="str">
        <f t="shared" si="130"/>
        <v/>
      </c>
      <c r="BB104" s="410" t="str">
        <f t="shared" si="130"/>
        <v/>
      </c>
      <c r="BC104" s="411" t="str">
        <f t="shared" si="130"/>
        <v/>
      </c>
      <c r="BD104" s="438" t="str">
        <f t="shared" si="130"/>
        <v/>
      </c>
      <c r="BE104" s="410" t="str">
        <f t="shared" si="130"/>
        <v/>
      </c>
      <c r="BF104" s="410" t="str">
        <f t="shared" si="130"/>
        <v/>
      </c>
      <c r="BG104" s="437" t="str">
        <f t="shared" si="130"/>
        <v/>
      </c>
      <c r="BH104" s="412" t="str">
        <f t="shared" si="130"/>
        <v/>
      </c>
      <c r="BI104" s="410" t="str">
        <f t="shared" si="130"/>
        <v/>
      </c>
      <c r="BJ104" s="410" t="str">
        <f t="shared" si="130"/>
        <v/>
      </c>
      <c r="BK104" s="411" t="str">
        <f t="shared" si="130"/>
        <v/>
      </c>
      <c r="BL104" s="438" t="str">
        <f t="shared" si="130"/>
        <v/>
      </c>
      <c r="BM104" s="410" t="str">
        <f t="shared" si="130"/>
        <v/>
      </c>
      <c r="BN104" s="410" t="str">
        <f t="shared" si="132"/>
        <v/>
      </c>
      <c r="BO104" s="437" t="str">
        <f t="shared" si="129"/>
        <v/>
      </c>
      <c r="BP104" s="438" t="str">
        <f t="shared" si="129"/>
        <v/>
      </c>
      <c r="BQ104" s="410" t="str">
        <f t="shared" si="129"/>
        <v/>
      </c>
      <c r="BR104" s="410" t="str">
        <f t="shared" si="129"/>
        <v/>
      </c>
      <c r="BS104" s="437" t="str">
        <f t="shared" si="129"/>
        <v/>
      </c>
      <c r="BT104" s="412" t="str">
        <f t="shared" si="129"/>
        <v/>
      </c>
      <c r="BU104" s="410" t="str">
        <f t="shared" si="129"/>
        <v/>
      </c>
      <c r="BV104" s="410" t="str">
        <f t="shared" si="129"/>
        <v/>
      </c>
      <c r="BW104" s="413" t="str">
        <f t="shared" si="129"/>
        <v/>
      </c>
    </row>
    <row r="105" spans="1:280" ht="15.9" hidden="1" customHeight="1">
      <c r="A105" s="471"/>
      <c r="B105" s="395" t="s">
        <v>1121</v>
      </c>
      <c r="C105" s="395" t="s">
        <v>1145</v>
      </c>
      <c r="D105" s="395" t="s">
        <v>1138</v>
      </c>
      <c r="E105" s="395" t="s">
        <v>1138</v>
      </c>
      <c r="F105" s="395" t="s">
        <v>1138</v>
      </c>
      <c r="G105" s="395" t="s">
        <v>1138</v>
      </c>
      <c r="H105" s="395" t="s">
        <v>1138</v>
      </c>
      <c r="I105" s="407"/>
      <c r="J105" s="408"/>
      <c r="K105" s="414"/>
      <c r="L105" s="391" t="s">
        <v>971</v>
      </c>
      <c r="M105" s="415"/>
      <c r="N105" s="526"/>
      <c r="O105" s="527"/>
      <c r="P105" s="414"/>
      <c r="Q105" s="391" t="s">
        <v>971</v>
      </c>
      <c r="R105" s="415"/>
      <c r="S105" s="409"/>
      <c r="T105" s="390" t="str">
        <f t="shared" si="133"/>
        <v/>
      </c>
      <c r="U105" s="410" t="str">
        <f t="shared" si="133"/>
        <v/>
      </c>
      <c r="V105" s="410" t="str">
        <f t="shared" si="133"/>
        <v/>
      </c>
      <c r="W105" s="411" t="str">
        <f t="shared" si="133"/>
        <v/>
      </c>
      <c r="X105" s="438" t="str">
        <f t="shared" si="133"/>
        <v/>
      </c>
      <c r="Y105" s="410" t="str">
        <f t="shared" si="133"/>
        <v/>
      </c>
      <c r="Z105" s="410" t="str">
        <f t="shared" si="133"/>
        <v/>
      </c>
      <c r="AA105" s="437" t="str">
        <f t="shared" si="133"/>
        <v/>
      </c>
      <c r="AB105" s="412" t="str">
        <f t="shared" si="133"/>
        <v/>
      </c>
      <c r="AC105" s="410" t="str">
        <f t="shared" si="133"/>
        <v/>
      </c>
      <c r="AD105" s="410" t="str">
        <f t="shared" si="133"/>
        <v/>
      </c>
      <c r="AE105" s="411" t="str">
        <f t="shared" si="133"/>
        <v/>
      </c>
      <c r="AF105" s="438" t="str">
        <f t="shared" si="133"/>
        <v/>
      </c>
      <c r="AG105" s="410" t="str">
        <f t="shared" si="133"/>
        <v/>
      </c>
      <c r="AH105" s="410" t="str">
        <f t="shared" si="133"/>
        <v/>
      </c>
      <c r="AI105" s="437" t="str">
        <f t="shared" si="133"/>
        <v/>
      </c>
      <c r="AJ105" s="412" t="str">
        <f t="shared" si="131"/>
        <v/>
      </c>
      <c r="AK105" s="410" t="str">
        <f t="shared" si="131"/>
        <v/>
      </c>
      <c r="AL105" s="410" t="str">
        <f t="shared" si="131"/>
        <v/>
      </c>
      <c r="AM105" s="411" t="str">
        <f t="shared" si="131"/>
        <v/>
      </c>
      <c r="AN105" s="438" t="str">
        <f t="shared" si="131"/>
        <v/>
      </c>
      <c r="AO105" s="410" t="str">
        <f t="shared" si="131"/>
        <v/>
      </c>
      <c r="AP105" s="410" t="str">
        <f t="shared" si="131"/>
        <v/>
      </c>
      <c r="AQ105" s="437" t="str">
        <f t="shared" si="131"/>
        <v/>
      </c>
      <c r="AR105" s="412" t="str">
        <f t="shared" si="131"/>
        <v/>
      </c>
      <c r="AS105" s="410" t="str">
        <f t="shared" si="131"/>
        <v/>
      </c>
      <c r="AT105" s="410" t="str">
        <f t="shared" si="131"/>
        <v/>
      </c>
      <c r="AU105" s="411" t="str">
        <f t="shared" si="131"/>
        <v/>
      </c>
      <c r="AV105" s="438" t="str">
        <f t="shared" si="131"/>
        <v/>
      </c>
      <c r="AW105" s="410" t="str">
        <f t="shared" si="131"/>
        <v/>
      </c>
      <c r="AX105" s="410" t="str">
        <f t="shared" si="130"/>
        <v/>
      </c>
      <c r="AY105" s="437" t="str">
        <f t="shared" si="130"/>
        <v/>
      </c>
      <c r="AZ105" s="412" t="str">
        <f t="shared" si="130"/>
        <v/>
      </c>
      <c r="BA105" s="410" t="str">
        <f t="shared" si="130"/>
        <v/>
      </c>
      <c r="BB105" s="410" t="str">
        <f t="shared" si="130"/>
        <v/>
      </c>
      <c r="BC105" s="411" t="str">
        <f t="shared" si="130"/>
        <v/>
      </c>
      <c r="BD105" s="438" t="str">
        <f t="shared" si="130"/>
        <v/>
      </c>
      <c r="BE105" s="410" t="str">
        <f t="shared" si="130"/>
        <v/>
      </c>
      <c r="BF105" s="410" t="str">
        <f t="shared" si="130"/>
        <v/>
      </c>
      <c r="BG105" s="437" t="str">
        <f t="shared" si="130"/>
        <v/>
      </c>
      <c r="BH105" s="412" t="str">
        <f t="shared" si="130"/>
        <v/>
      </c>
      <c r="BI105" s="410" t="str">
        <f t="shared" si="130"/>
        <v/>
      </c>
      <c r="BJ105" s="410" t="str">
        <f t="shared" si="130"/>
        <v/>
      </c>
      <c r="BK105" s="411" t="str">
        <f t="shared" si="130"/>
        <v/>
      </c>
      <c r="BL105" s="438" t="str">
        <f t="shared" si="130"/>
        <v/>
      </c>
      <c r="BM105" s="410" t="str">
        <f t="shared" si="130"/>
        <v/>
      </c>
      <c r="BN105" s="410" t="str">
        <f t="shared" si="132"/>
        <v/>
      </c>
      <c r="BO105" s="437" t="str">
        <f t="shared" si="129"/>
        <v/>
      </c>
      <c r="BP105" s="438" t="str">
        <f t="shared" si="129"/>
        <v/>
      </c>
      <c r="BQ105" s="410" t="str">
        <f t="shared" si="129"/>
        <v/>
      </c>
      <c r="BR105" s="410" t="str">
        <f t="shared" si="129"/>
        <v/>
      </c>
      <c r="BS105" s="437" t="str">
        <f t="shared" si="129"/>
        <v/>
      </c>
      <c r="BT105" s="412" t="str">
        <f t="shared" si="129"/>
        <v/>
      </c>
      <c r="BU105" s="410" t="str">
        <f t="shared" si="129"/>
        <v/>
      </c>
      <c r="BV105" s="410" t="str">
        <f t="shared" si="129"/>
        <v/>
      </c>
      <c r="BW105" s="413" t="str">
        <f t="shared" si="129"/>
        <v/>
      </c>
    </row>
    <row r="106" spans="1:280" ht="15.9" hidden="1" customHeight="1">
      <c r="A106" s="471"/>
      <c r="B106" s="395" t="s">
        <v>1122</v>
      </c>
      <c r="C106" s="395" t="s">
        <v>1145</v>
      </c>
      <c r="D106" s="395" t="s">
        <v>1138</v>
      </c>
      <c r="E106" s="395" t="s">
        <v>1138</v>
      </c>
      <c r="F106" s="395" t="s">
        <v>1138</v>
      </c>
      <c r="G106" s="395" t="s">
        <v>1138</v>
      </c>
      <c r="H106" s="395" t="s">
        <v>1138</v>
      </c>
      <c r="I106" s="407"/>
      <c r="J106" s="408"/>
      <c r="K106" s="414"/>
      <c r="L106" s="391" t="s">
        <v>971</v>
      </c>
      <c r="M106" s="415"/>
      <c r="N106" s="526"/>
      <c r="O106" s="527"/>
      <c r="P106" s="414"/>
      <c r="Q106" s="391" t="s">
        <v>971</v>
      </c>
      <c r="R106" s="415"/>
      <c r="S106" s="409"/>
      <c r="T106" s="390" t="str">
        <f t="shared" si="133"/>
        <v/>
      </c>
      <c r="U106" s="410" t="str">
        <f t="shared" si="133"/>
        <v/>
      </c>
      <c r="V106" s="410" t="str">
        <f t="shared" si="133"/>
        <v/>
      </c>
      <c r="W106" s="411" t="str">
        <f t="shared" si="133"/>
        <v/>
      </c>
      <c r="X106" s="438" t="str">
        <f t="shared" si="133"/>
        <v/>
      </c>
      <c r="Y106" s="410" t="str">
        <f t="shared" si="133"/>
        <v/>
      </c>
      <c r="Z106" s="410" t="str">
        <f t="shared" si="133"/>
        <v/>
      </c>
      <c r="AA106" s="437" t="str">
        <f t="shared" si="133"/>
        <v/>
      </c>
      <c r="AB106" s="412" t="str">
        <f t="shared" si="133"/>
        <v/>
      </c>
      <c r="AC106" s="410" t="str">
        <f t="shared" si="133"/>
        <v/>
      </c>
      <c r="AD106" s="410" t="str">
        <f t="shared" si="133"/>
        <v/>
      </c>
      <c r="AE106" s="411" t="str">
        <f t="shared" si="133"/>
        <v/>
      </c>
      <c r="AF106" s="438" t="str">
        <f t="shared" si="133"/>
        <v/>
      </c>
      <c r="AG106" s="410" t="str">
        <f t="shared" si="133"/>
        <v/>
      </c>
      <c r="AH106" s="410" t="str">
        <f t="shared" si="133"/>
        <v/>
      </c>
      <c r="AI106" s="437" t="str">
        <f t="shared" si="133"/>
        <v/>
      </c>
      <c r="AJ106" s="412" t="str">
        <f t="shared" si="131"/>
        <v/>
      </c>
      <c r="AK106" s="410" t="str">
        <f t="shared" si="131"/>
        <v/>
      </c>
      <c r="AL106" s="410" t="str">
        <f t="shared" si="131"/>
        <v/>
      </c>
      <c r="AM106" s="411" t="str">
        <f t="shared" si="131"/>
        <v/>
      </c>
      <c r="AN106" s="438" t="str">
        <f t="shared" si="131"/>
        <v/>
      </c>
      <c r="AO106" s="410" t="str">
        <f t="shared" si="131"/>
        <v/>
      </c>
      <c r="AP106" s="410" t="str">
        <f t="shared" si="131"/>
        <v/>
      </c>
      <c r="AQ106" s="437" t="str">
        <f t="shared" si="131"/>
        <v/>
      </c>
      <c r="AR106" s="412" t="str">
        <f t="shared" si="131"/>
        <v/>
      </c>
      <c r="AS106" s="410" t="str">
        <f t="shared" si="131"/>
        <v/>
      </c>
      <c r="AT106" s="410" t="str">
        <f t="shared" si="131"/>
        <v/>
      </c>
      <c r="AU106" s="411" t="str">
        <f t="shared" si="131"/>
        <v/>
      </c>
      <c r="AV106" s="438" t="str">
        <f t="shared" si="131"/>
        <v/>
      </c>
      <c r="AW106" s="410" t="str">
        <f t="shared" si="131"/>
        <v/>
      </c>
      <c r="AX106" s="410" t="str">
        <f t="shared" si="130"/>
        <v/>
      </c>
      <c r="AY106" s="437" t="str">
        <f t="shared" si="130"/>
        <v/>
      </c>
      <c r="AZ106" s="412" t="str">
        <f t="shared" si="130"/>
        <v/>
      </c>
      <c r="BA106" s="410" t="str">
        <f t="shared" si="130"/>
        <v/>
      </c>
      <c r="BB106" s="410" t="str">
        <f t="shared" si="130"/>
        <v/>
      </c>
      <c r="BC106" s="411" t="str">
        <f t="shared" si="130"/>
        <v/>
      </c>
      <c r="BD106" s="438" t="str">
        <f t="shared" si="130"/>
        <v/>
      </c>
      <c r="BE106" s="410" t="str">
        <f t="shared" si="130"/>
        <v/>
      </c>
      <c r="BF106" s="410" t="str">
        <f t="shared" si="130"/>
        <v/>
      </c>
      <c r="BG106" s="437" t="str">
        <f t="shared" si="130"/>
        <v/>
      </c>
      <c r="BH106" s="412" t="str">
        <f t="shared" si="130"/>
        <v/>
      </c>
      <c r="BI106" s="410" t="str">
        <f t="shared" si="130"/>
        <v/>
      </c>
      <c r="BJ106" s="410" t="str">
        <f t="shared" si="130"/>
        <v/>
      </c>
      <c r="BK106" s="411" t="str">
        <f t="shared" si="130"/>
        <v/>
      </c>
      <c r="BL106" s="438" t="str">
        <f t="shared" si="130"/>
        <v/>
      </c>
      <c r="BM106" s="410" t="str">
        <f t="shared" si="130"/>
        <v/>
      </c>
      <c r="BN106" s="410" t="str">
        <f t="shared" si="132"/>
        <v/>
      </c>
      <c r="BO106" s="437" t="str">
        <f t="shared" si="129"/>
        <v/>
      </c>
      <c r="BP106" s="438" t="str">
        <f t="shared" si="129"/>
        <v/>
      </c>
      <c r="BQ106" s="410" t="str">
        <f t="shared" si="129"/>
        <v/>
      </c>
      <c r="BR106" s="410" t="str">
        <f t="shared" si="129"/>
        <v/>
      </c>
      <c r="BS106" s="437" t="str">
        <f t="shared" si="129"/>
        <v/>
      </c>
      <c r="BT106" s="412" t="str">
        <f t="shared" si="129"/>
        <v/>
      </c>
      <c r="BU106" s="410" t="str">
        <f t="shared" si="129"/>
        <v/>
      </c>
      <c r="BV106" s="410" t="str">
        <f t="shared" si="129"/>
        <v/>
      </c>
      <c r="BW106" s="413" t="str">
        <f t="shared" si="129"/>
        <v/>
      </c>
    </row>
    <row r="107" spans="1:280" ht="15.9" hidden="1" customHeight="1" thickBot="1">
      <c r="A107" s="472"/>
      <c r="B107" s="416" t="s">
        <v>1123</v>
      </c>
      <c r="C107" s="416" t="s">
        <v>1145</v>
      </c>
      <c r="D107" s="416" t="s">
        <v>1138</v>
      </c>
      <c r="E107" s="416" t="s">
        <v>1138</v>
      </c>
      <c r="F107" s="416" t="s">
        <v>1138</v>
      </c>
      <c r="G107" s="416" t="s">
        <v>1138</v>
      </c>
      <c r="H107" s="416" t="s">
        <v>1138</v>
      </c>
      <c r="I107" s="417"/>
      <c r="J107" s="418"/>
      <c r="K107" s="419"/>
      <c r="L107" s="420" t="s">
        <v>971</v>
      </c>
      <c r="M107" s="421"/>
      <c r="N107" s="528"/>
      <c r="O107" s="529"/>
      <c r="P107" s="419"/>
      <c r="Q107" s="420" t="s">
        <v>971</v>
      </c>
      <c r="R107" s="421"/>
      <c r="S107" s="422"/>
      <c r="T107" s="423" t="str">
        <f t="shared" si="133"/>
        <v/>
      </c>
      <c r="U107" s="424" t="str">
        <f t="shared" si="133"/>
        <v/>
      </c>
      <c r="V107" s="424" t="str">
        <f t="shared" si="133"/>
        <v/>
      </c>
      <c r="W107" s="425" t="str">
        <f t="shared" si="133"/>
        <v/>
      </c>
      <c r="X107" s="426" t="str">
        <f t="shared" si="133"/>
        <v/>
      </c>
      <c r="Y107" s="424" t="str">
        <f t="shared" si="133"/>
        <v/>
      </c>
      <c r="Z107" s="424" t="str">
        <f t="shared" si="133"/>
        <v/>
      </c>
      <c r="AA107" s="427" t="str">
        <f t="shared" si="133"/>
        <v/>
      </c>
      <c r="AB107" s="428" t="str">
        <f t="shared" si="133"/>
        <v/>
      </c>
      <c r="AC107" s="424" t="str">
        <f t="shared" si="133"/>
        <v/>
      </c>
      <c r="AD107" s="424" t="str">
        <f t="shared" si="133"/>
        <v/>
      </c>
      <c r="AE107" s="425" t="str">
        <f t="shared" si="133"/>
        <v/>
      </c>
      <c r="AF107" s="426" t="str">
        <f t="shared" si="133"/>
        <v/>
      </c>
      <c r="AG107" s="424" t="str">
        <f t="shared" si="133"/>
        <v/>
      </c>
      <c r="AH107" s="424" t="str">
        <f t="shared" si="133"/>
        <v/>
      </c>
      <c r="AI107" s="427" t="str">
        <f t="shared" si="133"/>
        <v/>
      </c>
      <c r="AJ107" s="428" t="str">
        <f t="shared" si="131"/>
        <v/>
      </c>
      <c r="AK107" s="424" t="str">
        <f t="shared" si="131"/>
        <v/>
      </c>
      <c r="AL107" s="424" t="str">
        <f t="shared" si="131"/>
        <v/>
      </c>
      <c r="AM107" s="425" t="str">
        <f t="shared" si="131"/>
        <v/>
      </c>
      <c r="AN107" s="426" t="str">
        <f t="shared" si="131"/>
        <v/>
      </c>
      <c r="AO107" s="424" t="str">
        <f t="shared" si="131"/>
        <v/>
      </c>
      <c r="AP107" s="424" t="str">
        <f t="shared" si="131"/>
        <v/>
      </c>
      <c r="AQ107" s="427" t="str">
        <f t="shared" si="131"/>
        <v/>
      </c>
      <c r="AR107" s="428" t="str">
        <f t="shared" si="131"/>
        <v/>
      </c>
      <c r="AS107" s="424" t="str">
        <f t="shared" si="131"/>
        <v/>
      </c>
      <c r="AT107" s="424" t="str">
        <f t="shared" si="131"/>
        <v/>
      </c>
      <c r="AU107" s="425" t="str">
        <f t="shared" si="131"/>
        <v/>
      </c>
      <c r="AV107" s="426" t="str">
        <f t="shared" si="131"/>
        <v/>
      </c>
      <c r="AW107" s="424" t="str">
        <f t="shared" si="131"/>
        <v/>
      </c>
      <c r="AX107" s="424" t="str">
        <f t="shared" si="130"/>
        <v/>
      </c>
      <c r="AY107" s="427" t="str">
        <f t="shared" si="130"/>
        <v/>
      </c>
      <c r="AZ107" s="428" t="str">
        <f t="shared" si="130"/>
        <v/>
      </c>
      <c r="BA107" s="424" t="str">
        <f t="shared" si="130"/>
        <v/>
      </c>
      <c r="BB107" s="424" t="str">
        <f t="shared" si="130"/>
        <v/>
      </c>
      <c r="BC107" s="425" t="str">
        <f t="shared" si="130"/>
        <v/>
      </c>
      <c r="BD107" s="426" t="str">
        <f t="shared" si="130"/>
        <v/>
      </c>
      <c r="BE107" s="424" t="str">
        <f t="shared" si="130"/>
        <v/>
      </c>
      <c r="BF107" s="424" t="str">
        <f t="shared" si="130"/>
        <v/>
      </c>
      <c r="BG107" s="427" t="str">
        <f t="shared" si="130"/>
        <v/>
      </c>
      <c r="BH107" s="428" t="str">
        <f t="shared" si="130"/>
        <v/>
      </c>
      <c r="BI107" s="424" t="str">
        <f t="shared" si="130"/>
        <v/>
      </c>
      <c r="BJ107" s="424" t="str">
        <f t="shared" si="130"/>
        <v/>
      </c>
      <c r="BK107" s="425" t="str">
        <f t="shared" si="130"/>
        <v/>
      </c>
      <c r="BL107" s="426" t="str">
        <f t="shared" si="130"/>
        <v/>
      </c>
      <c r="BM107" s="424" t="str">
        <f t="shared" si="130"/>
        <v/>
      </c>
      <c r="BN107" s="424" t="str">
        <f t="shared" si="132"/>
        <v/>
      </c>
      <c r="BO107" s="427" t="str">
        <f t="shared" si="129"/>
        <v/>
      </c>
      <c r="BP107" s="426" t="str">
        <f t="shared" si="129"/>
        <v/>
      </c>
      <c r="BQ107" s="424" t="str">
        <f t="shared" si="129"/>
        <v/>
      </c>
      <c r="BR107" s="424" t="str">
        <f t="shared" si="129"/>
        <v/>
      </c>
      <c r="BS107" s="427" t="str">
        <f t="shared" si="129"/>
        <v/>
      </c>
      <c r="BT107" s="428" t="str">
        <f t="shared" si="129"/>
        <v/>
      </c>
      <c r="BU107" s="424" t="str">
        <f t="shared" si="129"/>
        <v/>
      </c>
      <c r="BV107" s="424" t="str">
        <f t="shared" si="129"/>
        <v/>
      </c>
      <c r="BW107" s="429" t="str">
        <f t="shared" si="129"/>
        <v/>
      </c>
    </row>
    <row r="108" spans="1:280" s="285" customFormat="1" ht="12.75" customHeight="1">
      <c r="A108" s="430"/>
      <c r="C108" s="610" t="s">
        <v>1161</v>
      </c>
      <c r="D108" s="611" t="s">
        <v>1158</v>
      </c>
      <c r="E108" s="286" t="s">
        <v>1159</v>
      </c>
      <c r="F108" s="286"/>
      <c r="G108" s="286"/>
      <c r="H108" s="612"/>
      <c r="I108" s="612"/>
      <c r="J108" s="612"/>
      <c r="K108" s="612"/>
      <c r="L108" s="612"/>
      <c r="M108" s="612"/>
      <c r="N108" s="612"/>
      <c r="O108" s="612"/>
      <c r="P108" s="612"/>
      <c r="Q108" s="612"/>
      <c r="R108" s="612"/>
      <c r="S108" s="612"/>
      <c r="T108" s="612"/>
      <c r="U108" s="612"/>
      <c r="V108" s="612"/>
      <c r="W108" s="612"/>
      <c r="X108" s="612"/>
      <c r="Y108" s="612"/>
      <c r="Z108" s="612"/>
      <c r="AA108" s="612"/>
      <c r="AB108" s="612"/>
      <c r="AC108" s="612"/>
      <c r="AD108" s="612"/>
      <c r="AE108" s="612"/>
      <c r="AF108" s="612"/>
      <c r="AG108" s="612"/>
      <c r="AH108" s="286"/>
      <c r="AI108" s="613"/>
      <c r="AJ108" s="612"/>
      <c r="AK108" s="287"/>
      <c r="AL108" s="287"/>
      <c r="AM108" s="287"/>
      <c r="AN108" s="287"/>
      <c r="AO108" s="287"/>
      <c r="AP108" s="287"/>
      <c r="AQ108" s="287"/>
      <c r="AR108" s="287"/>
      <c r="AS108" s="287"/>
      <c r="AV108" s="287"/>
      <c r="AY108" s="287"/>
      <c r="AZ108" s="287"/>
      <c r="BA108" s="287"/>
      <c r="BB108" s="287"/>
      <c r="BC108" s="287"/>
      <c r="BD108" s="287"/>
      <c r="BE108" s="287"/>
      <c r="BF108" s="287"/>
      <c r="BG108" s="287"/>
      <c r="BH108" s="287"/>
      <c r="BI108" s="287"/>
      <c r="BJ108" s="287"/>
      <c r="BK108" s="287"/>
      <c r="BL108" s="287"/>
      <c r="BM108" s="287"/>
      <c r="BN108" s="287"/>
      <c r="BO108" s="287"/>
      <c r="BP108" s="287"/>
      <c r="BQ108" s="287"/>
      <c r="BR108" s="287"/>
      <c r="BS108" s="287"/>
      <c r="BT108" s="287"/>
      <c r="BU108" s="287"/>
      <c r="BV108" s="287"/>
      <c r="BW108" s="287"/>
    </row>
    <row r="109" spans="1:280" s="285" customFormat="1" ht="12.75" customHeight="1">
      <c r="C109" s="610"/>
      <c r="D109" s="286"/>
      <c r="E109" s="286"/>
      <c r="F109" s="286"/>
      <c r="G109" s="286"/>
      <c r="H109" s="286"/>
      <c r="I109" s="286"/>
      <c r="J109" s="286"/>
      <c r="K109" s="286"/>
      <c r="L109" s="286"/>
      <c r="M109" s="286"/>
      <c r="N109" s="286"/>
      <c r="O109" s="286"/>
      <c r="P109" s="286"/>
      <c r="Q109" s="286"/>
      <c r="R109" s="286"/>
      <c r="S109" s="286"/>
      <c r="T109" s="286"/>
      <c r="U109" s="286"/>
      <c r="V109" s="286"/>
      <c r="W109" s="286"/>
      <c r="X109" s="286"/>
      <c r="Y109" s="286"/>
      <c r="Z109" s="286"/>
      <c r="AA109" s="286"/>
      <c r="AB109" s="286"/>
      <c r="AC109" s="286"/>
      <c r="AD109" s="286"/>
      <c r="AE109" s="286"/>
      <c r="AF109" s="286"/>
      <c r="AG109" s="286"/>
      <c r="AH109" s="286"/>
      <c r="AI109" s="614"/>
      <c r="AJ109" s="286"/>
      <c r="AU109" s="431"/>
    </row>
    <row r="110" spans="1:280" s="285" customFormat="1" ht="12.75" customHeight="1">
      <c r="B110" s="432"/>
      <c r="C110" s="610"/>
      <c r="D110" s="286"/>
      <c r="E110" s="614"/>
      <c r="F110" s="286"/>
      <c r="G110" s="286"/>
      <c r="H110" s="286"/>
      <c r="I110" s="286"/>
      <c r="J110" s="286"/>
      <c r="K110" s="286"/>
      <c r="L110" s="286"/>
      <c r="M110" s="286"/>
      <c r="N110" s="286"/>
      <c r="O110" s="286"/>
      <c r="P110" s="286"/>
      <c r="Q110" s="286"/>
      <c r="R110" s="286"/>
      <c r="S110" s="286"/>
      <c r="T110" s="286"/>
      <c r="U110" s="286"/>
      <c r="V110" s="286"/>
      <c r="W110" s="286"/>
      <c r="X110" s="286"/>
      <c r="Y110" s="286"/>
      <c r="Z110" s="286"/>
      <c r="AA110" s="286"/>
      <c r="AB110" s="286"/>
      <c r="AC110" s="286"/>
      <c r="AD110" s="286"/>
      <c r="AE110" s="286"/>
      <c r="AF110" s="286"/>
      <c r="AG110" s="286"/>
      <c r="AH110" s="286"/>
      <c r="AI110" s="614"/>
      <c r="AJ110" s="286"/>
      <c r="AU110" s="432"/>
    </row>
    <row r="111" spans="1:280" s="285" customFormat="1" ht="12.75" customHeight="1">
      <c r="B111" s="432"/>
      <c r="C111" s="610"/>
      <c r="D111" s="286"/>
      <c r="E111" s="614"/>
      <c r="F111" s="286"/>
      <c r="G111" s="286"/>
      <c r="H111" s="286"/>
      <c r="I111" s="286"/>
      <c r="J111" s="286"/>
      <c r="K111" s="286"/>
      <c r="L111" s="286"/>
      <c r="M111" s="286"/>
      <c r="N111" s="286"/>
      <c r="O111" s="286"/>
      <c r="P111" s="286"/>
      <c r="Q111" s="286"/>
      <c r="R111" s="286"/>
      <c r="S111" s="286"/>
      <c r="T111" s="286"/>
      <c r="U111" s="286"/>
      <c r="V111" s="286"/>
      <c r="W111" s="286"/>
      <c r="X111" s="286"/>
      <c r="Y111" s="286"/>
      <c r="Z111" s="286"/>
      <c r="AA111" s="286"/>
      <c r="AB111" s="286"/>
      <c r="AC111" s="286"/>
      <c r="AD111" s="286"/>
      <c r="AE111" s="286"/>
      <c r="AF111" s="286"/>
      <c r="AG111" s="286"/>
      <c r="AH111" s="286"/>
      <c r="AI111" s="286"/>
      <c r="AJ111" s="286"/>
      <c r="AU111" s="432"/>
      <c r="JT111" s="286"/>
    </row>
    <row r="112" spans="1:280" s="286" customFormat="1" ht="12.75" customHeight="1">
      <c r="A112" s="1715"/>
      <c r="B112" s="1715"/>
      <c r="C112" s="1715"/>
      <c r="D112" s="1715"/>
      <c r="E112" s="1715"/>
      <c r="F112" s="1715"/>
      <c r="G112" s="1715"/>
      <c r="H112" s="1715"/>
      <c r="I112" s="1715"/>
      <c r="J112" s="1715"/>
      <c r="K112" s="1715"/>
      <c r="L112" s="1715"/>
      <c r="M112" s="1715"/>
      <c r="N112" s="1715"/>
      <c r="O112" s="1715"/>
      <c r="P112" s="1715"/>
      <c r="Q112" s="1715"/>
      <c r="R112" s="1715"/>
      <c r="S112" s="1715"/>
      <c r="T112" s="1715"/>
      <c r="U112" s="1715"/>
      <c r="V112" s="1715"/>
      <c r="W112" s="1715"/>
      <c r="X112" s="1715"/>
      <c r="Y112" s="1715"/>
      <c r="Z112" s="1715"/>
      <c r="AA112" s="1715"/>
      <c r="AB112" s="1715"/>
      <c r="AC112" s="1715"/>
      <c r="AD112" s="1715"/>
      <c r="AE112" s="1715"/>
      <c r="AF112" s="1715"/>
      <c r="AG112" s="1715"/>
      <c r="AH112" s="1715"/>
      <c r="AI112" s="1715"/>
      <c r="AJ112" s="1715"/>
      <c r="AK112" s="1715"/>
      <c r="AL112" s="1715"/>
      <c r="AM112" s="1715"/>
      <c r="AN112" s="1715"/>
      <c r="AO112" s="1715"/>
      <c r="AP112" s="1715"/>
      <c r="AQ112" s="1715"/>
      <c r="AR112" s="1715"/>
      <c r="AS112" s="1715"/>
      <c r="AT112" s="1715"/>
      <c r="AU112" s="1715"/>
      <c r="AV112" s="1715"/>
      <c r="AW112" s="1715"/>
      <c r="AX112" s="1715"/>
      <c r="AY112" s="1715"/>
      <c r="AZ112" s="1715"/>
      <c r="BA112" s="1715"/>
      <c r="BB112" s="1715"/>
      <c r="BC112" s="1715"/>
      <c r="BD112" s="1715"/>
      <c r="BE112" s="1715"/>
      <c r="BF112" s="1715"/>
      <c r="BG112" s="1715"/>
      <c r="BH112" s="1715"/>
      <c r="BI112" s="1715"/>
      <c r="BJ112" s="1715"/>
      <c r="BK112" s="1715"/>
      <c r="BL112" s="1715"/>
      <c r="BM112" s="1715"/>
      <c r="BN112" s="1715"/>
      <c r="BO112" s="1715"/>
      <c r="BP112" s="1715"/>
      <c r="BQ112" s="1715"/>
      <c r="BR112" s="1715"/>
      <c r="BS112" s="1715"/>
      <c r="BT112" s="1715"/>
      <c r="BU112" s="1715"/>
      <c r="BV112" s="1715"/>
      <c r="BW112" s="1715"/>
      <c r="JT112" s="284"/>
    </row>
    <row r="130" spans="69:69">
      <c r="BQ130" s="284">
        <v>7</v>
      </c>
    </row>
    <row r="131" spans="69:69">
      <c r="BQ131" s="284">
        <v>8</v>
      </c>
    </row>
    <row r="132" spans="69:69">
      <c r="BQ132" s="284">
        <v>9</v>
      </c>
    </row>
    <row r="133" spans="69:69">
      <c r="BQ133" s="284">
        <v>10</v>
      </c>
    </row>
    <row r="134" spans="69:69">
      <c r="BQ134" s="284">
        <v>11</v>
      </c>
    </row>
    <row r="135" spans="69:69">
      <c r="BQ135" s="284">
        <v>12</v>
      </c>
    </row>
    <row r="136" spans="69:69">
      <c r="BQ136" s="284">
        <v>13</v>
      </c>
    </row>
    <row r="137" spans="69:69">
      <c r="BQ137" s="284">
        <v>14</v>
      </c>
    </row>
    <row r="138" spans="69:69">
      <c r="BQ138" s="284">
        <v>15</v>
      </c>
    </row>
    <row r="139" spans="69:69">
      <c r="BQ139" s="284">
        <v>16</v>
      </c>
    </row>
    <row r="140" spans="69:69">
      <c r="BQ140" s="284">
        <v>17</v>
      </c>
    </row>
    <row r="141" spans="69:69">
      <c r="BQ141" s="284">
        <v>18</v>
      </c>
    </row>
    <row r="142" spans="69:69">
      <c r="BQ142" s="284">
        <v>19</v>
      </c>
    </row>
    <row r="143" spans="69:69">
      <c r="BQ143" s="284">
        <v>20</v>
      </c>
    </row>
    <row r="144" spans="69:69">
      <c r="BQ144" s="284">
        <v>21</v>
      </c>
    </row>
    <row r="145" spans="69:69">
      <c r="BQ145" s="284">
        <v>22</v>
      </c>
    </row>
  </sheetData>
  <sheetProtection formatCells="0" formatColumns="0" formatRows="0" autoFilter="0" pivotTables="0"/>
  <autoFilter ref="A17:WYF111" xr:uid="{00000000-0009-0000-0000-000020000000}">
    <filterColumn colId="2">
      <filters>
        <filter val="○"/>
      </filters>
    </filterColumn>
    <filterColumn colId="9" showButton="0"/>
    <filterColumn colId="12" showButton="0"/>
    <filterColumn colId="19" showButton="0"/>
    <filterColumn colId="21" showButton="0"/>
    <filterColumn colId="23" showButton="0"/>
    <filterColumn colId="25" showButton="0"/>
    <filterColumn colId="27" showButton="0"/>
    <filterColumn colId="29" showButton="0"/>
    <filterColumn colId="31" showButton="0"/>
    <filterColumn colId="33" showButton="0"/>
    <filterColumn colId="35" showButton="0"/>
    <filterColumn colId="37" showButton="0"/>
    <filterColumn colId="39" showButton="0"/>
    <filterColumn colId="41" showButton="0"/>
    <filterColumn colId="43" showButton="0"/>
    <filterColumn colId="45" showButton="0"/>
    <filterColumn colId="47" showButton="0"/>
    <filterColumn colId="49" showButton="0"/>
    <filterColumn colId="51" showButton="0"/>
    <filterColumn colId="53" showButton="0"/>
    <filterColumn colId="55" showButton="0"/>
    <filterColumn colId="57" showButton="0"/>
    <filterColumn colId="59" showButton="0"/>
    <filterColumn colId="61" showButton="0"/>
    <filterColumn colId="63" showButton="0"/>
    <filterColumn colId="65" showButton="0"/>
    <filterColumn colId="67" showButton="0"/>
    <filterColumn colId="69" showButton="0"/>
    <filterColumn colId="71" showButton="0"/>
    <filterColumn colId="73" showButton="0"/>
  </autoFilter>
  <mergeCells count="331">
    <mergeCell ref="A112:BW112"/>
    <mergeCell ref="BD17:BE17"/>
    <mergeCell ref="BF17:BG17"/>
    <mergeCell ref="BH17:BI17"/>
    <mergeCell ref="BJ17:BK17"/>
    <mergeCell ref="BL17:BM17"/>
    <mergeCell ref="BN17:BO17"/>
    <mergeCell ref="AR17:AS17"/>
    <mergeCell ref="AT17:AU17"/>
    <mergeCell ref="AV17:AW17"/>
    <mergeCell ref="AX17:AY17"/>
    <mergeCell ref="AZ17:BA17"/>
    <mergeCell ref="BB17:BC17"/>
    <mergeCell ref="AF17:AG17"/>
    <mergeCell ref="AH17:AI17"/>
    <mergeCell ref="AJ17:AK17"/>
    <mergeCell ref="AL17:AM17"/>
    <mergeCell ref="AN17:AO17"/>
    <mergeCell ref="AP17:AQ17"/>
    <mergeCell ref="T17:U17"/>
    <mergeCell ref="AB17:AC17"/>
    <mergeCell ref="AD17:AE17"/>
    <mergeCell ref="A17:A47"/>
    <mergeCell ref="BT13:BU13"/>
    <mergeCell ref="BV13:BW13"/>
    <mergeCell ref="H14:S14"/>
    <mergeCell ref="H15:S15"/>
    <mergeCell ref="H16:S16"/>
    <mergeCell ref="BP13:BQ13"/>
    <mergeCell ref="BR13:BS13"/>
    <mergeCell ref="BP17:BQ17"/>
    <mergeCell ref="BR17:BS17"/>
    <mergeCell ref="BT17:BU17"/>
    <mergeCell ref="BV17:BW17"/>
    <mergeCell ref="J17:K17"/>
    <mergeCell ref="M17:N17"/>
    <mergeCell ref="O17:P17"/>
    <mergeCell ref="R17:S17"/>
    <mergeCell ref="BH13:BI13"/>
    <mergeCell ref="BJ13:BK13"/>
    <mergeCell ref="BL13:BM13"/>
    <mergeCell ref="BN13:BO13"/>
    <mergeCell ref="AV13:AW13"/>
    <mergeCell ref="AX13:AY13"/>
    <mergeCell ref="AZ13:BA13"/>
    <mergeCell ref="BB13:BC13"/>
    <mergeCell ref="BD13:BE13"/>
    <mergeCell ref="BF13:BG13"/>
    <mergeCell ref="AJ13:AK13"/>
    <mergeCell ref="AL13:AM13"/>
    <mergeCell ref="AN13:AO13"/>
    <mergeCell ref="AP13:AQ13"/>
    <mergeCell ref="AR13:AS13"/>
    <mergeCell ref="AT13:AU13"/>
    <mergeCell ref="V17:W17"/>
    <mergeCell ref="X17:Y17"/>
    <mergeCell ref="Z17:AA17"/>
    <mergeCell ref="BV12:BW12"/>
    <mergeCell ref="H13:S13"/>
    <mergeCell ref="T13:U13"/>
    <mergeCell ref="V13:W13"/>
    <mergeCell ref="X13:Y13"/>
    <mergeCell ref="Z13:AA13"/>
    <mergeCell ref="AB13:AC13"/>
    <mergeCell ref="AD13:AE13"/>
    <mergeCell ref="AF13:AG13"/>
    <mergeCell ref="AH13:AI13"/>
    <mergeCell ref="BJ12:BK12"/>
    <mergeCell ref="BL12:BM12"/>
    <mergeCell ref="BN12:BO12"/>
    <mergeCell ref="BP12:BQ12"/>
    <mergeCell ref="BR12:BS12"/>
    <mergeCell ref="BT12:BU12"/>
    <mergeCell ref="AX12:AY12"/>
    <mergeCell ref="AZ12:BA12"/>
    <mergeCell ref="BB12:BC12"/>
    <mergeCell ref="BD12:BE12"/>
    <mergeCell ref="BF12:BG12"/>
    <mergeCell ref="BH12:BI12"/>
    <mergeCell ref="AL12:AM12"/>
    <mergeCell ref="AN12:AO12"/>
    <mergeCell ref="AP12:AQ12"/>
    <mergeCell ref="AR12:AS12"/>
    <mergeCell ref="AT12:AU12"/>
    <mergeCell ref="AV12:AW12"/>
    <mergeCell ref="Z12:AA12"/>
    <mergeCell ref="AB12:AC12"/>
    <mergeCell ref="AD12:AE12"/>
    <mergeCell ref="AF12:AG12"/>
    <mergeCell ref="AH12:AI12"/>
    <mergeCell ref="AJ12:AK12"/>
    <mergeCell ref="BN11:BO11"/>
    <mergeCell ref="BP11:BQ11"/>
    <mergeCell ref="BR11:BS11"/>
    <mergeCell ref="BT11:BU11"/>
    <mergeCell ref="BV11:BW11"/>
    <mergeCell ref="A12:G16"/>
    <mergeCell ref="H12:S12"/>
    <mergeCell ref="T12:U12"/>
    <mergeCell ref="V12:W12"/>
    <mergeCell ref="X12:Y12"/>
    <mergeCell ref="BB11:BC11"/>
    <mergeCell ref="BD11:BE11"/>
    <mergeCell ref="BF11:BG11"/>
    <mergeCell ref="BH11:BI11"/>
    <mergeCell ref="BJ11:BK11"/>
    <mergeCell ref="BL11:BM11"/>
    <mergeCell ref="AP11:AQ11"/>
    <mergeCell ref="AR11:AS11"/>
    <mergeCell ref="AT11:AU11"/>
    <mergeCell ref="AV11:AW11"/>
    <mergeCell ref="AX11:AY11"/>
    <mergeCell ref="AZ11:BA11"/>
    <mergeCell ref="AD11:AE11"/>
    <mergeCell ref="AF11:AG11"/>
    <mergeCell ref="AH11:AI11"/>
    <mergeCell ref="AJ11:AK11"/>
    <mergeCell ref="AL11:AM11"/>
    <mergeCell ref="AN11:AO11"/>
    <mergeCell ref="BP10:BQ10"/>
    <mergeCell ref="BR10:BS10"/>
    <mergeCell ref="BT10:BU10"/>
    <mergeCell ref="BV10:BW10"/>
    <mergeCell ref="O11:S11"/>
    <mergeCell ref="T11:U11"/>
    <mergeCell ref="V11:W11"/>
    <mergeCell ref="X11:Y11"/>
    <mergeCell ref="Z11:AA11"/>
    <mergeCell ref="AB11:AC11"/>
    <mergeCell ref="BD10:BE10"/>
    <mergeCell ref="BF10:BG10"/>
    <mergeCell ref="BH10:BI10"/>
    <mergeCell ref="BJ10:BK10"/>
    <mergeCell ref="BL10:BM10"/>
    <mergeCell ref="BN10:BO10"/>
    <mergeCell ref="AR10:AS10"/>
    <mergeCell ref="AT10:AU10"/>
    <mergeCell ref="AV10:AW10"/>
    <mergeCell ref="AX10:AY10"/>
    <mergeCell ref="AZ10:BA10"/>
    <mergeCell ref="BB10:BC10"/>
    <mergeCell ref="AF10:AG10"/>
    <mergeCell ref="AH10:AI10"/>
    <mergeCell ref="AJ10:AK10"/>
    <mergeCell ref="AL10:AM10"/>
    <mergeCell ref="AN10:AO10"/>
    <mergeCell ref="AP10:AQ10"/>
    <mergeCell ref="T10:U10"/>
    <mergeCell ref="V10:W10"/>
    <mergeCell ref="X10:Y10"/>
    <mergeCell ref="Z10:AA10"/>
    <mergeCell ref="AB10:AC10"/>
    <mergeCell ref="AD10:AE10"/>
    <mergeCell ref="BL9:BM9"/>
    <mergeCell ref="BN9:BO9"/>
    <mergeCell ref="BP9:BQ9"/>
    <mergeCell ref="BR9:BS9"/>
    <mergeCell ref="BT9:BU9"/>
    <mergeCell ref="BV9:BW9"/>
    <mergeCell ref="AZ9:BA9"/>
    <mergeCell ref="BB9:BC9"/>
    <mergeCell ref="BD9:BE9"/>
    <mergeCell ref="BF9:BG9"/>
    <mergeCell ref="BH9:BI9"/>
    <mergeCell ref="BJ9:BK9"/>
    <mergeCell ref="AN9:AO9"/>
    <mergeCell ref="AP9:AQ9"/>
    <mergeCell ref="AR9:AS9"/>
    <mergeCell ref="AT9:AU9"/>
    <mergeCell ref="AV9:AW9"/>
    <mergeCell ref="AX9:AY9"/>
    <mergeCell ref="AB9:AC9"/>
    <mergeCell ref="AD9:AE9"/>
    <mergeCell ref="AF9:AG9"/>
    <mergeCell ref="AH9:AI9"/>
    <mergeCell ref="AJ9:AK9"/>
    <mergeCell ref="AL9:AM9"/>
    <mergeCell ref="BN8:BO8"/>
    <mergeCell ref="BP8:BQ8"/>
    <mergeCell ref="BR8:BS8"/>
    <mergeCell ref="BT8:BU8"/>
    <mergeCell ref="BV8:BW8"/>
    <mergeCell ref="O9:S9"/>
    <mergeCell ref="T9:U9"/>
    <mergeCell ref="V9:W9"/>
    <mergeCell ref="X9:Y9"/>
    <mergeCell ref="Z9:AA9"/>
    <mergeCell ref="BB8:BC8"/>
    <mergeCell ref="BD8:BE8"/>
    <mergeCell ref="BF8:BG8"/>
    <mergeCell ref="BH8:BI8"/>
    <mergeCell ref="BJ8:BK8"/>
    <mergeCell ref="BL8:BM8"/>
    <mergeCell ref="AP8:AQ8"/>
    <mergeCell ref="AR8:AS8"/>
    <mergeCell ref="AT8:AU8"/>
    <mergeCell ref="AV8:AW8"/>
    <mergeCell ref="AX8:AY8"/>
    <mergeCell ref="AZ8:BA8"/>
    <mergeCell ref="AD8:AE8"/>
    <mergeCell ref="AF8:AG8"/>
    <mergeCell ref="AH8:AI8"/>
    <mergeCell ref="AJ8:AK8"/>
    <mergeCell ref="AL8:AM8"/>
    <mergeCell ref="AN8:AO8"/>
    <mergeCell ref="O8:S8"/>
    <mergeCell ref="T8:U8"/>
    <mergeCell ref="V8:W8"/>
    <mergeCell ref="X8:Y8"/>
    <mergeCell ref="Z8:AA8"/>
    <mergeCell ref="AB8:AC8"/>
    <mergeCell ref="BL7:BM7"/>
    <mergeCell ref="BN7:BO7"/>
    <mergeCell ref="BP7:BQ7"/>
    <mergeCell ref="BR7:BS7"/>
    <mergeCell ref="BT7:BU7"/>
    <mergeCell ref="BV7:BW7"/>
    <mergeCell ref="AZ7:BA7"/>
    <mergeCell ref="BB7:BC7"/>
    <mergeCell ref="BD7:BE7"/>
    <mergeCell ref="BF7:BG7"/>
    <mergeCell ref="BH7:BI7"/>
    <mergeCell ref="BJ7:BK7"/>
    <mergeCell ref="AN7:AO7"/>
    <mergeCell ref="AP7:AQ7"/>
    <mergeCell ref="AR7:AS7"/>
    <mergeCell ref="AT7:AU7"/>
    <mergeCell ref="AV7:AW7"/>
    <mergeCell ref="AX7:AY7"/>
    <mergeCell ref="AB7:AC7"/>
    <mergeCell ref="AD7:AE7"/>
    <mergeCell ref="AF7:AG7"/>
    <mergeCell ref="AH7:AI7"/>
    <mergeCell ref="AJ7:AK7"/>
    <mergeCell ref="AL7:AM7"/>
    <mergeCell ref="BN6:BO6"/>
    <mergeCell ref="BP6:BQ6"/>
    <mergeCell ref="BR6:BS6"/>
    <mergeCell ref="BT6:BU6"/>
    <mergeCell ref="BV6:BW6"/>
    <mergeCell ref="O7:S7"/>
    <mergeCell ref="T7:U7"/>
    <mergeCell ref="V7:W7"/>
    <mergeCell ref="X7:Y7"/>
    <mergeCell ref="Z7:AA7"/>
    <mergeCell ref="BB6:BC6"/>
    <mergeCell ref="BD6:BE6"/>
    <mergeCell ref="BF6:BG6"/>
    <mergeCell ref="BH6:BI6"/>
    <mergeCell ref="BJ6:BK6"/>
    <mergeCell ref="BL6:BM6"/>
    <mergeCell ref="AP6:AQ6"/>
    <mergeCell ref="AR6:AS6"/>
    <mergeCell ref="AT6:AU6"/>
    <mergeCell ref="AV6:AW6"/>
    <mergeCell ref="AX6:AY6"/>
    <mergeCell ref="AZ6:BA6"/>
    <mergeCell ref="AD6:AE6"/>
    <mergeCell ref="AF6:AG6"/>
    <mergeCell ref="AH6:AI6"/>
    <mergeCell ref="AJ6:AK6"/>
    <mergeCell ref="AL6:AM6"/>
    <mergeCell ref="AN6:AO6"/>
    <mergeCell ref="BP5:BQ5"/>
    <mergeCell ref="BR5:BS5"/>
    <mergeCell ref="BT5:BU5"/>
    <mergeCell ref="BV5:BW5"/>
    <mergeCell ref="O6:S6"/>
    <mergeCell ref="T6:U6"/>
    <mergeCell ref="V6:W6"/>
    <mergeCell ref="X6:Y6"/>
    <mergeCell ref="Z6:AA6"/>
    <mergeCell ref="AB6:AC6"/>
    <mergeCell ref="BD5:BE5"/>
    <mergeCell ref="BF5:BG5"/>
    <mergeCell ref="BH5:BI5"/>
    <mergeCell ref="BJ5:BK5"/>
    <mergeCell ref="BL5:BM5"/>
    <mergeCell ref="BN5:BO5"/>
    <mergeCell ref="AR5:AS5"/>
    <mergeCell ref="AT5:AU5"/>
    <mergeCell ref="AV5:AW5"/>
    <mergeCell ref="AX5:AY5"/>
    <mergeCell ref="AZ5:BA5"/>
    <mergeCell ref="BB5:BC5"/>
    <mergeCell ref="AF5:AG5"/>
    <mergeCell ref="AH5:AI5"/>
    <mergeCell ref="AJ5:AK5"/>
    <mergeCell ref="AL5:AM5"/>
    <mergeCell ref="AN5:AO5"/>
    <mergeCell ref="AP5:AQ5"/>
    <mergeCell ref="BV4:BW4"/>
    <mergeCell ref="BJ4:BK4"/>
    <mergeCell ref="BL4:BM4"/>
    <mergeCell ref="BN4:BO4"/>
    <mergeCell ref="BP4:BQ4"/>
    <mergeCell ref="BR4:BS4"/>
    <mergeCell ref="BT4:BU4"/>
    <mergeCell ref="AX4:AY4"/>
    <mergeCell ref="AZ4:BA4"/>
    <mergeCell ref="BB4:BC4"/>
    <mergeCell ref="BD4:BE4"/>
    <mergeCell ref="BF4:BG4"/>
    <mergeCell ref="BH4:BI4"/>
    <mergeCell ref="AL4:AM4"/>
    <mergeCell ref="AN4:AO4"/>
    <mergeCell ref="AP4:AQ4"/>
    <mergeCell ref="A5:I11"/>
    <mergeCell ref="J5:N11"/>
    <mergeCell ref="O5:S5"/>
    <mergeCell ref="T5:U5"/>
    <mergeCell ref="V5:W5"/>
    <mergeCell ref="X5:Y5"/>
    <mergeCell ref="Z5:AA5"/>
    <mergeCell ref="AB5:AC5"/>
    <mergeCell ref="AD5:AE5"/>
    <mergeCell ref="A2:E2"/>
    <mergeCell ref="B3:D3"/>
    <mergeCell ref="A4:S4"/>
    <mergeCell ref="T4:U4"/>
    <mergeCell ref="V4:W4"/>
    <mergeCell ref="X4:Y4"/>
    <mergeCell ref="AR4:AS4"/>
    <mergeCell ref="AT4:AU4"/>
    <mergeCell ref="AV4:AW4"/>
    <mergeCell ref="Z4:AA4"/>
    <mergeCell ref="AB4:AC4"/>
    <mergeCell ref="AD4:AE4"/>
    <mergeCell ref="AF4:AG4"/>
    <mergeCell ref="AH4:AI4"/>
    <mergeCell ref="AJ4:AK4"/>
  </mergeCells>
  <phoneticPr fontId="9"/>
  <conditionalFormatting sqref="T78:BW107 T19:BW47">
    <cfRule type="expression" dxfId="4" priority="5">
      <formula>T19=1</formula>
    </cfRule>
  </conditionalFormatting>
  <conditionalFormatting sqref="T16:BW16">
    <cfRule type="expression" dxfId="3" priority="4">
      <formula>T16="×"</formula>
    </cfRule>
  </conditionalFormatting>
  <conditionalFormatting sqref="T48:BW77">
    <cfRule type="expression" dxfId="2" priority="3">
      <formula>T48=1</formula>
    </cfRule>
  </conditionalFormatting>
  <conditionalFormatting sqref="J19:S107">
    <cfRule type="expression" dxfId="1" priority="2">
      <formula>$I19&lt;&gt;"勤務日"</formula>
    </cfRule>
  </conditionalFormatting>
  <conditionalFormatting sqref="G19:H107">
    <cfRule type="expression" dxfId="0" priority="1">
      <formula>$F19="有"</formula>
    </cfRule>
  </conditionalFormatting>
  <dataValidations count="6">
    <dataValidation type="list" allowBlank="1" showInputMessage="1" showErrorMessage="1" sqref="K69:K107 N69:N107 P69:P107 S69:S107 N19:N67 K19:K67 S19:S67 P19:P67" xr:uid="{00000000-0002-0000-2000-000002000000}">
      <formula1>"00,15,30,45"</formula1>
    </dataValidation>
    <dataValidation type="list" allowBlank="1" showInputMessage="1" showErrorMessage="1" sqref="R69:R107 M69:M107 O69:O107 O19:O67 M19:M67 R19:R67" xr:uid="{00000000-0002-0000-2000-000003000000}">
      <formula1>$BQ$130:$BQ$145</formula1>
    </dataValidation>
    <dataValidation type="list" allowBlank="1" showInputMessage="1" showErrorMessage="1" sqref="H2" xr:uid="{00000000-0002-0000-2000-000004000000}">
      <formula1>"15,20"</formula1>
    </dataValidation>
    <dataValidation type="list" allowBlank="1" showInputMessage="1" showErrorMessage="1" prompt="施設への勤務日のみ入力。_x000a_出張などの場合は入力しない。" sqref="J19:J107" xr:uid="{00000000-0002-0000-2000-000000000000}">
      <formula1>$BQ$130:$BQ$145</formula1>
    </dataValidation>
    <dataValidation type="list" allowBlank="1" showInputMessage="1" prompt="このシート入力を始める前に必ず_x000a_キーボードの「Cｔｒｌ」ボタンと「ALT」ボタンと「L」ボタンを３つ同時に押す（入力が必要な職員が自動表示されます）" sqref="I84:I107" xr:uid="{00000000-0002-0000-2000-000001000000}">
      <formula1>"勤務日,出張,休暇日,産育休,病休,年休,欠勤,その他"</formula1>
    </dataValidation>
    <dataValidation type="list" allowBlank="1" showInputMessage="1" sqref="I19:I83" xr:uid="{F9D4414D-BE05-4AB8-BC52-CA7FB9ECC408}">
      <formula1>"勤務日,出張,休暇日,産育休,病休,年休,欠勤,その他"</formula1>
    </dataValidation>
  </dataValidations>
  <printOptions horizontalCentered="1"/>
  <pageMargins left="0.51181102362204722" right="0.31496062992125984" top="0.74803149606299213" bottom="0.35433070866141736" header="0.51181102362204722" footer="0.11811023622047245"/>
  <pageSetup paperSize="9" scale="61" fitToHeight="2" orientation="landscape" r:id="rId1"/>
  <headerFooter>
    <oddHeader>&amp;C&amp;A</oddHeader>
    <oddFooter>&amp;P / &amp;N ページ</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26"/>
  <sheetViews>
    <sheetView view="pageBreakPreview" zoomScale="60" zoomScaleNormal="100" workbookViewId="0">
      <selection activeCell="H22" sqref="H22"/>
    </sheetView>
  </sheetViews>
  <sheetFormatPr defaultColWidth="9" defaultRowHeight="13"/>
  <cols>
    <col min="1" max="8" width="11" style="3" customWidth="1"/>
    <col min="9" max="16384" width="9" style="3"/>
  </cols>
  <sheetData>
    <row r="1" spans="1:8" ht="16.5">
      <c r="A1" s="2"/>
      <c r="B1" s="2"/>
      <c r="C1" s="2"/>
      <c r="D1" s="2"/>
      <c r="E1" s="2"/>
      <c r="F1" s="2"/>
      <c r="G1" s="2"/>
      <c r="H1" s="2"/>
    </row>
    <row r="2" spans="1:8" ht="15">
      <c r="A2" s="4"/>
    </row>
    <row r="3" spans="1:8" ht="30.75" customHeight="1">
      <c r="A3" s="5"/>
      <c r="B3" s="5"/>
      <c r="C3" s="5"/>
      <c r="D3" s="5"/>
      <c r="E3" s="5"/>
      <c r="F3" s="5"/>
      <c r="G3" s="5"/>
      <c r="H3" s="5"/>
    </row>
    <row r="4" spans="1:8" ht="24" customHeight="1">
      <c r="A4" s="6"/>
      <c r="B4" s="6"/>
      <c r="C4" s="6"/>
      <c r="D4" s="6"/>
      <c r="E4" s="6"/>
      <c r="F4" s="6"/>
      <c r="G4" s="6"/>
      <c r="H4" s="6"/>
    </row>
    <row r="5" spans="1:8" ht="15">
      <c r="A5" s="4"/>
    </row>
    <row r="6" spans="1:8" ht="28.5" customHeight="1">
      <c r="A6" s="7"/>
      <c r="B6" s="8"/>
      <c r="C6" s="8"/>
      <c r="D6" s="8"/>
      <c r="E6" s="8"/>
      <c r="F6" s="8"/>
      <c r="G6" s="8"/>
      <c r="H6" s="8"/>
    </row>
    <row r="7" spans="1:8" ht="28.5" customHeight="1">
      <c r="A7" s="7"/>
      <c r="B7" s="9"/>
      <c r="C7" s="9"/>
      <c r="D7" s="9"/>
      <c r="E7" s="9"/>
      <c r="F7" s="7"/>
      <c r="G7" s="10"/>
      <c r="H7" s="10"/>
    </row>
    <row r="8" spans="1:8" ht="28.5" customHeight="1">
      <c r="A8" s="7"/>
      <c r="B8" s="11"/>
      <c r="C8" s="11"/>
      <c r="D8" s="11"/>
      <c r="E8" s="11"/>
      <c r="F8" s="11"/>
      <c r="G8" s="11"/>
      <c r="H8" s="11"/>
    </row>
    <row r="9" spans="1:8" ht="28.5" customHeight="1">
      <c r="A9" s="7"/>
      <c r="B9" s="9"/>
      <c r="C9" s="9"/>
      <c r="D9" s="9"/>
      <c r="E9" s="12"/>
      <c r="F9" s="13"/>
      <c r="G9" s="13"/>
      <c r="H9" s="13"/>
    </row>
    <row r="10" spans="1:8" ht="28.5" customHeight="1">
      <c r="A10" s="7"/>
      <c r="B10" s="9"/>
      <c r="C10" s="9"/>
      <c r="D10" s="9"/>
      <c r="E10" s="7"/>
      <c r="F10" s="14"/>
      <c r="G10" s="14"/>
      <c r="H10" s="14"/>
    </row>
    <row r="11" spans="1:8" ht="28.5" customHeight="1">
      <c r="A11" s="7"/>
      <c r="B11" s="8"/>
      <c r="C11" s="8"/>
      <c r="D11" s="8"/>
      <c r="E11" s="7"/>
      <c r="F11" s="8"/>
      <c r="G11" s="8"/>
      <c r="H11" s="8"/>
    </row>
    <row r="12" spans="1:8" ht="15">
      <c r="A12" s="4"/>
    </row>
    <row r="13" spans="1:8">
      <c r="A13" s="15"/>
      <c r="B13" s="15"/>
      <c r="C13" s="15"/>
      <c r="D13" s="15"/>
      <c r="E13" s="15"/>
      <c r="F13" s="15"/>
      <c r="G13" s="15"/>
      <c r="H13" s="15"/>
    </row>
    <row r="14" spans="1:8">
      <c r="A14" s="15"/>
      <c r="B14" s="15"/>
      <c r="C14" s="15"/>
      <c r="D14" s="15"/>
      <c r="E14" s="15"/>
      <c r="F14" s="15"/>
      <c r="G14" s="15"/>
      <c r="H14" s="15"/>
    </row>
    <row r="15" spans="1:8">
      <c r="A15" s="15"/>
      <c r="B15" s="15"/>
      <c r="C15" s="15"/>
      <c r="D15" s="15"/>
      <c r="E15" s="15"/>
      <c r="F15" s="15"/>
      <c r="G15" s="15"/>
      <c r="H15" s="15"/>
    </row>
    <row r="16" spans="1:8" ht="15">
      <c r="A16" s="4"/>
    </row>
    <row r="17" spans="1:8" ht="14">
      <c r="A17" s="16"/>
    </row>
    <row r="18" spans="1:8" ht="15">
      <c r="A18" s="4"/>
    </row>
    <row r="19" spans="1:8" ht="14.25" customHeight="1">
      <c r="A19" s="11"/>
      <c r="B19" s="11"/>
      <c r="C19" s="11"/>
      <c r="D19" s="11"/>
      <c r="E19" s="11"/>
      <c r="F19" s="11"/>
      <c r="G19" s="11"/>
      <c r="H19" s="11"/>
    </row>
    <row r="20" spans="1:8" ht="97.5" customHeight="1">
      <c r="A20" s="9"/>
      <c r="B20" s="9"/>
      <c r="C20" s="9"/>
      <c r="D20" s="9"/>
      <c r="E20" s="9"/>
      <c r="F20" s="9"/>
      <c r="G20" s="9"/>
      <c r="H20" s="9"/>
    </row>
    <row r="21" spans="1:8" ht="14.25" customHeight="1">
      <c r="A21" s="11"/>
      <c r="B21" s="11"/>
      <c r="C21" s="11"/>
      <c r="D21" s="11"/>
      <c r="E21" s="11"/>
      <c r="F21" s="11"/>
      <c r="G21" s="11"/>
      <c r="H21" s="11"/>
    </row>
    <row r="22" spans="1:8" ht="97.5" customHeight="1">
      <c r="A22" s="9"/>
      <c r="B22" s="9"/>
      <c r="C22" s="9"/>
      <c r="D22" s="9"/>
      <c r="E22" s="9"/>
      <c r="F22" s="9"/>
      <c r="G22" s="9"/>
      <c r="H22" s="9"/>
    </row>
    <row r="23" spans="1:8" ht="14.25" customHeight="1">
      <c r="A23" s="11"/>
      <c r="B23" s="11"/>
      <c r="C23" s="11"/>
      <c r="D23" s="11"/>
      <c r="E23" s="11"/>
      <c r="F23" s="11"/>
      <c r="G23" s="11"/>
      <c r="H23" s="11"/>
    </row>
    <row r="24" spans="1:8" ht="97.5" customHeight="1">
      <c r="A24" s="9"/>
      <c r="B24" s="9"/>
      <c r="C24" s="9"/>
      <c r="D24" s="9"/>
      <c r="E24" s="9"/>
      <c r="F24" s="9"/>
      <c r="G24" s="9"/>
      <c r="H24" s="9"/>
    </row>
    <row r="25" spans="1:8" ht="14.25" customHeight="1">
      <c r="A25" s="11"/>
      <c r="B25" s="11"/>
      <c r="C25" s="11"/>
      <c r="D25" s="11"/>
      <c r="E25" s="11"/>
      <c r="F25" s="11"/>
      <c r="G25" s="11"/>
      <c r="H25" s="11"/>
    </row>
    <row r="26" spans="1:8" ht="96.75" customHeight="1">
      <c r="A26" s="9"/>
      <c r="B26" s="9"/>
      <c r="C26" s="9"/>
      <c r="D26" s="9"/>
      <c r="E26" s="9"/>
      <c r="F26" s="9"/>
      <c r="G26" s="9"/>
      <c r="H26" s="9"/>
    </row>
  </sheetData>
  <phoneticPr fontId="9"/>
  <printOptions horizontalCentered="1" verticalCentered="1"/>
  <pageMargins left="0.51181102362204722" right="0.51181102362204722" top="0.55118110236220474" bottom="0.35433070866141736" header="0.31496062992125984" footer="0.31496062992125984"/>
  <pageSetup paperSize="9" orientation="landscape" r:id="rId1"/>
  <headerFooter>
    <oddFooter>&amp;A</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37"/>
  <sheetViews>
    <sheetView view="pageBreakPreview" zoomScale="60" zoomScaleNormal="100" workbookViewId="0">
      <selection activeCell="I2" sqref="I2"/>
    </sheetView>
  </sheetViews>
  <sheetFormatPr defaultColWidth="9" defaultRowHeight="13"/>
  <cols>
    <col min="1" max="1" width="6.6328125" style="386" customWidth="1"/>
    <col min="2" max="2" width="7.08984375" style="386" customWidth="1"/>
    <col min="3" max="3" width="11.90625" style="386" customWidth="1"/>
    <col min="4" max="9" width="9" style="386"/>
    <col min="10" max="10" width="9.81640625" style="386" bestFit="1" customWidth="1"/>
    <col min="11" max="16384" width="9" style="386"/>
  </cols>
  <sheetData>
    <row r="1" spans="1:10" ht="14">
      <c r="A1" s="581" t="s">
        <v>616</v>
      </c>
      <c r="B1" s="582" t="s">
        <v>617</v>
      </c>
      <c r="C1" s="582"/>
      <c r="D1" s="582"/>
      <c r="E1" s="582"/>
      <c r="F1" s="582"/>
      <c r="G1" s="582"/>
      <c r="H1" s="582"/>
      <c r="I1" s="923" t="s">
        <v>1327</v>
      </c>
      <c r="J1" s="924"/>
    </row>
    <row r="2" spans="1:10" ht="25.5" customHeight="1">
      <c r="A2" s="581" t="s">
        <v>618</v>
      </c>
      <c r="B2" s="582"/>
      <c r="C2" s="582"/>
      <c r="D2" s="582"/>
      <c r="E2" s="582"/>
      <c r="F2" s="582"/>
      <c r="G2" s="582"/>
      <c r="H2" s="582"/>
      <c r="I2" s="583"/>
      <c r="J2" s="583"/>
    </row>
    <row r="3" spans="1:10" ht="14">
      <c r="A3" s="925" t="s">
        <v>619</v>
      </c>
      <c r="B3" s="926"/>
      <c r="C3" s="927"/>
      <c r="D3" s="928">
        <v>4</v>
      </c>
      <c r="E3" s="930">
        <v>5</v>
      </c>
      <c r="F3" s="928">
        <v>6</v>
      </c>
      <c r="G3" s="930">
        <v>7</v>
      </c>
      <c r="H3" s="928">
        <v>8</v>
      </c>
      <c r="I3" s="928">
        <v>9</v>
      </c>
      <c r="J3" s="932" t="s">
        <v>56</v>
      </c>
    </row>
    <row r="4" spans="1:10" ht="14">
      <c r="A4" s="934" t="s">
        <v>620</v>
      </c>
      <c r="B4" s="935"/>
      <c r="C4" s="935"/>
      <c r="D4" s="929"/>
      <c r="E4" s="931"/>
      <c r="F4" s="929"/>
      <c r="G4" s="931"/>
      <c r="H4" s="929"/>
      <c r="I4" s="929"/>
      <c r="J4" s="933"/>
    </row>
    <row r="5" spans="1:10" ht="14">
      <c r="A5" s="938" t="s">
        <v>621</v>
      </c>
      <c r="B5" s="941" t="s">
        <v>622</v>
      </c>
      <c r="C5" s="942" t="s">
        <v>58</v>
      </c>
      <c r="D5" s="945"/>
      <c r="E5" s="945"/>
      <c r="F5" s="945"/>
      <c r="G5" s="945"/>
      <c r="H5" s="945"/>
      <c r="I5" s="945"/>
      <c r="J5" s="584" t="s">
        <v>544</v>
      </c>
    </row>
    <row r="6" spans="1:10" ht="14">
      <c r="A6" s="939"/>
      <c r="B6" s="936"/>
      <c r="C6" s="943"/>
      <c r="D6" s="946"/>
      <c r="E6" s="946"/>
      <c r="F6" s="946"/>
      <c r="G6" s="946"/>
      <c r="H6" s="946"/>
      <c r="I6" s="946"/>
      <c r="J6" s="585"/>
    </row>
    <row r="7" spans="1:10" ht="14">
      <c r="A7" s="939"/>
      <c r="B7" s="937"/>
      <c r="C7" s="944"/>
      <c r="D7" s="947"/>
      <c r="E7" s="947"/>
      <c r="F7" s="947"/>
      <c r="G7" s="947"/>
      <c r="H7" s="947"/>
      <c r="I7" s="947"/>
      <c r="J7" s="586" t="s">
        <v>49</v>
      </c>
    </row>
    <row r="8" spans="1:10" ht="21" customHeight="1">
      <c r="A8" s="939"/>
      <c r="B8" s="936" t="s">
        <v>623</v>
      </c>
      <c r="C8" s="587" t="s">
        <v>624</v>
      </c>
      <c r="D8" s="588"/>
      <c r="E8" s="589"/>
      <c r="F8" s="588"/>
      <c r="G8" s="589"/>
      <c r="H8" s="588"/>
      <c r="I8" s="588"/>
      <c r="J8" s="585"/>
    </row>
    <row r="9" spans="1:10" ht="18" customHeight="1">
      <c r="A9" s="939"/>
      <c r="B9" s="937"/>
      <c r="C9" s="590" t="s">
        <v>68</v>
      </c>
      <c r="D9" s="591"/>
      <c r="E9" s="592"/>
      <c r="F9" s="591"/>
      <c r="G9" s="592"/>
      <c r="H9" s="591"/>
      <c r="I9" s="591"/>
      <c r="J9" s="585"/>
    </row>
    <row r="10" spans="1:10" ht="21" customHeight="1">
      <c r="A10" s="939"/>
      <c r="B10" s="936" t="s">
        <v>625</v>
      </c>
      <c r="C10" s="587" t="s">
        <v>626</v>
      </c>
      <c r="D10" s="588"/>
      <c r="E10" s="589"/>
      <c r="F10" s="588"/>
      <c r="G10" s="589"/>
      <c r="H10" s="588"/>
      <c r="I10" s="588"/>
      <c r="J10" s="585"/>
    </row>
    <row r="11" spans="1:10" ht="15" customHeight="1">
      <c r="A11" s="939"/>
      <c r="B11" s="937"/>
      <c r="C11" s="590" t="s">
        <v>68</v>
      </c>
      <c r="D11" s="591"/>
      <c r="E11" s="592"/>
      <c r="F11" s="591"/>
      <c r="G11" s="592"/>
      <c r="H11" s="591"/>
      <c r="I11" s="591"/>
      <c r="J11" s="585"/>
    </row>
    <row r="12" spans="1:10" ht="21" customHeight="1">
      <c r="A12" s="939"/>
      <c r="B12" s="936" t="s">
        <v>627</v>
      </c>
      <c r="C12" s="587" t="s">
        <v>626</v>
      </c>
      <c r="D12" s="588"/>
      <c r="E12" s="589"/>
      <c r="F12" s="588"/>
      <c r="G12" s="589"/>
      <c r="H12" s="588"/>
      <c r="I12" s="588"/>
      <c r="J12" s="585"/>
    </row>
    <row r="13" spans="1:10" ht="15" customHeight="1">
      <c r="A13" s="939"/>
      <c r="B13" s="937"/>
      <c r="C13" s="590" t="s">
        <v>68</v>
      </c>
      <c r="D13" s="591"/>
      <c r="E13" s="592"/>
      <c r="F13" s="591"/>
      <c r="G13" s="592"/>
      <c r="H13" s="591"/>
      <c r="I13" s="591"/>
      <c r="J13" s="585"/>
    </row>
    <row r="14" spans="1:10" ht="21.75" customHeight="1">
      <c r="A14" s="939"/>
      <c r="B14" s="948" t="s">
        <v>628</v>
      </c>
      <c r="C14" s="587" t="s">
        <v>626</v>
      </c>
      <c r="D14" s="588"/>
      <c r="E14" s="589"/>
      <c r="F14" s="588"/>
      <c r="G14" s="589"/>
      <c r="H14" s="588"/>
      <c r="I14" s="588"/>
      <c r="J14" s="585"/>
    </row>
    <row r="15" spans="1:10" ht="15" customHeight="1">
      <c r="A15" s="939"/>
      <c r="B15" s="948"/>
      <c r="C15" s="590" t="s">
        <v>68</v>
      </c>
      <c r="D15" s="591"/>
      <c r="E15" s="592"/>
      <c r="F15" s="591"/>
      <c r="G15" s="592"/>
      <c r="H15" s="591"/>
      <c r="I15" s="591"/>
      <c r="J15" s="585"/>
    </row>
    <row r="16" spans="1:10" ht="21.75" customHeight="1">
      <c r="A16" s="939"/>
      <c r="B16" s="932" t="s">
        <v>85</v>
      </c>
      <c r="C16" s="587" t="s">
        <v>626</v>
      </c>
      <c r="D16" s="596">
        <f>SUM(D8,D10,D12,D14)</f>
        <v>0</v>
      </c>
      <c r="E16" s="596">
        <f>SUM(E8,E10,E12,E14)</f>
        <v>0</v>
      </c>
      <c r="F16" s="596">
        <f>SUM(F8,F10,F12,F14)</f>
        <v>0</v>
      </c>
      <c r="G16" s="596">
        <f t="shared" ref="G16:I16" si="0">SUM(G8,G10,G12,G14)</f>
        <v>0</v>
      </c>
      <c r="H16" s="596">
        <f t="shared" si="0"/>
        <v>0</v>
      </c>
      <c r="I16" s="596">
        <f t="shared" si="0"/>
        <v>0</v>
      </c>
      <c r="J16" s="585"/>
    </row>
    <row r="17" spans="1:10" ht="15" customHeight="1">
      <c r="A17" s="940"/>
      <c r="B17" s="933"/>
      <c r="C17" s="590" t="s">
        <v>68</v>
      </c>
      <c r="D17" s="597">
        <f>SUM(D9,D11,D13,D15)</f>
        <v>0</v>
      </c>
      <c r="E17" s="597">
        <f t="shared" ref="E17:I17" si="1">SUM(E9,E11,E13,E15)</f>
        <v>0</v>
      </c>
      <c r="F17" s="597">
        <f t="shared" si="1"/>
        <v>0</v>
      </c>
      <c r="G17" s="597">
        <f t="shared" si="1"/>
        <v>0</v>
      </c>
      <c r="H17" s="597">
        <f t="shared" si="1"/>
        <v>0</v>
      </c>
      <c r="I17" s="597">
        <f t="shared" si="1"/>
        <v>0</v>
      </c>
      <c r="J17" s="593"/>
    </row>
    <row r="18" spans="1:10" ht="14">
      <c r="A18" s="594"/>
      <c r="B18" s="582"/>
      <c r="C18" s="582"/>
      <c r="D18" s="582"/>
      <c r="E18" s="582"/>
      <c r="F18" s="582"/>
      <c r="G18" s="582"/>
      <c r="H18" s="582"/>
      <c r="I18" s="582"/>
      <c r="J18" s="582"/>
    </row>
    <row r="19" spans="1:10" ht="14">
      <c r="A19" s="925" t="s">
        <v>619</v>
      </c>
      <c r="B19" s="926"/>
      <c r="C19" s="927"/>
      <c r="D19" s="928">
        <v>10</v>
      </c>
      <c r="E19" s="930">
        <v>11</v>
      </c>
      <c r="F19" s="928">
        <v>12</v>
      </c>
      <c r="G19" s="930">
        <v>1</v>
      </c>
      <c r="H19" s="928">
        <v>2</v>
      </c>
      <c r="I19" s="928">
        <v>3</v>
      </c>
      <c r="J19" s="932" t="s">
        <v>85</v>
      </c>
    </row>
    <row r="20" spans="1:10" ht="14">
      <c r="A20" s="934" t="s">
        <v>620</v>
      </c>
      <c r="B20" s="935"/>
      <c r="C20" s="935"/>
      <c r="D20" s="929"/>
      <c r="E20" s="931"/>
      <c r="F20" s="929"/>
      <c r="G20" s="931"/>
      <c r="H20" s="929"/>
      <c r="I20" s="929"/>
      <c r="J20" s="933"/>
    </row>
    <row r="21" spans="1:10" ht="14.25" customHeight="1">
      <c r="A21" s="938" t="s">
        <v>621</v>
      </c>
      <c r="B21" s="941" t="s">
        <v>622</v>
      </c>
      <c r="C21" s="942" t="s">
        <v>58</v>
      </c>
      <c r="D21" s="945"/>
      <c r="E21" s="945"/>
      <c r="F21" s="945"/>
      <c r="G21" s="945"/>
      <c r="H21" s="945"/>
      <c r="I21" s="945"/>
      <c r="J21" s="949">
        <f>SUM(D5:I7,D21:I23)</f>
        <v>0</v>
      </c>
    </row>
    <row r="22" spans="1:10" ht="12.75" customHeight="1">
      <c r="A22" s="939"/>
      <c r="B22" s="936"/>
      <c r="C22" s="943"/>
      <c r="D22" s="946"/>
      <c r="E22" s="946"/>
      <c r="F22" s="946"/>
      <c r="G22" s="946"/>
      <c r="H22" s="946"/>
      <c r="I22" s="946"/>
      <c r="J22" s="950"/>
    </row>
    <row r="23" spans="1:10" ht="15" customHeight="1">
      <c r="A23" s="939"/>
      <c r="B23" s="937"/>
      <c r="C23" s="944"/>
      <c r="D23" s="947"/>
      <c r="E23" s="947"/>
      <c r="F23" s="947"/>
      <c r="G23" s="947"/>
      <c r="H23" s="947"/>
      <c r="I23" s="947"/>
      <c r="J23" s="950"/>
    </row>
    <row r="24" spans="1:10" ht="21" customHeight="1">
      <c r="A24" s="939"/>
      <c r="B24" s="936" t="s">
        <v>623</v>
      </c>
      <c r="C24" s="587" t="s">
        <v>626</v>
      </c>
      <c r="D24" s="588"/>
      <c r="E24" s="589"/>
      <c r="F24" s="588"/>
      <c r="G24" s="589"/>
      <c r="H24" s="588"/>
      <c r="I24" s="588"/>
      <c r="J24" s="629">
        <f>SUM(D8:I8,D24:I24)</f>
        <v>0</v>
      </c>
    </row>
    <row r="25" spans="1:10" ht="15" customHeight="1">
      <c r="A25" s="939"/>
      <c r="B25" s="937"/>
      <c r="C25" s="590" t="s">
        <v>68</v>
      </c>
      <c r="D25" s="591"/>
      <c r="E25" s="592"/>
      <c r="F25" s="591"/>
      <c r="G25" s="592"/>
      <c r="H25" s="591"/>
      <c r="I25" s="591"/>
      <c r="J25" s="630">
        <f t="shared" ref="J25:J31" si="2">SUM(D9:I9,D25:I25)</f>
        <v>0</v>
      </c>
    </row>
    <row r="26" spans="1:10" ht="21" customHeight="1">
      <c r="A26" s="939"/>
      <c r="B26" s="936" t="s">
        <v>625</v>
      </c>
      <c r="C26" s="587" t="s">
        <v>626</v>
      </c>
      <c r="D26" s="588"/>
      <c r="E26" s="589"/>
      <c r="F26" s="588"/>
      <c r="G26" s="589"/>
      <c r="H26" s="588"/>
      <c r="I26" s="588"/>
      <c r="J26" s="629">
        <f t="shared" si="2"/>
        <v>0</v>
      </c>
    </row>
    <row r="27" spans="1:10" ht="15" customHeight="1">
      <c r="A27" s="939"/>
      <c r="B27" s="937"/>
      <c r="C27" s="590" t="s">
        <v>68</v>
      </c>
      <c r="D27" s="591"/>
      <c r="E27" s="592"/>
      <c r="F27" s="591"/>
      <c r="G27" s="592"/>
      <c r="H27" s="591"/>
      <c r="I27" s="591"/>
      <c r="J27" s="630">
        <f t="shared" si="2"/>
        <v>0</v>
      </c>
    </row>
    <row r="28" spans="1:10" ht="21" customHeight="1">
      <c r="A28" s="939"/>
      <c r="B28" s="936" t="s">
        <v>627</v>
      </c>
      <c r="C28" s="587" t="s">
        <v>626</v>
      </c>
      <c r="D28" s="588"/>
      <c r="E28" s="589"/>
      <c r="F28" s="588"/>
      <c r="G28" s="589"/>
      <c r="H28" s="588"/>
      <c r="I28" s="588"/>
      <c r="J28" s="629">
        <f t="shared" si="2"/>
        <v>0</v>
      </c>
    </row>
    <row r="29" spans="1:10" ht="15" customHeight="1">
      <c r="A29" s="939"/>
      <c r="B29" s="937"/>
      <c r="C29" s="590" t="s">
        <v>68</v>
      </c>
      <c r="D29" s="591"/>
      <c r="E29" s="592"/>
      <c r="F29" s="591"/>
      <c r="G29" s="592"/>
      <c r="H29" s="591"/>
      <c r="I29" s="591"/>
      <c r="J29" s="630">
        <f t="shared" si="2"/>
        <v>0</v>
      </c>
    </row>
    <row r="30" spans="1:10" ht="21.75" customHeight="1">
      <c r="A30" s="939"/>
      <c r="B30" s="948" t="s">
        <v>628</v>
      </c>
      <c r="C30" s="587" t="s">
        <v>626</v>
      </c>
      <c r="D30" s="588"/>
      <c r="E30" s="589"/>
      <c r="F30" s="588"/>
      <c r="G30" s="589"/>
      <c r="H30" s="588"/>
      <c r="I30" s="588"/>
      <c r="J30" s="629">
        <f t="shared" si="2"/>
        <v>0</v>
      </c>
    </row>
    <row r="31" spans="1:10" ht="15" customHeight="1">
      <c r="A31" s="939"/>
      <c r="B31" s="948"/>
      <c r="C31" s="590" t="s">
        <v>68</v>
      </c>
      <c r="D31" s="591"/>
      <c r="E31" s="592"/>
      <c r="F31" s="591"/>
      <c r="G31" s="592"/>
      <c r="H31" s="591"/>
      <c r="I31" s="591"/>
      <c r="J31" s="630">
        <f t="shared" si="2"/>
        <v>0</v>
      </c>
    </row>
    <row r="32" spans="1:10" ht="21.75" customHeight="1">
      <c r="A32" s="939"/>
      <c r="B32" s="932" t="s">
        <v>85</v>
      </c>
      <c r="C32" s="587" t="s">
        <v>626</v>
      </c>
      <c r="D32" s="596">
        <f>SUM(D24,D26,D28,D30)</f>
        <v>0</v>
      </c>
      <c r="E32" s="596">
        <f>SUM(E24,E26,E28,E30)</f>
        <v>0</v>
      </c>
      <c r="F32" s="596">
        <f>SUM(F24,F26,F28,F30)</f>
        <v>0</v>
      </c>
      <c r="G32" s="596">
        <f t="shared" ref="G32:J33" si="3">SUM(G24,G26,G28,G30)</f>
        <v>0</v>
      </c>
      <c r="H32" s="596">
        <f t="shared" si="3"/>
        <v>0</v>
      </c>
      <c r="I32" s="596">
        <f t="shared" si="3"/>
        <v>0</v>
      </c>
      <c r="J32" s="629">
        <f t="shared" si="3"/>
        <v>0</v>
      </c>
    </row>
    <row r="33" spans="1:10" ht="15" customHeight="1">
      <c r="A33" s="940"/>
      <c r="B33" s="933"/>
      <c r="C33" s="590" t="s">
        <v>68</v>
      </c>
      <c r="D33" s="597">
        <f>SUM(D25,D27,D29,D31)</f>
        <v>0</v>
      </c>
      <c r="E33" s="597">
        <f t="shared" ref="E33:I33" si="4">SUM(E25,E27,E29,E31)</f>
        <v>0</v>
      </c>
      <c r="F33" s="597">
        <f t="shared" si="4"/>
        <v>0</v>
      </c>
      <c r="G33" s="597">
        <f t="shared" si="4"/>
        <v>0</v>
      </c>
      <c r="H33" s="597">
        <f t="shared" si="4"/>
        <v>0</v>
      </c>
      <c r="I33" s="597">
        <f t="shared" si="4"/>
        <v>0</v>
      </c>
      <c r="J33" s="630">
        <f t="shared" si="3"/>
        <v>0</v>
      </c>
    </row>
    <row r="34" spans="1:10">
      <c r="A34" s="595" t="s">
        <v>59</v>
      </c>
      <c r="B34" s="595"/>
      <c r="C34" s="582"/>
      <c r="D34" s="582"/>
      <c r="E34" s="582"/>
      <c r="F34" s="582"/>
      <c r="G34" s="582"/>
      <c r="H34" s="582"/>
      <c r="I34" s="582"/>
      <c r="J34" s="582"/>
    </row>
    <row r="35" spans="1:10">
      <c r="A35" s="595" t="s">
        <v>71</v>
      </c>
      <c r="B35" s="595"/>
      <c r="C35" s="582"/>
      <c r="D35" s="582"/>
      <c r="E35" s="582"/>
      <c r="F35" s="582"/>
      <c r="G35" s="582"/>
      <c r="H35" s="582"/>
      <c r="I35" s="582"/>
      <c r="J35" s="582"/>
    </row>
    <row r="36" spans="1:10">
      <c r="A36" s="582"/>
      <c r="B36" s="582"/>
      <c r="C36" s="582"/>
      <c r="D36" s="582"/>
      <c r="E36" s="582"/>
      <c r="F36" s="582"/>
      <c r="G36" s="582"/>
      <c r="H36" s="582"/>
      <c r="I36" s="582"/>
      <c r="J36" s="582"/>
    </row>
    <row r="37" spans="1:10">
      <c r="A37" s="582"/>
      <c r="B37" s="582"/>
      <c r="C37" s="582"/>
      <c r="D37" s="582"/>
      <c r="E37" s="582"/>
      <c r="F37" s="582"/>
      <c r="G37" s="582"/>
      <c r="H37" s="582"/>
      <c r="I37" s="582"/>
      <c r="J37" s="582"/>
    </row>
  </sheetData>
  <sheetProtection formatCells="0" formatColumns="0" formatRows="0" autoFilter="0" pivotTables="0"/>
  <mergeCells count="48">
    <mergeCell ref="B30:B31"/>
    <mergeCell ref="B32:B33"/>
    <mergeCell ref="H21:H23"/>
    <mergeCell ref="I21:I23"/>
    <mergeCell ref="J21:J23"/>
    <mergeCell ref="B24:B25"/>
    <mergeCell ref="B26:B27"/>
    <mergeCell ref="B28:B29"/>
    <mergeCell ref="I19:I20"/>
    <mergeCell ref="J19:J20"/>
    <mergeCell ref="A20:C20"/>
    <mergeCell ref="A21:A33"/>
    <mergeCell ref="B21:B23"/>
    <mergeCell ref="C21:C23"/>
    <mergeCell ref="D21:D23"/>
    <mergeCell ref="E21:E23"/>
    <mergeCell ref="F21:F23"/>
    <mergeCell ref="G21:G23"/>
    <mergeCell ref="A19:C19"/>
    <mergeCell ref="D19:D20"/>
    <mergeCell ref="E19:E20"/>
    <mergeCell ref="F19:F20"/>
    <mergeCell ref="G19:G20"/>
    <mergeCell ref="H19:H20"/>
    <mergeCell ref="G5:G7"/>
    <mergeCell ref="H5:H7"/>
    <mergeCell ref="I5:I7"/>
    <mergeCell ref="B8:B9"/>
    <mergeCell ref="B10:B11"/>
    <mergeCell ref="E5:E7"/>
    <mergeCell ref="F5:F7"/>
    <mergeCell ref="B12:B13"/>
    <mergeCell ref="A5:A17"/>
    <mergeCell ref="B5:B7"/>
    <mergeCell ref="C5:C7"/>
    <mergeCell ref="D5:D7"/>
    <mergeCell ref="B14:B15"/>
    <mergeCell ref="B16:B17"/>
    <mergeCell ref="I1:J1"/>
    <mergeCell ref="A3:C3"/>
    <mergeCell ref="D3:D4"/>
    <mergeCell ref="E3:E4"/>
    <mergeCell ref="F3:F4"/>
    <mergeCell ref="G3:G4"/>
    <mergeCell ref="H3:H4"/>
    <mergeCell ref="I3:I4"/>
    <mergeCell ref="J3:J4"/>
    <mergeCell ref="A4:C4"/>
  </mergeCells>
  <phoneticPr fontId="9"/>
  <pageMargins left="0.70866141732283472" right="0.70866141732283472" top="0.74803149606299213" bottom="0.74803149606299213" header="0.31496062992125984" footer="0.31496062992125984"/>
  <pageSetup paperSize="9" scale="99" orientation="portrait" r:id="rId1"/>
  <headerFooter>
    <oddFooter>&amp;A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56"/>
  <sheetViews>
    <sheetView view="pageBreakPreview" zoomScale="55" zoomScaleNormal="100" zoomScaleSheetLayoutView="55" workbookViewId="0">
      <selection activeCell="I2" sqref="I2"/>
    </sheetView>
  </sheetViews>
  <sheetFormatPr defaultColWidth="9" defaultRowHeight="13"/>
  <cols>
    <col min="1" max="1" width="6.6328125" style="386" customWidth="1"/>
    <col min="2" max="2" width="7.08984375" style="386" customWidth="1"/>
    <col min="3" max="3" width="11.90625" style="386" customWidth="1"/>
    <col min="4" max="9" width="9" style="386"/>
    <col min="10" max="10" width="9.81640625" style="386" bestFit="1" customWidth="1"/>
    <col min="11" max="16384" width="9" style="386"/>
  </cols>
  <sheetData>
    <row r="1" spans="1:10" ht="14">
      <c r="A1" s="581" t="s">
        <v>630</v>
      </c>
      <c r="B1" s="598" t="s">
        <v>629</v>
      </c>
      <c r="C1" s="582"/>
      <c r="D1" s="582"/>
      <c r="E1" s="582"/>
      <c r="F1" s="582"/>
      <c r="G1" s="582"/>
      <c r="H1" s="582"/>
      <c r="I1" s="923" t="s">
        <v>1327</v>
      </c>
      <c r="J1" s="924"/>
    </row>
    <row r="2" spans="1:10" ht="4.5" customHeight="1">
      <c r="A2" s="581"/>
      <c r="B2" s="582"/>
      <c r="C2" s="582"/>
      <c r="D2" s="582"/>
      <c r="E2" s="582"/>
      <c r="F2" s="582"/>
      <c r="G2" s="582"/>
      <c r="H2" s="582"/>
      <c r="I2" s="583"/>
      <c r="J2" s="583"/>
    </row>
    <row r="3" spans="1:10" ht="14">
      <c r="A3" s="925" t="s">
        <v>70</v>
      </c>
      <c r="B3" s="926"/>
      <c r="C3" s="927"/>
      <c r="D3" s="928">
        <v>4</v>
      </c>
      <c r="E3" s="930">
        <v>5</v>
      </c>
      <c r="F3" s="928">
        <v>6</v>
      </c>
      <c r="G3" s="930">
        <v>7</v>
      </c>
      <c r="H3" s="928">
        <v>8</v>
      </c>
      <c r="I3" s="928">
        <v>9</v>
      </c>
      <c r="J3" s="932" t="s">
        <v>56</v>
      </c>
    </row>
    <row r="4" spans="1:10" ht="14">
      <c r="A4" s="934" t="s">
        <v>69</v>
      </c>
      <c r="B4" s="935"/>
      <c r="C4" s="935"/>
      <c r="D4" s="929"/>
      <c r="E4" s="931"/>
      <c r="F4" s="929"/>
      <c r="G4" s="931"/>
      <c r="H4" s="929"/>
      <c r="I4" s="929"/>
      <c r="J4" s="933"/>
    </row>
    <row r="5" spans="1:10" ht="14.25" customHeight="1">
      <c r="A5" s="938" t="s">
        <v>72</v>
      </c>
      <c r="B5" s="941" t="s">
        <v>57</v>
      </c>
      <c r="C5" s="599" t="s">
        <v>58</v>
      </c>
      <c r="D5" s="600"/>
      <c r="E5" s="601"/>
      <c r="F5" s="600"/>
      <c r="G5" s="601"/>
      <c r="H5" s="600"/>
      <c r="I5" s="600"/>
      <c r="J5" s="584" t="s">
        <v>544</v>
      </c>
    </row>
    <row r="6" spans="1:10" ht="20.25" customHeight="1">
      <c r="A6" s="939"/>
      <c r="B6" s="936"/>
      <c r="C6" s="587" t="s">
        <v>67</v>
      </c>
      <c r="D6" s="588"/>
      <c r="E6" s="589"/>
      <c r="F6" s="588"/>
      <c r="G6" s="589"/>
      <c r="H6" s="588"/>
      <c r="I6" s="588"/>
      <c r="J6" s="585"/>
    </row>
    <row r="7" spans="1:10" ht="15" customHeight="1">
      <c r="A7" s="939"/>
      <c r="B7" s="937"/>
      <c r="C7" s="590" t="s">
        <v>68</v>
      </c>
      <c r="D7" s="591"/>
      <c r="E7" s="592"/>
      <c r="F7" s="591"/>
      <c r="G7" s="592"/>
      <c r="H7" s="591"/>
      <c r="I7" s="591"/>
      <c r="J7" s="586" t="s">
        <v>61</v>
      </c>
    </row>
    <row r="8" spans="1:10" ht="14.25" customHeight="1">
      <c r="A8" s="939"/>
      <c r="B8" s="941" t="s">
        <v>62</v>
      </c>
      <c r="C8" s="599" t="s">
        <v>58</v>
      </c>
      <c r="D8" s="600"/>
      <c r="E8" s="601"/>
      <c r="F8" s="600"/>
      <c r="G8" s="601"/>
      <c r="H8" s="600"/>
      <c r="I8" s="600"/>
      <c r="J8" s="586"/>
    </row>
    <row r="9" spans="1:10" ht="21" customHeight="1">
      <c r="A9" s="939"/>
      <c r="B9" s="936"/>
      <c r="C9" s="587" t="s">
        <v>67</v>
      </c>
      <c r="D9" s="588"/>
      <c r="E9" s="589"/>
      <c r="F9" s="588"/>
      <c r="G9" s="589"/>
      <c r="H9" s="588"/>
      <c r="I9" s="588"/>
      <c r="J9" s="585"/>
    </row>
    <row r="10" spans="1:10" ht="15" customHeight="1">
      <c r="A10" s="939"/>
      <c r="B10" s="937"/>
      <c r="C10" s="590" t="s">
        <v>68</v>
      </c>
      <c r="D10" s="591"/>
      <c r="E10" s="592"/>
      <c r="F10" s="591"/>
      <c r="G10" s="592"/>
      <c r="H10" s="591"/>
      <c r="I10" s="591"/>
      <c r="J10" s="585"/>
    </row>
    <row r="11" spans="1:10" ht="14.25" customHeight="1">
      <c r="A11" s="939"/>
      <c r="B11" s="941" t="s">
        <v>63</v>
      </c>
      <c r="C11" s="599" t="s">
        <v>58</v>
      </c>
      <c r="D11" s="600"/>
      <c r="E11" s="601"/>
      <c r="F11" s="600"/>
      <c r="G11" s="601"/>
      <c r="H11" s="600"/>
      <c r="I11" s="600"/>
      <c r="J11" s="585"/>
    </row>
    <row r="12" spans="1:10" ht="21" customHeight="1">
      <c r="A12" s="939"/>
      <c r="B12" s="936"/>
      <c r="C12" s="587" t="s">
        <v>67</v>
      </c>
      <c r="D12" s="588"/>
      <c r="E12" s="589"/>
      <c r="F12" s="588"/>
      <c r="G12" s="589"/>
      <c r="H12" s="588"/>
      <c r="I12" s="588"/>
      <c r="J12" s="585"/>
    </row>
    <row r="13" spans="1:10" ht="15" customHeight="1">
      <c r="A13" s="939"/>
      <c r="B13" s="937"/>
      <c r="C13" s="590" t="s">
        <v>68</v>
      </c>
      <c r="D13" s="591"/>
      <c r="E13" s="592"/>
      <c r="F13" s="591"/>
      <c r="G13" s="592"/>
      <c r="H13" s="591"/>
      <c r="I13" s="591"/>
      <c r="J13" s="585"/>
    </row>
    <row r="14" spans="1:10" ht="15" customHeight="1">
      <c r="A14" s="939"/>
      <c r="B14" s="948" t="s">
        <v>64</v>
      </c>
      <c r="C14" s="599" t="s">
        <v>58</v>
      </c>
      <c r="D14" s="600"/>
      <c r="E14" s="601"/>
      <c r="F14" s="600"/>
      <c r="G14" s="601"/>
      <c r="H14" s="600"/>
      <c r="I14" s="600"/>
      <c r="J14" s="585"/>
    </row>
    <row r="15" spans="1:10" ht="21.75" customHeight="1">
      <c r="A15" s="939"/>
      <c r="B15" s="948"/>
      <c r="C15" s="587" t="s">
        <v>67</v>
      </c>
      <c r="D15" s="588"/>
      <c r="E15" s="589"/>
      <c r="F15" s="588"/>
      <c r="G15" s="589"/>
      <c r="H15" s="588"/>
      <c r="I15" s="588"/>
      <c r="J15" s="585"/>
    </row>
    <row r="16" spans="1:10" ht="15" customHeight="1">
      <c r="A16" s="939"/>
      <c r="B16" s="948"/>
      <c r="C16" s="590" t="s">
        <v>68</v>
      </c>
      <c r="D16" s="591"/>
      <c r="E16" s="592"/>
      <c r="F16" s="591"/>
      <c r="G16" s="592"/>
      <c r="H16" s="591"/>
      <c r="I16" s="591"/>
      <c r="J16" s="585"/>
    </row>
    <row r="17" spans="1:10" ht="14.25" customHeight="1">
      <c r="A17" s="939"/>
      <c r="B17" s="941" t="s">
        <v>65</v>
      </c>
      <c r="C17" s="599" t="s">
        <v>58</v>
      </c>
      <c r="D17" s="600"/>
      <c r="E17" s="601"/>
      <c r="F17" s="600"/>
      <c r="G17" s="601"/>
      <c r="H17" s="600"/>
      <c r="I17" s="600"/>
      <c r="J17" s="585"/>
    </row>
    <row r="18" spans="1:10" ht="21" customHeight="1">
      <c r="A18" s="939"/>
      <c r="B18" s="936"/>
      <c r="C18" s="587" t="s">
        <v>67</v>
      </c>
      <c r="D18" s="588"/>
      <c r="E18" s="589"/>
      <c r="F18" s="588"/>
      <c r="G18" s="589"/>
      <c r="H18" s="588"/>
      <c r="I18" s="588"/>
      <c r="J18" s="585"/>
    </row>
    <row r="19" spans="1:10" ht="15" customHeight="1">
      <c r="A19" s="939"/>
      <c r="B19" s="937"/>
      <c r="C19" s="590" t="s">
        <v>68</v>
      </c>
      <c r="D19" s="591"/>
      <c r="E19" s="592"/>
      <c r="F19" s="591"/>
      <c r="G19" s="592"/>
      <c r="H19" s="591"/>
      <c r="I19" s="591"/>
      <c r="J19" s="585"/>
    </row>
    <row r="20" spans="1:10" ht="15" customHeight="1">
      <c r="A20" s="939"/>
      <c r="B20" s="948" t="s">
        <v>66</v>
      </c>
      <c r="C20" s="599" t="s">
        <v>58</v>
      </c>
      <c r="D20" s="600"/>
      <c r="E20" s="601"/>
      <c r="F20" s="600"/>
      <c r="G20" s="601"/>
      <c r="H20" s="600"/>
      <c r="I20" s="600"/>
      <c r="J20" s="585"/>
    </row>
    <row r="21" spans="1:10" ht="21.75" customHeight="1">
      <c r="A21" s="939"/>
      <c r="B21" s="948"/>
      <c r="C21" s="587" t="s">
        <v>67</v>
      </c>
      <c r="D21" s="588"/>
      <c r="E21" s="589"/>
      <c r="F21" s="588"/>
      <c r="G21" s="589"/>
      <c r="H21" s="588"/>
      <c r="I21" s="588"/>
      <c r="J21" s="585"/>
    </row>
    <row r="22" spans="1:10" ht="15" customHeight="1">
      <c r="A22" s="939"/>
      <c r="B22" s="948"/>
      <c r="C22" s="590" t="s">
        <v>68</v>
      </c>
      <c r="D22" s="591"/>
      <c r="E22" s="592"/>
      <c r="F22" s="591"/>
      <c r="G22" s="592"/>
      <c r="H22" s="591"/>
      <c r="I22" s="591"/>
      <c r="J22" s="585"/>
    </row>
    <row r="23" spans="1:10" ht="14.25" customHeight="1">
      <c r="A23" s="939"/>
      <c r="B23" s="941" t="s">
        <v>60</v>
      </c>
      <c r="C23" s="599" t="s">
        <v>58</v>
      </c>
      <c r="D23" s="608">
        <f>SUM(D5,D8,D11,D14,D17,D20)</f>
        <v>0</v>
      </c>
      <c r="E23" s="608">
        <f t="shared" ref="E23:I23" si="0">SUM(E5,E8,E11,E14,E17,E20)</f>
        <v>0</v>
      </c>
      <c r="F23" s="608">
        <f t="shared" si="0"/>
        <v>0</v>
      </c>
      <c r="G23" s="608">
        <f t="shared" si="0"/>
        <v>0</v>
      </c>
      <c r="H23" s="608">
        <f t="shared" si="0"/>
        <v>0</v>
      </c>
      <c r="I23" s="608">
        <f t="shared" si="0"/>
        <v>0</v>
      </c>
      <c r="J23" s="585"/>
    </row>
    <row r="24" spans="1:10" ht="21.75" customHeight="1">
      <c r="A24" s="939"/>
      <c r="B24" s="936"/>
      <c r="C24" s="587" t="s">
        <v>67</v>
      </c>
      <c r="D24" s="596">
        <f t="shared" ref="D24:I25" si="1">SUM(D6,D9,D12,D15,D18,D21)</f>
        <v>0</v>
      </c>
      <c r="E24" s="596">
        <f t="shared" si="1"/>
        <v>0</v>
      </c>
      <c r="F24" s="596">
        <f t="shared" si="1"/>
        <v>0</v>
      </c>
      <c r="G24" s="596">
        <f t="shared" si="1"/>
        <v>0</v>
      </c>
      <c r="H24" s="596">
        <f t="shared" si="1"/>
        <v>0</v>
      </c>
      <c r="I24" s="596">
        <f t="shared" si="1"/>
        <v>0</v>
      </c>
      <c r="J24" s="585"/>
    </row>
    <row r="25" spans="1:10" ht="15" customHeight="1">
      <c r="A25" s="940"/>
      <c r="B25" s="937"/>
      <c r="C25" s="590" t="s">
        <v>68</v>
      </c>
      <c r="D25" s="597">
        <f t="shared" si="1"/>
        <v>0</v>
      </c>
      <c r="E25" s="597">
        <f t="shared" si="1"/>
        <v>0</v>
      </c>
      <c r="F25" s="597">
        <f t="shared" si="1"/>
        <v>0</v>
      </c>
      <c r="G25" s="597">
        <f t="shared" si="1"/>
        <v>0</v>
      </c>
      <c r="H25" s="597">
        <f t="shared" si="1"/>
        <v>0</v>
      </c>
      <c r="I25" s="597">
        <f t="shared" si="1"/>
        <v>0</v>
      </c>
      <c r="J25" s="593"/>
    </row>
    <row r="26" spans="1:10" ht="14">
      <c r="A26" s="594"/>
      <c r="B26" s="582"/>
      <c r="C26" s="582"/>
      <c r="D26" s="582"/>
      <c r="E26" s="582"/>
      <c r="F26" s="582"/>
      <c r="G26" s="582"/>
      <c r="H26" s="582"/>
      <c r="I26" s="582"/>
      <c r="J26" s="582"/>
    </row>
    <row r="27" spans="1:10" ht="14">
      <c r="A27" s="925" t="s">
        <v>70</v>
      </c>
      <c r="B27" s="926"/>
      <c r="C27" s="927"/>
      <c r="D27" s="928">
        <v>10</v>
      </c>
      <c r="E27" s="930">
        <v>11</v>
      </c>
      <c r="F27" s="928">
        <v>12</v>
      </c>
      <c r="G27" s="930">
        <v>1</v>
      </c>
      <c r="H27" s="928">
        <v>2</v>
      </c>
      <c r="I27" s="928">
        <v>3</v>
      </c>
      <c r="J27" s="932" t="s">
        <v>60</v>
      </c>
    </row>
    <row r="28" spans="1:10" ht="14">
      <c r="A28" s="934" t="s">
        <v>69</v>
      </c>
      <c r="B28" s="935"/>
      <c r="C28" s="935"/>
      <c r="D28" s="929"/>
      <c r="E28" s="931"/>
      <c r="F28" s="929"/>
      <c r="G28" s="931"/>
      <c r="H28" s="929"/>
      <c r="I28" s="929"/>
      <c r="J28" s="933"/>
    </row>
    <row r="29" spans="1:10" ht="14.25" customHeight="1">
      <c r="A29" s="938" t="s">
        <v>72</v>
      </c>
      <c r="B29" s="941" t="s">
        <v>57</v>
      </c>
      <c r="C29" s="599" t="s">
        <v>58</v>
      </c>
      <c r="D29" s="602"/>
      <c r="E29" s="603"/>
      <c r="F29" s="602"/>
      <c r="G29" s="603"/>
      <c r="H29" s="602"/>
      <c r="I29" s="602"/>
      <c r="J29" s="631">
        <f>SUM(D5:I5,D29:I29)</f>
        <v>0</v>
      </c>
    </row>
    <row r="30" spans="1:10" ht="20.25" customHeight="1">
      <c r="A30" s="939"/>
      <c r="B30" s="936"/>
      <c r="C30" s="587" t="s">
        <v>67</v>
      </c>
      <c r="D30" s="604"/>
      <c r="E30" s="605"/>
      <c r="F30" s="604"/>
      <c r="G30" s="605"/>
      <c r="H30" s="604"/>
      <c r="I30" s="604"/>
      <c r="J30" s="629">
        <f t="shared" ref="J30:J46" si="2">SUM(D6:I6,D30:I30)</f>
        <v>0</v>
      </c>
    </row>
    <row r="31" spans="1:10" ht="15" customHeight="1">
      <c r="A31" s="939"/>
      <c r="B31" s="937"/>
      <c r="C31" s="590" t="s">
        <v>68</v>
      </c>
      <c r="D31" s="606"/>
      <c r="E31" s="607"/>
      <c r="F31" s="606"/>
      <c r="G31" s="607"/>
      <c r="H31" s="606"/>
      <c r="I31" s="606"/>
      <c r="J31" s="630">
        <f t="shared" si="2"/>
        <v>0</v>
      </c>
    </row>
    <row r="32" spans="1:10" ht="14.25" customHeight="1">
      <c r="A32" s="939"/>
      <c r="B32" s="941" t="s">
        <v>62</v>
      </c>
      <c r="C32" s="599" t="s">
        <v>58</v>
      </c>
      <c r="D32" s="602"/>
      <c r="E32" s="603"/>
      <c r="F32" s="602"/>
      <c r="G32" s="603"/>
      <c r="H32" s="602"/>
      <c r="I32" s="602"/>
      <c r="J32" s="631">
        <f t="shared" si="2"/>
        <v>0</v>
      </c>
    </row>
    <row r="33" spans="1:10" ht="21" customHeight="1">
      <c r="A33" s="939"/>
      <c r="B33" s="936"/>
      <c r="C33" s="587" t="s">
        <v>67</v>
      </c>
      <c r="D33" s="604"/>
      <c r="E33" s="605"/>
      <c r="F33" s="604"/>
      <c r="G33" s="605"/>
      <c r="H33" s="604"/>
      <c r="I33" s="604"/>
      <c r="J33" s="629">
        <f t="shared" si="2"/>
        <v>0</v>
      </c>
    </row>
    <row r="34" spans="1:10" ht="15" customHeight="1">
      <c r="A34" s="939"/>
      <c r="B34" s="937"/>
      <c r="C34" s="590" t="s">
        <v>68</v>
      </c>
      <c r="D34" s="606"/>
      <c r="E34" s="607"/>
      <c r="F34" s="606"/>
      <c r="G34" s="607"/>
      <c r="H34" s="606"/>
      <c r="I34" s="606"/>
      <c r="J34" s="630">
        <f t="shared" si="2"/>
        <v>0</v>
      </c>
    </row>
    <row r="35" spans="1:10" ht="14.25" customHeight="1">
      <c r="A35" s="939"/>
      <c r="B35" s="941" t="s">
        <v>63</v>
      </c>
      <c r="C35" s="599" t="s">
        <v>58</v>
      </c>
      <c r="D35" s="602"/>
      <c r="E35" s="603"/>
      <c r="F35" s="602"/>
      <c r="G35" s="603"/>
      <c r="H35" s="602"/>
      <c r="I35" s="602"/>
      <c r="J35" s="631">
        <f t="shared" si="2"/>
        <v>0</v>
      </c>
    </row>
    <row r="36" spans="1:10" ht="21" customHeight="1">
      <c r="A36" s="939"/>
      <c r="B36" s="936"/>
      <c r="C36" s="587" t="s">
        <v>67</v>
      </c>
      <c r="D36" s="604"/>
      <c r="E36" s="605"/>
      <c r="F36" s="604"/>
      <c r="G36" s="605"/>
      <c r="H36" s="604"/>
      <c r="I36" s="604"/>
      <c r="J36" s="629">
        <f t="shared" si="2"/>
        <v>0</v>
      </c>
    </row>
    <row r="37" spans="1:10" ht="15" customHeight="1">
      <c r="A37" s="939"/>
      <c r="B37" s="937"/>
      <c r="C37" s="590" t="s">
        <v>68</v>
      </c>
      <c r="D37" s="606"/>
      <c r="E37" s="607"/>
      <c r="F37" s="606"/>
      <c r="G37" s="607"/>
      <c r="H37" s="606"/>
      <c r="I37" s="606"/>
      <c r="J37" s="630">
        <f t="shared" si="2"/>
        <v>0</v>
      </c>
    </row>
    <row r="38" spans="1:10" ht="15" customHeight="1">
      <c r="A38" s="939"/>
      <c r="B38" s="948" t="s">
        <v>64</v>
      </c>
      <c r="C38" s="599" t="s">
        <v>58</v>
      </c>
      <c r="D38" s="602"/>
      <c r="E38" s="603"/>
      <c r="F38" s="602"/>
      <c r="G38" s="603"/>
      <c r="H38" s="602"/>
      <c r="I38" s="602"/>
      <c r="J38" s="631">
        <f t="shared" si="2"/>
        <v>0</v>
      </c>
    </row>
    <row r="39" spans="1:10" ht="21.75" customHeight="1">
      <c r="A39" s="939"/>
      <c r="B39" s="948"/>
      <c r="C39" s="587" t="s">
        <v>67</v>
      </c>
      <c r="D39" s="604"/>
      <c r="E39" s="605"/>
      <c r="F39" s="604"/>
      <c r="G39" s="605"/>
      <c r="H39" s="604"/>
      <c r="I39" s="604"/>
      <c r="J39" s="629">
        <f t="shared" si="2"/>
        <v>0</v>
      </c>
    </row>
    <row r="40" spans="1:10" ht="15" customHeight="1">
      <c r="A40" s="939"/>
      <c r="B40" s="948"/>
      <c r="C40" s="590" t="s">
        <v>68</v>
      </c>
      <c r="D40" s="606"/>
      <c r="E40" s="607"/>
      <c r="F40" s="606"/>
      <c r="G40" s="607"/>
      <c r="H40" s="606"/>
      <c r="I40" s="606"/>
      <c r="J40" s="630">
        <f t="shared" si="2"/>
        <v>0</v>
      </c>
    </row>
    <row r="41" spans="1:10" ht="14.25" customHeight="1">
      <c r="A41" s="939"/>
      <c r="B41" s="941" t="s">
        <v>65</v>
      </c>
      <c r="C41" s="599" t="s">
        <v>58</v>
      </c>
      <c r="D41" s="602"/>
      <c r="E41" s="603"/>
      <c r="F41" s="602"/>
      <c r="G41" s="603"/>
      <c r="H41" s="602"/>
      <c r="I41" s="602"/>
      <c r="J41" s="631">
        <f t="shared" si="2"/>
        <v>0</v>
      </c>
    </row>
    <row r="42" spans="1:10" ht="21" customHeight="1">
      <c r="A42" s="939"/>
      <c r="B42" s="936"/>
      <c r="C42" s="587" t="s">
        <v>67</v>
      </c>
      <c r="D42" s="604"/>
      <c r="E42" s="605"/>
      <c r="F42" s="604"/>
      <c r="G42" s="605"/>
      <c r="H42" s="604"/>
      <c r="I42" s="604"/>
      <c r="J42" s="629">
        <f t="shared" si="2"/>
        <v>0</v>
      </c>
    </row>
    <row r="43" spans="1:10" ht="15" customHeight="1">
      <c r="A43" s="939"/>
      <c r="B43" s="937"/>
      <c r="C43" s="590" t="s">
        <v>68</v>
      </c>
      <c r="D43" s="606"/>
      <c r="E43" s="607"/>
      <c r="F43" s="606"/>
      <c r="G43" s="607"/>
      <c r="H43" s="606"/>
      <c r="I43" s="606"/>
      <c r="J43" s="630">
        <f t="shared" si="2"/>
        <v>0</v>
      </c>
    </row>
    <row r="44" spans="1:10" ht="15" customHeight="1">
      <c r="A44" s="939"/>
      <c r="B44" s="948" t="s">
        <v>66</v>
      </c>
      <c r="C44" s="599" t="s">
        <v>58</v>
      </c>
      <c r="D44" s="602"/>
      <c r="E44" s="603"/>
      <c r="F44" s="602"/>
      <c r="G44" s="603"/>
      <c r="H44" s="602"/>
      <c r="I44" s="602"/>
      <c r="J44" s="631">
        <f t="shared" si="2"/>
        <v>0</v>
      </c>
    </row>
    <row r="45" spans="1:10" ht="21.75" customHeight="1">
      <c r="A45" s="939"/>
      <c r="B45" s="948"/>
      <c r="C45" s="587" t="s">
        <v>67</v>
      </c>
      <c r="D45" s="604"/>
      <c r="E45" s="605"/>
      <c r="F45" s="604"/>
      <c r="G45" s="605"/>
      <c r="H45" s="604"/>
      <c r="I45" s="604"/>
      <c r="J45" s="629">
        <f t="shared" si="2"/>
        <v>0</v>
      </c>
    </row>
    <row r="46" spans="1:10" ht="15" customHeight="1">
      <c r="A46" s="939"/>
      <c r="B46" s="948"/>
      <c r="C46" s="590" t="s">
        <v>68</v>
      </c>
      <c r="D46" s="606"/>
      <c r="E46" s="607"/>
      <c r="F46" s="606"/>
      <c r="G46" s="607"/>
      <c r="H46" s="606"/>
      <c r="I46" s="606"/>
      <c r="J46" s="630">
        <f t="shared" si="2"/>
        <v>0</v>
      </c>
    </row>
    <row r="47" spans="1:10" ht="14.25" customHeight="1">
      <c r="A47" s="939"/>
      <c r="B47" s="941" t="s">
        <v>60</v>
      </c>
      <c r="C47" s="599" t="s">
        <v>58</v>
      </c>
      <c r="D47" s="608">
        <f>SUM(D29,D32,D35,D38,D41,D44)</f>
        <v>0</v>
      </c>
      <c r="E47" s="608">
        <f t="shared" ref="E47:I47" si="3">SUM(E29,E32,E35,E38,E41,E44)</f>
        <v>0</v>
      </c>
      <c r="F47" s="608">
        <f t="shared" si="3"/>
        <v>0</v>
      </c>
      <c r="G47" s="608">
        <f t="shared" si="3"/>
        <v>0</v>
      </c>
      <c r="H47" s="608">
        <f t="shared" si="3"/>
        <v>0</v>
      </c>
      <c r="I47" s="608">
        <f t="shared" si="3"/>
        <v>0</v>
      </c>
      <c r="J47" s="631">
        <f t="shared" ref="J47" si="4">SUM(J29,J32,J35,J38,J41,J44)</f>
        <v>0</v>
      </c>
    </row>
    <row r="48" spans="1:10" ht="21.75" customHeight="1">
      <c r="A48" s="939"/>
      <c r="B48" s="936"/>
      <c r="C48" s="587" t="s">
        <v>67</v>
      </c>
      <c r="D48" s="596">
        <f t="shared" ref="D48:I48" si="5">SUM(D30,D33,D36,D39,D42,D45)</f>
        <v>0</v>
      </c>
      <c r="E48" s="596">
        <f t="shared" si="5"/>
        <v>0</v>
      </c>
      <c r="F48" s="596">
        <f t="shared" si="5"/>
        <v>0</v>
      </c>
      <c r="G48" s="596">
        <f t="shared" si="5"/>
        <v>0</v>
      </c>
      <c r="H48" s="596">
        <f t="shared" si="5"/>
        <v>0</v>
      </c>
      <c r="I48" s="596">
        <f t="shared" si="5"/>
        <v>0</v>
      </c>
      <c r="J48" s="629">
        <f t="shared" ref="J48" si="6">SUM(J30,J33,J36,J39,J42,J45)</f>
        <v>0</v>
      </c>
    </row>
    <row r="49" spans="1:10" ht="15" customHeight="1">
      <c r="A49" s="940"/>
      <c r="B49" s="937"/>
      <c r="C49" s="590" t="s">
        <v>68</v>
      </c>
      <c r="D49" s="597">
        <f t="shared" ref="D49:I49" si="7">SUM(D31,D34,D37,D40,D43,D46)</f>
        <v>0</v>
      </c>
      <c r="E49" s="597">
        <f t="shared" si="7"/>
        <v>0</v>
      </c>
      <c r="F49" s="597">
        <f t="shared" si="7"/>
        <v>0</v>
      </c>
      <c r="G49" s="597">
        <f t="shared" si="7"/>
        <v>0</v>
      </c>
      <c r="H49" s="597">
        <f t="shared" si="7"/>
        <v>0</v>
      </c>
      <c r="I49" s="597">
        <f t="shared" si="7"/>
        <v>0</v>
      </c>
      <c r="J49" s="630">
        <f t="shared" ref="J49" si="8">SUM(J31,J34,J37,J40,J43,J46)</f>
        <v>0</v>
      </c>
    </row>
    <row r="50" spans="1:10">
      <c r="A50" s="595" t="s">
        <v>59</v>
      </c>
      <c r="B50" s="595"/>
      <c r="C50" s="582"/>
      <c r="D50" s="582"/>
      <c r="E50" s="582"/>
      <c r="F50" s="582"/>
      <c r="G50" s="582"/>
      <c r="H50" s="582"/>
      <c r="I50" s="582"/>
      <c r="J50" s="582"/>
    </row>
    <row r="51" spans="1:10">
      <c r="A51" s="595" t="s">
        <v>71</v>
      </c>
      <c r="B51" s="595"/>
      <c r="C51" s="582"/>
      <c r="D51" s="582"/>
      <c r="E51" s="582"/>
      <c r="F51" s="582"/>
      <c r="G51" s="582"/>
      <c r="H51" s="582"/>
      <c r="I51" s="582"/>
      <c r="J51" s="582"/>
    </row>
    <row r="52" spans="1:10" ht="14">
      <c r="A52" s="594"/>
      <c r="B52" s="582"/>
      <c r="C52" s="582"/>
      <c r="D52" s="582"/>
      <c r="E52" s="582"/>
      <c r="F52" s="582"/>
      <c r="G52" s="582"/>
      <c r="H52" s="582"/>
      <c r="I52" s="582"/>
      <c r="J52" s="582"/>
    </row>
    <row r="53" spans="1:10">
      <c r="A53" s="582"/>
      <c r="B53" s="582"/>
      <c r="C53" s="582"/>
      <c r="D53" s="582"/>
      <c r="E53" s="582"/>
      <c r="F53" s="582"/>
      <c r="G53" s="582"/>
      <c r="H53" s="582"/>
      <c r="I53" s="582"/>
      <c r="J53" s="582"/>
    </row>
    <row r="54" spans="1:10">
      <c r="A54" s="582"/>
      <c r="B54" s="582"/>
      <c r="C54" s="582"/>
      <c r="D54" s="582"/>
      <c r="E54" s="582"/>
      <c r="F54" s="582"/>
      <c r="G54" s="582"/>
      <c r="H54" s="582"/>
      <c r="I54" s="582"/>
      <c r="J54" s="582"/>
    </row>
    <row r="55" spans="1:10">
      <c r="A55" s="582"/>
      <c r="B55" s="582"/>
      <c r="C55" s="582"/>
      <c r="D55" s="582"/>
      <c r="E55" s="582"/>
      <c r="F55" s="582"/>
      <c r="G55" s="582"/>
      <c r="H55" s="582"/>
      <c r="I55" s="582"/>
      <c r="J55" s="582"/>
    </row>
    <row r="56" spans="1:10">
      <c r="A56" s="582"/>
      <c r="B56" s="582"/>
      <c r="C56" s="582"/>
      <c r="D56" s="582"/>
      <c r="E56" s="582"/>
      <c r="F56" s="582"/>
      <c r="G56" s="582"/>
      <c r="H56" s="582"/>
      <c r="I56" s="582"/>
      <c r="J56" s="582"/>
    </row>
  </sheetData>
  <sheetProtection formatCells="0" formatColumns="0" formatRows="0" autoFilter="0" pivotTables="0"/>
  <mergeCells count="35">
    <mergeCell ref="J3:J4"/>
    <mergeCell ref="A3:C3"/>
    <mergeCell ref="A4:C4"/>
    <mergeCell ref="D3:D4"/>
    <mergeCell ref="E3:E4"/>
    <mergeCell ref="F3:F4"/>
    <mergeCell ref="G3:G4"/>
    <mergeCell ref="B11:B13"/>
    <mergeCell ref="B8:B10"/>
    <mergeCell ref="B5:B7"/>
    <mergeCell ref="H3:H4"/>
    <mergeCell ref="I3:I4"/>
    <mergeCell ref="B20:B22"/>
    <mergeCell ref="B47:B49"/>
    <mergeCell ref="B41:B43"/>
    <mergeCell ref="B44:B46"/>
    <mergeCell ref="B35:B37"/>
    <mergeCell ref="B38:B40"/>
    <mergeCell ref="B23:B25"/>
    <mergeCell ref="A29:A49"/>
    <mergeCell ref="B29:B31"/>
    <mergeCell ref="B32:B34"/>
    <mergeCell ref="I1:J1"/>
    <mergeCell ref="A27:C27"/>
    <mergeCell ref="D27:D28"/>
    <mergeCell ref="E27:E28"/>
    <mergeCell ref="F27:F28"/>
    <mergeCell ref="G27:G28"/>
    <mergeCell ref="H27:H28"/>
    <mergeCell ref="I27:I28"/>
    <mergeCell ref="J27:J28"/>
    <mergeCell ref="A28:C28"/>
    <mergeCell ref="A5:A25"/>
    <mergeCell ref="B14:B16"/>
    <mergeCell ref="B17:B19"/>
  </mergeCells>
  <phoneticPr fontId="9"/>
  <printOptions horizontalCentered="1" verticalCentered="1"/>
  <pageMargins left="0.51181102362204722" right="0.51181102362204722" top="0.55118110236220474" bottom="0.35433070866141736" header="0.31496062992125984" footer="0.11811023622047245"/>
  <pageSetup paperSize="9" orientation="portrait" r:id="rId1"/>
  <headerFooter>
    <oddFooter>&amp;A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39"/>
  <sheetViews>
    <sheetView view="pageBreakPreview" zoomScale="60" zoomScaleNormal="100" workbookViewId="0">
      <selection activeCell="I1" sqref="I1:J1"/>
    </sheetView>
  </sheetViews>
  <sheetFormatPr defaultColWidth="9" defaultRowHeight="13"/>
  <cols>
    <col min="1" max="1" width="6.6328125" style="386" customWidth="1"/>
    <col min="2" max="2" width="7.08984375" style="386" customWidth="1"/>
    <col min="3" max="3" width="11.90625" style="386" customWidth="1"/>
    <col min="4" max="9" width="9" style="386"/>
    <col min="10" max="10" width="9.81640625" style="386" bestFit="1" customWidth="1"/>
    <col min="11" max="16384" width="9" style="386"/>
  </cols>
  <sheetData>
    <row r="1" spans="1:10" ht="14">
      <c r="A1" s="581" t="s">
        <v>76</v>
      </c>
      <c r="B1" s="582" t="s">
        <v>631</v>
      </c>
      <c r="C1" s="582"/>
      <c r="D1" s="582"/>
      <c r="E1" s="582"/>
      <c r="F1" s="582"/>
      <c r="G1" s="582"/>
      <c r="H1" s="582"/>
      <c r="I1" s="923" t="s">
        <v>1373</v>
      </c>
      <c r="J1" s="923"/>
    </row>
    <row r="2" spans="1:10" ht="29.25" customHeight="1">
      <c r="A2" s="581" t="s">
        <v>618</v>
      </c>
      <c r="B2" s="582"/>
      <c r="C2" s="582"/>
      <c r="D2" s="582"/>
      <c r="E2" s="582"/>
      <c r="F2" s="582"/>
      <c r="G2" s="582"/>
      <c r="H2" s="582"/>
      <c r="I2" s="583"/>
      <c r="J2" s="583"/>
    </row>
    <row r="3" spans="1:10" ht="14">
      <c r="A3" s="925" t="s">
        <v>632</v>
      </c>
      <c r="B3" s="926"/>
      <c r="C3" s="927"/>
      <c r="D3" s="928">
        <v>4</v>
      </c>
      <c r="E3" s="930">
        <v>5</v>
      </c>
      <c r="F3" s="928">
        <v>6</v>
      </c>
      <c r="G3" s="930">
        <v>7</v>
      </c>
      <c r="H3" s="928">
        <v>8</v>
      </c>
      <c r="I3" s="928">
        <v>9</v>
      </c>
      <c r="J3" s="932" t="s">
        <v>56</v>
      </c>
    </row>
    <row r="4" spans="1:10" ht="14">
      <c r="A4" s="934" t="s">
        <v>633</v>
      </c>
      <c r="B4" s="935"/>
      <c r="C4" s="935"/>
      <c r="D4" s="929"/>
      <c r="E4" s="931"/>
      <c r="F4" s="929"/>
      <c r="G4" s="931"/>
      <c r="H4" s="929"/>
      <c r="I4" s="929"/>
      <c r="J4" s="933"/>
    </row>
    <row r="5" spans="1:10" ht="14.25" customHeight="1">
      <c r="A5" s="938" t="s">
        <v>621</v>
      </c>
      <c r="B5" s="941" t="s">
        <v>622</v>
      </c>
      <c r="C5" s="942" t="s">
        <v>58</v>
      </c>
      <c r="D5" s="951"/>
      <c r="E5" s="951"/>
      <c r="F5" s="951"/>
      <c r="G5" s="951"/>
      <c r="H5" s="951"/>
      <c r="I5" s="951"/>
      <c r="J5" s="584" t="s">
        <v>544</v>
      </c>
    </row>
    <row r="6" spans="1:10" ht="12.75" customHeight="1">
      <c r="A6" s="939"/>
      <c r="B6" s="936"/>
      <c r="C6" s="943"/>
      <c r="D6" s="952"/>
      <c r="E6" s="952"/>
      <c r="F6" s="952"/>
      <c r="G6" s="952"/>
      <c r="H6" s="952"/>
      <c r="I6" s="952"/>
      <c r="J6" s="585"/>
    </row>
    <row r="7" spans="1:10" ht="15" customHeight="1">
      <c r="A7" s="939"/>
      <c r="B7" s="937"/>
      <c r="C7" s="944"/>
      <c r="D7" s="953"/>
      <c r="E7" s="953"/>
      <c r="F7" s="953"/>
      <c r="G7" s="953"/>
      <c r="H7" s="953"/>
      <c r="I7" s="953"/>
      <c r="J7" s="609">
        <f>'p1'!G7</f>
        <v>0</v>
      </c>
    </row>
    <row r="8" spans="1:10" ht="21" customHeight="1">
      <c r="A8" s="939"/>
      <c r="B8" s="936" t="s">
        <v>623</v>
      </c>
      <c r="C8" s="587" t="s">
        <v>634</v>
      </c>
      <c r="D8" s="604"/>
      <c r="E8" s="605"/>
      <c r="F8" s="604"/>
      <c r="G8" s="605"/>
      <c r="H8" s="604"/>
      <c r="I8" s="604"/>
      <c r="J8" s="585"/>
    </row>
    <row r="9" spans="1:10" ht="15" customHeight="1">
      <c r="A9" s="939"/>
      <c r="B9" s="937"/>
      <c r="C9" s="590" t="s">
        <v>68</v>
      </c>
      <c r="D9" s="606"/>
      <c r="E9" s="607"/>
      <c r="F9" s="606"/>
      <c r="G9" s="607"/>
      <c r="H9" s="606"/>
      <c r="I9" s="606"/>
      <c r="J9" s="585"/>
    </row>
    <row r="10" spans="1:10" ht="21" customHeight="1">
      <c r="A10" s="939"/>
      <c r="B10" s="936" t="s">
        <v>625</v>
      </c>
      <c r="C10" s="587" t="s">
        <v>634</v>
      </c>
      <c r="D10" s="604"/>
      <c r="E10" s="605"/>
      <c r="F10" s="604"/>
      <c r="G10" s="605"/>
      <c r="H10" s="604"/>
      <c r="I10" s="604"/>
      <c r="J10" s="585"/>
    </row>
    <row r="11" spans="1:10" ht="15" customHeight="1">
      <c r="A11" s="939"/>
      <c r="B11" s="937"/>
      <c r="C11" s="590" t="s">
        <v>68</v>
      </c>
      <c r="D11" s="606"/>
      <c r="E11" s="607"/>
      <c r="F11" s="606"/>
      <c r="G11" s="607"/>
      <c r="H11" s="606"/>
      <c r="I11" s="606"/>
      <c r="J11" s="585"/>
    </row>
    <row r="12" spans="1:10" ht="21" customHeight="1">
      <c r="A12" s="939"/>
      <c r="B12" s="936" t="s">
        <v>627</v>
      </c>
      <c r="C12" s="587" t="s">
        <v>634</v>
      </c>
      <c r="D12" s="604"/>
      <c r="E12" s="605"/>
      <c r="F12" s="604"/>
      <c r="G12" s="605"/>
      <c r="H12" s="604"/>
      <c r="I12" s="604"/>
      <c r="J12" s="585"/>
    </row>
    <row r="13" spans="1:10" ht="15" customHeight="1">
      <c r="A13" s="939"/>
      <c r="B13" s="937"/>
      <c r="C13" s="590" t="s">
        <v>68</v>
      </c>
      <c r="D13" s="606"/>
      <c r="E13" s="607"/>
      <c r="F13" s="606"/>
      <c r="G13" s="607"/>
      <c r="H13" s="606"/>
      <c r="I13" s="606"/>
      <c r="J13" s="585"/>
    </row>
    <row r="14" spans="1:10" ht="21.75" customHeight="1">
      <c r="A14" s="939"/>
      <c r="B14" s="948" t="s">
        <v>628</v>
      </c>
      <c r="C14" s="587" t="s">
        <v>634</v>
      </c>
      <c r="D14" s="604"/>
      <c r="E14" s="605"/>
      <c r="F14" s="604"/>
      <c r="G14" s="605"/>
      <c r="H14" s="604"/>
      <c r="I14" s="604"/>
      <c r="J14" s="585"/>
    </row>
    <row r="15" spans="1:10" ht="15" customHeight="1">
      <c r="A15" s="939"/>
      <c r="B15" s="948"/>
      <c r="C15" s="590" t="s">
        <v>68</v>
      </c>
      <c r="D15" s="606"/>
      <c r="E15" s="607"/>
      <c r="F15" s="606"/>
      <c r="G15" s="607"/>
      <c r="H15" s="606"/>
      <c r="I15" s="606"/>
      <c r="J15" s="585"/>
    </row>
    <row r="16" spans="1:10" ht="21.75" customHeight="1">
      <c r="A16" s="939"/>
      <c r="B16" s="932" t="s">
        <v>85</v>
      </c>
      <c r="C16" s="587" t="s">
        <v>634</v>
      </c>
      <c r="D16" s="596">
        <f>SUM(D8,D10,D12,D14)</f>
        <v>0</v>
      </c>
      <c r="E16" s="596">
        <f>SUM(E8,E10,E12,E14)</f>
        <v>0</v>
      </c>
      <c r="F16" s="596">
        <f>SUM(F8,F10,F12,F14)</f>
        <v>0</v>
      </c>
      <c r="G16" s="596">
        <f t="shared" ref="G16:I16" si="0">SUM(G8,G10,G12,G14)</f>
        <v>0</v>
      </c>
      <c r="H16" s="596">
        <f t="shared" si="0"/>
        <v>0</v>
      </c>
      <c r="I16" s="596">
        <f t="shared" si="0"/>
        <v>0</v>
      </c>
      <c r="J16" s="585"/>
    </row>
    <row r="17" spans="1:10" ht="15" customHeight="1">
      <c r="A17" s="940"/>
      <c r="B17" s="933"/>
      <c r="C17" s="590" t="s">
        <v>68</v>
      </c>
      <c r="D17" s="597">
        <f>SUM(D9,D11,D13,D15)</f>
        <v>0</v>
      </c>
      <c r="E17" s="597">
        <f t="shared" ref="E17:I17" si="1">SUM(E9,E11,E13,E15)</f>
        <v>0</v>
      </c>
      <c r="F17" s="597">
        <f t="shared" si="1"/>
        <v>0</v>
      </c>
      <c r="G17" s="597">
        <f t="shared" si="1"/>
        <v>0</v>
      </c>
      <c r="H17" s="597">
        <f t="shared" si="1"/>
        <v>0</v>
      </c>
      <c r="I17" s="597">
        <f t="shared" si="1"/>
        <v>0</v>
      </c>
      <c r="J17" s="593"/>
    </row>
    <row r="18" spans="1:10" ht="14">
      <c r="A18" s="594"/>
      <c r="B18" s="582"/>
      <c r="C18" s="582"/>
      <c r="D18" s="582"/>
      <c r="E18" s="582"/>
      <c r="F18" s="582"/>
      <c r="G18" s="582"/>
      <c r="H18" s="582"/>
      <c r="I18" s="582"/>
      <c r="J18" s="582"/>
    </row>
    <row r="19" spans="1:10" ht="14">
      <c r="A19" s="925" t="s">
        <v>635</v>
      </c>
      <c r="B19" s="926"/>
      <c r="C19" s="927"/>
      <c r="D19" s="928">
        <v>10</v>
      </c>
      <c r="E19" s="930">
        <v>11</v>
      </c>
      <c r="F19" s="928">
        <v>12</v>
      </c>
      <c r="G19" s="930">
        <v>1</v>
      </c>
      <c r="H19" s="928">
        <v>2</v>
      </c>
      <c r="I19" s="928">
        <v>3</v>
      </c>
      <c r="J19" s="932" t="s">
        <v>85</v>
      </c>
    </row>
    <row r="20" spans="1:10" ht="14">
      <c r="A20" s="934" t="s">
        <v>636</v>
      </c>
      <c r="B20" s="935"/>
      <c r="C20" s="935"/>
      <c r="D20" s="929"/>
      <c r="E20" s="931"/>
      <c r="F20" s="929"/>
      <c r="G20" s="931"/>
      <c r="H20" s="929"/>
      <c r="I20" s="929"/>
      <c r="J20" s="933"/>
    </row>
    <row r="21" spans="1:10" ht="14.25" customHeight="1">
      <c r="A21" s="938" t="s">
        <v>621</v>
      </c>
      <c r="B21" s="941" t="s">
        <v>622</v>
      </c>
      <c r="C21" s="942" t="s">
        <v>58</v>
      </c>
      <c r="D21" s="951"/>
      <c r="E21" s="951"/>
      <c r="F21" s="951"/>
      <c r="G21" s="951"/>
      <c r="H21" s="951"/>
      <c r="I21" s="951"/>
      <c r="J21" s="949">
        <f>SUM(D5:I7,D21:I23)</f>
        <v>0</v>
      </c>
    </row>
    <row r="22" spans="1:10" ht="12.75" customHeight="1">
      <c r="A22" s="939"/>
      <c r="B22" s="936"/>
      <c r="C22" s="943"/>
      <c r="D22" s="952"/>
      <c r="E22" s="952"/>
      <c r="F22" s="952"/>
      <c r="G22" s="952"/>
      <c r="H22" s="952"/>
      <c r="I22" s="952"/>
      <c r="J22" s="950"/>
    </row>
    <row r="23" spans="1:10" ht="15" customHeight="1">
      <c r="A23" s="939"/>
      <c r="B23" s="937"/>
      <c r="C23" s="944"/>
      <c r="D23" s="953"/>
      <c r="E23" s="953"/>
      <c r="F23" s="953"/>
      <c r="G23" s="953"/>
      <c r="H23" s="953"/>
      <c r="I23" s="953"/>
      <c r="J23" s="950"/>
    </row>
    <row r="24" spans="1:10" ht="21" customHeight="1">
      <c r="A24" s="939"/>
      <c r="B24" s="936" t="s">
        <v>623</v>
      </c>
      <c r="C24" s="587" t="s">
        <v>67</v>
      </c>
      <c r="D24" s="604"/>
      <c r="E24" s="605"/>
      <c r="F24" s="604"/>
      <c r="G24" s="605"/>
      <c r="H24" s="604"/>
      <c r="I24" s="604"/>
      <c r="J24" s="629">
        <f>SUM(D8:I8,D24:I24)</f>
        <v>0</v>
      </c>
    </row>
    <row r="25" spans="1:10" ht="15" customHeight="1">
      <c r="A25" s="939"/>
      <c r="B25" s="937"/>
      <c r="C25" s="590" t="s">
        <v>68</v>
      </c>
      <c r="D25" s="606"/>
      <c r="E25" s="607"/>
      <c r="F25" s="606"/>
      <c r="G25" s="607"/>
      <c r="H25" s="606"/>
      <c r="I25" s="606"/>
      <c r="J25" s="630">
        <f t="shared" ref="J25:J31" si="2">SUM(D9:I9,D25:I25)</f>
        <v>0</v>
      </c>
    </row>
    <row r="26" spans="1:10" ht="21" customHeight="1">
      <c r="A26" s="939"/>
      <c r="B26" s="936" t="s">
        <v>625</v>
      </c>
      <c r="C26" s="587" t="s">
        <v>67</v>
      </c>
      <c r="D26" s="604"/>
      <c r="E26" s="605"/>
      <c r="F26" s="604"/>
      <c r="G26" s="605"/>
      <c r="H26" s="604"/>
      <c r="I26" s="604"/>
      <c r="J26" s="629">
        <f t="shared" si="2"/>
        <v>0</v>
      </c>
    </row>
    <row r="27" spans="1:10" ht="15" customHeight="1">
      <c r="A27" s="939"/>
      <c r="B27" s="937"/>
      <c r="C27" s="590" t="s">
        <v>68</v>
      </c>
      <c r="D27" s="606"/>
      <c r="E27" s="607"/>
      <c r="F27" s="606"/>
      <c r="G27" s="607"/>
      <c r="H27" s="606"/>
      <c r="I27" s="606"/>
      <c r="J27" s="630">
        <f t="shared" si="2"/>
        <v>0</v>
      </c>
    </row>
    <row r="28" spans="1:10" ht="21" customHeight="1">
      <c r="A28" s="939"/>
      <c r="B28" s="936" t="s">
        <v>627</v>
      </c>
      <c r="C28" s="587" t="s">
        <v>67</v>
      </c>
      <c r="D28" s="604"/>
      <c r="E28" s="605"/>
      <c r="F28" s="604"/>
      <c r="G28" s="605"/>
      <c r="H28" s="604"/>
      <c r="I28" s="604"/>
      <c r="J28" s="629">
        <f t="shared" si="2"/>
        <v>0</v>
      </c>
    </row>
    <row r="29" spans="1:10" ht="15" customHeight="1">
      <c r="A29" s="939"/>
      <c r="B29" s="937"/>
      <c r="C29" s="590" t="s">
        <v>68</v>
      </c>
      <c r="D29" s="606"/>
      <c r="E29" s="607"/>
      <c r="F29" s="606"/>
      <c r="G29" s="607"/>
      <c r="H29" s="606"/>
      <c r="I29" s="606"/>
      <c r="J29" s="630">
        <f t="shared" si="2"/>
        <v>0</v>
      </c>
    </row>
    <row r="30" spans="1:10" ht="21.75" customHeight="1">
      <c r="A30" s="939"/>
      <c r="B30" s="948" t="s">
        <v>628</v>
      </c>
      <c r="C30" s="587" t="s">
        <v>67</v>
      </c>
      <c r="D30" s="604"/>
      <c r="E30" s="605"/>
      <c r="F30" s="604"/>
      <c r="G30" s="605"/>
      <c r="H30" s="604"/>
      <c r="I30" s="604"/>
      <c r="J30" s="629">
        <f t="shared" si="2"/>
        <v>0</v>
      </c>
    </row>
    <row r="31" spans="1:10" ht="15" customHeight="1">
      <c r="A31" s="939"/>
      <c r="B31" s="948"/>
      <c r="C31" s="590" t="s">
        <v>68</v>
      </c>
      <c r="D31" s="606"/>
      <c r="E31" s="607"/>
      <c r="F31" s="606"/>
      <c r="G31" s="607"/>
      <c r="H31" s="606"/>
      <c r="I31" s="606"/>
      <c r="J31" s="630">
        <f t="shared" si="2"/>
        <v>0</v>
      </c>
    </row>
    <row r="32" spans="1:10" ht="21.75" customHeight="1">
      <c r="A32" s="939"/>
      <c r="B32" s="932" t="s">
        <v>85</v>
      </c>
      <c r="C32" s="587" t="s">
        <v>67</v>
      </c>
      <c r="D32" s="596">
        <f>SUM(D24,D26,D28,D30)</f>
        <v>0</v>
      </c>
      <c r="E32" s="596">
        <f>SUM(E24,E26,E28,E30)</f>
        <v>0</v>
      </c>
      <c r="F32" s="596">
        <f>SUM(F24,F26,F28,F30)</f>
        <v>0</v>
      </c>
      <c r="G32" s="596">
        <f t="shared" ref="G32:J33" si="3">SUM(G24,G26,G28,G30)</f>
        <v>0</v>
      </c>
      <c r="H32" s="596">
        <f t="shared" si="3"/>
        <v>0</v>
      </c>
      <c r="I32" s="596">
        <f t="shared" si="3"/>
        <v>0</v>
      </c>
      <c r="J32" s="629">
        <f t="shared" si="3"/>
        <v>0</v>
      </c>
    </row>
    <row r="33" spans="1:10" ht="15" customHeight="1">
      <c r="A33" s="940"/>
      <c r="B33" s="933"/>
      <c r="C33" s="590" t="s">
        <v>68</v>
      </c>
      <c r="D33" s="597">
        <f>SUM(D25,D27,D29,D31)</f>
        <v>0</v>
      </c>
      <c r="E33" s="597">
        <f t="shared" ref="E33:I33" si="4">SUM(E25,E27,E29,E31)</f>
        <v>0</v>
      </c>
      <c r="F33" s="597">
        <f t="shared" si="4"/>
        <v>0</v>
      </c>
      <c r="G33" s="597">
        <f t="shared" si="4"/>
        <v>0</v>
      </c>
      <c r="H33" s="597">
        <f t="shared" si="4"/>
        <v>0</v>
      </c>
      <c r="I33" s="597">
        <f t="shared" si="4"/>
        <v>0</v>
      </c>
      <c r="J33" s="630">
        <f t="shared" si="3"/>
        <v>0</v>
      </c>
    </row>
    <row r="34" spans="1:10">
      <c r="A34" s="595" t="s">
        <v>59</v>
      </c>
      <c r="B34" s="595"/>
      <c r="C34" s="582"/>
      <c r="D34" s="582"/>
      <c r="E34" s="582"/>
      <c r="F34" s="582"/>
      <c r="G34" s="582"/>
      <c r="H34" s="582"/>
      <c r="I34" s="582"/>
      <c r="J34" s="582"/>
    </row>
    <row r="35" spans="1:10">
      <c r="A35" s="595" t="s">
        <v>71</v>
      </c>
      <c r="B35" s="595"/>
      <c r="C35" s="582"/>
      <c r="D35" s="582"/>
      <c r="E35" s="582"/>
      <c r="F35" s="582"/>
      <c r="G35" s="582"/>
      <c r="H35" s="582"/>
      <c r="I35" s="582"/>
      <c r="J35" s="582"/>
    </row>
    <row r="36" spans="1:10" ht="14">
      <c r="A36" s="594"/>
      <c r="B36" s="582"/>
      <c r="C36" s="582"/>
      <c r="D36" s="582"/>
      <c r="E36" s="582"/>
      <c r="F36" s="582"/>
      <c r="G36" s="582"/>
      <c r="H36" s="582"/>
      <c r="I36" s="582"/>
      <c r="J36" s="582"/>
    </row>
    <row r="37" spans="1:10">
      <c r="A37" s="582"/>
      <c r="B37" s="582"/>
      <c r="C37" s="582"/>
      <c r="D37" s="582"/>
      <c r="E37" s="582"/>
      <c r="F37" s="582"/>
      <c r="G37" s="582"/>
      <c r="H37" s="582"/>
      <c r="I37" s="582"/>
      <c r="J37" s="582"/>
    </row>
    <row r="38" spans="1:10">
      <c r="A38" s="582"/>
      <c r="B38" s="582"/>
      <c r="C38" s="582"/>
      <c r="D38" s="582"/>
      <c r="E38" s="582"/>
      <c r="F38" s="582"/>
      <c r="G38" s="582"/>
      <c r="H38" s="582"/>
      <c r="I38" s="582"/>
      <c r="J38" s="582"/>
    </row>
    <row r="39" spans="1:10">
      <c r="A39" s="582"/>
      <c r="B39" s="582"/>
      <c r="C39" s="582"/>
      <c r="D39" s="582"/>
      <c r="E39" s="582"/>
      <c r="F39" s="582"/>
      <c r="G39" s="582"/>
      <c r="H39" s="582"/>
      <c r="I39" s="582"/>
      <c r="J39" s="582"/>
    </row>
  </sheetData>
  <sheetProtection formatCells="0" formatColumns="0" formatRows="0" autoFilter="0" pivotTables="0"/>
  <mergeCells count="48">
    <mergeCell ref="B30:B31"/>
    <mergeCell ref="B32:B33"/>
    <mergeCell ref="H21:H23"/>
    <mergeCell ref="I21:I23"/>
    <mergeCell ref="J21:J23"/>
    <mergeCell ref="B24:B25"/>
    <mergeCell ref="B26:B27"/>
    <mergeCell ref="B28:B29"/>
    <mergeCell ref="I19:I20"/>
    <mergeCell ref="J19:J20"/>
    <mergeCell ref="A20:C20"/>
    <mergeCell ref="A21:A33"/>
    <mergeCell ref="B21:B23"/>
    <mergeCell ref="C21:C23"/>
    <mergeCell ref="D21:D23"/>
    <mergeCell ref="E21:E23"/>
    <mergeCell ref="F21:F23"/>
    <mergeCell ref="G21:G23"/>
    <mergeCell ref="A19:C19"/>
    <mergeCell ref="D19:D20"/>
    <mergeCell ref="E19:E20"/>
    <mergeCell ref="F19:F20"/>
    <mergeCell ref="G19:G20"/>
    <mergeCell ref="H19:H20"/>
    <mergeCell ref="G5:G7"/>
    <mergeCell ref="H5:H7"/>
    <mergeCell ref="I5:I7"/>
    <mergeCell ref="B8:B9"/>
    <mergeCell ref="B10:B11"/>
    <mergeCell ref="E5:E7"/>
    <mergeCell ref="F5:F7"/>
    <mergeCell ref="B12:B13"/>
    <mergeCell ref="A5:A17"/>
    <mergeCell ref="B5:B7"/>
    <mergeCell ref="C5:C7"/>
    <mergeCell ref="D5:D7"/>
    <mergeCell ref="B14:B15"/>
    <mergeCell ref="B16:B17"/>
    <mergeCell ref="I1:J1"/>
    <mergeCell ref="A3:C3"/>
    <mergeCell ref="D3:D4"/>
    <mergeCell ref="E3:E4"/>
    <mergeCell ref="F3:F4"/>
    <mergeCell ref="G3:G4"/>
    <mergeCell ref="H3:H4"/>
    <mergeCell ref="I3:I4"/>
    <mergeCell ref="J3:J4"/>
    <mergeCell ref="A4:C4"/>
  </mergeCells>
  <phoneticPr fontId="9"/>
  <pageMargins left="0.70866141732283472" right="0.70866141732283472" top="0.74803149606299213" bottom="0.74803149606299213" header="0.31496062992125984" footer="0.31496062992125984"/>
  <pageSetup paperSize="9" scale="99" orientation="portrait" r:id="rId1"/>
  <headerFooter>
    <oddFooter>&amp;A</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55"/>
  <sheetViews>
    <sheetView view="pageBreakPreview" zoomScale="60" zoomScaleNormal="100" workbookViewId="0">
      <selection activeCell="I2" sqref="I2:I3"/>
    </sheetView>
  </sheetViews>
  <sheetFormatPr defaultColWidth="9" defaultRowHeight="13"/>
  <cols>
    <col min="1" max="1" width="6.6328125" style="386" customWidth="1"/>
    <col min="2" max="2" width="7.08984375" style="386" customWidth="1"/>
    <col min="3" max="3" width="11.90625" style="386" customWidth="1"/>
    <col min="4" max="9" width="9" style="386"/>
    <col min="10" max="10" width="9.81640625" style="386" bestFit="1" customWidth="1"/>
    <col min="11" max="16384" width="9" style="386"/>
  </cols>
  <sheetData>
    <row r="1" spans="1:10" ht="14">
      <c r="A1" s="581" t="s">
        <v>630</v>
      </c>
      <c r="B1" s="598" t="s">
        <v>637</v>
      </c>
      <c r="C1" s="582"/>
      <c r="D1" s="582"/>
      <c r="E1" s="582"/>
      <c r="F1" s="582"/>
      <c r="G1" s="582"/>
      <c r="H1" s="582"/>
      <c r="I1" s="923" t="s">
        <v>1373</v>
      </c>
      <c r="J1" s="924"/>
    </row>
    <row r="2" spans="1:10" ht="14">
      <c r="A2" s="925" t="s">
        <v>70</v>
      </c>
      <c r="B2" s="926"/>
      <c r="C2" s="927"/>
      <c r="D2" s="928">
        <v>4</v>
      </c>
      <c r="E2" s="930">
        <v>5</v>
      </c>
      <c r="F2" s="928">
        <v>6</v>
      </c>
      <c r="G2" s="930">
        <v>7</v>
      </c>
      <c r="H2" s="928">
        <v>8</v>
      </c>
      <c r="I2" s="928">
        <v>9</v>
      </c>
      <c r="J2" s="932" t="s">
        <v>56</v>
      </c>
    </row>
    <row r="3" spans="1:10" ht="14">
      <c r="A3" s="934" t="s">
        <v>69</v>
      </c>
      <c r="B3" s="935"/>
      <c r="C3" s="935"/>
      <c r="D3" s="929"/>
      <c r="E3" s="931"/>
      <c r="F3" s="929"/>
      <c r="G3" s="931"/>
      <c r="H3" s="929"/>
      <c r="I3" s="929"/>
      <c r="J3" s="933"/>
    </row>
    <row r="4" spans="1:10" ht="14.25" customHeight="1">
      <c r="A4" s="938" t="s">
        <v>72</v>
      </c>
      <c r="B4" s="941" t="s">
        <v>57</v>
      </c>
      <c r="C4" s="599" t="s">
        <v>58</v>
      </c>
      <c r="D4" s="602"/>
      <c r="E4" s="603"/>
      <c r="F4" s="602"/>
      <c r="G4" s="603"/>
      <c r="H4" s="602"/>
      <c r="I4" s="602"/>
      <c r="J4" s="584" t="s">
        <v>544</v>
      </c>
    </row>
    <row r="5" spans="1:10" ht="20.25" customHeight="1">
      <c r="A5" s="939"/>
      <c r="B5" s="936"/>
      <c r="C5" s="587" t="s">
        <v>67</v>
      </c>
      <c r="D5" s="604"/>
      <c r="E5" s="605"/>
      <c r="F5" s="604"/>
      <c r="G5" s="605"/>
      <c r="H5" s="604"/>
      <c r="I5" s="604"/>
      <c r="J5" s="585"/>
    </row>
    <row r="6" spans="1:10" ht="15" customHeight="1">
      <c r="A6" s="939"/>
      <c r="B6" s="937"/>
      <c r="C6" s="590" t="s">
        <v>68</v>
      </c>
      <c r="D6" s="606"/>
      <c r="E6" s="607"/>
      <c r="F6" s="606"/>
      <c r="G6" s="607"/>
      <c r="H6" s="606"/>
      <c r="I6" s="606"/>
      <c r="J6" s="609">
        <f>'p1'!G8</f>
        <v>0</v>
      </c>
    </row>
    <row r="7" spans="1:10" ht="14.25" customHeight="1">
      <c r="A7" s="939"/>
      <c r="B7" s="941" t="s">
        <v>62</v>
      </c>
      <c r="C7" s="599" t="s">
        <v>58</v>
      </c>
      <c r="D7" s="602"/>
      <c r="E7" s="603"/>
      <c r="F7" s="602"/>
      <c r="G7" s="603"/>
      <c r="H7" s="602"/>
      <c r="I7" s="602"/>
      <c r="J7" s="586"/>
    </row>
    <row r="8" spans="1:10" ht="21" customHeight="1">
      <c r="A8" s="939"/>
      <c r="B8" s="936"/>
      <c r="C8" s="587" t="s">
        <v>67</v>
      </c>
      <c r="D8" s="604"/>
      <c r="E8" s="605"/>
      <c r="F8" s="604"/>
      <c r="G8" s="605"/>
      <c r="H8" s="604"/>
      <c r="I8" s="604"/>
      <c r="J8" s="585"/>
    </row>
    <row r="9" spans="1:10" ht="15" customHeight="1">
      <c r="A9" s="939"/>
      <c r="B9" s="937"/>
      <c r="C9" s="590" t="s">
        <v>68</v>
      </c>
      <c r="D9" s="606"/>
      <c r="E9" s="607"/>
      <c r="F9" s="606"/>
      <c r="G9" s="607"/>
      <c r="H9" s="606"/>
      <c r="I9" s="606"/>
      <c r="J9" s="585"/>
    </row>
    <row r="10" spans="1:10" ht="14.25" customHeight="1">
      <c r="A10" s="939"/>
      <c r="B10" s="941" t="s">
        <v>63</v>
      </c>
      <c r="C10" s="599" t="s">
        <v>58</v>
      </c>
      <c r="D10" s="602"/>
      <c r="E10" s="603"/>
      <c r="F10" s="602"/>
      <c r="G10" s="603"/>
      <c r="H10" s="602"/>
      <c r="I10" s="602"/>
      <c r="J10" s="585"/>
    </row>
    <row r="11" spans="1:10" ht="21" customHeight="1">
      <c r="A11" s="939"/>
      <c r="B11" s="936"/>
      <c r="C11" s="587" t="s">
        <v>67</v>
      </c>
      <c r="D11" s="604"/>
      <c r="E11" s="605"/>
      <c r="F11" s="604"/>
      <c r="G11" s="605"/>
      <c r="H11" s="604"/>
      <c r="I11" s="604"/>
      <c r="J11" s="585"/>
    </row>
    <row r="12" spans="1:10" ht="15" customHeight="1">
      <c r="A12" s="939"/>
      <c r="B12" s="937"/>
      <c r="C12" s="590" t="s">
        <v>68</v>
      </c>
      <c r="D12" s="606"/>
      <c r="E12" s="607"/>
      <c r="F12" s="606"/>
      <c r="G12" s="607"/>
      <c r="H12" s="606"/>
      <c r="I12" s="606"/>
      <c r="J12" s="585"/>
    </row>
    <row r="13" spans="1:10" ht="15" customHeight="1">
      <c r="A13" s="939"/>
      <c r="B13" s="948" t="s">
        <v>64</v>
      </c>
      <c r="C13" s="599" t="s">
        <v>58</v>
      </c>
      <c r="D13" s="602"/>
      <c r="E13" s="603"/>
      <c r="F13" s="602"/>
      <c r="G13" s="603"/>
      <c r="H13" s="602"/>
      <c r="I13" s="602"/>
      <c r="J13" s="585"/>
    </row>
    <row r="14" spans="1:10" ht="21.75" customHeight="1">
      <c r="A14" s="939"/>
      <c r="B14" s="948"/>
      <c r="C14" s="587" t="s">
        <v>67</v>
      </c>
      <c r="D14" s="604"/>
      <c r="E14" s="605"/>
      <c r="F14" s="604"/>
      <c r="G14" s="605"/>
      <c r="H14" s="604"/>
      <c r="I14" s="604"/>
      <c r="J14" s="585"/>
    </row>
    <row r="15" spans="1:10" ht="15" customHeight="1">
      <c r="A15" s="939"/>
      <c r="B15" s="948"/>
      <c r="C15" s="590" t="s">
        <v>68</v>
      </c>
      <c r="D15" s="606"/>
      <c r="E15" s="607"/>
      <c r="F15" s="606"/>
      <c r="G15" s="607"/>
      <c r="H15" s="606"/>
      <c r="I15" s="606"/>
      <c r="J15" s="585"/>
    </row>
    <row r="16" spans="1:10" ht="14.25" customHeight="1">
      <c r="A16" s="939"/>
      <c r="B16" s="941" t="s">
        <v>65</v>
      </c>
      <c r="C16" s="599" t="s">
        <v>58</v>
      </c>
      <c r="D16" s="602"/>
      <c r="E16" s="603"/>
      <c r="F16" s="602"/>
      <c r="G16" s="603"/>
      <c r="H16" s="602"/>
      <c r="I16" s="602"/>
      <c r="J16" s="585"/>
    </row>
    <row r="17" spans="1:10" ht="21" customHeight="1">
      <c r="A17" s="939"/>
      <c r="B17" s="936"/>
      <c r="C17" s="587" t="s">
        <v>67</v>
      </c>
      <c r="D17" s="604"/>
      <c r="E17" s="605"/>
      <c r="F17" s="604"/>
      <c r="G17" s="605"/>
      <c r="H17" s="604"/>
      <c r="I17" s="604"/>
      <c r="J17" s="585"/>
    </row>
    <row r="18" spans="1:10" ht="15" customHeight="1">
      <c r="A18" s="939"/>
      <c r="B18" s="937"/>
      <c r="C18" s="590" t="s">
        <v>68</v>
      </c>
      <c r="D18" s="606"/>
      <c r="E18" s="607"/>
      <c r="F18" s="606"/>
      <c r="G18" s="607"/>
      <c r="H18" s="606"/>
      <c r="I18" s="606"/>
      <c r="J18" s="585"/>
    </row>
    <row r="19" spans="1:10" ht="15" customHeight="1">
      <c r="A19" s="939"/>
      <c r="B19" s="948" t="s">
        <v>66</v>
      </c>
      <c r="C19" s="599" t="s">
        <v>58</v>
      </c>
      <c r="D19" s="602"/>
      <c r="E19" s="603"/>
      <c r="F19" s="602"/>
      <c r="G19" s="603"/>
      <c r="H19" s="602"/>
      <c r="I19" s="602"/>
      <c r="J19" s="585"/>
    </row>
    <row r="20" spans="1:10" ht="21.75" customHeight="1">
      <c r="A20" s="939"/>
      <c r="B20" s="948"/>
      <c r="C20" s="587" t="s">
        <v>67</v>
      </c>
      <c r="D20" s="604"/>
      <c r="E20" s="605"/>
      <c r="F20" s="604"/>
      <c r="G20" s="605"/>
      <c r="H20" s="604"/>
      <c r="I20" s="604"/>
      <c r="J20" s="585"/>
    </row>
    <row r="21" spans="1:10" ht="15" customHeight="1">
      <c r="A21" s="939"/>
      <c r="B21" s="948"/>
      <c r="C21" s="590" t="s">
        <v>68</v>
      </c>
      <c r="D21" s="606"/>
      <c r="E21" s="607"/>
      <c r="F21" s="606"/>
      <c r="G21" s="607"/>
      <c r="H21" s="606"/>
      <c r="I21" s="606"/>
      <c r="J21" s="585"/>
    </row>
    <row r="22" spans="1:10" ht="14.25" customHeight="1">
      <c r="A22" s="939"/>
      <c r="B22" s="941" t="s">
        <v>60</v>
      </c>
      <c r="C22" s="599" t="s">
        <v>58</v>
      </c>
      <c r="D22" s="608">
        <f>SUM(D4,D7,D10,D13,D16,D19)</f>
        <v>0</v>
      </c>
      <c r="E22" s="608">
        <f t="shared" ref="E22:I22" si="0">SUM(E4,E7,E10,E13,E16,E19)</f>
        <v>0</v>
      </c>
      <c r="F22" s="608">
        <f t="shared" si="0"/>
        <v>0</v>
      </c>
      <c r="G22" s="608">
        <f t="shared" si="0"/>
        <v>0</v>
      </c>
      <c r="H22" s="608">
        <f t="shared" si="0"/>
        <v>0</v>
      </c>
      <c r="I22" s="608">
        <f t="shared" si="0"/>
        <v>0</v>
      </c>
      <c r="J22" s="585"/>
    </row>
    <row r="23" spans="1:10" ht="21.75" customHeight="1">
      <c r="A23" s="939"/>
      <c r="B23" s="936"/>
      <c r="C23" s="587" t="s">
        <v>67</v>
      </c>
      <c r="D23" s="596">
        <f t="shared" ref="D23:I24" si="1">SUM(D5,D8,D11,D14,D17,D20)</f>
        <v>0</v>
      </c>
      <c r="E23" s="596">
        <f t="shared" si="1"/>
        <v>0</v>
      </c>
      <c r="F23" s="596">
        <f t="shared" si="1"/>
        <v>0</v>
      </c>
      <c r="G23" s="596">
        <f t="shared" si="1"/>
        <v>0</v>
      </c>
      <c r="H23" s="596">
        <f t="shared" si="1"/>
        <v>0</v>
      </c>
      <c r="I23" s="596">
        <f t="shared" si="1"/>
        <v>0</v>
      </c>
      <c r="J23" s="585"/>
    </row>
    <row r="24" spans="1:10" ht="15" customHeight="1">
      <c r="A24" s="940"/>
      <c r="B24" s="937"/>
      <c r="C24" s="590" t="s">
        <v>68</v>
      </c>
      <c r="D24" s="597">
        <f t="shared" si="1"/>
        <v>0</v>
      </c>
      <c r="E24" s="597">
        <f t="shared" si="1"/>
        <v>0</v>
      </c>
      <c r="F24" s="597">
        <f t="shared" si="1"/>
        <v>0</v>
      </c>
      <c r="G24" s="597">
        <f t="shared" si="1"/>
        <v>0</v>
      </c>
      <c r="H24" s="597">
        <f t="shared" si="1"/>
        <v>0</v>
      </c>
      <c r="I24" s="597">
        <f t="shared" si="1"/>
        <v>0</v>
      </c>
      <c r="J24" s="593"/>
    </row>
    <row r="25" spans="1:10" ht="14">
      <c r="A25" s="594"/>
      <c r="B25" s="582"/>
      <c r="C25" s="582"/>
      <c r="D25" s="582"/>
      <c r="E25" s="582"/>
      <c r="F25" s="582"/>
      <c r="G25" s="582"/>
      <c r="H25" s="582"/>
      <c r="I25" s="582"/>
      <c r="J25" s="582"/>
    </row>
    <row r="26" spans="1:10" ht="14">
      <c r="A26" s="925" t="s">
        <v>70</v>
      </c>
      <c r="B26" s="926"/>
      <c r="C26" s="927"/>
      <c r="D26" s="928">
        <v>10</v>
      </c>
      <c r="E26" s="930">
        <v>11</v>
      </c>
      <c r="F26" s="928">
        <v>12</v>
      </c>
      <c r="G26" s="930">
        <v>1</v>
      </c>
      <c r="H26" s="928">
        <v>2</v>
      </c>
      <c r="I26" s="928">
        <v>3</v>
      </c>
      <c r="J26" s="932" t="s">
        <v>60</v>
      </c>
    </row>
    <row r="27" spans="1:10" ht="14">
      <c r="A27" s="934" t="s">
        <v>69</v>
      </c>
      <c r="B27" s="935"/>
      <c r="C27" s="935"/>
      <c r="D27" s="929"/>
      <c r="E27" s="931"/>
      <c r="F27" s="929"/>
      <c r="G27" s="931"/>
      <c r="H27" s="929"/>
      <c r="I27" s="929"/>
      <c r="J27" s="933"/>
    </row>
    <row r="28" spans="1:10" ht="14.25" customHeight="1">
      <c r="A28" s="938" t="s">
        <v>72</v>
      </c>
      <c r="B28" s="941" t="s">
        <v>57</v>
      </c>
      <c r="C28" s="599" t="s">
        <v>58</v>
      </c>
      <c r="D28" s="602"/>
      <c r="E28" s="603"/>
      <c r="F28" s="602"/>
      <c r="G28" s="603"/>
      <c r="H28" s="602"/>
      <c r="I28" s="602"/>
      <c r="J28" s="631">
        <f>SUM(D4:I4,D28:I28)</f>
        <v>0</v>
      </c>
    </row>
    <row r="29" spans="1:10" ht="20.25" customHeight="1">
      <c r="A29" s="939"/>
      <c r="B29" s="936"/>
      <c r="C29" s="587" t="s">
        <v>67</v>
      </c>
      <c r="D29" s="604"/>
      <c r="E29" s="605"/>
      <c r="F29" s="604"/>
      <c r="G29" s="605"/>
      <c r="H29" s="604"/>
      <c r="I29" s="604"/>
      <c r="J29" s="629">
        <f t="shared" ref="J29:J45" si="2">SUM(D5:I5,D29:I29)</f>
        <v>0</v>
      </c>
    </row>
    <row r="30" spans="1:10" ht="15" customHeight="1">
      <c r="A30" s="939"/>
      <c r="B30" s="937"/>
      <c r="C30" s="590" t="s">
        <v>68</v>
      </c>
      <c r="D30" s="606"/>
      <c r="E30" s="607"/>
      <c r="F30" s="606"/>
      <c r="G30" s="607"/>
      <c r="H30" s="606"/>
      <c r="I30" s="606"/>
      <c r="J30" s="630">
        <f t="shared" si="2"/>
        <v>0</v>
      </c>
    </row>
    <row r="31" spans="1:10" ht="14.25" customHeight="1">
      <c r="A31" s="939"/>
      <c r="B31" s="941" t="s">
        <v>62</v>
      </c>
      <c r="C31" s="599" t="s">
        <v>58</v>
      </c>
      <c r="D31" s="602"/>
      <c r="E31" s="603"/>
      <c r="F31" s="602"/>
      <c r="G31" s="603"/>
      <c r="H31" s="602"/>
      <c r="I31" s="602"/>
      <c r="J31" s="631">
        <f t="shared" si="2"/>
        <v>0</v>
      </c>
    </row>
    <row r="32" spans="1:10" ht="21" customHeight="1">
      <c r="A32" s="939"/>
      <c r="B32" s="936"/>
      <c r="C32" s="587" t="s">
        <v>67</v>
      </c>
      <c r="D32" s="604"/>
      <c r="E32" s="605"/>
      <c r="F32" s="604"/>
      <c r="G32" s="605"/>
      <c r="H32" s="604"/>
      <c r="I32" s="604"/>
      <c r="J32" s="629">
        <f t="shared" si="2"/>
        <v>0</v>
      </c>
    </row>
    <row r="33" spans="1:10" ht="15" customHeight="1">
      <c r="A33" s="939"/>
      <c r="B33" s="937"/>
      <c r="C33" s="590" t="s">
        <v>68</v>
      </c>
      <c r="D33" s="606"/>
      <c r="E33" s="607"/>
      <c r="F33" s="606"/>
      <c r="G33" s="607"/>
      <c r="H33" s="606"/>
      <c r="I33" s="606"/>
      <c r="J33" s="630">
        <f t="shared" si="2"/>
        <v>0</v>
      </c>
    </row>
    <row r="34" spans="1:10" ht="14.25" customHeight="1">
      <c r="A34" s="939"/>
      <c r="B34" s="941" t="s">
        <v>63</v>
      </c>
      <c r="C34" s="599" t="s">
        <v>58</v>
      </c>
      <c r="D34" s="602"/>
      <c r="E34" s="603"/>
      <c r="F34" s="602"/>
      <c r="G34" s="603"/>
      <c r="H34" s="602"/>
      <c r="I34" s="602"/>
      <c r="J34" s="631">
        <f t="shared" si="2"/>
        <v>0</v>
      </c>
    </row>
    <row r="35" spans="1:10" ht="21" customHeight="1">
      <c r="A35" s="939"/>
      <c r="B35" s="936"/>
      <c r="C35" s="587" t="s">
        <v>67</v>
      </c>
      <c r="D35" s="604"/>
      <c r="E35" s="605"/>
      <c r="F35" s="604"/>
      <c r="G35" s="605"/>
      <c r="H35" s="604"/>
      <c r="I35" s="604"/>
      <c r="J35" s="629">
        <f t="shared" si="2"/>
        <v>0</v>
      </c>
    </row>
    <row r="36" spans="1:10" ht="15" customHeight="1">
      <c r="A36" s="939"/>
      <c r="B36" s="937"/>
      <c r="C36" s="590" t="s">
        <v>68</v>
      </c>
      <c r="D36" s="606"/>
      <c r="E36" s="607"/>
      <c r="F36" s="606"/>
      <c r="G36" s="607"/>
      <c r="H36" s="606"/>
      <c r="I36" s="606"/>
      <c r="J36" s="630">
        <f t="shared" si="2"/>
        <v>0</v>
      </c>
    </row>
    <row r="37" spans="1:10" ht="15" customHeight="1">
      <c r="A37" s="939"/>
      <c r="B37" s="948" t="s">
        <v>64</v>
      </c>
      <c r="C37" s="599" t="s">
        <v>58</v>
      </c>
      <c r="D37" s="602"/>
      <c r="E37" s="603"/>
      <c r="F37" s="602"/>
      <c r="G37" s="603"/>
      <c r="H37" s="602"/>
      <c r="I37" s="602"/>
      <c r="J37" s="631">
        <f t="shared" si="2"/>
        <v>0</v>
      </c>
    </row>
    <row r="38" spans="1:10" ht="21.75" customHeight="1">
      <c r="A38" s="939"/>
      <c r="B38" s="948"/>
      <c r="C38" s="587" t="s">
        <v>67</v>
      </c>
      <c r="D38" s="604"/>
      <c r="E38" s="605"/>
      <c r="F38" s="604"/>
      <c r="G38" s="605"/>
      <c r="H38" s="604"/>
      <c r="I38" s="604"/>
      <c r="J38" s="629">
        <f t="shared" si="2"/>
        <v>0</v>
      </c>
    </row>
    <row r="39" spans="1:10" ht="15" customHeight="1">
      <c r="A39" s="939"/>
      <c r="B39" s="948"/>
      <c r="C39" s="590" t="s">
        <v>68</v>
      </c>
      <c r="D39" s="606"/>
      <c r="E39" s="607"/>
      <c r="F39" s="606"/>
      <c r="G39" s="607"/>
      <c r="H39" s="606"/>
      <c r="I39" s="606"/>
      <c r="J39" s="630">
        <f t="shared" si="2"/>
        <v>0</v>
      </c>
    </row>
    <row r="40" spans="1:10" ht="14.25" customHeight="1">
      <c r="A40" s="939"/>
      <c r="B40" s="941" t="s">
        <v>65</v>
      </c>
      <c r="C40" s="599" t="s">
        <v>58</v>
      </c>
      <c r="D40" s="602"/>
      <c r="E40" s="603"/>
      <c r="F40" s="602"/>
      <c r="G40" s="603"/>
      <c r="H40" s="602"/>
      <c r="I40" s="602"/>
      <c r="J40" s="631">
        <f t="shared" si="2"/>
        <v>0</v>
      </c>
    </row>
    <row r="41" spans="1:10" ht="21" customHeight="1">
      <c r="A41" s="939"/>
      <c r="B41" s="936"/>
      <c r="C41" s="587" t="s">
        <v>67</v>
      </c>
      <c r="D41" s="604"/>
      <c r="E41" s="605"/>
      <c r="F41" s="604"/>
      <c r="G41" s="605"/>
      <c r="H41" s="604"/>
      <c r="I41" s="604"/>
      <c r="J41" s="629">
        <f t="shared" si="2"/>
        <v>0</v>
      </c>
    </row>
    <row r="42" spans="1:10" ht="15" customHeight="1">
      <c r="A42" s="939"/>
      <c r="B42" s="937"/>
      <c r="C42" s="590" t="s">
        <v>68</v>
      </c>
      <c r="D42" s="606"/>
      <c r="E42" s="607"/>
      <c r="F42" s="606"/>
      <c r="G42" s="607"/>
      <c r="H42" s="606"/>
      <c r="I42" s="606"/>
      <c r="J42" s="630">
        <f t="shared" si="2"/>
        <v>0</v>
      </c>
    </row>
    <row r="43" spans="1:10" ht="15" customHeight="1">
      <c r="A43" s="939"/>
      <c r="B43" s="948" t="s">
        <v>66</v>
      </c>
      <c r="C43" s="599" t="s">
        <v>58</v>
      </c>
      <c r="D43" s="602"/>
      <c r="E43" s="603"/>
      <c r="F43" s="602"/>
      <c r="G43" s="603"/>
      <c r="H43" s="602"/>
      <c r="I43" s="602"/>
      <c r="J43" s="631">
        <f t="shared" si="2"/>
        <v>0</v>
      </c>
    </row>
    <row r="44" spans="1:10" ht="21.75" customHeight="1">
      <c r="A44" s="939"/>
      <c r="B44" s="948"/>
      <c r="C44" s="587" t="s">
        <v>67</v>
      </c>
      <c r="D44" s="604"/>
      <c r="E44" s="605"/>
      <c r="F44" s="604"/>
      <c r="G44" s="605"/>
      <c r="H44" s="604"/>
      <c r="I44" s="604"/>
      <c r="J44" s="629">
        <f t="shared" si="2"/>
        <v>0</v>
      </c>
    </row>
    <row r="45" spans="1:10" ht="15" customHeight="1">
      <c r="A45" s="939"/>
      <c r="B45" s="948"/>
      <c r="C45" s="590" t="s">
        <v>68</v>
      </c>
      <c r="D45" s="606"/>
      <c r="E45" s="607"/>
      <c r="F45" s="606"/>
      <c r="G45" s="607"/>
      <c r="H45" s="606"/>
      <c r="I45" s="606"/>
      <c r="J45" s="630">
        <f t="shared" si="2"/>
        <v>0</v>
      </c>
    </row>
    <row r="46" spans="1:10" ht="14.25" customHeight="1">
      <c r="A46" s="939"/>
      <c r="B46" s="941" t="s">
        <v>60</v>
      </c>
      <c r="C46" s="599" t="s">
        <v>58</v>
      </c>
      <c r="D46" s="608">
        <f>SUM(D28,D31,D34,D37,D40,D43)</f>
        <v>0</v>
      </c>
      <c r="E46" s="608">
        <f t="shared" ref="E46:J48" si="3">SUM(E28,E31,E34,E37,E40,E43)</f>
        <v>0</v>
      </c>
      <c r="F46" s="608">
        <f t="shared" si="3"/>
        <v>0</v>
      </c>
      <c r="G46" s="608">
        <f t="shared" si="3"/>
        <v>0</v>
      </c>
      <c r="H46" s="608">
        <f t="shared" si="3"/>
        <v>0</v>
      </c>
      <c r="I46" s="608">
        <f t="shared" si="3"/>
        <v>0</v>
      </c>
      <c r="J46" s="631">
        <f t="shared" si="3"/>
        <v>0</v>
      </c>
    </row>
    <row r="47" spans="1:10" ht="21.75" customHeight="1">
      <c r="A47" s="939"/>
      <c r="B47" s="936"/>
      <c r="C47" s="587" t="s">
        <v>67</v>
      </c>
      <c r="D47" s="596">
        <f t="shared" ref="D47:I48" si="4">SUM(D29,D32,D35,D38,D41,D44)</f>
        <v>0</v>
      </c>
      <c r="E47" s="596">
        <f t="shared" si="4"/>
        <v>0</v>
      </c>
      <c r="F47" s="596">
        <f t="shared" si="4"/>
        <v>0</v>
      </c>
      <c r="G47" s="596">
        <f t="shared" si="4"/>
        <v>0</v>
      </c>
      <c r="H47" s="596">
        <f t="shared" si="4"/>
        <v>0</v>
      </c>
      <c r="I47" s="596">
        <f t="shared" si="4"/>
        <v>0</v>
      </c>
      <c r="J47" s="629">
        <f t="shared" si="3"/>
        <v>0</v>
      </c>
    </row>
    <row r="48" spans="1:10" ht="15" customHeight="1">
      <c r="A48" s="940"/>
      <c r="B48" s="937"/>
      <c r="C48" s="590" t="s">
        <v>68</v>
      </c>
      <c r="D48" s="597">
        <f t="shared" si="4"/>
        <v>0</v>
      </c>
      <c r="E48" s="597">
        <f t="shared" si="4"/>
        <v>0</v>
      </c>
      <c r="F48" s="597">
        <f t="shared" si="4"/>
        <v>0</v>
      </c>
      <c r="G48" s="597">
        <f t="shared" si="4"/>
        <v>0</v>
      </c>
      <c r="H48" s="597">
        <f t="shared" si="4"/>
        <v>0</v>
      </c>
      <c r="I48" s="597">
        <f t="shared" si="4"/>
        <v>0</v>
      </c>
      <c r="J48" s="630">
        <f t="shared" si="3"/>
        <v>0</v>
      </c>
    </row>
    <row r="49" spans="1:10">
      <c r="A49" s="595" t="s">
        <v>59</v>
      </c>
      <c r="B49" s="595"/>
      <c r="C49" s="582"/>
      <c r="D49" s="582"/>
      <c r="E49" s="582"/>
      <c r="F49" s="582"/>
      <c r="G49" s="582"/>
      <c r="H49" s="582"/>
      <c r="I49" s="582"/>
      <c r="J49" s="582"/>
    </row>
    <row r="50" spans="1:10">
      <c r="A50" s="595" t="s">
        <v>71</v>
      </c>
      <c r="B50" s="595"/>
      <c r="C50" s="582"/>
      <c r="D50" s="582"/>
      <c r="E50" s="582"/>
      <c r="F50" s="582"/>
      <c r="G50" s="582"/>
      <c r="H50" s="582"/>
      <c r="I50" s="582"/>
      <c r="J50" s="582"/>
    </row>
    <row r="51" spans="1:10" ht="14">
      <c r="A51" s="594"/>
      <c r="B51" s="582"/>
      <c r="C51" s="582"/>
      <c r="D51" s="582"/>
      <c r="E51" s="582"/>
      <c r="F51" s="582"/>
      <c r="G51" s="582"/>
      <c r="H51" s="582"/>
      <c r="I51" s="582"/>
      <c r="J51" s="582"/>
    </row>
    <row r="52" spans="1:10">
      <c r="A52" s="582"/>
      <c r="B52" s="582"/>
      <c r="C52" s="582"/>
      <c r="D52" s="582"/>
      <c r="E52" s="582"/>
      <c r="F52" s="582"/>
      <c r="G52" s="582"/>
      <c r="H52" s="582"/>
      <c r="I52" s="582"/>
      <c r="J52" s="582"/>
    </row>
    <row r="53" spans="1:10">
      <c r="A53" s="582"/>
      <c r="B53" s="582"/>
      <c r="C53" s="582"/>
      <c r="D53" s="582"/>
      <c r="E53" s="582"/>
      <c r="F53" s="582"/>
      <c r="G53" s="582"/>
      <c r="H53" s="582"/>
      <c r="I53" s="582"/>
      <c r="J53" s="582"/>
    </row>
    <row r="54" spans="1:10">
      <c r="A54" s="582"/>
      <c r="B54" s="582"/>
      <c r="C54" s="582"/>
      <c r="D54" s="582"/>
      <c r="E54" s="582"/>
      <c r="F54" s="582"/>
      <c r="G54" s="582"/>
      <c r="H54" s="582"/>
      <c r="I54" s="582"/>
      <c r="J54" s="582"/>
    </row>
    <row r="55" spans="1:10">
      <c r="A55" s="582"/>
      <c r="B55" s="582"/>
      <c r="C55" s="582"/>
      <c r="D55" s="582"/>
      <c r="E55" s="582"/>
      <c r="F55" s="582"/>
      <c r="G55" s="582"/>
      <c r="H55" s="582"/>
      <c r="I55" s="582"/>
      <c r="J55" s="582"/>
    </row>
  </sheetData>
  <sheetProtection formatCells="0" formatColumns="0" formatRows="0" autoFilter="0" pivotTables="0"/>
  <mergeCells count="35">
    <mergeCell ref="I1:J1"/>
    <mergeCell ref="A2:C2"/>
    <mergeCell ref="D2:D3"/>
    <mergeCell ref="E2:E3"/>
    <mergeCell ref="F2:F3"/>
    <mergeCell ref="G2:G3"/>
    <mergeCell ref="H2:H3"/>
    <mergeCell ref="I2:I3"/>
    <mergeCell ref="J2:J3"/>
    <mergeCell ref="A3:C3"/>
    <mergeCell ref="H26:H27"/>
    <mergeCell ref="A4:A24"/>
    <mergeCell ref="B4:B6"/>
    <mergeCell ref="B7:B9"/>
    <mergeCell ref="B10:B12"/>
    <mergeCell ref="B13:B15"/>
    <mergeCell ref="B16:B18"/>
    <mergeCell ref="B19:B21"/>
    <mergeCell ref="B22:B24"/>
    <mergeCell ref="B46:B48"/>
    <mergeCell ref="I26:I27"/>
    <mergeCell ref="J26:J27"/>
    <mergeCell ref="A27:C27"/>
    <mergeCell ref="A28:A48"/>
    <mergeCell ref="B28:B30"/>
    <mergeCell ref="B31:B33"/>
    <mergeCell ref="B34:B36"/>
    <mergeCell ref="B37:B39"/>
    <mergeCell ref="B40:B42"/>
    <mergeCell ref="B43:B45"/>
    <mergeCell ref="A26:C26"/>
    <mergeCell ref="D26:D27"/>
    <mergeCell ref="E26:E27"/>
    <mergeCell ref="F26:F27"/>
    <mergeCell ref="G26:G27"/>
  </mergeCells>
  <phoneticPr fontId="9"/>
  <printOptions horizontalCentered="1" verticalCentered="1"/>
  <pageMargins left="0.51181102362204722" right="0.51181102362204722" top="0.74803149606299213" bottom="0.35433070866141736" header="0.31496062992125984" footer="0.31496062992125984"/>
  <pageSetup paperSize="9" scale="99" orientation="portrait" r:id="rId1"/>
  <headerFooter>
    <oddFooter>&amp;A</oddFooter>
  </headerFooter>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O62"/>
  <sheetViews>
    <sheetView view="pageBreakPreview" topLeftCell="A34" zoomScaleNormal="100" zoomScaleSheetLayoutView="100" workbookViewId="0">
      <selection activeCell="I25" sqref="I25"/>
    </sheetView>
  </sheetViews>
  <sheetFormatPr defaultColWidth="9" defaultRowHeight="13"/>
  <cols>
    <col min="1" max="1" width="3.1796875" style="349" customWidth="1"/>
    <col min="2" max="2" width="3.36328125" style="349" customWidth="1"/>
    <col min="3" max="3" width="9" style="349"/>
    <col min="4" max="6" width="7.1796875" style="349" customWidth="1"/>
    <col min="7" max="7" width="6" style="349" customWidth="1"/>
    <col min="8" max="9" width="7.1796875" style="349" customWidth="1"/>
    <col min="10" max="11" width="4.81640625" style="349" customWidth="1"/>
    <col min="12" max="13" width="7.1796875" style="349" customWidth="1"/>
    <col min="14" max="14" width="7.90625" style="349" customWidth="1"/>
    <col min="15" max="15" width="1.81640625" style="349" customWidth="1"/>
    <col min="16" max="16384" width="9" style="349"/>
  </cols>
  <sheetData>
    <row r="1" spans="1:15" ht="14">
      <c r="A1" s="363" t="s">
        <v>1164</v>
      </c>
    </row>
    <row r="2" spans="1:15" ht="21" customHeight="1">
      <c r="A2" s="353"/>
      <c r="B2" s="124" t="s">
        <v>1163</v>
      </c>
      <c r="C2" s="124"/>
      <c r="D2" s="124"/>
      <c r="E2" s="124"/>
      <c r="F2" s="124"/>
      <c r="G2" s="124"/>
      <c r="H2" s="124"/>
      <c r="I2" s="124"/>
      <c r="J2" s="386"/>
      <c r="K2" s="386"/>
      <c r="L2" s="617" t="s">
        <v>1162</v>
      </c>
      <c r="M2" s="386"/>
      <c r="N2" s="386"/>
      <c r="O2" s="386"/>
    </row>
    <row r="3" spans="1:15" ht="14">
      <c r="A3" s="353" t="s">
        <v>1297</v>
      </c>
      <c r="B3" s="124"/>
      <c r="C3" s="124"/>
      <c r="D3" s="124"/>
      <c r="E3" s="124"/>
      <c r="F3" s="124"/>
      <c r="G3" s="386"/>
    </row>
    <row r="4" spans="1:15" ht="7.5" customHeight="1">
      <c r="A4" s="364"/>
    </row>
    <row r="5" spans="1:15" ht="21.75" customHeight="1">
      <c r="A5" s="975" t="s">
        <v>545</v>
      </c>
      <c r="B5" s="976"/>
      <c r="C5" s="977"/>
      <c r="D5" s="982" t="s">
        <v>79</v>
      </c>
      <c r="E5" s="956" t="s">
        <v>638</v>
      </c>
      <c r="F5" s="958"/>
      <c r="G5" s="993" t="s">
        <v>558</v>
      </c>
      <c r="H5" s="956" t="s">
        <v>82</v>
      </c>
      <c r="I5" s="958"/>
      <c r="J5" s="982" t="s">
        <v>83</v>
      </c>
      <c r="K5" s="993" t="s">
        <v>84</v>
      </c>
      <c r="L5" s="993" t="s">
        <v>658</v>
      </c>
      <c r="M5" s="994" t="s">
        <v>707</v>
      </c>
      <c r="N5" s="982" t="s">
        <v>85</v>
      </c>
    </row>
    <row r="6" spans="1:15" ht="13.5" customHeight="1">
      <c r="A6" s="911"/>
      <c r="B6" s="912"/>
      <c r="C6" s="978"/>
      <c r="D6" s="983"/>
      <c r="E6" s="983" t="s">
        <v>80</v>
      </c>
      <c r="F6" s="985" t="s">
        <v>81</v>
      </c>
      <c r="G6" s="985"/>
      <c r="H6" s="983" t="s">
        <v>80</v>
      </c>
      <c r="I6" s="985" t="s">
        <v>81</v>
      </c>
      <c r="J6" s="983"/>
      <c r="K6" s="985"/>
      <c r="L6" s="985"/>
      <c r="M6" s="995"/>
      <c r="N6" s="983"/>
    </row>
    <row r="7" spans="1:15" ht="26.25" customHeight="1">
      <c r="A7" s="911"/>
      <c r="B7" s="912"/>
      <c r="C7" s="978"/>
      <c r="D7" s="983"/>
      <c r="E7" s="983"/>
      <c r="F7" s="985"/>
      <c r="G7" s="985"/>
      <c r="H7" s="983"/>
      <c r="I7" s="985"/>
      <c r="J7" s="983"/>
      <c r="K7" s="985"/>
      <c r="L7" s="985"/>
      <c r="M7" s="995"/>
      <c r="N7" s="983"/>
    </row>
    <row r="8" spans="1:15" ht="21.75" customHeight="1">
      <c r="A8" s="979"/>
      <c r="B8" s="980"/>
      <c r="C8" s="981"/>
      <c r="D8" s="984"/>
      <c r="E8" s="984"/>
      <c r="F8" s="986"/>
      <c r="G8" s="986"/>
      <c r="H8" s="984"/>
      <c r="I8" s="986"/>
      <c r="J8" s="984"/>
      <c r="K8" s="986"/>
      <c r="L8" s="986"/>
      <c r="M8" s="996"/>
      <c r="N8" s="984"/>
    </row>
    <row r="9" spans="1:15" ht="12" customHeight="1">
      <c r="A9" s="987" t="s">
        <v>1431</v>
      </c>
      <c r="B9" s="990" t="s">
        <v>77</v>
      </c>
      <c r="C9" s="990"/>
      <c r="D9" s="973"/>
      <c r="E9" s="973"/>
      <c r="F9" s="973"/>
      <c r="G9" s="973"/>
      <c r="H9" s="973"/>
      <c r="I9" s="973"/>
      <c r="J9" s="973"/>
      <c r="K9" s="973"/>
      <c r="L9" s="973"/>
      <c r="M9" s="973"/>
      <c r="N9" s="991">
        <f>SUM(D9:M10)</f>
        <v>0</v>
      </c>
    </row>
    <row r="10" spans="1:15" ht="12" customHeight="1">
      <c r="A10" s="988"/>
      <c r="B10" s="990"/>
      <c r="C10" s="990"/>
      <c r="D10" s="974"/>
      <c r="E10" s="974"/>
      <c r="F10" s="974"/>
      <c r="G10" s="974"/>
      <c r="H10" s="974"/>
      <c r="I10" s="974"/>
      <c r="J10" s="974"/>
      <c r="K10" s="974"/>
      <c r="L10" s="974"/>
      <c r="M10" s="974"/>
      <c r="N10" s="992"/>
    </row>
    <row r="11" spans="1:15" ht="23.25" customHeight="1">
      <c r="A11" s="988"/>
      <c r="B11" s="990" t="s">
        <v>557</v>
      </c>
      <c r="C11" s="365" t="s">
        <v>708</v>
      </c>
      <c r="D11" s="350"/>
      <c r="E11" s="350"/>
      <c r="F11" s="350"/>
      <c r="G11" s="350"/>
      <c r="H11" s="350"/>
      <c r="I11" s="350"/>
      <c r="J11" s="350"/>
      <c r="K11" s="350"/>
      <c r="L11" s="350"/>
      <c r="M11" s="350"/>
      <c r="N11" s="380">
        <f>SUM(D11:M11)</f>
        <v>0</v>
      </c>
    </row>
    <row r="12" spans="1:15" ht="17.25" customHeight="1">
      <c r="A12" s="988"/>
      <c r="B12" s="990"/>
      <c r="C12" s="366" t="s">
        <v>709</v>
      </c>
      <c r="D12" s="504"/>
      <c r="E12" s="504"/>
      <c r="F12" s="504"/>
      <c r="G12" s="504"/>
      <c r="H12" s="504"/>
      <c r="I12" s="504"/>
      <c r="J12" s="504"/>
      <c r="K12" s="504"/>
      <c r="L12" s="504"/>
      <c r="M12" s="504"/>
      <c r="N12" s="381">
        <f>SUM(D12:M12)</f>
        <v>0</v>
      </c>
    </row>
    <row r="13" spans="1:15" ht="23">
      <c r="A13" s="988"/>
      <c r="B13" s="990"/>
      <c r="C13" s="367" t="s">
        <v>710</v>
      </c>
      <c r="D13" s="350"/>
      <c r="E13" s="350"/>
      <c r="F13" s="350"/>
      <c r="G13" s="350"/>
      <c r="H13" s="350"/>
      <c r="I13" s="350"/>
      <c r="J13" s="350"/>
      <c r="K13" s="350"/>
      <c r="L13" s="350"/>
      <c r="M13" s="350"/>
      <c r="N13" s="380">
        <f>SUM(D13:M13)</f>
        <v>0</v>
      </c>
    </row>
    <row r="14" spans="1:15" ht="17.25" customHeight="1">
      <c r="A14" s="989"/>
      <c r="B14" s="990"/>
      <c r="C14" s="513" t="s">
        <v>711</v>
      </c>
      <c r="D14" s="504"/>
      <c r="E14" s="504"/>
      <c r="F14" s="504"/>
      <c r="G14" s="504"/>
      <c r="H14" s="504"/>
      <c r="I14" s="504"/>
      <c r="J14" s="504"/>
      <c r="K14" s="504"/>
      <c r="L14" s="504"/>
      <c r="M14" s="504"/>
      <c r="N14" s="381">
        <f>SUM(D14:M14)</f>
        <v>0</v>
      </c>
    </row>
    <row r="15" spans="1:15" ht="12.75" customHeight="1">
      <c r="A15" s="1009" t="s">
        <v>1432</v>
      </c>
      <c r="B15" s="990" t="s">
        <v>77</v>
      </c>
      <c r="C15" s="990"/>
      <c r="D15" s="973"/>
      <c r="E15" s="973"/>
      <c r="F15" s="973"/>
      <c r="G15" s="973"/>
      <c r="H15" s="973"/>
      <c r="I15" s="973"/>
      <c r="J15" s="973"/>
      <c r="K15" s="973"/>
      <c r="L15" s="973"/>
      <c r="M15" s="973"/>
      <c r="N15" s="991">
        <f>SUM(D15:M16)</f>
        <v>0</v>
      </c>
    </row>
    <row r="16" spans="1:15" ht="12.75" customHeight="1">
      <c r="A16" s="1010"/>
      <c r="B16" s="990"/>
      <c r="C16" s="990"/>
      <c r="D16" s="974"/>
      <c r="E16" s="974"/>
      <c r="F16" s="974"/>
      <c r="G16" s="974"/>
      <c r="H16" s="974"/>
      <c r="I16" s="974"/>
      <c r="J16" s="974"/>
      <c r="K16" s="974"/>
      <c r="L16" s="974"/>
      <c r="M16" s="974"/>
      <c r="N16" s="992"/>
    </row>
    <row r="17" spans="1:15" ht="23">
      <c r="A17" s="1010"/>
      <c r="B17" s="990" t="s">
        <v>557</v>
      </c>
      <c r="C17" s="365" t="s">
        <v>708</v>
      </c>
      <c r="D17" s="350"/>
      <c r="E17" s="350"/>
      <c r="F17" s="350"/>
      <c r="G17" s="350"/>
      <c r="H17" s="350"/>
      <c r="I17" s="350"/>
      <c r="J17" s="350"/>
      <c r="K17" s="350"/>
      <c r="L17" s="350"/>
      <c r="M17" s="350"/>
      <c r="N17" s="380">
        <f>SUM(D17:M17)</f>
        <v>0</v>
      </c>
    </row>
    <row r="18" spans="1:15" ht="17.25" customHeight="1">
      <c r="A18" s="1010"/>
      <c r="B18" s="990"/>
      <c r="C18" s="366" t="s">
        <v>709</v>
      </c>
      <c r="D18" s="504"/>
      <c r="E18" s="504"/>
      <c r="F18" s="504"/>
      <c r="G18" s="504"/>
      <c r="H18" s="504"/>
      <c r="I18" s="504"/>
      <c r="J18" s="504"/>
      <c r="K18" s="504"/>
      <c r="L18" s="504"/>
      <c r="M18" s="504"/>
      <c r="N18" s="381">
        <f>SUM(D18:M18)</f>
        <v>0</v>
      </c>
    </row>
    <row r="19" spans="1:15" ht="23">
      <c r="A19" s="1010"/>
      <c r="B19" s="990"/>
      <c r="C19" s="367" t="s">
        <v>710</v>
      </c>
      <c r="D19" s="350"/>
      <c r="E19" s="350"/>
      <c r="F19" s="350"/>
      <c r="G19" s="350"/>
      <c r="H19" s="350"/>
      <c r="I19" s="350"/>
      <c r="J19" s="350"/>
      <c r="K19" s="350"/>
      <c r="L19" s="350"/>
      <c r="M19" s="350"/>
      <c r="N19" s="380">
        <f>SUM(D19:M19)</f>
        <v>0</v>
      </c>
    </row>
    <row r="20" spans="1:15" ht="17.25" customHeight="1">
      <c r="A20" s="1010"/>
      <c r="B20" s="990"/>
      <c r="C20" s="513" t="s">
        <v>711</v>
      </c>
      <c r="D20" s="504"/>
      <c r="E20" s="504"/>
      <c r="F20" s="504"/>
      <c r="G20" s="504"/>
      <c r="H20" s="504"/>
      <c r="I20" s="504"/>
      <c r="J20" s="504"/>
      <c r="K20" s="504"/>
      <c r="L20" s="504"/>
      <c r="M20" s="504"/>
      <c r="N20" s="381">
        <f>SUM(D20:M20)</f>
        <v>0</v>
      </c>
    </row>
    <row r="21" spans="1:15" ht="15.75" customHeight="1">
      <c r="A21" s="1010"/>
      <c r="B21" s="997" t="s">
        <v>813</v>
      </c>
      <c r="C21" s="997"/>
      <c r="D21" s="973"/>
      <c r="E21" s="973"/>
      <c r="F21" s="973"/>
      <c r="G21" s="973"/>
      <c r="H21" s="973"/>
      <c r="I21" s="973"/>
      <c r="J21" s="973"/>
      <c r="K21" s="973"/>
      <c r="L21" s="973"/>
      <c r="M21" s="973"/>
      <c r="N21" s="991">
        <f>SUM(D21:M22)</f>
        <v>0</v>
      </c>
    </row>
    <row r="22" spans="1:15" ht="13.5" customHeight="1">
      <c r="A22" s="1010"/>
      <c r="B22" s="997"/>
      <c r="C22" s="997"/>
      <c r="D22" s="974"/>
      <c r="E22" s="974"/>
      <c r="F22" s="974"/>
      <c r="G22" s="974"/>
      <c r="H22" s="974"/>
      <c r="I22" s="974"/>
      <c r="J22" s="974"/>
      <c r="K22" s="974"/>
      <c r="L22" s="974"/>
      <c r="M22" s="974"/>
      <c r="N22" s="992"/>
    </row>
    <row r="23" spans="1:15" ht="27.75" customHeight="1">
      <c r="A23" s="1010"/>
      <c r="B23" s="998" t="s">
        <v>712</v>
      </c>
      <c r="C23" s="999"/>
      <c r="D23" s="347"/>
      <c r="E23" s="351"/>
      <c r="F23" s="351"/>
      <c r="G23" s="1012" t="s">
        <v>1171</v>
      </c>
      <c r="H23" s="1013"/>
      <c r="I23" s="1013"/>
      <c r="J23" s="1013"/>
      <c r="K23" s="1013"/>
      <c r="L23" s="1013"/>
      <c r="M23" s="1013"/>
      <c r="N23" s="1013"/>
      <c r="O23" s="368"/>
    </row>
    <row r="24" spans="1:15" ht="18" customHeight="1">
      <c r="A24" s="1010"/>
      <c r="B24" s="1014" t="s">
        <v>1272</v>
      </c>
      <c r="C24" s="1015"/>
      <c r="D24" s="369"/>
      <c r="E24" s="991">
        <f>E21-E23</f>
        <v>0</v>
      </c>
      <c r="F24" s="505">
        <f>F21-F23</f>
        <v>0</v>
      </c>
      <c r="G24" s="354" t="s">
        <v>713</v>
      </c>
      <c r="H24" s="355"/>
      <c r="I24" s="356"/>
      <c r="J24" s="355"/>
      <c r="K24" s="355"/>
      <c r="L24" s="355"/>
      <c r="M24" s="355"/>
      <c r="N24" s="355"/>
      <c r="O24" s="368"/>
    </row>
    <row r="25" spans="1:15" ht="19.5" customHeight="1" thickBot="1">
      <c r="A25" s="1010"/>
      <c r="B25" s="1016"/>
      <c r="C25" s="1017"/>
      <c r="D25" s="370"/>
      <c r="E25" s="1020"/>
      <c r="F25" s="360">
        <f>H34</f>
        <v>0</v>
      </c>
      <c r="G25" s="357" t="s">
        <v>714</v>
      </c>
      <c r="H25" s="355"/>
      <c r="I25" s="356"/>
      <c r="J25" s="355"/>
      <c r="K25" s="355"/>
      <c r="L25" s="355"/>
      <c r="M25" s="355"/>
      <c r="N25" s="355"/>
    </row>
    <row r="26" spans="1:15" ht="21.5" thickBot="1">
      <c r="A26" s="1011"/>
      <c r="B26" s="1018"/>
      <c r="C26" s="1019"/>
      <c r="D26" s="371" t="s">
        <v>85</v>
      </c>
      <c r="E26" s="1005">
        <f>E24+F25</f>
        <v>0</v>
      </c>
      <c r="F26" s="1006"/>
      <c r="G26" s="358" t="s">
        <v>715</v>
      </c>
      <c r="H26" s="882" t="s">
        <v>716</v>
      </c>
      <c r="I26" s="882"/>
      <c r="J26" s="882"/>
      <c r="K26" s="1005" t="e">
        <f>J55</f>
        <v>#VALUE!</v>
      </c>
      <c r="L26" s="1007"/>
      <c r="M26" s="1006"/>
      <c r="N26" s="509"/>
    </row>
    <row r="27" spans="1:15" ht="17.25" customHeight="1">
      <c r="A27" s="372" t="s">
        <v>1286</v>
      </c>
      <c r="D27" s="1000" t="s">
        <v>1296</v>
      </c>
      <c r="E27" s="1001"/>
      <c r="F27" s="1001"/>
      <c r="G27" s="1001"/>
      <c r="H27" s="1001"/>
      <c r="I27" s="1001"/>
      <c r="J27" s="1001"/>
      <c r="K27" s="1001"/>
      <c r="L27" s="1001"/>
      <c r="M27" s="1001"/>
    </row>
    <row r="28" spans="1:15" ht="17.25" customHeight="1">
      <c r="A28" s="372" t="s">
        <v>78</v>
      </c>
    </row>
    <row r="29" spans="1:15" s="620" customFormat="1" ht="39" customHeight="1">
      <c r="A29" s="1008" t="s">
        <v>1170</v>
      </c>
      <c r="B29" s="1008"/>
      <c r="C29" s="1008"/>
      <c r="D29" s="1008"/>
      <c r="E29" s="1008"/>
      <c r="F29" s="1008"/>
      <c r="G29" s="1008"/>
      <c r="H29" s="1008"/>
      <c r="I29" s="1008"/>
      <c r="J29" s="1008"/>
      <c r="K29" s="1008"/>
      <c r="L29" s="1008"/>
      <c r="M29" s="1008"/>
      <c r="N29" s="1008"/>
    </row>
    <row r="30" spans="1:15">
      <c r="A30" s="372"/>
      <c r="D30" s="373" t="s">
        <v>1274</v>
      </c>
    </row>
    <row r="31" spans="1:15" ht="5.25" customHeight="1">
      <c r="A31" s="372"/>
    </row>
    <row r="32" spans="1:15" ht="13.5" customHeight="1">
      <c r="A32" s="372"/>
      <c r="C32" s="374" t="s">
        <v>546</v>
      </c>
      <c r="H32" s="361">
        <f>'P14'!P44</f>
        <v>0</v>
      </c>
      <c r="I32" s="374" t="s">
        <v>871</v>
      </c>
      <c r="J32" s="1000" t="s">
        <v>1172</v>
      </c>
      <c r="K32" s="1000"/>
      <c r="L32" s="1000"/>
      <c r="M32" s="1000"/>
      <c r="N32" s="1000"/>
    </row>
    <row r="33" spans="1:14">
      <c r="A33" s="372"/>
      <c r="C33" s="374" t="s">
        <v>717</v>
      </c>
      <c r="H33" s="352">
        <v>160</v>
      </c>
      <c r="I33" s="374" t="s">
        <v>86</v>
      </c>
      <c r="J33" s="1000"/>
      <c r="K33" s="1000"/>
      <c r="L33" s="1000"/>
      <c r="M33" s="1000"/>
      <c r="N33" s="1000"/>
    </row>
    <row r="34" spans="1:14">
      <c r="A34" s="372"/>
      <c r="C34" s="374" t="s">
        <v>1273</v>
      </c>
      <c r="H34" s="392">
        <f>ROUNDDOWN(H32/H33,0)</f>
        <v>0</v>
      </c>
      <c r="I34" s="374" t="s">
        <v>49</v>
      </c>
    </row>
    <row r="35" spans="1:14" ht="7.5" customHeight="1">
      <c r="A35" s="372"/>
    </row>
    <row r="36" spans="1:14">
      <c r="A36" s="372" t="s">
        <v>718</v>
      </c>
    </row>
    <row r="37" spans="1:14" ht="6.75" customHeight="1">
      <c r="A37" s="372"/>
      <c r="C37" s="374"/>
    </row>
    <row r="38" spans="1:14">
      <c r="A38" s="372" t="s">
        <v>872</v>
      </c>
    </row>
    <row r="39" spans="1:14">
      <c r="A39" s="372" t="s">
        <v>818</v>
      </c>
    </row>
    <row r="40" spans="1:14">
      <c r="A40" s="372"/>
      <c r="C40" s="375" t="s">
        <v>944</v>
      </c>
    </row>
    <row r="41" spans="1:14" s="787" customFormat="1">
      <c r="C41" s="788" t="s">
        <v>1415</v>
      </c>
    </row>
    <row r="42" spans="1:14" ht="8.25" customHeight="1"/>
    <row r="43" spans="1:14">
      <c r="A43" s="376" t="s">
        <v>719</v>
      </c>
      <c r="B43" s="376"/>
      <c r="C43" s="376"/>
      <c r="D43" s="376"/>
      <c r="E43" s="376"/>
      <c r="F43" s="558">
        <v>5</v>
      </c>
      <c r="G43" s="349" t="s">
        <v>965</v>
      </c>
    </row>
    <row r="44" spans="1:14">
      <c r="A44" s="376"/>
      <c r="B44" s="1024" t="s">
        <v>1336</v>
      </c>
      <c r="C44" s="1025"/>
      <c r="D44" s="1026"/>
      <c r="E44" s="700" t="s">
        <v>202</v>
      </c>
      <c r="F44" s="362"/>
    </row>
    <row r="45" spans="1:14">
      <c r="A45" s="376"/>
      <c r="B45" s="1021" t="s">
        <v>1337</v>
      </c>
      <c r="C45" s="1022"/>
      <c r="D45" s="1023"/>
      <c r="E45" s="721" t="s">
        <v>202</v>
      </c>
      <c r="F45" s="362"/>
    </row>
    <row r="46" spans="1:14" ht="14.25" customHeight="1">
      <c r="A46" s="912"/>
      <c r="B46" s="1002" t="s">
        <v>57</v>
      </c>
      <c r="C46" s="1002"/>
      <c r="D46" s="1003"/>
      <c r="E46" s="382">
        <f>IF(AND($F$43&gt;=4,$F$43&lt;=9),HLOOKUP(F43,'p8'!2:24,4,0),HLOOKUP(F43,'p8'!26:48,4,0))</f>
        <v>0</v>
      </c>
      <c r="F46" s="508" t="s">
        <v>49</v>
      </c>
      <c r="G46" s="511" t="s">
        <v>547</v>
      </c>
      <c r="H46" s="377">
        <v>3</v>
      </c>
      <c r="I46" s="511" t="s">
        <v>548</v>
      </c>
      <c r="J46" s="1004">
        <f>ROUNDDOWN(E46/H46,1)</f>
        <v>0</v>
      </c>
      <c r="K46" s="1004"/>
      <c r="L46" s="377" t="s">
        <v>49</v>
      </c>
      <c r="M46" s="377"/>
      <c r="N46" s="378"/>
    </row>
    <row r="47" spans="1:14" ht="14.25" customHeight="1">
      <c r="A47" s="912"/>
      <c r="B47" s="956" t="s">
        <v>62</v>
      </c>
      <c r="C47" s="957"/>
      <c r="D47" s="958"/>
      <c r="E47" s="383">
        <f>IF(AND($F$43&gt;=4,$F$43&lt;=9),HLOOKUP(F43,'p8'!2:24,7,0),HLOOKUP(F43,'p8'!26:48,7,0))</f>
        <v>0</v>
      </c>
      <c r="F47" s="718" t="s">
        <v>49</v>
      </c>
      <c r="G47" s="719" t="s">
        <v>547</v>
      </c>
      <c r="H47" s="722" t="str">
        <f>IF(E45="無","6","5")</f>
        <v>6</v>
      </c>
      <c r="I47" s="719" t="s">
        <v>548</v>
      </c>
      <c r="J47" s="1004">
        <f>ROUNDDOWN(E47/H47,1)</f>
        <v>0</v>
      </c>
      <c r="K47" s="1004"/>
      <c r="L47" s="377" t="s">
        <v>49</v>
      </c>
      <c r="M47" s="377"/>
      <c r="N47" s="378"/>
    </row>
    <row r="48" spans="1:14" ht="14">
      <c r="A48" s="912"/>
      <c r="B48" s="956" t="s">
        <v>63</v>
      </c>
      <c r="C48" s="957"/>
      <c r="D48" s="958"/>
      <c r="E48" s="383">
        <f>IF(L2="該当",IF(AND($F$43&gt;=4,$F$43&lt;=9),HLOOKUP(F43,'p8'!2:24,10,0)+HLOOKUP(F43,'p7'!3:17,6,0),HLOOKUP(F43,'p8'!26:48,10,0)+HLOOKUP(F43,'p7'!19:33,6,0)),IF(AND($F$43&gt;=4,$F$43&lt;=9),HLOOKUP(F43,'p8'!2:24,10,0),HLOOKUP(F43,'p8'!26:48,10,0)))</f>
        <v>0</v>
      </c>
      <c r="F48" s="508" t="s">
        <v>49</v>
      </c>
      <c r="G48" s="511" t="s">
        <v>547</v>
      </c>
      <c r="H48" s="377">
        <v>6</v>
      </c>
      <c r="I48" s="511" t="s">
        <v>548</v>
      </c>
      <c r="J48" s="1004">
        <f>ROUNDDOWN(E48/H48,1)</f>
        <v>0</v>
      </c>
      <c r="K48" s="1004"/>
      <c r="L48" s="377" t="s">
        <v>49</v>
      </c>
      <c r="M48" s="377"/>
      <c r="N48" s="378"/>
    </row>
    <row r="49" spans="1:14" ht="14">
      <c r="A49" s="912"/>
      <c r="B49" s="956" t="s">
        <v>549</v>
      </c>
      <c r="C49" s="957"/>
      <c r="D49" s="958"/>
      <c r="E49" s="383">
        <f>IF(L2="該当",IF(AND($F$43&gt;=4,$F$43&lt;=9),HLOOKUP(F43,'p8'!2:24,13,0),HLOOKUP(F43,'p8'!26:48,13,0))+IF(AND($F$43&gt;=4,$F$43&lt;=9),HLOOKUP(F43,'p7'!3:17,8,0),HLOOKUP(F43,'p7'!19:33,8,0)),IF(AND($F$43&gt;=4,$F$43&lt;=9),HLOOKUP(F43,'p8'!2:24,13,0),HLOOKUP(F43,'p8'!26:48,13,0))+IF(AND($F$43&gt;=4,$F$43&lt;=9),HLOOKUP(F43,'p7'!3:17,6,0)+HLOOKUP(F43,'p7'!3:17,8,0),HLOOKUP(F43,'p7'!19:33,6,0)+HLOOKUP(F43,'p7'!19:33,8,0)))</f>
        <v>0</v>
      </c>
      <c r="F49" s="508" t="s">
        <v>49</v>
      </c>
      <c r="G49" s="511" t="s">
        <v>547</v>
      </c>
      <c r="H49" s="697" t="str">
        <f>IF(E44="無","15","20")</f>
        <v>15</v>
      </c>
      <c r="I49" s="511" t="s">
        <v>548</v>
      </c>
      <c r="J49" s="1004">
        <f>ROUNDDOWN(E49/H49,1)</f>
        <v>0</v>
      </c>
      <c r="K49" s="1004"/>
      <c r="L49" s="377" t="s">
        <v>49</v>
      </c>
      <c r="M49" s="377"/>
      <c r="N49" s="378"/>
    </row>
    <row r="50" spans="1:14" ht="14">
      <c r="A50" s="912"/>
      <c r="B50" s="956" t="s">
        <v>550</v>
      </c>
      <c r="C50" s="957"/>
      <c r="D50" s="958"/>
      <c r="E50" s="383">
        <f>IF(AND($F$43&gt;=4,$F$43&lt;=9),HLOOKUP(F43,'p8'!2:24,16,0)+HLOOKUP(F43,'p8'!2:24,19,0),HLOOKUP(F43,'p8'!26:48,16,0)+HLOOKUP(F43,'p8'!26:48,19,0))+IF(AND($F$43&gt;=4,$F$43&lt;=9),HLOOKUP(F43,'p7'!3:17,10,0)+HLOOKUP(F43,'p7'!3:17,12,0),HLOOKUP(F43,'p7'!19:33,10,0)+HLOOKUP(F43,'p7'!19:33,12,0))</f>
        <v>0</v>
      </c>
      <c r="F50" s="508" t="s">
        <v>49</v>
      </c>
      <c r="G50" s="511" t="s">
        <v>547</v>
      </c>
      <c r="H50" s="701" t="str">
        <f>IF(E44="無","25","30")</f>
        <v>25</v>
      </c>
      <c r="I50" s="511" t="s">
        <v>548</v>
      </c>
      <c r="J50" s="1004">
        <f>ROUNDDOWN(E50/H50,1)</f>
        <v>0</v>
      </c>
      <c r="K50" s="1004"/>
      <c r="L50" s="377" t="s">
        <v>49</v>
      </c>
      <c r="M50" s="377"/>
      <c r="N50" s="378"/>
    </row>
    <row r="51" spans="1:14" ht="14.5" thickBot="1">
      <c r="A51" s="506"/>
      <c r="B51" s="970" t="s">
        <v>559</v>
      </c>
      <c r="C51" s="971"/>
      <c r="D51" s="971"/>
      <c r="E51" s="971"/>
      <c r="F51" s="971"/>
      <c r="G51" s="971"/>
      <c r="H51" s="971"/>
      <c r="I51" s="971"/>
      <c r="J51" s="971"/>
      <c r="K51" s="971"/>
      <c r="L51" s="971"/>
      <c r="M51" s="971"/>
      <c r="N51" s="972"/>
    </row>
    <row r="52" spans="1:14" ht="14.5" thickBot="1">
      <c r="A52" s="912"/>
      <c r="B52" s="956" t="s">
        <v>87</v>
      </c>
      <c r="C52" s="957"/>
      <c r="D52" s="958"/>
      <c r="E52" s="964"/>
      <c r="F52" s="965"/>
      <c r="G52" s="965"/>
      <c r="H52" s="965"/>
      <c r="I52" s="966"/>
      <c r="J52" s="962">
        <f>SUM(J46:K50)</f>
        <v>0</v>
      </c>
      <c r="K52" s="963"/>
      <c r="L52" s="377" t="s">
        <v>49</v>
      </c>
      <c r="M52" s="377"/>
      <c r="N52" s="378"/>
    </row>
    <row r="53" spans="1:14" ht="14.5" thickBot="1">
      <c r="A53" s="912"/>
      <c r="B53" s="956" t="s">
        <v>87</v>
      </c>
      <c r="C53" s="957"/>
      <c r="D53" s="958"/>
      <c r="E53" s="964" t="s">
        <v>551</v>
      </c>
      <c r="F53" s="965"/>
      <c r="G53" s="965"/>
      <c r="H53" s="965"/>
      <c r="I53" s="966"/>
      <c r="J53" s="962">
        <f>ROUND(J52,0)</f>
        <v>0</v>
      </c>
      <c r="K53" s="963"/>
      <c r="L53" s="377" t="s">
        <v>49</v>
      </c>
      <c r="M53" s="377" t="s">
        <v>552</v>
      </c>
      <c r="N53" s="378" t="s">
        <v>553</v>
      </c>
    </row>
    <row r="54" spans="1:14" ht="14.25" customHeight="1" thickBot="1">
      <c r="A54" s="912"/>
      <c r="B54" s="967" t="s">
        <v>639</v>
      </c>
      <c r="C54" s="968"/>
      <c r="D54" s="968"/>
      <c r="E54" s="968"/>
      <c r="F54" s="968"/>
      <c r="G54" s="968"/>
      <c r="H54" s="968"/>
      <c r="I54" s="969"/>
      <c r="J54" s="960" t="str">
        <f>IF('p1'!G8="","定員漏れ！",IF('p1'!G8&lt;=90,1,0))</f>
        <v>定員漏れ！</v>
      </c>
      <c r="K54" s="961"/>
      <c r="L54" s="377" t="s">
        <v>49</v>
      </c>
      <c r="M54" s="377" t="s">
        <v>552</v>
      </c>
      <c r="N54" s="378" t="s">
        <v>554</v>
      </c>
    </row>
    <row r="55" spans="1:14" ht="14.25" customHeight="1" thickBot="1">
      <c r="A55" s="912"/>
      <c r="B55" s="956" t="s">
        <v>555</v>
      </c>
      <c r="C55" s="957"/>
      <c r="D55" s="958"/>
      <c r="E55" s="348"/>
      <c r="F55" s="379"/>
      <c r="G55" s="377"/>
      <c r="H55" s="377"/>
      <c r="I55" s="377"/>
      <c r="J55" s="962" t="e">
        <f>J54+J53</f>
        <v>#VALUE!</v>
      </c>
      <c r="K55" s="963"/>
      <c r="L55" s="377" t="s">
        <v>49</v>
      </c>
      <c r="M55" s="377" t="s">
        <v>552</v>
      </c>
      <c r="N55" s="378" t="s">
        <v>556</v>
      </c>
    </row>
    <row r="56" spans="1:14" ht="45.5" customHeight="1">
      <c r="A56" s="510"/>
      <c r="B56" s="959" t="s">
        <v>1338</v>
      </c>
      <c r="C56" s="959"/>
      <c r="D56" s="959"/>
      <c r="E56" s="959"/>
      <c r="F56" s="959"/>
      <c r="G56" s="959"/>
      <c r="H56" s="959"/>
      <c r="I56" s="959"/>
      <c r="J56" s="959"/>
      <c r="K56" s="959"/>
      <c r="L56" s="959"/>
      <c r="M56" s="959"/>
      <c r="N56" s="959"/>
    </row>
    <row r="57" spans="1:14" ht="15" customHeight="1">
      <c r="A57" s="363"/>
      <c r="B57" s="954"/>
      <c r="C57" s="955"/>
      <c r="D57" s="955"/>
      <c r="E57" s="955"/>
      <c r="F57" s="955"/>
      <c r="G57" s="955"/>
      <c r="H57" s="955"/>
      <c r="I57" s="955"/>
      <c r="J57" s="955"/>
      <c r="K57" s="955"/>
      <c r="L57" s="955"/>
      <c r="M57" s="955"/>
    </row>
    <row r="58" spans="1:14" ht="15" customHeight="1"/>
    <row r="59" spans="1:14" ht="14.25" customHeight="1"/>
    <row r="60" spans="1:14" ht="14.25" customHeight="1"/>
    <row r="61" spans="1:14" ht="15" customHeight="1"/>
    <row r="62" spans="1:14" ht="21" customHeight="1"/>
  </sheetData>
  <sheetProtection formatCells="0" formatColumns="0" formatRows="0" autoFilter="0" pivotTables="0"/>
  <mergeCells count="91">
    <mergeCell ref="A46:A50"/>
    <mergeCell ref="J49:K49"/>
    <mergeCell ref="G23:N23"/>
    <mergeCell ref="B24:C26"/>
    <mergeCell ref="E24:E25"/>
    <mergeCell ref="B50:D50"/>
    <mergeCell ref="B49:D49"/>
    <mergeCell ref="B47:D47"/>
    <mergeCell ref="J47:K47"/>
    <mergeCell ref="B45:D45"/>
    <mergeCell ref="B44:D44"/>
    <mergeCell ref="M21:M22"/>
    <mergeCell ref="K21:K22"/>
    <mergeCell ref="H21:H22"/>
    <mergeCell ref="J50:K50"/>
    <mergeCell ref="F21:F22"/>
    <mergeCell ref="J46:K46"/>
    <mergeCell ref="J21:J22"/>
    <mergeCell ref="E26:F26"/>
    <mergeCell ref="J48:K48"/>
    <mergeCell ref="H26:J26"/>
    <mergeCell ref="K26:M26"/>
    <mergeCell ref="A29:N29"/>
    <mergeCell ref="A15:A26"/>
    <mergeCell ref="B17:B20"/>
    <mergeCell ref="N21:N22"/>
    <mergeCell ref="G21:G22"/>
    <mergeCell ref="F15:F16"/>
    <mergeCell ref="I21:I22"/>
    <mergeCell ref="L21:L22"/>
    <mergeCell ref="G9:G10"/>
    <mergeCell ref="G15:G16"/>
    <mergeCell ref="M9:M10"/>
    <mergeCell ref="I15:I16"/>
    <mergeCell ref="A52:A55"/>
    <mergeCell ref="B15:C16"/>
    <mergeCell ref="B9:C10"/>
    <mergeCell ref="D21:D22"/>
    <mergeCell ref="E21:E22"/>
    <mergeCell ref="D15:D16"/>
    <mergeCell ref="E15:E16"/>
    <mergeCell ref="B21:C22"/>
    <mergeCell ref="B23:C23"/>
    <mergeCell ref="D27:M27"/>
    <mergeCell ref="B46:D46"/>
    <mergeCell ref="J32:N33"/>
    <mergeCell ref="N9:N10"/>
    <mergeCell ref="L9:L10"/>
    <mergeCell ref="N15:N16"/>
    <mergeCell ref="K15:K16"/>
    <mergeCell ref="H6:H8"/>
    <mergeCell ref="G5:G8"/>
    <mergeCell ref="L15:L16"/>
    <mergeCell ref="M15:M16"/>
    <mergeCell ref="K9:K10"/>
    <mergeCell ref="N5:N8"/>
    <mergeCell ref="L5:L8"/>
    <mergeCell ref="M5:M8"/>
    <mergeCell ref="H15:H16"/>
    <mergeCell ref="J15:J16"/>
    <mergeCell ref="H9:H10"/>
    <mergeCell ref="I6:I8"/>
    <mergeCell ref="J5:J8"/>
    <mergeCell ref="K5:K8"/>
    <mergeCell ref="H5:I5"/>
    <mergeCell ref="I9:I10"/>
    <mergeCell ref="J9:J10"/>
    <mergeCell ref="A5:C8"/>
    <mergeCell ref="D5:D8"/>
    <mergeCell ref="E6:E8"/>
    <mergeCell ref="F6:F8"/>
    <mergeCell ref="A9:A14"/>
    <mergeCell ref="E5:F5"/>
    <mergeCell ref="D9:D10"/>
    <mergeCell ref="E9:E10"/>
    <mergeCell ref="F9:F10"/>
    <mergeCell ref="B11:B14"/>
    <mergeCell ref="B57:M57"/>
    <mergeCell ref="B48:D48"/>
    <mergeCell ref="B56:N56"/>
    <mergeCell ref="J54:K54"/>
    <mergeCell ref="B55:D55"/>
    <mergeCell ref="J55:K55"/>
    <mergeCell ref="E52:I52"/>
    <mergeCell ref="B54:I54"/>
    <mergeCell ref="J53:K53"/>
    <mergeCell ref="B53:D53"/>
    <mergeCell ref="E53:I53"/>
    <mergeCell ref="J52:K52"/>
    <mergeCell ref="B51:N51"/>
    <mergeCell ref="B52:D52"/>
  </mergeCells>
  <phoneticPr fontId="9"/>
  <dataValidations count="3">
    <dataValidation type="list" allowBlank="1" showInputMessage="1" showErrorMessage="1" sqref="L2" xr:uid="{00000000-0002-0000-0800-000000000000}">
      <formula1>"該当,非該当"</formula1>
    </dataValidation>
    <dataValidation type="list" allowBlank="1" showInputMessage="1" showErrorMessage="1" sqref="E44:E45" xr:uid="{0D045E86-E5E0-48D9-8875-4F4CB4C51DAE}">
      <formula1>"無,有"</formula1>
    </dataValidation>
    <dataValidation type="list" allowBlank="1" showInputMessage="1" showErrorMessage="1" sqref="F43" xr:uid="{1EABDE4B-2BD6-4377-8455-807610A8EC34}">
      <formula1>"4,5,6,7,8,9,10,11,12,1,2,3"</formula1>
    </dataValidation>
  </dataValidations>
  <printOptions horizontalCentered="1"/>
  <pageMargins left="0.51181102362204722" right="0.51181102362204722" top="0.74803149606299213" bottom="0.55118110236220474" header="0.31496062992125984" footer="0.31496062992125984"/>
  <pageSetup paperSize="9" scale="85" orientation="portrait" r:id="rId1"/>
  <headerFooter>
    <oddFooter>&amp;A</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25</vt:i4>
      </vt:variant>
    </vt:vector>
  </HeadingPairs>
  <TitlesOfParts>
    <vt:vector size="59" baseType="lpstr">
      <vt:lpstr>p1</vt:lpstr>
      <vt:lpstr>p2</vt:lpstr>
      <vt:lpstr>p3</vt:lpstr>
      <vt:lpstr>p4</vt:lpstr>
      <vt:lpstr>p5</vt:lpstr>
      <vt:lpstr>p6</vt:lpstr>
      <vt:lpstr>p7</vt:lpstr>
      <vt:lpstr>p8</vt:lpstr>
      <vt:lpstr>p9</vt:lpstr>
      <vt:lpstr>p10</vt:lpstr>
      <vt:lpstr>p11</vt:lpstr>
      <vt:lpstr>P12 </vt:lpstr>
      <vt:lpstr>P13</vt:lpstr>
      <vt:lpstr>P14</vt:lpstr>
      <vt:lpstr>給与R8資料</vt:lpstr>
      <vt:lpstr>p15</vt:lpstr>
      <vt:lpstr>p16</vt:lpstr>
      <vt:lpstr>p17</vt:lpstr>
      <vt:lpstr>p18</vt:lpstr>
      <vt:lpstr>ｐ19</vt:lpstr>
      <vt:lpstr>ｐ20 </vt:lpstr>
      <vt:lpstr>ｐ21</vt:lpstr>
      <vt:lpstr>ｐ22</vt:lpstr>
      <vt:lpstr>ｐ23</vt:lpstr>
      <vt:lpstr>ｐ24 </vt:lpstr>
      <vt:lpstr>ｐ25</vt:lpstr>
      <vt:lpstr>ｐ26</vt:lpstr>
      <vt:lpstr>p27</vt:lpstr>
      <vt:lpstr>ｐ28</vt:lpstr>
      <vt:lpstr>ｐ29 </vt:lpstr>
      <vt:lpstr>ｐ30</vt:lpstr>
      <vt:lpstr>付属資料A</vt:lpstr>
      <vt:lpstr>付属資料B</vt:lpstr>
      <vt:lpstr>付属資料　記入例</vt:lpstr>
      <vt:lpstr>'p10'!Print_Area</vt:lpstr>
      <vt:lpstr>'p11'!Print_Area</vt:lpstr>
      <vt:lpstr>'P12 '!Print_Area</vt:lpstr>
      <vt:lpstr>'P13'!Print_Area</vt:lpstr>
      <vt:lpstr>'P14'!Print_Area</vt:lpstr>
      <vt:lpstr>'p15'!Print_Area</vt:lpstr>
      <vt:lpstr>'p18'!Print_Area</vt:lpstr>
      <vt:lpstr>'p2'!Print_Area</vt:lpstr>
      <vt:lpstr>'ｐ20 '!Print_Area</vt:lpstr>
      <vt:lpstr>'ｐ21'!Print_Area</vt:lpstr>
      <vt:lpstr>'ｐ22'!Print_Area</vt:lpstr>
      <vt:lpstr>'p27'!Print_Area</vt:lpstr>
      <vt:lpstr>'ｐ28'!Print_Area</vt:lpstr>
      <vt:lpstr>'ｐ29 '!Print_Area</vt:lpstr>
      <vt:lpstr>'p3'!Print_Area</vt:lpstr>
      <vt:lpstr>'ｐ30'!Print_Area</vt:lpstr>
      <vt:lpstr>'p7'!Print_Area</vt:lpstr>
      <vt:lpstr>'p8'!Print_Area</vt:lpstr>
      <vt:lpstr>'p9'!Print_Area</vt:lpstr>
      <vt:lpstr>'付属資料　記入例'!Print_Area</vt:lpstr>
      <vt:lpstr>付属資料A!Print_Area</vt:lpstr>
      <vt:lpstr>付属資料B!Print_Area</vt:lpstr>
      <vt:lpstr>'付属資料　記入例'!Print_Titles</vt:lpstr>
      <vt:lpstr>付属資料A!Print_Titles</vt:lpstr>
      <vt:lpstr>付属資料B!Print_Titles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神田　英司</dc:creator>
  <cp:lastModifiedBy>w</cp:lastModifiedBy>
  <cp:lastPrinted>2026-03-04T06:47:45Z</cp:lastPrinted>
  <dcterms:created xsi:type="dcterms:W3CDTF">2014-05-13T04:02:49Z</dcterms:created>
  <dcterms:modified xsi:type="dcterms:W3CDTF">2026-06-09T00:47:04Z</dcterms:modified>
</cp:coreProperties>
</file>