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31_地方公共団体による小規模事業者支援推進補助金\6  地域社会の課題解決を目指すちいさな企業応援補助金\R8\02募集開始\HP⁮掲載様式\"/>
    </mc:Choice>
  </mc:AlternateContent>
  <xr:revisionPtr revIDLastSave="0" documentId="13_ncr:1_{6A79D54C-E75E-4F87-A4D3-ED154515293D}" xr6:coauthVersionLast="47" xr6:coauthVersionMax="47" xr10:uidLastSave="{00000000-0000-0000-0000-000000000000}"/>
  <bookViews>
    <workbookView xWindow="-110" yWindow="-110" windowWidth="19420" windowHeight="11500" tabRatio="861" xr2:uid="{00000000-000D-0000-FFFF-FFFF00000000}"/>
  </bookViews>
  <sheets>
    <sheet name="計画書表紙　様式1" sheetId="30" r:id="rId1"/>
    <sheet name="事業計画書　別紙1-1-2" sheetId="29" r:id="rId2"/>
    <sheet name="経営計画資金計画　別紙1-2" sheetId="37" r:id="rId3"/>
    <sheet name="別紙1-3" sheetId="31" r:id="rId4"/>
    <sheet name="別紙1-4-1" sheetId="32" r:id="rId5"/>
    <sheet name="別紙1-4-2" sheetId="36" r:id="rId6"/>
    <sheet name="別紙1-5" sheetId="15" r:id="rId7"/>
    <sheet name="役員名簿" sheetId="16" r:id="rId8"/>
  </sheets>
  <externalReferences>
    <externalReference r:id="rId9"/>
  </externalReferences>
  <definedNames>
    <definedName name="_xlnm.Print_Area" localSheetId="2">'経営計画資金計画　別紙1-2'!$A$1:$J$39</definedName>
    <definedName name="_xlnm.Print_Area" localSheetId="0">'計画書表紙　様式1'!$A$1:$X$51</definedName>
    <definedName name="_xlnm.Print_Area" localSheetId="1">'事業計画書　別紙1-1-2'!$A$1:$V$47</definedName>
    <definedName name="_xlnm.Print_Area" localSheetId="3">'別紙1-3'!$A$1:$F$18</definedName>
    <definedName name="_xlnm.Print_Area" localSheetId="4">'別紙1-4-1'!$A$1:$J$41</definedName>
    <definedName name="_xlnm.Print_Area" localSheetId="5">'別紙1-4-2'!$A$1:$J$41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36" l="1"/>
  <c r="H20" i="36" s="1"/>
  <c r="G19" i="36"/>
  <c r="H19" i="36" s="1"/>
  <c r="I19" i="36" s="1"/>
  <c r="H18" i="36"/>
  <c r="G18" i="36"/>
  <c r="G17" i="36"/>
  <c r="H17" i="36" s="1"/>
  <c r="I17" i="36" s="1"/>
  <c r="G16" i="36"/>
  <c r="H16" i="36" s="1"/>
  <c r="G15" i="36"/>
  <c r="H15" i="36" s="1"/>
  <c r="I15" i="36" s="1"/>
  <c r="G13" i="36"/>
  <c r="H13" i="36" s="1"/>
  <c r="G12" i="36"/>
  <c r="H12" i="36" s="1"/>
  <c r="I12" i="36" s="1"/>
  <c r="G35" i="32"/>
  <c r="H35" i="32" s="1"/>
  <c r="G34" i="32"/>
  <c r="H34" i="32" s="1"/>
  <c r="I34" i="32" s="1"/>
  <c r="G18" i="32"/>
  <c r="H18" i="32" s="1"/>
  <c r="G17" i="32"/>
  <c r="H17" i="32" s="1"/>
  <c r="I17" i="32" s="1"/>
  <c r="G15" i="32"/>
  <c r="H15" i="32" s="1"/>
  <c r="I15" i="32" s="1"/>
  <c r="I27" i="32" s="1"/>
  <c r="H14" i="32"/>
  <c r="I14" i="32"/>
  <c r="G11" i="32"/>
  <c r="H11" i="32" s="1"/>
  <c r="G10" i="32"/>
  <c r="H10" i="32" s="1"/>
  <c r="I10" i="32" s="1"/>
  <c r="G8" i="32"/>
  <c r="H8" i="32" s="1"/>
  <c r="G7" i="32"/>
  <c r="H7" i="32" s="1"/>
  <c r="I7" i="32" s="1"/>
  <c r="H27" i="32" l="1"/>
  <c r="I29" i="37" l="1"/>
  <c r="J25" i="37"/>
  <c r="I25" i="37"/>
  <c r="H25" i="37"/>
  <c r="G25" i="37"/>
  <c r="F25" i="37"/>
  <c r="E24" i="37"/>
  <c r="D24" i="37"/>
  <c r="C24" i="37"/>
  <c r="E23" i="37"/>
  <c r="D23" i="37"/>
  <c r="C23" i="37"/>
  <c r="E22" i="37"/>
  <c r="E25" i="37" s="1"/>
  <c r="D22" i="37"/>
  <c r="D25" i="37" s="1"/>
  <c r="C22" i="37"/>
  <c r="C25" i="37" s="1"/>
  <c r="E20" i="37"/>
  <c r="D20" i="37"/>
  <c r="C20" i="37"/>
  <c r="E18" i="37"/>
  <c r="D18" i="37"/>
  <c r="C18" i="37"/>
  <c r="E17" i="37"/>
  <c r="D17" i="37"/>
  <c r="C17" i="37"/>
  <c r="E16" i="37"/>
  <c r="D16" i="37"/>
  <c r="C16" i="37"/>
  <c r="E15" i="37"/>
  <c r="D15" i="37"/>
  <c r="C15" i="37"/>
  <c r="E13" i="37"/>
  <c r="D13" i="37"/>
  <c r="C13" i="37"/>
  <c r="E11" i="37"/>
  <c r="D11" i="37"/>
  <c r="C11" i="37"/>
  <c r="J10" i="37"/>
  <c r="J12" i="37" s="1"/>
  <c r="I10" i="37"/>
  <c r="I12" i="37" s="1"/>
  <c r="H10" i="37"/>
  <c r="H12" i="37" s="1"/>
  <c r="G10" i="37"/>
  <c r="G12" i="37" s="1"/>
  <c r="F10" i="37"/>
  <c r="F12" i="37" s="1"/>
  <c r="E9" i="37"/>
  <c r="D9" i="37"/>
  <c r="C9" i="37"/>
  <c r="C10" i="37" s="1"/>
  <c r="C12" i="37" s="1"/>
  <c r="E8" i="37"/>
  <c r="E10" i="37" s="1"/>
  <c r="E12" i="37" s="1"/>
  <c r="D8" i="37"/>
  <c r="D10" i="37" s="1"/>
  <c r="D12" i="37" s="1"/>
  <c r="C8" i="37"/>
  <c r="D21" i="37" l="1"/>
  <c r="D14" i="37"/>
  <c r="D19" i="37"/>
  <c r="J19" i="37"/>
  <c r="J21" i="37" s="1"/>
  <c r="J14" i="37"/>
  <c r="F14" i="37"/>
  <c r="F19" i="37"/>
  <c r="F21" i="37" s="1"/>
  <c r="G14" i="37"/>
  <c r="G19" i="37"/>
  <c r="G21" i="37" s="1"/>
  <c r="H19" i="37"/>
  <c r="H21" i="37" s="1"/>
  <c r="H14" i="37"/>
  <c r="I19" i="37"/>
  <c r="I21" i="37" s="1"/>
  <c r="I14" i="37"/>
  <c r="E14" i="37"/>
  <c r="E19" i="37"/>
  <c r="E21" i="37"/>
  <c r="C19" i="37"/>
  <c r="C21" i="37" s="1"/>
  <c r="C14" i="37"/>
  <c r="P7" i="29" l="1"/>
  <c r="F6" i="37" l="1"/>
  <c r="G6" i="37"/>
  <c r="H6" i="37"/>
  <c r="I6" i="37"/>
  <c r="J6" i="37"/>
  <c r="F7" i="37"/>
  <c r="G7" i="37"/>
  <c r="H7" i="37"/>
  <c r="I7" i="37"/>
  <c r="J7" i="37"/>
  <c r="K25" i="37"/>
  <c r="I32" i="37"/>
  <c r="K32" i="37" s="1"/>
  <c r="I30" i="37"/>
  <c r="I31" i="37"/>
  <c r="E35" i="37"/>
  <c r="I35" i="37"/>
  <c r="E9" i="31" l="1"/>
  <c r="I36" i="32" l="1"/>
  <c r="I37" i="36"/>
  <c r="I30" i="36"/>
  <c r="I14" i="36"/>
  <c r="I9" i="36"/>
  <c r="I9" i="32"/>
  <c r="H22" i="36"/>
  <c r="G22" i="36"/>
  <c r="H9" i="32" l="1"/>
  <c r="J8" i="32" l="1"/>
  <c r="G35" i="36" l="1"/>
  <c r="H35" i="36" s="1"/>
  <c r="G36" i="36"/>
  <c r="H36" i="36" s="1"/>
  <c r="G34" i="36"/>
  <c r="H34" i="36" s="1"/>
  <c r="J22" i="36"/>
  <c r="J36" i="36" l="1"/>
  <c r="J34" i="36"/>
  <c r="D3" i="36" l="1"/>
  <c r="D3" i="32"/>
  <c r="P9" i="29"/>
  <c r="E9" i="29"/>
  <c r="I11" i="29"/>
  <c r="F11" i="29"/>
  <c r="E10" i="29"/>
  <c r="I6" i="29"/>
  <c r="F6" i="29"/>
  <c r="P5" i="29"/>
  <c r="E5" i="29"/>
  <c r="E13" i="31" l="1"/>
  <c r="E12" i="31"/>
  <c r="G28" i="36"/>
  <c r="H28" i="36" s="1"/>
  <c r="J28" i="36" s="1"/>
  <c r="G27" i="36"/>
  <c r="H27" i="36" s="1"/>
  <c r="J27" i="36" s="1"/>
  <c r="G26" i="36"/>
  <c r="H26" i="36" s="1"/>
  <c r="J26" i="36" s="1"/>
  <c r="G24" i="36"/>
  <c r="H24" i="36" s="1"/>
  <c r="J24" i="36" s="1"/>
  <c r="G23" i="36"/>
  <c r="H23" i="36" s="1"/>
  <c r="J23" i="36" s="1"/>
  <c r="E15" i="31"/>
  <c r="J35" i="36"/>
  <c r="G33" i="36"/>
  <c r="H33" i="36" s="1"/>
  <c r="J33" i="36" s="1"/>
  <c r="G32" i="36"/>
  <c r="H32" i="36" s="1"/>
  <c r="J32" i="36" s="1"/>
  <c r="G31" i="36"/>
  <c r="H31" i="36" s="1"/>
  <c r="J31" i="36" s="1"/>
  <c r="G29" i="36"/>
  <c r="H29" i="36" s="1"/>
  <c r="J29" i="36" s="1"/>
  <c r="G25" i="36"/>
  <c r="H25" i="36" s="1"/>
  <c r="J25" i="36" s="1"/>
  <c r="G21" i="36"/>
  <c r="H21" i="36" s="1"/>
  <c r="J21" i="36" s="1"/>
  <c r="J20" i="36"/>
  <c r="J19" i="36"/>
  <c r="J18" i="36"/>
  <c r="J17" i="36"/>
  <c r="J16" i="36"/>
  <c r="J15" i="36"/>
  <c r="J13" i="36"/>
  <c r="J12" i="36"/>
  <c r="G11" i="36"/>
  <c r="H11" i="36" s="1"/>
  <c r="J11" i="36" s="1"/>
  <c r="G10" i="36"/>
  <c r="H10" i="36" s="1"/>
  <c r="J10" i="36" s="1"/>
  <c r="G8" i="36"/>
  <c r="H8" i="36" s="1"/>
  <c r="J8" i="36" s="1"/>
  <c r="G7" i="36"/>
  <c r="H7" i="36" s="1"/>
  <c r="J7" i="36" s="1"/>
  <c r="E10" i="31"/>
  <c r="E8" i="31"/>
  <c r="G29" i="32"/>
  <c r="H29" i="32" s="1"/>
  <c r="J29" i="32" s="1"/>
  <c r="J35" i="32"/>
  <c r="G33" i="32"/>
  <c r="H33" i="32" s="1"/>
  <c r="J33" i="32" s="1"/>
  <c r="G32" i="32"/>
  <c r="H32" i="32" s="1"/>
  <c r="J32" i="32" s="1"/>
  <c r="G31" i="32"/>
  <c r="H31" i="32" s="1"/>
  <c r="J31" i="32" s="1"/>
  <c r="G30" i="32"/>
  <c r="H30" i="32" s="1"/>
  <c r="J30" i="32" s="1"/>
  <c r="G28" i="32"/>
  <c r="H28" i="32" s="1"/>
  <c r="J28" i="32" s="1"/>
  <c r="G26" i="32"/>
  <c r="H26" i="32" s="1"/>
  <c r="J26" i="32" s="1"/>
  <c r="G25" i="32"/>
  <c r="H25" i="32" s="1"/>
  <c r="G24" i="32"/>
  <c r="H24" i="32" s="1"/>
  <c r="J24" i="32" s="1"/>
  <c r="G23" i="32"/>
  <c r="H23" i="32" s="1"/>
  <c r="J23" i="32" s="1"/>
  <c r="G22" i="32"/>
  <c r="H22" i="32" s="1"/>
  <c r="J22" i="32" s="1"/>
  <c r="G21" i="32"/>
  <c r="H21" i="32" s="1"/>
  <c r="J21" i="32" s="1"/>
  <c r="G20" i="32"/>
  <c r="H20" i="32" s="1"/>
  <c r="J20" i="32" s="1"/>
  <c r="G19" i="32"/>
  <c r="H19" i="32" s="1"/>
  <c r="J19" i="32" s="1"/>
  <c r="J18" i="32"/>
  <c r="J17" i="32"/>
  <c r="G16" i="32"/>
  <c r="H16" i="32" s="1"/>
  <c r="J16" i="32" s="1"/>
  <c r="J15" i="32"/>
  <c r="G13" i="32"/>
  <c r="H13" i="32" s="1"/>
  <c r="J13" i="32" s="1"/>
  <c r="G12" i="32"/>
  <c r="H12" i="32" s="1"/>
  <c r="J11" i="32"/>
  <c r="J10" i="32"/>
  <c r="J14" i="32" l="1"/>
  <c r="J12" i="32"/>
  <c r="I38" i="36"/>
  <c r="E16" i="31" s="1"/>
  <c r="H36" i="32"/>
  <c r="J36" i="32" s="1"/>
  <c r="J34" i="32"/>
  <c r="J27" i="32"/>
  <c r="J25" i="32"/>
  <c r="G9" i="32"/>
  <c r="E14" i="31"/>
  <c r="G9" i="36"/>
  <c r="C12" i="31" s="1"/>
  <c r="G37" i="36"/>
  <c r="C15" i="31" s="1"/>
  <c r="H30" i="36"/>
  <c r="D14" i="31" s="1"/>
  <c r="H14" i="36"/>
  <c r="D13" i="31" s="1"/>
  <c r="G30" i="36"/>
  <c r="C14" i="31" s="1"/>
  <c r="H37" i="36"/>
  <c r="D15" i="31" s="1"/>
  <c r="G14" i="36"/>
  <c r="C13" i="31" s="1"/>
  <c r="G36" i="32"/>
  <c r="C10" i="31" s="1"/>
  <c r="G27" i="32"/>
  <c r="C9" i="31" s="1"/>
  <c r="G14" i="32"/>
  <c r="C8" i="31" s="1"/>
  <c r="D9" i="31" l="1"/>
  <c r="E7" i="31"/>
  <c r="C7" i="31"/>
  <c r="C11" i="31" s="1"/>
  <c r="D7" i="31"/>
  <c r="C16" i="31"/>
  <c r="G38" i="36"/>
  <c r="H9" i="36"/>
  <c r="D8" i="31"/>
  <c r="D10" i="31"/>
  <c r="G37" i="32"/>
  <c r="J9" i="32" l="1"/>
  <c r="I37" i="32"/>
  <c r="E11" i="31" s="1"/>
  <c r="E17" i="31" s="1"/>
  <c r="D11" i="31"/>
  <c r="C17" i="31"/>
  <c r="H38" i="36"/>
  <c r="D12" i="31"/>
  <c r="D16" i="31" s="1"/>
  <c r="H37" i="32"/>
  <c r="J36" i="30" l="1"/>
  <c r="J37" i="32"/>
  <c r="D17" i="31"/>
  <c r="J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P8" authorId="0" shapeId="0" xr:uid="{2C028CBB-0CFD-4F79-87AF-97EBA41061AE}">
      <text>
        <r>
          <rPr>
            <sz val="9"/>
            <color indexed="81"/>
            <rFont val="ＭＳ ゴシック"/>
            <family val="3"/>
            <charset val="128"/>
          </rPr>
          <t>登記上の住所</t>
        </r>
      </text>
    </comment>
    <comment ref="P9" authorId="0" shapeId="0" xr:uid="{6007BD57-EA6D-41CA-9038-0C813157EFD3}">
      <text>
        <r>
          <rPr>
            <sz val="9"/>
            <color indexed="81"/>
            <rFont val="ＭＳ ゴシック"/>
            <family val="3"/>
            <charset val="128"/>
          </rPr>
          <t>個人事業者の場合は、屋号を記載してください。</t>
        </r>
        <r>
          <rPr>
            <sz val="9"/>
            <color indexed="81"/>
            <rFont val="ＭＳ Ｐゴシック"/>
            <family val="3"/>
            <charset val="128"/>
          </rPr>
          <t xml:space="preserve">
</t>
        </r>
      </text>
    </comment>
    <comment ref="P10" authorId="0" shapeId="0" xr:uid="{F5B84DA5-3085-4B0B-89BF-D7B15D273F52}">
      <text>
        <r>
          <rPr>
            <sz val="9"/>
            <color indexed="81"/>
            <rFont val="ＭＳ ゴシック"/>
            <family val="3"/>
            <charset val="128"/>
          </rPr>
          <t>・代表者の役職・氏名
代表者印を捺印してください。
・個人事業者の場合は、「代表　○○○○」と記載してください。</t>
        </r>
        <r>
          <rPr>
            <sz val="9"/>
            <color indexed="81"/>
            <rFont val="ＭＳ Ｐゴシック"/>
            <family val="3"/>
            <charset val="128"/>
          </rPr>
          <t xml:space="preserve">
</t>
        </r>
      </text>
    </comment>
    <comment ref="R34" authorId="0" shapeId="0" xr:uid="{00000000-0006-0000-0000-000004000000}">
      <text>
        <r>
          <rPr>
            <sz val="9"/>
            <color indexed="81"/>
            <rFont val="ＭＳ ゴシック"/>
            <family val="3"/>
            <charset val="128"/>
          </rPr>
          <t>実施する事業区分に丸を付けてください。</t>
        </r>
      </text>
    </comment>
    <comment ref="J36" authorId="0" shapeId="0" xr:uid="{1EFB3B0E-3869-48B8-9DE5-BBE3144A01A7}">
      <text>
        <r>
          <rPr>
            <sz val="9"/>
            <color indexed="81"/>
            <rFont val="BIZ UDゴシック"/>
            <family val="3"/>
            <charset val="128"/>
          </rPr>
          <t>連携相手との合算の金額ではなく、申請者が受け取る予定の金額が記載されていますか？</t>
        </r>
      </text>
    </comment>
    <comment ref="B41" authorId="0" shapeId="0" xr:uid="{00000000-0006-0000-0000-000005000000}">
      <text>
        <r>
          <rPr>
            <sz val="9"/>
            <color indexed="81"/>
            <rFont val="ＭＳ ゴシック"/>
            <family val="3"/>
            <charset val="128"/>
          </rPr>
          <t>・新事業や補助事業の内容が分かる分かりやすい資料を２ページ以内で作成し添付してください。
・サイズはすべてＡ４サイズで、製本やホッチキス留めは避けて下さい。</t>
        </r>
      </text>
    </comment>
    <comment ref="B47" authorId="0" shapeId="0" xr:uid="{00000000-0006-0000-0000-000006000000}">
      <text>
        <r>
          <rPr>
            <sz val="9"/>
            <color indexed="81"/>
            <rFont val="ＭＳ ゴシック"/>
            <family val="3"/>
            <charset val="128"/>
          </rPr>
          <t>任意の様式は、次の事項を記載してください。
・役職名、氏名、よみがな、生年月日、性別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3" authorId="0" shapeId="0" xr:uid="{F496C173-3A5A-44AE-A347-59D8DE5B0C91}">
      <text>
        <r>
          <rPr>
            <sz val="9"/>
            <color indexed="81"/>
            <rFont val="ＭＳ ゴシック"/>
            <family val="3"/>
            <charset val="128"/>
          </rPr>
          <t>営業外収益との差引きはしないでください。</t>
        </r>
      </text>
    </comment>
    <comment ref="J16" authorId="0" shapeId="0" xr:uid="{BC067020-CB17-49CF-B293-969155ADF2E7}">
      <text>
        <r>
          <rPr>
            <sz val="9"/>
            <color indexed="81"/>
            <rFont val="ＭＳ ゴシック"/>
            <family val="3"/>
            <charset val="128"/>
          </rPr>
          <t xml:space="preserve">※「⑨設備投資額＋⑩運転資金＝⑮資金調達額」になるようにしてください。
</t>
        </r>
      </text>
    </comment>
    <comment ref="B28" authorId="0" shapeId="0" xr:uid="{CBE8D19B-758A-406A-9108-90CAF2B14D26}">
      <text>
        <r>
          <rPr>
            <sz val="12"/>
            <color indexed="81"/>
            <rFont val="BIZ UDゴシック"/>
            <family val="3"/>
            <charset val="128"/>
          </rPr>
          <t xml:space="preserve">※新事業で導入予定の設備を記載してください。
</t>
        </r>
        <r>
          <rPr>
            <sz val="11"/>
            <color indexed="81"/>
            <rFont val="BIZ UDゴシック"/>
            <family val="3"/>
            <charset val="128"/>
          </rPr>
          <t xml:space="preserve">
</t>
        </r>
        <r>
          <rPr>
            <sz val="10"/>
            <color indexed="81"/>
            <rFont val="BIZ UDゴシック"/>
            <family val="3"/>
            <charset val="128"/>
          </rPr>
          <t>・試作品の製作や実験等を行うために必要な機械装置、備品、器具工具等を購入するために支払われる経費。
・目的外使用が想定できる汎用機器（パソコン、プリンター等）や、販売のための製品を製造可能な設備については対象外。
・当補助金で購入した設備において販売物を生産した場合は、補助金の返還が必要が必要となります。</t>
        </r>
      </text>
    </comment>
    <comment ref="I32" authorId="0" shapeId="0" xr:uid="{03043A39-AF80-4111-8426-98D7C2610013}">
      <text>
        <r>
          <rPr>
            <sz val="9"/>
            <color indexed="81"/>
            <rFont val="ＭＳ ゴシック"/>
            <family val="3"/>
            <charset val="128"/>
          </rPr>
          <t xml:space="preserve">合計は、上記⑨設備投資額の合計と同額になるようにしてください。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E6" authorId="0" shapeId="0" xr:uid="{00000000-0006-0000-0300-000001000000}">
      <text>
        <r>
          <rPr>
            <sz val="11"/>
            <color indexed="10"/>
            <rFont val="BIZ UDゴシック"/>
            <family val="3"/>
            <charset val="128"/>
          </rPr>
          <t>金額は、すべて別紙１－４より
自動入力されます。
※水色セル以外は
　　入力しないでください</t>
        </r>
      </text>
    </comment>
    <comment ref="F6" authorId="1" shapeId="0" xr:uid="{00000000-0006-0000-0300-000002000000}">
      <text>
        <r>
          <rPr>
            <sz val="9"/>
            <color indexed="81"/>
            <rFont val="BIZ UDゴシック"/>
            <family val="3"/>
            <charset val="128"/>
          </rPr>
          <t>別表１－３に書いた委嘱先や委託先について備考欄に入力してください。
例）　○○教授（△△大学）　　株式会社○○　など</t>
        </r>
      </text>
    </comment>
    <comment ref="J8" authorId="2" shapeId="0" xr:uid="{00000000-0006-0000-0300-000003000000}">
      <text>
        <r>
          <rPr>
            <sz val="12"/>
            <color indexed="10"/>
            <rFont val="BIZ UDゴシック"/>
            <family val="3"/>
            <charset val="128"/>
          </rPr>
          <t>※申請後の経費の内容変更は、認められません。</t>
        </r>
        <r>
          <rPr>
            <sz val="11"/>
            <color indexed="81"/>
            <rFont val="BIZ UDゴシック"/>
            <family val="3"/>
            <charset val="128"/>
          </rPr>
          <t xml:space="preserve">
確実に執行できる計画を作成するようご注意ください。</t>
        </r>
      </text>
    </comment>
    <comment ref="E17" authorId="2" shapeId="0" xr:uid="{00000000-0006-0000-0300-000004000000}">
      <text>
        <r>
          <rPr>
            <b/>
            <sz val="9"/>
            <color indexed="81"/>
            <rFont val="ＭＳ Ｐゴシック"/>
            <family val="3"/>
            <charset val="128"/>
          </rPr>
          <t>補助金額の上限は50万円です。
　</t>
        </r>
        <r>
          <rPr>
            <sz val="9"/>
            <color indexed="81"/>
            <rFont val="ＭＳ Ｐゴシック"/>
            <family val="3"/>
            <charset val="128"/>
          </rPr>
          <t>50万円を超えた場合は「500,000」と入力してください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400-000001000000}">
      <text>
        <r>
          <rPr>
            <sz val="9"/>
            <color indexed="81"/>
            <rFont val="ＭＳ ゴシック"/>
            <family val="3"/>
            <charset val="128"/>
          </rPr>
          <t>様式にない経費区分や補助対象経費内容を作成することはできません。</t>
        </r>
      </text>
    </comment>
    <comment ref="C5" authorId="0" shapeId="0" xr:uid="{00000000-0006-0000-04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400-000003000000}">
      <text>
        <r>
          <rPr>
            <sz val="9"/>
            <color indexed="81"/>
            <rFont val="BIZ UDゴシック"/>
            <family val="3"/>
            <charset val="128"/>
          </rPr>
          <t>補助事業に要する経費　
　　　≧　補助対象経費（消費税や対象外経費を除いた額）</t>
        </r>
      </text>
    </comment>
    <comment ref="I5" authorId="0" shapeId="0" xr:uid="{00000000-0006-0000-04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
</t>
        </r>
        <r>
          <rPr>
            <sz val="9"/>
            <color indexed="81"/>
            <rFont val="ＭＳ ゴシック"/>
            <family val="3"/>
            <charset val="128"/>
          </rPr>
          <t xml:space="preserve">
</t>
        </r>
      </text>
    </comment>
    <comment ref="C7" authorId="0" shapeId="0" xr:uid="{774E7BDD-4EEE-4390-A09C-E3B918D08FA9}">
      <text>
        <r>
          <rPr>
            <sz val="9"/>
            <color indexed="81"/>
            <rFont val="ＭＳ ゴシック"/>
            <family val="3"/>
            <charset val="128"/>
          </rPr>
          <t>大学の先生など外部の専門家（個人）を利用する場合に記入。事業所等の場合は、委託費のコンサルタント費へ記入。</t>
        </r>
      </text>
    </comment>
    <comment ref="C10" authorId="0" shapeId="0" xr:uid="{80F767BE-1079-4E3D-BC84-E723292B0E85}">
      <text>
        <r>
          <rPr>
            <sz val="9"/>
            <color indexed="81"/>
            <rFont val="ＭＳ ゴシック"/>
            <family val="3"/>
            <charset val="128"/>
          </rPr>
          <t>大学の先生など職員以外の専門家等に支払う場合に記入。コンサルタント契約に含まれている場合は委託費のコンサルタント費へ記入。</t>
        </r>
      </text>
    </comment>
    <comment ref="C15" authorId="0" shapeId="0" xr:uid="{42C29FBC-5165-4AD1-987C-482070788482}">
      <text>
        <r>
          <rPr>
            <sz val="9"/>
            <color indexed="81"/>
            <rFont val="ＭＳ ゴシック"/>
            <family val="3"/>
            <charset val="128"/>
          </rPr>
          <t xml:space="preserve">必要な分量を、交付決定後に購入し、事業に利用した分量、用途の明細を作成できるものに限ります。
</t>
        </r>
      </text>
    </comment>
    <comment ref="C17" authorId="0" shapeId="0" xr:uid="{8DDE67CD-FA7B-416A-BC4B-DF509C72D172}">
      <text>
        <r>
          <rPr>
            <sz val="9"/>
            <color indexed="81"/>
            <rFont val="ＭＳ ゴシック"/>
            <family val="3"/>
            <charset val="128"/>
          </rPr>
          <t>試作品の製作や実験等を行うために必要な機械装置、備品、器具工具等を購入するために支払われる経費。営業活動の一環となる販売を目的とした製品を製造するための経費は対象外。試作品での販売物の生産は補助金の返還が必要。</t>
        </r>
      </text>
    </comment>
    <comment ref="C19" authorId="0" shapeId="0" xr:uid="{00000000-0006-0000-0400-000009000000}">
      <text>
        <r>
          <rPr>
            <sz val="9"/>
            <color indexed="81"/>
            <rFont val="ＭＳ ゴシック"/>
            <family val="3"/>
            <charset val="128"/>
          </rPr>
          <t>資料等の印刷費
（ただし取扱説明書など販売物への付属品は対象外。またトナーなど自社の消耗品は対象外。）</t>
        </r>
      </text>
    </comment>
    <comment ref="C21" authorId="0" shapeId="0" xr:uid="{00000000-0006-0000-0400-00000A000000}">
      <text>
        <r>
          <rPr>
            <sz val="9"/>
            <color indexed="81"/>
            <rFont val="ＭＳ ゴシック"/>
            <family val="3"/>
            <charset val="128"/>
          </rPr>
          <t>図書、参考文献、資料等</t>
        </r>
      </text>
    </comment>
    <comment ref="C23" authorId="0" shapeId="0" xr:uid="{00000000-0006-0000-0400-00000B000000}">
      <text>
        <r>
          <rPr>
            <sz val="9"/>
            <color indexed="81"/>
            <rFont val="ＭＳ ゴシック"/>
            <family val="3"/>
            <charset val="128"/>
          </rPr>
          <t xml:space="preserve">郵便代、運搬費等の外部への支払
</t>
        </r>
      </text>
    </comment>
    <comment ref="C25" authorId="0" shapeId="0" xr:uid="{00000000-0006-0000-0400-00000C000000}">
      <text>
        <r>
          <rPr>
            <sz val="9"/>
            <color indexed="81"/>
            <rFont val="ＭＳ ゴシック"/>
            <family val="3"/>
            <charset val="128"/>
          </rPr>
          <t>試作品の製作や実験等を行うために必要な機械装置、事務機器、倉庫、敷地等のレンタル料、リース料</t>
        </r>
      </text>
    </comment>
    <comment ref="C28" authorId="0" shapeId="0" xr:uid="{00000000-0006-0000-0400-00000D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O29" authorId="0" shapeId="0" xr:uid="{00000000-0006-0000-0400-00000E000000}">
      <text>
        <r>
          <rPr>
            <b/>
            <u/>
            <sz val="10"/>
            <color indexed="81"/>
            <rFont val="BIZ UDPゴシック"/>
            <family val="3"/>
            <charset val="128"/>
          </rPr>
          <t>委託料は契約書が必要となります。</t>
        </r>
      </text>
    </comment>
    <comment ref="C30" authorId="0" shapeId="0" xr:uid="{00000000-0006-0000-0400-00000F000000}">
      <text>
        <r>
          <rPr>
            <sz val="9"/>
            <color indexed="81"/>
            <rFont val="ＭＳ ゴシック"/>
            <family val="3"/>
            <charset val="128"/>
          </rPr>
          <t>委託契約書が必要になります。
契約時には、設計図面等の証拠が必要です。
修了後、販売物の生産に利用する場合は、補助金の返還が必要。</t>
        </r>
      </text>
    </comment>
    <comment ref="C32" authorId="0" shapeId="0" xr:uid="{00000000-0006-0000-0400-000010000000}">
      <text>
        <r>
          <rPr>
            <sz val="9"/>
            <color indexed="81"/>
            <rFont val="ＭＳ ゴシック"/>
            <family val="3"/>
            <charset val="128"/>
          </rPr>
          <t>補助期間内に、出願する特許権、実用新案権、意匠権、商標権等を取得するための弁理士等への支払。
特許庁への納付分は対象外。</t>
        </r>
      </text>
    </comment>
    <comment ref="C34" authorId="0" shapeId="0" xr:uid="{3B9C7285-4464-4007-8659-EE239DF8B3C7}">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400-000012000000}">
      <text>
        <r>
          <rPr>
            <sz val="9"/>
            <color indexed="81"/>
            <rFont val="ＭＳ ゴシック"/>
            <family val="3"/>
            <charset val="128"/>
          </rPr>
          <t>合計で、千円未満を切捨てします。（自動で切捨てになります。）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500-000001000000}">
      <text>
        <r>
          <rPr>
            <sz val="9"/>
            <color indexed="81"/>
            <rFont val="ＭＳ ゴシック"/>
            <family val="3"/>
            <charset val="128"/>
          </rPr>
          <t>様式にない経費区分や補助対象経費内容を作成することはできません。</t>
        </r>
      </text>
    </comment>
    <comment ref="C5" authorId="0" shapeId="0" xr:uid="{00000000-0006-0000-05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500-000003000000}">
      <text>
        <r>
          <rPr>
            <sz val="9"/>
            <color indexed="81"/>
            <rFont val="BIZ UDゴシック"/>
            <family val="3"/>
            <charset val="128"/>
          </rPr>
          <t>補助事業に要する経費　
　　　≧　補助対象経費（消費税や対象外経費を除いた額）</t>
        </r>
      </text>
    </comment>
    <comment ref="I5" authorId="0" shapeId="0" xr:uid="{00000000-0006-0000-05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t>
        </r>
      </text>
    </comment>
    <comment ref="C7" authorId="0" shapeId="0" xr:uid="{00000000-0006-0000-0500-000005000000}">
      <text>
        <r>
          <rPr>
            <sz val="9"/>
            <color indexed="81"/>
            <rFont val="ＭＳ Ｐゴシック"/>
            <family val="3"/>
            <charset val="128"/>
          </rPr>
          <t>大学の先生など外部の専門家（個人）を利用する場合に記入。事業所等の場合は、委託費のコンサルタント費へ記入。</t>
        </r>
      </text>
    </comment>
    <comment ref="I9" authorId="0" shapeId="0" xr:uid="{00000000-0006-0000-0500-000006000000}">
      <text>
        <r>
          <rPr>
            <sz val="9"/>
            <color indexed="81"/>
            <rFont val="ＭＳ ゴシック"/>
            <family val="3"/>
            <charset val="128"/>
          </rPr>
          <t>合計が合わなくなるので、小計の上下に行を挿入しないでください。</t>
        </r>
      </text>
    </comment>
    <comment ref="C10" authorId="0" shapeId="0" xr:uid="{00000000-0006-0000-0500-000007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C12" authorId="0" shapeId="0" xr:uid="{0235CA50-0981-44A5-B74E-4D94EF7D1D2D}">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I14" authorId="0" shapeId="0" xr:uid="{00000000-0006-0000-0500-000009000000}">
      <text>
        <r>
          <rPr>
            <sz val="9"/>
            <color indexed="81"/>
            <rFont val="ＭＳ ゴシック"/>
            <family val="3"/>
            <charset val="128"/>
          </rPr>
          <t>合計が合わなくなるので、小計の上下に行を挿入しないでください。</t>
        </r>
      </text>
    </comment>
    <comment ref="C15" authorId="0" shapeId="0" xr:uid="{A73BC698-C15E-4E25-AC7D-AC7FF0212D5A}">
      <text>
        <r>
          <rPr>
            <sz val="9"/>
            <color indexed="81"/>
            <rFont val="ＭＳ ゴシック"/>
            <family val="3"/>
            <charset val="128"/>
          </rPr>
          <t>販売や契約を行うための出展料は対象外</t>
        </r>
      </text>
    </comment>
    <comment ref="C17" authorId="0" shapeId="0" xr:uid="{B5DC612F-A645-4FBF-8672-582984C8566C}">
      <text>
        <r>
          <rPr>
            <sz val="9"/>
            <color indexed="81"/>
            <rFont val="ＭＳ ゴシック"/>
            <family val="3"/>
            <charset val="128"/>
          </rPr>
          <t xml:space="preserve">展示ブースの装飾等、会場の整備費
</t>
        </r>
      </text>
    </comment>
    <comment ref="C19" authorId="0" shapeId="0" xr:uid="{02BE6413-8C3B-45B5-BF9D-75174ECBEDA6}">
      <text>
        <r>
          <rPr>
            <sz val="9"/>
            <color indexed="81"/>
            <rFont val="ＭＳ ゴシック"/>
            <family val="3"/>
            <charset val="128"/>
          </rPr>
          <t>チラシ・パンフレット・ポスター等
販売物の印刷は対象外</t>
        </r>
      </text>
    </comment>
    <comment ref="C21" authorId="0" shapeId="0" xr:uid="{00000000-0006-0000-0500-00000D000000}">
      <text>
        <r>
          <rPr>
            <sz val="9"/>
            <color indexed="81"/>
            <rFont val="ＭＳ ゴシック"/>
            <family val="3"/>
            <charset val="128"/>
          </rPr>
          <t>図書、参考文献、資料等</t>
        </r>
      </text>
    </comment>
    <comment ref="C23" authorId="0" shapeId="0" xr:uid="{00000000-0006-0000-0500-00000E000000}">
      <text>
        <r>
          <rPr>
            <sz val="9"/>
            <color indexed="81"/>
            <rFont val="ＭＳ ゴシック"/>
            <family val="3"/>
            <charset val="128"/>
          </rPr>
          <t>郵便代、運搬費等の外部への支払</t>
        </r>
      </text>
    </comment>
    <comment ref="C25" authorId="0" shapeId="0" xr:uid="{00000000-0006-0000-0500-00000F000000}">
      <text>
        <r>
          <rPr>
            <sz val="9"/>
            <color indexed="81"/>
            <rFont val="ＭＳ ゴシック"/>
            <family val="3"/>
            <charset val="128"/>
          </rPr>
          <t>試作品展示場所の利用料等</t>
        </r>
      </text>
    </comment>
    <comment ref="C26" authorId="0" shapeId="0" xr:uid="{00000000-0006-0000-0500-000010000000}">
      <text>
        <r>
          <rPr>
            <sz val="9"/>
            <color indexed="81"/>
            <rFont val="ＭＳ ゴシック"/>
            <family val="3"/>
            <charset val="128"/>
          </rPr>
          <t>新聞（折り込み台を含む）、ＴＶ、ラジオ、インターネット等による広告。製品・商品・事業の内容を伝えるものが対象。</t>
        </r>
      </text>
    </comment>
    <comment ref="C27" authorId="0" shapeId="0" xr:uid="{00000000-0006-0000-0500-000011000000}">
      <text>
        <r>
          <rPr>
            <sz val="9"/>
            <color indexed="81"/>
            <rFont val="ＭＳ ゴシック"/>
            <family val="3"/>
            <charset val="128"/>
          </rPr>
          <t>展示会等での通訳、資料等の翻訳料</t>
        </r>
      </text>
    </comment>
    <comment ref="C28" authorId="0" shapeId="0" xr:uid="{00000000-0006-0000-0500-000012000000}">
      <text>
        <r>
          <rPr>
            <sz val="9"/>
            <color indexed="81"/>
            <rFont val="ＭＳ ゴシック"/>
            <family val="3"/>
            <charset val="128"/>
          </rPr>
          <t>職員が受ける講習等についての受講料</t>
        </r>
      </text>
    </comment>
    <comment ref="C29" authorId="0" shapeId="0" xr:uid="{00000000-0006-0000-0500-000013000000}">
      <text>
        <r>
          <rPr>
            <sz val="9"/>
            <color indexed="81"/>
            <rFont val="ＭＳ ゴシック"/>
            <family val="3"/>
            <charset val="128"/>
          </rPr>
          <t>展示品等への保険料</t>
        </r>
      </text>
    </comment>
    <comment ref="I30" authorId="0" shapeId="0" xr:uid="{00000000-0006-0000-0500-000014000000}">
      <text>
        <r>
          <rPr>
            <sz val="9"/>
            <color indexed="81"/>
            <rFont val="ＭＳ ゴシック"/>
            <family val="3"/>
            <charset val="128"/>
          </rPr>
          <t>合計が合わなくなるので、小計の上下に行を挿入しないでください。</t>
        </r>
      </text>
    </comment>
    <comment ref="C31" authorId="0" shapeId="0" xr:uid="{00000000-0006-0000-0500-000015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N32" authorId="0" shapeId="0" xr:uid="{00000000-0006-0000-0500-000016000000}">
      <text>
        <r>
          <rPr>
            <sz val="10"/>
            <color indexed="81"/>
            <rFont val="BIZ UDゴシック"/>
            <family val="3"/>
            <charset val="128"/>
          </rPr>
          <t>委託料は契約書が必要となります。</t>
        </r>
      </text>
    </comment>
    <comment ref="C33" authorId="0" shapeId="0" xr:uid="{00000000-0006-0000-0500-000017000000}">
      <text>
        <r>
          <rPr>
            <sz val="9"/>
            <color indexed="81"/>
            <rFont val="ＭＳ ゴシック"/>
            <family val="3"/>
            <charset val="128"/>
          </rPr>
          <t>委託契約書が必要になります。
調査する毎日の報告書・調査資料・結果など成果物が必要。</t>
        </r>
      </text>
    </comment>
    <comment ref="C35" authorId="0" shapeId="0" xr:uid="{00000000-0006-0000-0500-000018000000}">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500-000019000000}">
      <text>
        <r>
          <rPr>
            <sz val="9"/>
            <color indexed="81"/>
            <rFont val="ＭＳ ゴシック"/>
            <family val="3"/>
            <charset val="128"/>
          </rPr>
          <t>合計が合わなくなるので、小計の上下に行を挿入しないでください。</t>
        </r>
      </text>
    </comment>
    <comment ref="I38" authorId="0" shapeId="0" xr:uid="{00000000-0006-0000-0500-00001A000000}">
      <text>
        <r>
          <rPr>
            <sz val="9"/>
            <color indexed="81"/>
            <rFont val="BIZ UDゴシック"/>
            <family val="3"/>
            <charset val="128"/>
          </rPr>
          <t>合計で、千円未満を切捨てします。（自動で切捨てになります。）</t>
        </r>
      </text>
    </comment>
  </commentList>
</comments>
</file>

<file path=xl/sharedStrings.xml><?xml version="1.0" encoding="utf-8"?>
<sst xmlns="http://schemas.openxmlformats.org/spreadsheetml/2006/main" count="310" uniqueCount="257">
  <si>
    <t>記</t>
  </si>
  <si>
    <t>謝金</t>
  </si>
  <si>
    <t>旅費</t>
  </si>
  <si>
    <t>委託費</t>
  </si>
  <si>
    <t>小計</t>
  </si>
  <si>
    <t>専門家謝金</t>
    <rPh sb="0" eb="3">
      <t>センモンカ</t>
    </rPh>
    <rPh sb="3" eb="5">
      <t>シャキン</t>
    </rPh>
    <phoneticPr fontId="3"/>
  </si>
  <si>
    <t>小計</t>
    <rPh sb="0" eb="2">
      <t>ショウケイ</t>
    </rPh>
    <phoneticPr fontId="3"/>
  </si>
  <si>
    <t>旅費</t>
    <rPh sb="0" eb="2">
      <t>リョヒ</t>
    </rPh>
    <phoneticPr fontId="3"/>
  </si>
  <si>
    <t>印刷製本費</t>
    <rPh sb="0" eb="2">
      <t>インサツ</t>
    </rPh>
    <rPh sb="2" eb="4">
      <t>セイホン</t>
    </rPh>
    <rPh sb="4" eb="5">
      <t>ヒ</t>
    </rPh>
    <phoneticPr fontId="3"/>
  </si>
  <si>
    <t>資料購入費</t>
    <rPh sb="0" eb="2">
      <t>シリョウ</t>
    </rPh>
    <rPh sb="2" eb="5">
      <t>コウニュウヒ</t>
    </rPh>
    <phoneticPr fontId="3"/>
  </si>
  <si>
    <t>申請者</t>
    <rPh sb="0" eb="3">
      <t>シンセイシャ</t>
    </rPh>
    <phoneticPr fontId="4"/>
  </si>
  <si>
    <t>小計</t>
    <rPh sb="0" eb="2">
      <t>ショウケイ</t>
    </rPh>
    <phoneticPr fontId="4"/>
  </si>
  <si>
    <t>経費区分</t>
    <rPh sb="0" eb="2">
      <t>ケイヒ</t>
    </rPh>
    <rPh sb="2" eb="4">
      <t>クブン</t>
    </rPh>
    <phoneticPr fontId="4"/>
  </si>
  <si>
    <t>補助対象経費</t>
    <rPh sb="0" eb="2">
      <t>ホジョ</t>
    </rPh>
    <rPh sb="2" eb="4">
      <t>タイショウ</t>
    </rPh>
    <rPh sb="4" eb="6">
      <t>ケイヒ</t>
    </rPh>
    <phoneticPr fontId="4"/>
  </si>
  <si>
    <t>補助金申請額</t>
    <rPh sb="0" eb="3">
      <t>ホジョキン</t>
    </rPh>
    <rPh sb="3" eb="6">
      <t>シンセイガク</t>
    </rPh>
    <phoneticPr fontId="4"/>
  </si>
  <si>
    <t>合計</t>
    <rPh sb="0" eb="2">
      <t>ゴウケイ</t>
    </rPh>
    <phoneticPr fontId="4"/>
  </si>
  <si>
    <t>通信運搬費</t>
    <rPh sb="0" eb="2">
      <t>ツウシン</t>
    </rPh>
    <rPh sb="2" eb="5">
      <t>ウンパンヒ</t>
    </rPh>
    <phoneticPr fontId="3"/>
  </si>
  <si>
    <t>原材料費</t>
    <rPh sb="0" eb="4">
      <t>ゲンザイリョウヒ</t>
    </rPh>
    <phoneticPr fontId="3"/>
  </si>
  <si>
    <t>会場整備費</t>
    <rPh sb="0" eb="2">
      <t>カイジョウ</t>
    </rPh>
    <rPh sb="2" eb="5">
      <t>セイビヒ</t>
    </rPh>
    <phoneticPr fontId="3"/>
  </si>
  <si>
    <t>専門家旅費</t>
    <rPh sb="0" eb="3">
      <t>センモンカ</t>
    </rPh>
    <rPh sb="3" eb="5">
      <t>リョヒ</t>
    </rPh>
    <phoneticPr fontId="3"/>
  </si>
  <si>
    <t>（単位：円）</t>
    <rPh sb="1" eb="3">
      <t>タンイ</t>
    </rPh>
    <rPh sb="4" eb="5">
      <t>エン</t>
    </rPh>
    <phoneticPr fontId="4"/>
  </si>
  <si>
    <t>謝金</t>
    <rPh sb="0" eb="2">
      <t>シャキン</t>
    </rPh>
    <phoneticPr fontId="3"/>
  </si>
  <si>
    <t>事業費</t>
    <rPh sb="0" eb="3">
      <t>ジギョウヒ</t>
    </rPh>
    <phoneticPr fontId="3"/>
  </si>
  <si>
    <t>コンサルタント費</t>
    <rPh sb="7" eb="8">
      <t>ヒ</t>
    </rPh>
    <phoneticPr fontId="3"/>
  </si>
  <si>
    <t>製造・改良等委託費</t>
    <rPh sb="0" eb="2">
      <t>セイゾウ</t>
    </rPh>
    <rPh sb="3" eb="5">
      <t>カイリョウ</t>
    </rPh>
    <rPh sb="5" eb="6">
      <t>トウ</t>
    </rPh>
    <rPh sb="6" eb="9">
      <t>イタクヒ</t>
    </rPh>
    <phoneticPr fontId="3"/>
  </si>
  <si>
    <t>事業費</t>
    <rPh sb="0" eb="2">
      <t>ジギョウ</t>
    </rPh>
    <phoneticPr fontId="4"/>
  </si>
  <si>
    <t>事業費</t>
    <phoneticPr fontId="4"/>
  </si>
  <si>
    <t>職員旅費</t>
  </si>
  <si>
    <t>借損料</t>
  </si>
  <si>
    <t>試験分析等委託費</t>
  </si>
  <si>
    <t>誓　　　　約　　　　書</t>
  </si>
  <si>
    <t>　　　　</t>
  </si>
  <si>
    <t xml:space="preserve"> ではありません。</t>
  </si>
  <si>
    <t>役員名簿</t>
    <rPh sb="0" eb="2">
      <t>ヤクイン</t>
    </rPh>
    <rPh sb="2" eb="4">
      <t>メイボ</t>
    </rPh>
    <phoneticPr fontId="4"/>
  </si>
  <si>
    <t>氏名</t>
    <rPh sb="0" eb="2">
      <t>シメイ</t>
    </rPh>
    <phoneticPr fontId="4"/>
  </si>
  <si>
    <t>よみがな</t>
    <phoneticPr fontId="4"/>
  </si>
  <si>
    <t>生年月日</t>
    <rPh sb="0" eb="2">
      <t>セイネン</t>
    </rPh>
    <rPh sb="2" eb="4">
      <t>ガッピ</t>
    </rPh>
    <phoneticPr fontId="4"/>
  </si>
  <si>
    <t>役職名</t>
    <rPh sb="0" eb="3">
      <t>ヤクショクメイ</t>
    </rPh>
    <phoneticPr fontId="4"/>
  </si>
  <si>
    <t>１　申請者</t>
    <rPh sb="2" eb="5">
      <t>シンセイシャ</t>
    </rPh>
    <phoneticPr fontId="4"/>
  </si>
  <si>
    <t>補助事業計画書</t>
    <rPh sb="0" eb="2">
      <t>ホジョ</t>
    </rPh>
    <rPh sb="2" eb="4">
      <t>ジギョウ</t>
    </rPh>
    <rPh sb="4" eb="7">
      <t>ケイカクショ</t>
    </rPh>
    <phoneticPr fontId="4"/>
  </si>
  <si>
    <t>資本金</t>
    <rPh sb="0" eb="3">
      <t>シホンキン</t>
    </rPh>
    <phoneticPr fontId="4"/>
  </si>
  <si>
    <t>従業員数</t>
    <rPh sb="0" eb="3">
      <t>ジュウギョウイン</t>
    </rPh>
    <rPh sb="3" eb="4">
      <t>スウ</t>
    </rPh>
    <phoneticPr fontId="4"/>
  </si>
  <si>
    <t>代表者
職・氏名</t>
    <rPh sb="0" eb="3">
      <t>ダイヒョウシャ</t>
    </rPh>
    <rPh sb="4" eb="5">
      <t>ショク</t>
    </rPh>
    <rPh sb="6" eb="8">
      <t>シメイ</t>
    </rPh>
    <phoneticPr fontId="4"/>
  </si>
  <si>
    <t>〒</t>
    <phoneticPr fontId="4"/>
  </si>
  <si>
    <t>電話番号</t>
    <rPh sb="0" eb="2">
      <t>デンワ</t>
    </rPh>
    <rPh sb="2" eb="4">
      <t>バンゴウ</t>
    </rPh>
    <phoneticPr fontId="4"/>
  </si>
  <si>
    <t>E-mailアドレス</t>
    <phoneticPr fontId="4"/>
  </si>
  <si>
    <t>２　企業概要等（既存事業に関して記載してください。）</t>
    <rPh sb="2" eb="4">
      <t>キギョウ</t>
    </rPh>
    <rPh sb="4" eb="6">
      <t>ガイヨウ</t>
    </rPh>
    <rPh sb="6" eb="7">
      <t>トウ</t>
    </rPh>
    <rPh sb="8" eb="10">
      <t>キゾン</t>
    </rPh>
    <rPh sb="10" eb="12">
      <t>ジギョウ</t>
    </rPh>
    <rPh sb="13" eb="14">
      <t>カン</t>
    </rPh>
    <rPh sb="16" eb="18">
      <t>キサイ</t>
    </rPh>
    <phoneticPr fontId="4"/>
  </si>
  <si>
    <t>事業計画名</t>
    <rPh sb="0" eb="2">
      <t>ジギョウ</t>
    </rPh>
    <rPh sb="2" eb="4">
      <t>ケイカク</t>
    </rPh>
    <rPh sb="4" eb="5">
      <t>メイ</t>
    </rPh>
    <phoneticPr fontId="4"/>
  </si>
  <si>
    <t>年度</t>
    <rPh sb="0" eb="2">
      <t>ネンド</t>
    </rPh>
    <phoneticPr fontId="4"/>
  </si>
  <si>
    <t>補助金名・承認制度名</t>
    <rPh sb="0" eb="3">
      <t>ホジョキン</t>
    </rPh>
    <rPh sb="3" eb="4">
      <t>メイ</t>
    </rPh>
    <rPh sb="5" eb="7">
      <t>ショウニン</t>
    </rPh>
    <rPh sb="7" eb="9">
      <t>セイド</t>
    </rPh>
    <rPh sb="9" eb="10">
      <t>メイ</t>
    </rPh>
    <phoneticPr fontId="4"/>
  </si>
  <si>
    <t>〒</t>
  </si>
  <si>
    <t>人</t>
    <rPh sb="0" eb="1">
      <t>ニン</t>
    </rPh>
    <phoneticPr fontId="4"/>
  </si>
  <si>
    <t>年</t>
    <rPh sb="0" eb="1">
      <t>ネン</t>
    </rPh>
    <phoneticPr fontId="4"/>
  </si>
  <si>
    <t>万円</t>
    <rPh sb="0" eb="2">
      <t>マンエン</t>
    </rPh>
    <phoneticPr fontId="4"/>
  </si>
  <si>
    <t>連絡担当者</t>
    <rPh sb="0" eb="2">
      <t>レンラク</t>
    </rPh>
    <rPh sb="2" eb="5">
      <t>タントウシャ</t>
    </rPh>
    <phoneticPr fontId="4"/>
  </si>
  <si>
    <t>職・氏名</t>
    <rPh sb="0" eb="1">
      <t>ショク</t>
    </rPh>
    <rPh sb="2" eb="4">
      <t>シメイ</t>
    </rPh>
    <phoneticPr fontId="4"/>
  </si>
  <si>
    <t>別記</t>
    <rPh sb="0" eb="2">
      <t>ベッキ</t>
    </rPh>
    <phoneticPr fontId="4"/>
  </si>
  <si>
    <t>滋賀県知事　あて</t>
    <rPh sb="0" eb="2">
      <t>シガ</t>
    </rPh>
    <rPh sb="2" eb="5">
      <t>ケンチジ</t>
    </rPh>
    <phoneticPr fontId="4"/>
  </si>
  <si>
    <t>住所</t>
    <rPh sb="0" eb="2">
      <t>ジュウショ</t>
    </rPh>
    <phoneticPr fontId="4"/>
  </si>
  <si>
    <t>住所（支社等の場合）</t>
    <rPh sb="0" eb="2">
      <t>ジュウショ</t>
    </rPh>
    <rPh sb="3" eb="5">
      <t>シシャ</t>
    </rPh>
    <rPh sb="5" eb="6">
      <t>トウ</t>
    </rPh>
    <rPh sb="7" eb="9">
      <t>バアイ</t>
    </rPh>
    <phoneticPr fontId="4"/>
  </si>
  <si>
    <t>E-mail</t>
    <phoneticPr fontId="4"/>
  </si>
  <si>
    <t>記</t>
    <rPh sb="0" eb="1">
      <t>キ</t>
    </rPh>
    <phoneticPr fontId="4"/>
  </si>
  <si>
    <t>１　補助事業の内容</t>
    <rPh sb="2" eb="4">
      <t>ホジョ</t>
    </rPh>
    <rPh sb="4" eb="6">
      <t>ジギョウ</t>
    </rPh>
    <rPh sb="7" eb="9">
      <t>ナイヨウ</t>
    </rPh>
    <phoneticPr fontId="4"/>
  </si>
  <si>
    <t>２　実施計画名および事業区分</t>
    <rPh sb="2" eb="4">
      <t>ジッシ</t>
    </rPh>
    <rPh sb="4" eb="6">
      <t>ケイカク</t>
    </rPh>
    <rPh sb="6" eb="7">
      <t>メイ</t>
    </rPh>
    <rPh sb="10" eb="12">
      <t>ジギョウ</t>
    </rPh>
    <rPh sb="12" eb="14">
      <t>クブン</t>
    </rPh>
    <phoneticPr fontId="4"/>
  </si>
  <si>
    <t>４　損益計算書および貸借対照表（直近期末分・販売費および一般管理費の明細、製造原価報告書を含む）</t>
  </si>
  <si>
    <t>６　役員名簿（法人の場合）</t>
  </si>
  <si>
    <t>７　暴力団等に該当しない旨の誓約書（別紙１－５）</t>
  </si>
  <si>
    <t>：</t>
    <phoneticPr fontId="4"/>
  </si>
  <si>
    <t>販路開拓事業</t>
    <rPh sb="0" eb="2">
      <t>ハンロ</t>
    </rPh>
    <rPh sb="2" eb="4">
      <t>カイタク</t>
    </rPh>
    <rPh sb="4" eb="6">
      <t>ジギョウ</t>
    </rPh>
    <phoneticPr fontId="4"/>
  </si>
  <si>
    <t>円</t>
    <rPh sb="0" eb="1">
      <t>エン</t>
    </rPh>
    <phoneticPr fontId="4"/>
  </si>
  <si>
    <t>添付書類</t>
    <phoneticPr fontId="4"/>
  </si>
  <si>
    <t>１　新事業および補助事業内容に関する補足説明資料（計２ページ以内）</t>
    <phoneticPr fontId="4"/>
  </si>
  <si>
    <t>備考
(専門家、展示会名、委託先等)</t>
    <rPh sb="0" eb="2">
      <t>ビコウ</t>
    </rPh>
    <rPh sb="4" eb="7">
      <t>センモンカ</t>
    </rPh>
    <rPh sb="8" eb="11">
      <t>テンジカイ</t>
    </rPh>
    <rPh sb="11" eb="12">
      <t>メイ</t>
    </rPh>
    <rPh sb="13" eb="16">
      <t>イタクサキ</t>
    </rPh>
    <rPh sb="16" eb="17">
      <t>トウ</t>
    </rPh>
    <phoneticPr fontId="4"/>
  </si>
  <si>
    <t>販路開拓事業</t>
    <rPh sb="0" eb="2">
      <t>ハンロ</t>
    </rPh>
    <rPh sb="2" eb="4">
      <t>カイタク</t>
    </rPh>
    <rPh sb="4" eb="6">
      <t>ジギョウ</t>
    </rPh>
    <phoneticPr fontId="4"/>
  </si>
  <si>
    <t>事業
区分</t>
    <rPh sb="0" eb="2">
      <t>ジギョウ</t>
    </rPh>
    <rPh sb="3" eb="5">
      <t>クブン</t>
    </rPh>
    <phoneticPr fontId="4"/>
  </si>
  <si>
    <t>↓</t>
    <phoneticPr fontId="4"/>
  </si>
  <si>
    <t>別紙１－４－１</t>
    <rPh sb="0" eb="2">
      <t>ベッシ</t>
    </rPh>
    <phoneticPr fontId="4"/>
  </si>
  <si>
    <t>実施計画名</t>
    <rPh sb="0" eb="2">
      <t>ジッシ</t>
    </rPh>
    <rPh sb="2" eb="4">
      <t>ケイカク</t>
    </rPh>
    <rPh sb="4" eb="5">
      <t>メイ</t>
    </rPh>
    <phoneticPr fontId="4"/>
  </si>
  <si>
    <t>経費区分</t>
    <rPh sb="0" eb="2">
      <t>ケイヒ</t>
    </rPh>
    <rPh sb="2" eb="4">
      <t>クブン</t>
    </rPh>
    <phoneticPr fontId="4"/>
  </si>
  <si>
    <t>内容</t>
    <rPh sb="0" eb="2">
      <t>ナイヨウ</t>
    </rPh>
    <phoneticPr fontId="4"/>
  </si>
  <si>
    <t>数量</t>
    <rPh sb="0" eb="2">
      <t>スウリョウ</t>
    </rPh>
    <phoneticPr fontId="4"/>
  </si>
  <si>
    <t>単価</t>
    <rPh sb="0" eb="2">
      <t>タンカ</t>
    </rPh>
    <phoneticPr fontId="4"/>
  </si>
  <si>
    <t>補助事業に</t>
    <rPh sb="0" eb="2">
      <t>ホジョ</t>
    </rPh>
    <rPh sb="2" eb="4">
      <t>ジギョウ</t>
    </rPh>
    <phoneticPr fontId="4"/>
  </si>
  <si>
    <t>要する経費</t>
    <rPh sb="0" eb="1">
      <t>ヨウ</t>
    </rPh>
    <rPh sb="3" eb="5">
      <t>ケイヒ</t>
    </rPh>
    <phoneticPr fontId="4"/>
  </si>
  <si>
    <t>補助対象</t>
    <rPh sb="0" eb="2">
      <t>ホジョ</t>
    </rPh>
    <rPh sb="2" eb="4">
      <t>タイショウ</t>
    </rPh>
    <phoneticPr fontId="4"/>
  </si>
  <si>
    <t>経費</t>
    <rPh sb="0" eb="2">
      <t>ケイヒ</t>
    </rPh>
    <phoneticPr fontId="4"/>
  </si>
  <si>
    <t>補助金</t>
    <rPh sb="0" eb="3">
      <t>ホジョキン</t>
    </rPh>
    <phoneticPr fontId="4"/>
  </si>
  <si>
    <t>申請額</t>
    <rPh sb="0" eb="2">
      <t>シンセイ</t>
    </rPh>
    <rPh sb="2" eb="3">
      <t>ガク</t>
    </rPh>
    <phoneticPr fontId="4"/>
  </si>
  <si>
    <t>数</t>
    <rPh sb="0" eb="1">
      <t>カズ</t>
    </rPh>
    <phoneticPr fontId="4"/>
  </si>
  <si>
    <t>単位</t>
    <rPh sb="0" eb="2">
      <t>タンイ</t>
    </rPh>
    <phoneticPr fontId="4"/>
  </si>
  <si>
    <t>産業財産権等取得委託費</t>
    <rPh sb="0" eb="2">
      <t>サンギョウ</t>
    </rPh>
    <rPh sb="2" eb="5">
      <t>ザイサンケン</t>
    </rPh>
    <rPh sb="5" eb="6">
      <t>トウ</t>
    </rPh>
    <rPh sb="6" eb="8">
      <t>シュトク</t>
    </rPh>
    <rPh sb="8" eb="11">
      <t>イタクヒ</t>
    </rPh>
    <phoneticPr fontId="3"/>
  </si>
  <si>
    <t>経費積算明細書（単位：円）</t>
    <rPh sb="0" eb="2">
      <t>ケイヒ</t>
    </rPh>
    <rPh sb="2" eb="4">
      <t>セキサン</t>
    </rPh>
    <rPh sb="4" eb="7">
      <t>メイサイショ</t>
    </rPh>
    <rPh sb="8" eb="10">
      <t>タンイ</t>
    </rPh>
    <rPh sb="11" eb="12">
      <t>エン</t>
    </rPh>
    <phoneticPr fontId="4"/>
  </si>
  <si>
    <t>合計</t>
    <phoneticPr fontId="4"/>
  </si>
  <si>
    <t>別紙１－４－２</t>
    <rPh sb="0" eb="2">
      <t>ベッシ</t>
    </rPh>
    <phoneticPr fontId="4"/>
  </si>
  <si>
    <t>印刷製本費</t>
    <rPh sb="0" eb="2">
      <t>インサツ</t>
    </rPh>
    <rPh sb="2" eb="4">
      <t>セイホン</t>
    </rPh>
    <rPh sb="4" eb="5">
      <t>ヒ</t>
    </rPh>
    <phoneticPr fontId="4"/>
  </si>
  <si>
    <t>資料購入費</t>
    <rPh sb="0" eb="2">
      <t>シリョウ</t>
    </rPh>
    <rPh sb="2" eb="5">
      <t>コウニュウヒ</t>
    </rPh>
    <phoneticPr fontId="4"/>
  </si>
  <si>
    <t>通信運搬費</t>
    <rPh sb="0" eb="2">
      <t>ツウシン</t>
    </rPh>
    <rPh sb="2" eb="4">
      <t>ウンパン</t>
    </rPh>
    <rPh sb="4" eb="5">
      <t>ヒ</t>
    </rPh>
    <phoneticPr fontId="4"/>
  </si>
  <si>
    <t>借損料</t>
    <rPh sb="0" eb="3">
      <t>シャクソンリョウ</t>
    </rPh>
    <phoneticPr fontId="4"/>
  </si>
  <si>
    <t>広告宣伝費</t>
    <rPh sb="0" eb="2">
      <t>コウコク</t>
    </rPh>
    <rPh sb="2" eb="5">
      <t>センデンヒ</t>
    </rPh>
    <phoneticPr fontId="4"/>
  </si>
  <si>
    <t>通訳・翻訳料</t>
    <rPh sb="0" eb="2">
      <t>ツウヤク</t>
    </rPh>
    <rPh sb="3" eb="5">
      <t>ホンヤク</t>
    </rPh>
    <rPh sb="5" eb="6">
      <t>リョウ</t>
    </rPh>
    <phoneticPr fontId="4"/>
  </si>
  <si>
    <t>受講料</t>
    <rPh sb="0" eb="3">
      <t>ジュコウリョウ</t>
    </rPh>
    <phoneticPr fontId="4"/>
  </si>
  <si>
    <t>保険料</t>
    <rPh sb="0" eb="3">
      <t>ホケンリョウ</t>
    </rPh>
    <phoneticPr fontId="4"/>
  </si>
  <si>
    <t>コンサルタント費</t>
    <rPh sb="7" eb="8">
      <t>ヒ</t>
    </rPh>
    <phoneticPr fontId="4"/>
  </si>
  <si>
    <t>市場調査費</t>
    <rPh sb="0" eb="2">
      <t>シジョウ</t>
    </rPh>
    <rPh sb="2" eb="4">
      <t>チョウサ</t>
    </rPh>
    <phoneticPr fontId="4"/>
  </si>
  <si>
    <t>品質検査費</t>
    <rPh sb="0" eb="2">
      <t>ヒンシツ</t>
    </rPh>
    <rPh sb="2" eb="4">
      <t>ケンサ</t>
    </rPh>
    <rPh sb="4" eb="5">
      <t>ヒ</t>
    </rPh>
    <phoneticPr fontId="4"/>
  </si>
  <si>
    <t>事業区分：販路開拓事業</t>
    <rPh sb="0" eb="2">
      <t>ジギョウ</t>
    </rPh>
    <rPh sb="2" eb="4">
      <t>クブン</t>
    </rPh>
    <rPh sb="5" eb="7">
      <t>ハンロ</t>
    </rPh>
    <rPh sb="7" eb="9">
      <t>カイタク</t>
    </rPh>
    <rPh sb="9" eb="11">
      <t>ジギョウ</t>
    </rPh>
    <phoneticPr fontId="4"/>
  </si>
  <si>
    <t>補助対象経費内容</t>
    <rPh sb="0" eb="2">
      <t>ホジョ</t>
    </rPh>
    <rPh sb="2" eb="4">
      <t>タイショウ</t>
    </rPh>
    <rPh sb="4" eb="6">
      <t>ケイヒ</t>
    </rPh>
    <rPh sb="6" eb="8">
      <t>ナイヨウ</t>
    </rPh>
    <phoneticPr fontId="4"/>
  </si>
  <si>
    <t>創業・設立時期</t>
    <rPh sb="0" eb="2">
      <t>ソウギョウ</t>
    </rPh>
    <rPh sb="3" eb="5">
      <t>セツリツ</t>
    </rPh>
    <rPh sb="5" eb="7">
      <t>ジキ</t>
    </rPh>
    <phoneticPr fontId="4"/>
  </si>
  <si>
    <t>（あて先）</t>
    <phoneticPr fontId="4"/>
  </si>
  <si>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4"/>
  </si>
  <si>
    <t>１ 私または自社もしくは自社の役員等が、次のいずれにも該当する者ではありません。</t>
    <phoneticPr fontId="4"/>
  </si>
  <si>
    <t xml:space="preserve">（1） 暴力団（暴力団員による不当な行為の防止等に関する法律（平成３年法律第77号。以下「法」 </t>
    <phoneticPr fontId="4"/>
  </si>
  <si>
    <t xml:space="preserve">  　という。) 第２条第２号に規定する暴力団をいう。以下同じ。）</t>
    <phoneticPr fontId="4"/>
  </si>
  <si>
    <t>（2） 暴力団員（法第２条第６号に規定する暴力団員をいう。以下同じ。）</t>
    <phoneticPr fontId="4"/>
  </si>
  <si>
    <t>（3） 自己、自社もしくは第三者の不正の利益を図る目的または第三者に損害を与える目的をもって、</t>
    <phoneticPr fontId="4"/>
  </si>
  <si>
    <t xml:space="preserve">    暴力団または暴力団員を利用している者</t>
    <phoneticPr fontId="4"/>
  </si>
  <si>
    <t>（4） 暴力団または暴力団員に対して資金等を供給し、または便宜を供与するなど、直接的もしくは積</t>
    <phoneticPr fontId="4"/>
  </si>
  <si>
    <t xml:space="preserve">    極的に暴力団の維持、運営に協力し、または関与している者</t>
    <phoneticPr fontId="4"/>
  </si>
  <si>
    <t>（5） 暴力団または暴力団員と社会的に非難されるべき関係を有している者</t>
    <phoneticPr fontId="4"/>
  </si>
  <si>
    <t>（6） 上記（1）から（5）までのいずれかに該当する者であることを知りながら、これを不当に利用す</t>
    <phoneticPr fontId="4"/>
  </si>
  <si>
    <t xml:space="preserve">    るなどしている者</t>
    <phoneticPr fontId="4"/>
  </si>
  <si>
    <t>２ １の（2）から（6）に掲げる者が、その経営に実質的に関与している法人その他の団体または個人</t>
    <phoneticPr fontId="4"/>
  </si>
  <si>
    <t xml:space="preserve">        </t>
    <phoneticPr fontId="4"/>
  </si>
  <si>
    <t>〔法人、団体にあっては事務所所在地〕</t>
    <phoneticPr fontId="4"/>
  </si>
  <si>
    <t>住　　　所</t>
    <rPh sb="0" eb="1">
      <t>スミ</t>
    </rPh>
    <rPh sb="4" eb="5">
      <t>ショ</t>
    </rPh>
    <phoneticPr fontId="4"/>
  </si>
  <si>
    <t>〔法人、団体にあっては法人・団体名、代表者名〕</t>
    <phoneticPr fontId="4"/>
  </si>
  <si>
    <t xml:space="preserve"> (ふりがな)</t>
    <phoneticPr fontId="4"/>
  </si>
  <si>
    <t xml:space="preserve">           </t>
    <phoneticPr fontId="4"/>
  </si>
  <si>
    <t>氏　　　名</t>
    <rPh sb="0" eb="1">
      <t>シ</t>
    </rPh>
    <rPh sb="4" eb="5">
      <t>メイ</t>
    </rPh>
    <phoneticPr fontId="4"/>
  </si>
  <si>
    <t>令和 　　年　　月　　日</t>
    <rPh sb="0" eb="2">
      <t>レイワ</t>
    </rPh>
    <phoneticPr fontId="4"/>
  </si>
  <si>
    <t>（１）企業概要、主な顧客、自社の提供する商品・サービスの強み　等</t>
    <rPh sb="3" eb="5">
      <t>キギョウ</t>
    </rPh>
    <rPh sb="5" eb="7">
      <t>ガイヨウ</t>
    </rPh>
    <rPh sb="8" eb="9">
      <t>オモ</t>
    </rPh>
    <rPh sb="10" eb="12">
      <t>コキャク</t>
    </rPh>
    <rPh sb="13" eb="15">
      <t>ジシャ</t>
    </rPh>
    <rPh sb="16" eb="18">
      <t>テイキョウ</t>
    </rPh>
    <rPh sb="20" eb="22">
      <t>ショウヒン</t>
    </rPh>
    <rPh sb="28" eb="29">
      <t>ツヨ</t>
    </rPh>
    <rPh sb="31" eb="32">
      <t>トウ</t>
    </rPh>
    <phoneticPr fontId="4"/>
  </si>
  <si>
    <t>（２）直近期末の財務内容と今後の目標・計画</t>
    <rPh sb="3" eb="5">
      <t>チョッキン</t>
    </rPh>
    <rPh sb="5" eb="7">
      <t>キマツ</t>
    </rPh>
    <rPh sb="8" eb="10">
      <t>ザイム</t>
    </rPh>
    <rPh sb="10" eb="12">
      <t>ナイヨウ</t>
    </rPh>
    <rPh sb="13" eb="15">
      <t>コンゴ</t>
    </rPh>
    <rPh sb="16" eb="18">
      <t>モクヒョウ</t>
    </rPh>
    <rPh sb="19" eb="21">
      <t>ケイカク</t>
    </rPh>
    <phoneticPr fontId="4"/>
  </si>
  <si>
    <t>２　企業概要の分かる書類（パンフレット、ホームページを印刷したもの等・２ページ以内）</t>
    <phoneticPr fontId="4"/>
  </si>
  <si>
    <t>展示会等
出展料</t>
    <rPh sb="0" eb="3">
      <t>テンジカイ</t>
    </rPh>
    <rPh sb="3" eb="4">
      <t>トウ</t>
    </rPh>
    <rPh sb="5" eb="8">
      <t>シュッテンリョウ</t>
    </rPh>
    <phoneticPr fontId="3"/>
  </si>
  <si>
    <t>機械装置等
購入費</t>
    <rPh sb="0" eb="2">
      <t>キカイ</t>
    </rPh>
    <rPh sb="2" eb="4">
      <t>ソウチ</t>
    </rPh>
    <rPh sb="4" eb="5">
      <t>トウ</t>
    </rPh>
    <rPh sb="6" eb="9">
      <t>コウニュウヒ</t>
    </rPh>
    <phoneticPr fontId="3"/>
  </si>
  <si>
    <t>補助事業に
要する経費</t>
    <rPh sb="0" eb="2">
      <t>ホジョ</t>
    </rPh>
    <rPh sb="2" eb="4">
      <t>ジギョウ</t>
    </rPh>
    <rPh sb="6" eb="7">
      <t>ヨウ</t>
    </rPh>
    <rPh sb="9" eb="11">
      <t>ケイヒ</t>
    </rPh>
    <phoneticPr fontId="4"/>
  </si>
  <si>
    <t>別紙１－5</t>
    <phoneticPr fontId="4"/>
  </si>
  <si>
    <t>同意書（様式第12号）</t>
    <rPh sb="0" eb="3">
      <t>ドウイショ</t>
    </rPh>
    <rPh sb="4" eb="6">
      <t>ヨウシキ</t>
    </rPh>
    <rPh sb="6" eb="7">
      <t>ダイ</t>
    </rPh>
    <rPh sb="9" eb="10">
      <t>ゴウ</t>
    </rPh>
    <phoneticPr fontId="4"/>
  </si>
  <si>
    <t>発行責任者・担当者</t>
    <rPh sb="0" eb="5">
      <t>ハッコウセキニンシャ</t>
    </rPh>
    <rPh sb="6" eb="9">
      <t>タントウシャ</t>
    </rPh>
    <phoneticPr fontId="4"/>
  </si>
  <si>
    <t>　地域社会の課題解決を目指すちいさな企業新事業応援補助金の交付を受けたいので、同交付要綱第５条の規定により下記のとおり提出します。</t>
  </si>
  <si>
    <t>５　地域社会の課題解決を目指すちいさな企業新事業応援補助金申請に係る滋賀県勢に関する契約書　兼　調査に関する</t>
    <rPh sb="19" eb="21">
      <t>キギョウ</t>
    </rPh>
    <rPh sb="21" eb="24">
      <t>シンジギョウ</t>
    </rPh>
    <rPh sb="24" eb="26">
      <t>オウエン</t>
    </rPh>
    <rPh sb="26" eb="29">
      <t>ホジョキン</t>
    </rPh>
    <rPh sb="29" eb="31">
      <t>シンセイ</t>
    </rPh>
    <rPh sb="32" eb="33">
      <t>カカ</t>
    </rPh>
    <rPh sb="34" eb="38">
      <t>シガケンゼイ</t>
    </rPh>
    <rPh sb="39" eb="40">
      <t>カン</t>
    </rPh>
    <rPh sb="42" eb="45">
      <t>ケイヤクショ</t>
    </rPh>
    <rPh sb="46" eb="47">
      <t>ケン</t>
    </rPh>
    <rPh sb="48" eb="50">
      <t>チョウサ</t>
    </rPh>
    <rPh sb="51" eb="52">
      <t>カン</t>
    </rPh>
    <phoneticPr fontId="4"/>
  </si>
  <si>
    <r>
      <t>３　登記事項証明書</t>
    </r>
    <r>
      <rPr>
        <sz val="7"/>
        <rFont val="BIZ UD明朝 Medium"/>
        <family val="1"/>
        <charset val="128"/>
      </rPr>
      <t xml:space="preserve">（法人の場合・写し可・現在事項全部証明書・上記提出日から遡って３か月以内に取得したもの）
    </t>
    </r>
    <r>
      <rPr>
        <sz val="8"/>
        <rFont val="BIZ UD明朝 Medium"/>
        <family val="1"/>
        <charset val="128"/>
      </rPr>
      <t>※個人事業主は確定申告書の写し(最新のものに限る）</t>
    </r>
    <rPh sb="59" eb="64">
      <t>コジンジギョウヌシ</t>
    </rPh>
    <rPh sb="65" eb="69">
      <t>カクテイシンコク</t>
    </rPh>
    <rPh sb="69" eb="70">
      <t>ショ</t>
    </rPh>
    <rPh sb="71" eb="72">
      <t>ウツ</t>
    </rPh>
    <rPh sb="74" eb="76">
      <t>サイシン</t>
    </rPh>
    <rPh sb="80" eb="81">
      <t>カギ</t>
    </rPh>
    <phoneticPr fontId="4"/>
  </si>
  <si>
    <t xml:space="preserve">  滋賀県知事</t>
    <phoneticPr fontId="4"/>
  </si>
  <si>
    <r>
      <t xml:space="preserve">名称
</t>
    </r>
    <r>
      <rPr>
        <sz val="8"/>
        <rFont val="BIZ UDゴシック"/>
        <family val="3"/>
        <charset val="128"/>
      </rPr>
      <t>（商号または屋号）</t>
    </r>
    <rPh sb="0" eb="2">
      <t>メイショウ</t>
    </rPh>
    <rPh sb="4" eb="6">
      <t>ショウゴウ</t>
    </rPh>
    <rPh sb="9" eb="11">
      <t>ヤゴウ</t>
    </rPh>
    <phoneticPr fontId="4"/>
  </si>
  <si>
    <r>
      <t>住所</t>
    </r>
    <r>
      <rPr>
        <sz val="8"/>
        <rFont val="BIZ UDゴシック"/>
        <family val="3"/>
        <charset val="128"/>
      </rPr>
      <t xml:space="preserve">
(支社等の場合)</t>
    </r>
    <rPh sb="0" eb="2">
      <t>ジュウショ</t>
    </rPh>
    <rPh sb="4" eb="6">
      <t>シシャ</t>
    </rPh>
    <rPh sb="6" eb="7">
      <t>トウ</t>
    </rPh>
    <rPh sb="8" eb="10">
      <t>バアイ</t>
    </rPh>
    <phoneticPr fontId="4"/>
  </si>
  <si>
    <t>補助事業計画書のとおり</t>
    <phoneticPr fontId="4"/>
  </si>
  <si>
    <t>３　補助金申請額</t>
    <rPh sb="2" eb="5">
      <t>ホジョキン</t>
    </rPh>
    <rPh sb="5" eb="7">
      <t>シンセイ</t>
    </rPh>
    <rPh sb="7" eb="8">
      <t>ガク</t>
    </rPh>
    <phoneticPr fontId="4"/>
  </si>
  <si>
    <t>（３）業界の動向、自社の現状と課題</t>
    <rPh sb="3" eb="5">
      <t>ギョウカイ</t>
    </rPh>
    <rPh sb="6" eb="8">
      <t>ドウコウ</t>
    </rPh>
    <rPh sb="9" eb="11">
      <t>ジシャ</t>
    </rPh>
    <rPh sb="12" eb="14">
      <t>ゲンジョウ</t>
    </rPh>
    <rPh sb="15" eb="17">
      <t>カダイ</t>
    </rPh>
    <phoneticPr fontId="4"/>
  </si>
  <si>
    <t>（自社が直接負担する経費のみを記載してください）</t>
    <rPh sb="6" eb="8">
      <t>フタン</t>
    </rPh>
    <phoneticPr fontId="4"/>
  </si>
  <si>
    <t>様式第１号</t>
    <rPh sb="0" eb="2">
      <t>ヨウシキ</t>
    </rPh>
    <rPh sb="2" eb="3">
      <t>ダイ</t>
    </rPh>
    <rPh sb="4" eb="5">
      <t>ゴウ</t>
    </rPh>
    <phoneticPr fontId="4"/>
  </si>
  <si>
    <t>※合算において、２年後の①売上高、⑦経常利益、⑫付加価値額、⑭一人当たりの付加価値額のいずれかが、直近期末を上回るように計画を立ててください。</t>
    <rPh sb="1" eb="3">
      <t>ガッサン</t>
    </rPh>
    <rPh sb="9" eb="11">
      <t>ネンゴ</t>
    </rPh>
    <rPh sb="13" eb="15">
      <t>ウリアゲ</t>
    </rPh>
    <rPh sb="15" eb="16">
      <t>ダカ</t>
    </rPh>
    <rPh sb="18" eb="20">
      <t>ケイジョウ</t>
    </rPh>
    <rPh sb="20" eb="22">
      <t>リエキ</t>
    </rPh>
    <rPh sb="24" eb="26">
      <t>フカ</t>
    </rPh>
    <rPh sb="26" eb="28">
      <t>カチ</t>
    </rPh>
    <rPh sb="28" eb="29">
      <t>ガク</t>
    </rPh>
    <rPh sb="31" eb="33">
      <t>ヒトリ</t>
    </rPh>
    <rPh sb="33" eb="34">
      <t>ア</t>
    </rPh>
    <rPh sb="37" eb="39">
      <t>フカ</t>
    </rPh>
    <rPh sb="39" eb="41">
      <t>カチ</t>
    </rPh>
    <rPh sb="41" eb="42">
      <t>ガク</t>
    </rPh>
    <rPh sb="49" eb="51">
      <t>チョッキン</t>
    </rPh>
    <rPh sb="51" eb="53">
      <t>キマツ</t>
    </rPh>
    <rPh sb="54" eb="56">
      <t>ウワマワ</t>
    </rPh>
    <rPh sb="60" eb="62">
      <t>ケイカク</t>
    </rPh>
    <rPh sb="63" eb="64">
      <t>タ</t>
    </rPh>
    <phoneticPr fontId="4"/>
  </si>
  <si>
    <t>積算根拠</t>
    <rPh sb="0" eb="2">
      <t>セキサン</t>
    </rPh>
    <rPh sb="2" eb="4">
      <t>コンキョ</t>
    </rPh>
    <phoneticPr fontId="4"/>
  </si>
  <si>
    <t>２年後（千円）</t>
    <rPh sb="1" eb="3">
      <t>ネンゴ</t>
    </rPh>
    <rPh sb="4" eb="6">
      <t>センエン</t>
    </rPh>
    <phoneticPr fontId="4"/>
  </si>
  <si>
    <t>１年後（千円）</t>
    <rPh sb="1" eb="3">
      <t>ネンゴ</t>
    </rPh>
    <rPh sb="4" eb="6">
      <t>センエン</t>
    </rPh>
    <phoneticPr fontId="4"/>
  </si>
  <si>
    <t>①売上高</t>
    <rPh sb="1" eb="3">
      <t>ウリアゲ</t>
    </rPh>
    <rPh sb="3" eb="4">
      <t>ダカ</t>
    </rPh>
    <phoneticPr fontId="4"/>
  </si>
  <si>
    <t>３　新事業に係る売上高の積算根拠</t>
    <rPh sb="2" eb="3">
      <t>シン</t>
    </rPh>
    <rPh sb="3" eb="5">
      <t>ジギョウ</t>
    </rPh>
    <rPh sb="6" eb="7">
      <t>カカ</t>
    </rPh>
    <rPh sb="8" eb="10">
      <t>ウリアゲ</t>
    </rPh>
    <rPh sb="10" eb="11">
      <t>ダカ</t>
    </rPh>
    <rPh sb="12" eb="14">
      <t>セキサン</t>
    </rPh>
    <rPh sb="14" eb="16">
      <t>コンキョ</t>
    </rPh>
    <phoneticPr fontId="4"/>
  </si>
  <si>
    <t>合　　　　　　　計</t>
    <rPh sb="0" eb="1">
      <t>ゴウ</t>
    </rPh>
    <rPh sb="8" eb="9">
      <t>ケイ</t>
    </rPh>
    <phoneticPr fontId="4"/>
  </si>
  <si>
    <t>合　計　金　額（千円）</t>
    <rPh sb="8" eb="10">
      <t>センエン</t>
    </rPh>
    <phoneticPr fontId="3"/>
  </si>
  <si>
    <t>数　量</t>
    <phoneticPr fontId="4"/>
  </si>
  <si>
    <t>単価（千円）</t>
    <rPh sb="3" eb="5">
      <t>センエン</t>
    </rPh>
    <phoneticPr fontId="4"/>
  </si>
  <si>
    <t>設備投資の内容</t>
    <rPh sb="0" eb="2">
      <t>セツビ</t>
    </rPh>
    <rPh sb="2" eb="4">
      <t>トウシ</t>
    </rPh>
    <rPh sb="5" eb="7">
      <t>ナイヨウ</t>
    </rPh>
    <phoneticPr fontId="4"/>
  </si>
  <si>
    <t>２　新事業に係る設備投資計画</t>
    <rPh sb="2" eb="3">
      <t>シン</t>
    </rPh>
    <rPh sb="3" eb="5">
      <t>ジギョウ</t>
    </rPh>
    <rPh sb="6" eb="7">
      <t>カカ</t>
    </rPh>
    <rPh sb="8" eb="10">
      <t>セツビ</t>
    </rPh>
    <rPh sb="10" eb="12">
      <t>トウシ</t>
    </rPh>
    <rPh sb="12" eb="14">
      <t>ケイカク</t>
    </rPh>
    <phoneticPr fontId="4"/>
  </si>
  <si>
    <t>合　計</t>
    <phoneticPr fontId="48"/>
  </si>
  <si>
    <t>その他
（　　　）</t>
    <phoneticPr fontId="48"/>
  </si>
  <si>
    <t>自己資金</t>
    <phoneticPr fontId="48"/>
  </si>
  <si>
    <t>金融機関借入</t>
    <phoneticPr fontId="48"/>
  </si>
  <si>
    <t>⑮資金調達額（⑨＋⑩）</t>
    <phoneticPr fontId="48"/>
  </si>
  <si>
    <t>⑭一人当たりの付加価値額（⑫÷⑬）</t>
    <rPh sb="1" eb="3">
      <t>ヒトリ</t>
    </rPh>
    <rPh sb="3" eb="4">
      <t>ア</t>
    </rPh>
    <rPh sb="7" eb="12">
      <t>フカカチガク</t>
    </rPh>
    <phoneticPr fontId="4"/>
  </si>
  <si>
    <t>⑬従業員数</t>
    <rPh sb="1" eb="3">
      <t>ジュウギョウ</t>
    </rPh>
    <rPh sb="3" eb="5">
      <t>インスウ</t>
    </rPh>
    <phoneticPr fontId="4"/>
  </si>
  <si>
    <t>⑫付加価値額
（⑤＋⑧＋⑪）</t>
    <rPh sb="1" eb="6">
      <t>フカカチガク</t>
    </rPh>
    <phoneticPr fontId="4"/>
  </si>
  <si>
    <t>⑪減価償却費</t>
    <rPh sb="1" eb="3">
      <t>ゲンカ</t>
    </rPh>
    <rPh sb="3" eb="5">
      <t>ショウキャク</t>
    </rPh>
    <rPh sb="5" eb="6">
      <t>ヒ</t>
    </rPh>
    <phoneticPr fontId="48"/>
  </si>
  <si>
    <t>⑩運転資金</t>
    <rPh sb="1" eb="3">
      <t>ウンテン</t>
    </rPh>
    <rPh sb="3" eb="5">
      <t>シキン</t>
    </rPh>
    <phoneticPr fontId="48"/>
  </si>
  <si>
    <t>⑨設備投資額</t>
    <rPh sb="1" eb="3">
      <t>セツビ</t>
    </rPh>
    <rPh sb="3" eb="5">
      <t>トウシ</t>
    </rPh>
    <rPh sb="5" eb="6">
      <t>ガク</t>
    </rPh>
    <phoneticPr fontId="48"/>
  </si>
  <si>
    <t>⑧人件費</t>
    <rPh sb="1" eb="4">
      <t>ジンケンヒ</t>
    </rPh>
    <phoneticPr fontId="50"/>
  </si>
  <si>
    <t>⑦経常利益
（⑤－⑥）</t>
    <rPh sb="1" eb="3">
      <t>ケイジョウ</t>
    </rPh>
    <rPh sb="3" eb="5">
      <t>リエキ</t>
    </rPh>
    <phoneticPr fontId="4"/>
  </si>
  <si>
    <t>⑥営業外費用</t>
    <rPh sb="1" eb="4">
      <t>エイギョウガイ</t>
    </rPh>
    <rPh sb="4" eb="6">
      <t>ヒヨウ</t>
    </rPh>
    <phoneticPr fontId="4"/>
  </si>
  <si>
    <t>⑤営業利益
 (③－④）</t>
    <rPh sb="1" eb="3">
      <t>エイギョウ</t>
    </rPh>
    <rPh sb="3" eb="5">
      <t>リエキ</t>
    </rPh>
    <phoneticPr fontId="4"/>
  </si>
  <si>
    <t>④販売費及び
一般管理費</t>
    <rPh sb="1" eb="4">
      <t>ハンバイヒ</t>
    </rPh>
    <rPh sb="4" eb="5">
      <t>オヨ</t>
    </rPh>
    <rPh sb="7" eb="9">
      <t>イッパン</t>
    </rPh>
    <rPh sb="9" eb="12">
      <t>カンリヒ</t>
    </rPh>
    <phoneticPr fontId="4"/>
  </si>
  <si>
    <t>③売上総利益
（①－②）</t>
    <rPh sb="1" eb="3">
      <t>ウリアゲ</t>
    </rPh>
    <rPh sb="3" eb="6">
      <t>ソウリエキ</t>
    </rPh>
    <phoneticPr fontId="4"/>
  </si>
  <si>
    <t>②売上原価</t>
    <rPh sb="1" eb="3">
      <t>ウリアゲ</t>
    </rPh>
    <rPh sb="3" eb="5">
      <t>ゲンカ</t>
    </rPh>
    <phoneticPr fontId="48"/>
  </si>
  <si>
    <t>①売上高</t>
    <rPh sb="1" eb="4">
      <t>ウリアゲダカ</t>
    </rPh>
    <phoneticPr fontId="48"/>
  </si>
  <si>
    <t>２年後</t>
    <rPh sb="1" eb="3">
      <t>ネンゴ</t>
    </rPh>
    <phoneticPr fontId="4"/>
  </si>
  <si>
    <t>１年後</t>
    <rPh sb="1" eb="3">
      <t>ネンゴ</t>
    </rPh>
    <phoneticPr fontId="4"/>
  </si>
  <si>
    <t>２年後</t>
    <phoneticPr fontId="4"/>
  </si>
  <si>
    <t>１年後</t>
    <phoneticPr fontId="4"/>
  </si>
  <si>
    <t>直近期末</t>
    <phoneticPr fontId="4"/>
  </si>
  <si>
    <t>新事業（Ｂ）</t>
    <rPh sb="0" eb="1">
      <t>シン</t>
    </rPh>
    <rPh sb="1" eb="3">
      <t>ジギョウ</t>
    </rPh>
    <phoneticPr fontId="4"/>
  </si>
  <si>
    <t>既存事業（Ａ）</t>
    <rPh sb="0" eb="2">
      <t>キゾン</t>
    </rPh>
    <rPh sb="2" eb="4">
      <t>ジギョウ</t>
    </rPh>
    <phoneticPr fontId="4"/>
  </si>
  <si>
    <t>合算（Ａ＋Ｂ）</t>
    <rPh sb="0" eb="2">
      <t>ガッサン</t>
    </rPh>
    <phoneticPr fontId="4"/>
  </si>
  <si>
    <t>（千円）</t>
    <rPh sb="1" eb="3">
      <t>センエン</t>
    </rPh>
    <phoneticPr fontId="4"/>
  </si>
  <si>
    <t>１　経営計画および資金計画</t>
    <phoneticPr fontId="4"/>
  </si>
  <si>
    <t>別紙１－２</t>
    <rPh sb="0" eb="2">
      <t>ベッシ</t>
    </rPh>
    <phoneticPr fontId="4"/>
  </si>
  <si>
    <t>別紙１－１－２</t>
    <rPh sb="0" eb="2">
      <t>ベッシ</t>
    </rPh>
    <phoneticPr fontId="4"/>
  </si>
  <si>
    <t>別紙１－３</t>
    <phoneticPr fontId="4"/>
  </si>
  <si>
    <t>補助金額は、各経費区分ごとに1,000円未満を切り捨てます。</t>
    <phoneticPr fontId="4"/>
  </si>
  <si>
    <t>520-8577</t>
    <phoneticPr fontId="4"/>
  </si>
  <si>
    <t>滋賀県大津市京町四丁目１－１</t>
    <rPh sb="0" eb="3">
      <t>シガケン</t>
    </rPh>
    <rPh sb="3" eb="6">
      <t>オオツシ</t>
    </rPh>
    <rPh sb="6" eb="8">
      <t>キョウマチ</t>
    </rPh>
    <rPh sb="8" eb="11">
      <t>ヨンチョウメ</t>
    </rPh>
    <phoneticPr fontId="4"/>
  </si>
  <si>
    <t>(株)○○○○</t>
    <rPh sb="0" eb="3">
      <t>カブシキガイシャ</t>
    </rPh>
    <phoneticPr fontId="4"/>
  </si>
  <si>
    <t>代表取締役　○○○○</t>
    <rPh sb="0" eb="2">
      <t>ダイヒョウ</t>
    </rPh>
    <rPh sb="2" eb="5">
      <t>トリシマリヤク</t>
    </rPh>
    <phoneticPr fontId="4"/>
  </si>
  <si>
    <t>管理部長　○○○○</t>
    <rPh sb="0" eb="2">
      <t>カンリ</t>
    </rPh>
    <rPh sb="2" eb="4">
      <t>ブチョウ</t>
    </rPh>
    <phoneticPr fontId="4"/>
  </si>
  <si>
    <t>XXX-XXX-XXXX</t>
    <phoneticPr fontId="4"/>
  </si>
  <si>
    <t>XXXXXXXX@XXXXX.XXXX.XX.XX</t>
    <phoneticPr fontId="4"/>
  </si>
  <si>
    <t>525-0000</t>
    <phoneticPr fontId="4"/>
  </si>
  <si>
    <t>滋賀県草津市○○○○（草津支社）</t>
    <rPh sb="0" eb="3">
      <t>シガケン</t>
    </rPh>
    <rPh sb="3" eb="6">
      <t>クサツシ</t>
    </rPh>
    <rPh sb="11" eb="13">
      <t>クサツ</t>
    </rPh>
    <rPh sb="13" eb="15">
      <t>シシャ</t>
    </rPh>
    <phoneticPr fontId="4"/>
  </si>
  <si>
    <t>新商品○○の改良と販路開拓</t>
    <rPh sb="0" eb="3">
      <t>シンショウヒン</t>
    </rPh>
    <rPh sb="6" eb="8">
      <t>カイリョウ</t>
    </rPh>
    <rPh sb="9" eb="11">
      <t>ハンロ</t>
    </rPh>
    <rPh sb="11" eb="13">
      <t>カイタク</t>
    </rPh>
    <phoneticPr fontId="4"/>
  </si>
  <si>
    <t>09　　食料品製造業</t>
    <rPh sb="4" eb="7">
      <t>ショクリョウヒン</t>
    </rPh>
    <rPh sb="7" eb="10">
      <t>セイゾウギョウ</t>
    </rPh>
    <phoneticPr fontId="4"/>
  </si>
  <si>
    <t>平成</t>
    <rPh sb="0" eb="2">
      <t>ヘイセイ</t>
    </rPh>
    <phoneticPr fontId="4"/>
  </si>
  <si>
    <t>X</t>
    <phoneticPr fontId="4"/>
  </si>
  <si>
    <t>・既存事業の内容（主に何を・誰に向けて・どのように）を、具体的にご記入ください。
・既存事業での自社の強みや商品・サービスの強み、競合他社と差別化を図っている点、主な顧客や、市場の動向、競合他社の動向などについて具体的にご記入ください。</t>
    <rPh sb="1" eb="3">
      <t>キゾン</t>
    </rPh>
    <rPh sb="3" eb="5">
      <t>ジギョウ</t>
    </rPh>
    <rPh sb="6" eb="8">
      <t>ナイヨウ</t>
    </rPh>
    <rPh sb="9" eb="10">
      <t>オモ</t>
    </rPh>
    <rPh sb="11" eb="12">
      <t>ナニ</t>
    </rPh>
    <rPh sb="14" eb="15">
      <t>ダレ</t>
    </rPh>
    <rPh sb="16" eb="17">
      <t>ム</t>
    </rPh>
    <rPh sb="28" eb="31">
      <t>グタイテキ</t>
    </rPh>
    <rPh sb="33" eb="35">
      <t>キニュウ</t>
    </rPh>
    <rPh sb="74" eb="75">
      <t>ハカ</t>
    </rPh>
    <rPh sb="79" eb="80">
      <t>テン</t>
    </rPh>
    <phoneticPr fontId="4"/>
  </si>
  <si>
    <t>・具体的な数値を記載したうえで、上がっているのか、下がっているのか、横ばいなのか、またその理由もご記入ください。
・既存事業における今後の目標や計画を具体的にご記入ください。</t>
    <phoneticPr fontId="4"/>
  </si>
  <si>
    <t>・新事業に関して、業界および自社の現状と課題等について具体的にご記入ください。</t>
    <rPh sb="9" eb="11">
      <t>ギョウカイ</t>
    </rPh>
    <rPh sb="22" eb="23">
      <t>トウ</t>
    </rPh>
    <phoneticPr fontId="4"/>
  </si>
  <si>
    <t>○年度</t>
    <rPh sb="1" eb="2">
      <t>ネン</t>
    </rPh>
    <rPh sb="2" eb="3">
      <t>ド</t>
    </rPh>
    <phoneticPr fontId="4"/>
  </si>
  <si>
    <t>経営革新計画（県）</t>
    <rPh sb="0" eb="2">
      <t>ケイエイ</t>
    </rPh>
    <rPh sb="2" eb="4">
      <t>カクシン</t>
    </rPh>
    <rPh sb="4" eb="6">
      <t>ケイカク</t>
    </rPh>
    <rPh sb="7" eb="8">
      <t>ケン</t>
    </rPh>
    <phoneticPr fontId="4"/>
  </si>
  <si>
    <t>○○○○○○○○○○○○○○○</t>
    <phoneticPr fontId="4"/>
  </si>
  <si>
    <t>○年度</t>
    <rPh sb="1" eb="3">
      <t>ネンド</t>
    </rPh>
    <phoneticPr fontId="4"/>
  </si>
  <si>
    <t>小規模事業者持続化補助金（国）</t>
    <rPh sb="0" eb="3">
      <t>ショウキボ</t>
    </rPh>
    <rPh sb="3" eb="6">
      <t>ジギョウシャ</t>
    </rPh>
    <rPh sb="6" eb="8">
      <t>ジゾク</t>
    </rPh>
    <rPh sb="8" eb="9">
      <t>カ</t>
    </rPh>
    <rPh sb="9" eb="12">
      <t>ホジョキン</t>
    </rPh>
    <rPh sb="13" eb="14">
      <t>クニ</t>
    </rPh>
    <phoneticPr fontId="4"/>
  </si>
  <si>
    <t>○○○○</t>
    <phoneticPr fontId="4"/>
  </si>
  <si>
    <t>（記載例）新商品△△の販売
@ 6千円×100 個×12 か月=7,200千円</t>
    <phoneticPr fontId="4"/>
  </si>
  <si>
    <t>（記載例）新商品△△の販売
@ 6千円×120 個×12 か月=8,640千円</t>
    <phoneticPr fontId="4"/>
  </si>
  <si>
    <t>(R6年4月～</t>
    <phoneticPr fontId="4"/>
  </si>
  <si>
    <t>R7年3月期)</t>
    <phoneticPr fontId="4"/>
  </si>
  <si>
    <t>(R7年4月～</t>
    <phoneticPr fontId="4"/>
  </si>
  <si>
    <t>(R8年4月～</t>
    <phoneticPr fontId="4"/>
  </si>
  <si>
    <t>R8年3月期)</t>
    <phoneticPr fontId="4"/>
  </si>
  <si>
    <t>R9年3月期)</t>
    <phoneticPr fontId="4"/>
  </si>
  <si>
    <t>○○技術専門家○○教授との商品化会議</t>
    <rPh sb="2" eb="4">
      <t>ギジュツ</t>
    </rPh>
    <rPh sb="4" eb="7">
      <t>センモンカ</t>
    </rPh>
    <rPh sb="9" eb="11">
      <t>キョウジュ</t>
    </rPh>
    <rPh sb="13" eb="16">
      <t>ショウヒンカ</t>
    </rPh>
    <rPh sb="16" eb="18">
      <t>カイギ</t>
    </rPh>
    <phoneticPr fontId="4"/>
  </si>
  <si>
    <t>回</t>
    <rPh sb="0" eb="1">
      <t>カイ</t>
    </rPh>
    <phoneticPr fontId="4"/>
  </si>
  <si>
    <r>
      <t xml:space="preserve">○○教授の来社
</t>
    </r>
    <r>
      <rPr>
        <sz val="8"/>
        <color rgb="FF002060"/>
        <rFont val="BIZ UDゴシック"/>
        <family val="3"/>
        <charset val="128"/>
      </rPr>
      <t>(○○県JR○駅～○駅)</t>
    </r>
    <rPh sb="2" eb="4">
      <t>キョウジュ</t>
    </rPh>
    <rPh sb="5" eb="7">
      <t>ライシャ</t>
    </rPh>
    <rPh sb="11" eb="12">
      <t>ケン</t>
    </rPh>
    <rPh sb="15" eb="16">
      <t>エキ</t>
    </rPh>
    <rPh sb="18" eb="19">
      <t>エキ</t>
    </rPh>
    <phoneticPr fontId="4"/>
  </si>
  <si>
    <t>連携先との打ち合わせ</t>
    <rPh sb="0" eb="2">
      <t>レンケイ</t>
    </rPh>
    <rPh sb="2" eb="3">
      <t>サキ</t>
    </rPh>
    <rPh sb="5" eb="6">
      <t>ウ</t>
    </rPh>
    <rPh sb="7" eb="8">
      <t>ア</t>
    </rPh>
    <phoneticPr fontId="4"/>
  </si>
  <si>
    <t>人</t>
    <rPh sb="0" eb="1">
      <t>ヒト</t>
    </rPh>
    <phoneticPr fontId="4"/>
  </si>
  <si>
    <t>ステンレス銅棒</t>
    <rPh sb="5" eb="6">
      <t>ドウ</t>
    </rPh>
    <rPh sb="6" eb="7">
      <t>ボウ</t>
    </rPh>
    <phoneticPr fontId="4"/>
  </si>
  <si>
    <t>本</t>
    <rPh sb="0" eb="1">
      <t>ホン</t>
    </rPh>
    <phoneticPr fontId="4"/>
  </si>
  <si>
    <t>アルミ板</t>
    <rPh sb="3" eb="4">
      <t>イタ</t>
    </rPh>
    <phoneticPr fontId="4"/>
  </si>
  <si>
    <t>枚</t>
    <rPh sb="0" eb="1">
      <t>マイ</t>
    </rPh>
    <phoneticPr fontId="4"/>
  </si>
  <si>
    <t>小型攪拌機
（試作品作成用）</t>
    <rPh sb="0" eb="2">
      <t>コガタ</t>
    </rPh>
    <rPh sb="2" eb="5">
      <t>カクハンキ</t>
    </rPh>
    <rPh sb="7" eb="10">
      <t>シサクヒン</t>
    </rPh>
    <rPh sb="10" eb="13">
      <t>サクセイヨウ</t>
    </rPh>
    <phoneticPr fontId="4"/>
  </si>
  <si>
    <t>台</t>
    <rPh sb="0" eb="1">
      <t>ダイ</t>
    </rPh>
    <phoneticPr fontId="4"/>
  </si>
  <si>
    <t>○○試験分析</t>
    <rPh sb="2" eb="4">
      <t>シケン</t>
    </rPh>
    <rPh sb="4" eb="6">
      <t>ブンセキ</t>
    </rPh>
    <phoneticPr fontId="4"/>
  </si>
  <si>
    <r>
      <t xml:space="preserve">展示会出展旅費
</t>
    </r>
    <r>
      <rPr>
        <sz val="8"/>
        <color rgb="FF002060"/>
        <rFont val="BIZ UDゴシック"/>
        <family val="3"/>
        <charset val="128"/>
      </rPr>
      <t>(宿泊費含む)</t>
    </r>
    <rPh sb="0" eb="3">
      <t>テンジカイ</t>
    </rPh>
    <rPh sb="3" eb="5">
      <t>シュッテン</t>
    </rPh>
    <rPh sb="5" eb="7">
      <t>リョヒ</t>
    </rPh>
    <rPh sb="9" eb="12">
      <t>シュクハクヒ</t>
    </rPh>
    <rPh sb="12" eb="13">
      <t>フク</t>
    </rPh>
    <phoneticPr fontId="4"/>
  </si>
  <si>
    <t>○○展示会出展料
（1コマ分）</t>
    <rPh sb="2" eb="5">
      <t>テンジカイ</t>
    </rPh>
    <rPh sb="5" eb="8">
      <t>シュッテンリョウ</t>
    </rPh>
    <rPh sb="13" eb="14">
      <t>ブン</t>
    </rPh>
    <phoneticPr fontId="4"/>
  </si>
  <si>
    <t>パイプいすレンタル料（○○展示会1日分）</t>
    <rPh sb="9" eb="10">
      <t>リョウ</t>
    </rPh>
    <rPh sb="13" eb="16">
      <t>テンジカイ</t>
    </rPh>
    <rPh sb="17" eb="19">
      <t>ニチブン</t>
    </rPh>
    <phoneticPr fontId="4"/>
  </si>
  <si>
    <t>脚</t>
    <rPh sb="0" eb="1">
      <t>キャク</t>
    </rPh>
    <phoneticPr fontId="4"/>
  </si>
  <si>
    <t>パンフレット印刷
（○○展示会配布用）</t>
    <rPh sb="6" eb="8">
      <t>インサツ</t>
    </rPh>
    <rPh sb="12" eb="15">
      <t>テンジカイ</t>
    </rPh>
    <rPh sb="15" eb="18">
      <t>ハイフヨウ</t>
    </rPh>
    <phoneticPr fontId="4"/>
  </si>
  <si>
    <t>部</t>
    <rPh sb="0" eb="1">
      <t>ブ</t>
    </rPh>
    <phoneticPr fontId="4"/>
  </si>
  <si>
    <t>８．パートナーシップ構築宣言文の写し（該当する場合のみ）</t>
    <phoneticPr fontId="4"/>
  </si>
  <si>
    <t>９．共同事業協定書</t>
    <rPh sb="2" eb="4">
      <t>キョウドウ</t>
    </rPh>
    <rPh sb="4" eb="6">
      <t>ジギョウ</t>
    </rPh>
    <rPh sb="6" eb="8">
      <t>キョウテイ</t>
    </rPh>
    <rPh sb="8" eb="9">
      <t>ショ</t>
    </rPh>
    <phoneticPr fontId="4"/>
  </si>
  <si>
    <t xml:space="preserve">10. 共同事業計画書（※代表企業に限る）  </t>
    <rPh sb="4" eb="6">
      <t>キョウドウ</t>
    </rPh>
    <rPh sb="6" eb="8">
      <t>ジギョウ</t>
    </rPh>
    <rPh sb="8" eb="11">
      <t>ケイカクショ</t>
    </rPh>
    <rPh sb="13" eb="15">
      <t>ダイヒョウ</t>
    </rPh>
    <rPh sb="15" eb="17">
      <t>キギョウ</t>
    </rPh>
    <rPh sb="18" eb="19">
      <t>カギ</t>
    </rPh>
    <phoneticPr fontId="4"/>
  </si>
  <si>
    <t>新商品等開発事業</t>
    <rPh sb="0" eb="3">
      <t>シンショウヒン</t>
    </rPh>
    <rPh sb="3" eb="4">
      <t>トウ</t>
    </rPh>
    <rPh sb="6" eb="8">
      <t>ジギョウ</t>
    </rPh>
    <phoneticPr fontId="4"/>
  </si>
  <si>
    <t>※販路開拓事業は、新商品等開発事業に取り組む場合のみ申請できます。</t>
    <rPh sb="1" eb="3">
      <t>ハンロ</t>
    </rPh>
    <rPh sb="3" eb="5">
      <t>カイタク</t>
    </rPh>
    <rPh sb="5" eb="7">
      <t>ジギョウ</t>
    </rPh>
    <rPh sb="9" eb="12">
      <t>シンショウヒン</t>
    </rPh>
    <rPh sb="12" eb="13">
      <t>トウ</t>
    </rPh>
    <rPh sb="15" eb="17">
      <t>ジギョウ</t>
    </rPh>
    <rPh sb="18" eb="19">
      <t>ト</t>
    </rPh>
    <rPh sb="20" eb="21">
      <t>ク</t>
    </rPh>
    <rPh sb="22" eb="24">
      <t>バアイ</t>
    </rPh>
    <rPh sb="26" eb="28">
      <t>シンセイ</t>
    </rPh>
    <phoneticPr fontId="4"/>
  </si>
  <si>
    <t>新商品等開発事業</t>
    <rPh sb="0" eb="3">
      <t>シンショウヒン</t>
    </rPh>
    <rPh sb="3" eb="4">
      <t>トウ</t>
    </rPh>
    <rPh sb="4" eb="6">
      <t>カイハツ</t>
    </rPh>
    <rPh sb="6" eb="8">
      <t>ジギョウ</t>
    </rPh>
    <phoneticPr fontId="4"/>
  </si>
  <si>
    <t>事業区分：新商品等開発事業</t>
    <rPh sb="0" eb="2">
      <t>ジギョウ</t>
    </rPh>
    <rPh sb="2" eb="4">
      <t>クブン</t>
    </rPh>
    <rPh sb="5" eb="8">
      <t>シンショウヒン</t>
    </rPh>
    <rPh sb="8" eb="9">
      <t>トウ</t>
    </rPh>
    <rPh sb="9" eb="11">
      <t>カイハツ</t>
    </rPh>
    <rPh sb="11" eb="13">
      <t>ジギョウ</t>
    </rPh>
    <phoneticPr fontId="4"/>
  </si>
  <si>
    <t>（４）補助金の交付・事業計画の承認を受けた実績(申請中を含む)</t>
    <rPh sb="3" eb="6">
      <t>ホジョキン</t>
    </rPh>
    <rPh sb="7" eb="9">
      <t>コウフ</t>
    </rPh>
    <rPh sb="10" eb="12">
      <t>ジギョウ</t>
    </rPh>
    <rPh sb="12" eb="14">
      <t>ケイカク</t>
    </rPh>
    <rPh sb="15" eb="17">
      <t>ショウニン</t>
    </rPh>
    <rPh sb="18" eb="19">
      <t>ウ</t>
    </rPh>
    <rPh sb="21" eb="23">
      <t>ジッセキ</t>
    </rPh>
    <rPh sb="24" eb="27">
      <t>シンセイチュウ</t>
    </rPh>
    <rPh sb="28" eb="29">
      <t>フク</t>
    </rPh>
    <phoneticPr fontId="4"/>
  </si>
  <si>
    <t>※セルの大きさは任意で調整して構いません</t>
    <phoneticPr fontId="4"/>
  </si>
  <si>
    <t>業種（中分類）</t>
    <rPh sb="0" eb="2">
      <t>ギョウシュ</t>
    </rPh>
    <rPh sb="3" eb="6">
      <t>チュウブンルイ</t>
    </rPh>
    <phoneticPr fontId="4"/>
  </si>
  <si>
    <r>
      <t>経費配分</t>
    </r>
    <r>
      <rPr>
        <sz val="11"/>
        <color rgb="FFFF0000"/>
        <rFont val="BIZ UDゴシック"/>
        <family val="3"/>
        <charset val="128"/>
      </rPr>
      <t>（自社が直接負担する経費のみ記載してください）</t>
    </r>
    <rPh sb="5" eb="7">
      <t>ジシャ</t>
    </rPh>
    <rPh sb="8" eb="10">
      <t>チョクセツ</t>
    </rPh>
    <rPh sb="10" eb="12">
      <t>フタン</t>
    </rPh>
    <rPh sb="14" eb="16">
      <t>ケイヒ</t>
    </rPh>
    <rPh sb="18" eb="20">
      <t>キサイ</t>
    </rPh>
    <phoneticPr fontId="4"/>
  </si>
  <si>
    <t>令和８年   月   日</t>
    <rPh sb="0" eb="2">
      <t>レイワ</t>
    </rPh>
    <rPh sb="3" eb="4">
      <t>ネン</t>
    </rPh>
    <rPh sb="7" eb="8">
      <t>ガツ</t>
    </rPh>
    <rPh sb="11" eb="12">
      <t>ニチ</t>
    </rPh>
    <phoneticPr fontId="4"/>
  </si>
  <si>
    <t>令和８年度地域社会の課題解決を目指すちいさな企業新事業応援補助金事業計画書</t>
    <rPh sb="32" eb="34">
      <t>ジギョウ</t>
    </rPh>
    <rPh sb="34" eb="37">
      <t>ケイカクショ</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</si>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</sst>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61" x14ac:knownFonts="1">
    <font>
      <sz val="9"/>
      <name val="ＭＳ ゴシック"/>
      <family val="3"/>
      <charset val="128"/>
    </font>
    <font>
      <sz val="9"/>
      <name val="ＭＳ 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color indexed="81"/>
      <name val="ＭＳ Ｐゴシック"/>
      <family val="3"/>
      <charset val="128"/>
    </font>
    <font>
      <sz val="10"/>
      <name val="ＭＳ 明朝"/>
      <family val="1"/>
      <charset val="128"/>
    </font>
    <font>
      <u/>
      <sz val="10"/>
      <name val="ＭＳ 明朝"/>
      <family val="1"/>
      <charset val="128"/>
    </font>
    <font>
      <sz val="9"/>
      <color indexed="81"/>
      <name val="ＭＳ ゴシック"/>
      <family val="3"/>
      <charset val="128"/>
    </font>
    <font>
      <sz val="9"/>
      <name val="ＭＳ 明朝"/>
      <family val="1"/>
      <charset val="128"/>
    </font>
    <font>
      <sz val="8"/>
      <name val="ＭＳ 明朝"/>
      <family val="1"/>
      <charset val="128"/>
    </font>
    <font>
      <u/>
      <sz val="9"/>
      <color theme="10"/>
      <name val="ＭＳ ゴシック"/>
      <family val="3"/>
      <charset val="128"/>
    </font>
    <font>
      <b/>
      <sz val="9"/>
      <color indexed="81"/>
      <name val="ＭＳ Ｐゴシック"/>
      <family val="3"/>
      <charset val="128"/>
    </font>
    <font>
      <sz val="9"/>
      <name val="BIZ UD明朝 Medium"/>
      <family val="1"/>
      <charset val="128"/>
    </font>
    <font>
      <sz val="8"/>
      <name val="BIZ UD明朝 Medium"/>
      <family val="1"/>
      <charset val="128"/>
    </font>
    <font>
      <sz val="10"/>
      <name val="BIZ UD明朝 Medium"/>
      <family val="1"/>
      <charset val="128"/>
    </font>
    <font>
      <sz val="7"/>
      <name val="BIZ UD明朝 Medium"/>
      <family val="1"/>
      <charset val="128"/>
    </font>
    <font>
      <sz val="9"/>
      <color indexed="81"/>
      <name val="BIZ UDゴシック"/>
      <family val="3"/>
      <charset val="128"/>
    </font>
    <font>
      <sz val="10.5"/>
      <name val="BIZ UD明朝 Medium"/>
      <family val="1"/>
      <charset val="128"/>
    </font>
    <font>
      <sz val="11"/>
      <name val="BIZ UD明朝 Medium"/>
      <family val="1"/>
      <charset val="128"/>
    </font>
    <font>
      <sz val="11"/>
      <color indexed="81"/>
      <name val="BIZ UDゴシック"/>
      <family val="3"/>
      <charset val="128"/>
    </font>
    <font>
      <sz val="10"/>
      <color indexed="81"/>
      <name val="BIZ UDゴシック"/>
      <family val="3"/>
      <charset val="128"/>
    </font>
    <font>
      <sz val="12"/>
      <color indexed="10"/>
      <name val="BIZ UDゴシック"/>
      <family val="3"/>
      <charset val="128"/>
    </font>
    <font>
      <sz val="11"/>
      <color indexed="10"/>
      <name val="BIZ UDゴシック"/>
      <family val="3"/>
      <charset val="128"/>
    </font>
    <font>
      <b/>
      <sz val="10"/>
      <color indexed="81"/>
      <name val="BIZ UDゴシック"/>
      <family val="3"/>
      <charset val="128"/>
    </font>
    <font>
      <b/>
      <u/>
      <sz val="10"/>
      <color indexed="81"/>
      <name val="BIZ UDゴシック"/>
      <family val="3"/>
      <charset val="128"/>
    </font>
    <font>
      <sz val="14"/>
      <name val="BIZ UD明朝 Medium"/>
      <family val="1"/>
      <charset val="128"/>
    </font>
    <font>
      <sz val="11"/>
      <color rgb="FF0000CC"/>
      <name val="BIZ UD明朝 Medium"/>
      <family val="1"/>
      <charset val="128"/>
    </font>
    <font>
      <sz val="10"/>
      <color rgb="FF0000CC"/>
      <name val="BIZ UD明朝 Medium"/>
      <family val="1"/>
      <charset val="128"/>
    </font>
    <font>
      <sz val="12"/>
      <name val="BIZ UD明朝 Medium"/>
      <family val="1"/>
      <charset val="128"/>
    </font>
    <font>
      <b/>
      <u/>
      <sz val="10"/>
      <color indexed="81"/>
      <name val="BIZ UDPゴシック"/>
      <family val="3"/>
      <charset val="128"/>
    </font>
    <font>
      <sz val="9"/>
      <name val="BIZ UDゴシック"/>
      <family val="3"/>
      <charset val="128"/>
    </font>
    <font>
      <sz val="10"/>
      <name val="BIZ UDゴシック"/>
      <family val="3"/>
      <charset val="128"/>
    </font>
    <font>
      <sz val="8"/>
      <name val="BIZ UDゴシック"/>
      <family val="3"/>
      <charset val="128"/>
    </font>
    <font>
      <sz val="9"/>
      <color rgb="FFFF0000"/>
      <name val="BIZ UDゴシック"/>
      <family val="3"/>
      <charset val="128"/>
    </font>
    <font>
      <sz val="9.5"/>
      <name val="BIZ UDゴシック"/>
      <family val="3"/>
      <charset val="128"/>
    </font>
    <font>
      <b/>
      <sz val="11"/>
      <color rgb="FFFF0000"/>
      <name val="BIZ UDゴシック"/>
      <family val="3"/>
      <charset val="128"/>
    </font>
    <font>
      <sz val="6"/>
      <name val="BIZ UDゴシック"/>
      <family val="3"/>
      <charset val="128"/>
    </font>
    <font>
      <sz val="9"/>
      <color theme="1"/>
      <name val="BIZ UDゴシック"/>
      <family val="3"/>
      <charset val="128"/>
    </font>
    <font>
      <b/>
      <sz val="16"/>
      <name val="BIZ UDゴシック"/>
      <family val="3"/>
      <charset val="128"/>
    </font>
    <font>
      <sz val="12"/>
      <name val="BIZ UDゴシック"/>
      <family val="3"/>
      <charset val="128"/>
    </font>
    <font>
      <sz val="11"/>
      <color rgb="FFFF0000"/>
      <name val="BIZ UDゴシック"/>
      <family val="3"/>
      <charset val="128"/>
    </font>
    <font>
      <sz val="10.5"/>
      <name val="ＭＳ 明朝"/>
      <family val="1"/>
      <charset val="128"/>
    </font>
    <font>
      <sz val="10.5"/>
      <name val="BIZ UDゴシック"/>
      <family val="3"/>
      <charset val="128"/>
    </font>
    <font>
      <sz val="10.5"/>
      <color rgb="FFFF0000"/>
      <name val="BIZ UDゴシック"/>
      <family val="3"/>
      <charset val="128"/>
    </font>
    <font>
      <sz val="10.5"/>
      <color indexed="12"/>
      <name val="BIZ UDゴシック"/>
      <family val="3"/>
      <charset val="128"/>
    </font>
    <font>
      <sz val="11"/>
      <name val="BIZ UDゴシック"/>
      <family val="3"/>
      <charset val="128"/>
    </font>
    <font>
      <b/>
      <sz val="11"/>
      <color indexed="10"/>
      <name val="BIZ UDゴシック"/>
      <family val="3"/>
      <charset val="128"/>
    </font>
    <font>
      <sz val="6"/>
      <name val="ＭＳ 明朝"/>
      <family val="1"/>
      <charset val="128"/>
    </font>
    <font>
      <sz val="7.5"/>
      <name val="BIZ UDゴシック"/>
      <family val="3"/>
      <charset val="128"/>
    </font>
    <font>
      <sz val="6"/>
      <name val="ＭＳ Ｐ明朝"/>
      <family val="1"/>
      <charset val="128"/>
    </font>
    <font>
      <sz val="8"/>
      <color theme="1"/>
      <name val="BIZ UDゴシック"/>
      <family val="3"/>
      <charset val="128"/>
    </font>
    <font>
      <u/>
      <sz val="10.5"/>
      <name val="BIZ UDゴシック"/>
      <family val="3"/>
      <charset val="128"/>
    </font>
    <font>
      <u/>
      <sz val="11"/>
      <name val="BIZ UDゴシック"/>
      <family val="3"/>
      <charset val="128"/>
    </font>
    <font>
      <sz val="12"/>
      <color indexed="81"/>
      <name val="BIZ UDゴシック"/>
      <family val="3"/>
      <charset val="128"/>
    </font>
    <font>
      <sz val="9"/>
      <color rgb="FF002060"/>
      <name val="メイリオ"/>
      <family val="3"/>
      <charset val="128"/>
    </font>
    <font>
      <sz val="9"/>
      <color rgb="FF002060"/>
      <name val="BIZ UDゴシック"/>
      <family val="3"/>
      <charset val="128"/>
    </font>
    <font>
      <sz val="10"/>
      <color rgb="FF002060"/>
      <name val="BIZ UDゴシック"/>
      <family val="3"/>
      <charset val="128"/>
    </font>
    <font>
      <sz val="8"/>
      <color rgb="FF002060"/>
      <name val="BIZ UDゴシック"/>
      <family val="3"/>
      <charset val="128"/>
    </font>
    <font>
      <sz val="6"/>
      <color rgb="FF002060"/>
      <name val="BIZ UDゴシック"/>
      <family val="3"/>
      <charset val="128"/>
    </font>
    <font>
      <sz val="11"/>
      <color theme="1"/>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6">
    <xf numFmtId="0" fontId="0" fillId="0" borderId="0"/>
    <xf numFmtId="38" fontId="2" fillId="0" borderId="0" applyFont="0" applyFill="0" applyBorder="0" applyAlignment="0" applyProtection="0"/>
    <xf numFmtId="38"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42" fillId="0" borderId="0">
      <alignment vertical="center"/>
    </xf>
  </cellStyleXfs>
  <cellXfs count="437">
    <xf numFmtId="0" fontId="0" fillId="0" borderId="0" xfId="0"/>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center"/>
    </xf>
    <xf numFmtId="0" fontId="9" fillId="0" borderId="0" xfId="0" applyFont="1" applyAlignment="1">
      <alignment vertical="center"/>
    </xf>
    <xf numFmtId="0" fontId="9" fillId="0" borderId="0" xfId="0" applyFont="1"/>
    <xf numFmtId="0" fontId="0" fillId="3" borderId="0" xfId="0" applyFill="1"/>
    <xf numFmtId="0" fontId="1" fillId="0" borderId="0" xfId="0" applyFont="1" applyBorder="1" applyAlignment="1">
      <alignment horizontal="center" vertical="center"/>
    </xf>
    <xf numFmtId="0" fontId="1" fillId="0" borderId="0" xfId="0" applyFont="1" applyAlignment="1">
      <alignment horizontal="center" vertical="center"/>
    </xf>
    <xf numFmtId="0" fontId="7" fillId="3" borderId="0" xfId="0" applyFont="1" applyFill="1" applyBorder="1" applyAlignment="1">
      <alignment horizontal="justify" vertical="center"/>
    </xf>
    <xf numFmtId="0" fontId="9"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2" borderId="1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5" fillId="0" borderId="0" xfId="0" applyFont="1" applyBorder="1" applyAlignment="1">
      <alignment horizontal="left" vertical="center" wrapText="1"/>
    </xf>
    <xf numFmtId="38" fontId="15"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9" fillId="3" borderId="0" xfId="0" applyFont="1" applyFill="1" applyBorder="1" applyAlignment="1">
      <alignment horizontal="left" vertical="center"/>
    </xf>
    <xf numFmtId="0" fontId="13" fillId="3" borderId="0" xfId="0" applyFont="1" applyFill="1"/>
    <xf numFmtId="0" fontId="15" fillId="3" borderId="0" xfId="0" applyFont="1" applyFill="1" applyBorder="1" applyAlignment="1">
      <alignment horizontal="justify" vertical="center"/>
    </xf>
    <xf numFmtId="0" fontId="18" fillId="3" borderId="0" xfId="0" applyFont="1" applyFill="1" applyBorder="1" applyAlignment="1">
      <alignment horizontal="justify" vertical="center"/>
    </xf>
    <xf numFmtId="0" fontId="27" fillId="3" borderId="0" xfId="0" applyFont="1" applyFill="1" applyBorder="1" applyAlignment="1">
      <alignment horizontal="right" vertical="center"/>
    </xf>
    <xf numFmtId="0" fontId="28" fillId="3" borderId="0" xfId="0" applyFont="1" applyFill="1" applyBorder="1" applyAlignment="1">
      <alignment vertical="center"/>
    </xf>
    <xf numFmtId="0" fontId="13" fillId="3" borderId="0" xfId="0" applyFont="1" applyFill="1" applyBorder="1" applyAlignment="1">
      <alignment horizontal="center"/>
    </xf>
    <xf numFmtId="0" fontId="15" fillId="3" borderId="0" xfId="0" applyFont="1" applyFill="1" applyBorder="1" applyAlignment="1">
      <alignment horizontal="center"/>
    </xf>
    <xf numFmtId="0" fontId="29" fillId="3" borderId="23" xfId="0" applyFont="1" applyFill="1" applyBorder="1" applyAlignment="1">
      <alignment horizontal="center"/>
    </xf>
    <xf numFmtId="0" fontId="15" fillId="3" borderId="0" xfId="0" applyFont="1" applyFill="1"/>
    <xf numFmtId="0" fontId="28" fillId="3" borderId="0" xfId="0" applyFont="1" applyFill="1" applyBorder="1" applyAlignment="1">
      <alignment horizontal="left" vertical="center"/>
    </xf>
    <xf numFmtId="0" fontId="13" fillId="3" borderId="0" xfId="0" applyFont="1" applyFill="1" applyBorder="1" applyAlignment="1">
      <alignment horizontal="justify" vertical="center"/>
    </xf>
    <xf numFmtId="0" fontId="13" fillId="3" borderId="0" xfId="0" applyFont="1" applyFill="1" applyAlignment="1">
      <alignment horizontal="center" vertical="center"/>
    </xf>
    <xf numFmtId="0" fontId="15" fillId="3" borderId="0" xfId="0" applyFont="1" applyFill="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1" fillId="0" borderId="18" xfId="0" applyNumberFormat="1" applyFont="1" applyBorder="1" applyAlignment="1">
      <alignment horizontal="center" vertical="center"/>
    </xf>
    <xf numFmtId="0" fontId="31" fillId="0" borderId="20" xfId="0" applyNumberFormat="1" applyFont="1" applyBorder="1" applyAlignment="1">
      <alignment horizontal="center" vertical="center"/>
    </xf>
    <xf numFmtId="0" fontId="31" fillId="0" borderId="9" xfId="0" applyNumberFormat="1" applyFont="1" applyBorder="1" applyAlignment="1">
      <alignment horizontal="center" vertical="center"/>
    </xf>
    <xf numFmtId="0" fontId="31" fillId="0" borderId="0" xfId="0" applyFont="1" applyAlignment="1">
      <alignment vertical="center" wrapText="1"/>
    </xf>
    <xf numFmtId="0" fontId="32" fillId="0" borderId="0" xfId="0" applyFont="1" applyAlignment="1">
      <alignment vertical="center" wrapText="1"/>
    </xf>
    <xf numFmtId="0" fontId="31" fillId="0" borderId="22" xfId="0" applyFont="1" applyBorder="1" applyAlignment="1">
      <alignment horizontal="left" vertical="center" wrapText="1"/>
    </xf>
    <xf numFmtId="0" fontId="31" fillId="0" borderId="0" xfId="0" applyFont="1" applyBorder="1" applyAlignment="1">
      <alignment horizontal="left" vertical="center" wrapText="1"/>
    </xf>
    <xf numFmtId="0" fontId="31" fillId="0" borderId="4" xfId="0" applyFont="1" applyBorder="1" applyAlignment="1">
      <alignment horizontal="left" vertical="center" wrapText="1"/>
    </xf>
    <xf numFmtId="0" fontId="36" fillId="0" borderId="0" xfId="0" applyFont="1" applyAlignment="1">
      <alignment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 xfId="0" applyFont="1" applyBorder="1" applyAlignment="1">
      <alignment horizontal="center" vertical="center"/>
    </xf>
    <xf numFmtId="0" fontId="31" fillId="0" borderId="14" xfId="0" applyFont="1" applyBorder="1" applyAlignment="1">
      <alignment vertical="center" wrapText="1"/>
    </xf>
    <xf numFmtId="0" fontId="31" fillId="2" borderId="3" xfId="0" applyFont="1" applyFill="1" applyBorder="1" applyAlignment="1">
      <alignment vertical="center" wrapText="1"/>
    </xf>
    <xf numFmtId="38" fontId="31" fillId="2" borderId="14" xfId="1" applyFont="1" applyFill="1" applyBorder="1" applyAlignment="1">
      <alignment horizontal="center" vertical="center"/>
    </xf>
    <xf numFmtId="38" fontId="31" fillId="2" borderId="38" xfId="1" applyFont="1" applyFill="1" applyBorder="1" applyAlignment="1">
      <alignment horizontal="center" vertical="center"/>
    </xf>
    <xf numFmtId="38" fontId="31" fillId="2" borderId="14" xfId="1" applyFont="1" applyFill="1" applyBorder="1" applyAlignment="1">
      <alignment vertical="center"/>
    </xf>
    <xf numFmtId="38" fontId="31" fillId="0" borderId="14" xfId="1" applyFont="1" applyFill="1" applyBorder="1" applyAlignment="1" applyProtection="1">
      <alignment horizontal="right" vertical="center"/>
      <protection locked="0"/>
    </xf>
    <xf numFmtId="0" fontId="34" fillId="0" borderId="0" xfId="0" applyFont="1" applyAlignment="1">
      <alignment vertical="center"/>
    </xf>
    <xf numFmtId="0" fontId="31" fillId="0" borderId="1" xfId="0" applyFont="1" applyBorder="1" applyAlignment="1">
      <alignment vertical="center" wrapText="1"/>
    </xf>
    <xf numFmtId="0" fontId="31" fillId="2" borderId="4" xfId="0" applyFont="1" applyFill="1" applyBorder="1" applyAlignment="1">
      <alignment vertical="center" wrapText="1"/>
    </xf>
    <xf numFmtId="38" fontId="31" fillId="2" borderId="1" xfId="1" applyFont="1" applyFill="1" applyBorder="1" applyAlignment="1">
      <alignment horizontal="center" vertical="center"/>
    </xf>
    <xf numFmtId="38" fontId="31" fillId="2" borderId="0" xfId="1" applyFont="1" applyFill="1" applyBorder="1" applyAlignment="1">
      <alignment horizontal="center" vertical="center"/>
    </xf>
    <xf numFmtId="38" fontId="31" fillId="2" borderId="1" xfId="1" applyFont="1" applyFill="1" applyBorder="1" applyAlignment="1">
      <alignment vertical="center"/>
    </xf>
    <xf numFmtId="38" fontId="31" fillId="0" borderId="22" xfId="1" applyFont="1" applyBorder="1" applyAlignment="1" applyProtection="1">
      <alignment vertical="center"/>
    </xf>
    <xf numFmtId="38" fontId="31" fillId="0" borderId="1" xfId="1" applyFont="1" applyBorder="1" applyAlignment="1" applyProtection="1">
      <alignment vertical="center"/>
    </xf>
    <xf numFmtId="38" fontId="32" fillId="0" borderId="19" xfId="1" applyFont="1" applyBorder="1" applyAlignment="1" applyProtection="1">
      <alignment vertical="center"/>
    </xf>
    <xf numFmtId="38" fontId="32" fillId="0" borderId="19" xfId="1" applyFont="1" applyBorder="1" applyAlignment="1">
      <alignment vertical="center"/>
    </xf>
    <xf numFmtId="38" fontId="31" fillId="0" borderId="21" xfId="1" applyFont="1" applyBorder="1" applyAlignment="1" applyProtection="1">
      <alignment vertical="center"/>
    </xf>
    <xf numFmtId="0" fontId="31" fillId="0" borderId="15" xfId="0" applyFont="1" applyBorder="1" applyAlignment="1">
      <alignment vertical="center" wrapText="1"/>
    </xf>
    <xf numFmtId="0" fontId="31" fillId="2" borderId="5" xfId="0" applyFont="1" applyFill="1" applyBorder="1" applyAlignment="1">
      <alignment vertical="center" wrapText="1"/>
    </xf>
    <xf numFmtId="38" fontId="31" fillId="2" borderId="15" xfId="1" applyFont="1" applyFill="1" applyBorder="1" applyAlignment="1">
      <alignment horizontal="center" vertical="center"/>
    </xf>
    <xf numFmtId="38" fontId="31" fillId="2" borderId="23" xfId="1" applyFont="1" applyFill="1" applyBorder="1" applyAlignment="1">
      <alignment horizontal="center" vertical="center"/>
    </xf>
    <xf numFmtId="38" fontId="31" fillId="2" borderId="15" xfId="1" applyFont="1" applyFill="1" applyBorder="1" applyAlignment="1">
      <alignment vertical="center"/>
    </xf>
    <xf numFmtId="38" fontId="31" fillId="0" borderId="15" xfId="1" applyFont="1" applyBorder="1" applyAlignment="1" applyProtection="1">
      <alignment vertical="center"/>
    </xf>
    <xf numFmtId="0" fontId="31" fillId="0" borderId="17" xfId="0" applyFont="1" applyBorder="1" applyAlignment="1">
      <alignment vertical="center" wrapText="1"/>
    </xf>
    <xf numFmtId="38" fontId="31" fillId="0" borderId="17" xfId="1" applyFont="1" applyBorder="1" applyAlignment="1" applyProtection="1">
      <alignment vertical="center"/>
    </xf>
    <xf numFmtId="0" fontId="31" fillId="0" borderId="3" xfId="0" applyFont="1" applyBorder="1" applyAlignment="1">
      <alignment vertical="center" wrapText="1"/>
    </xf>
    <xf numFmtId="0" fontId="31" fillId="0" borderId="5" xfId="0" applyFont="1" applyBorder="1" applyAlignment="1">
      <alignment vertical="center" wrapText="1"/>
    </xf>
    <xf numFmtId="38" fontId="31" fillId="0" borderId="24" xfId="1" applyFont="1" applyBorder="1" applyAlignment="1" applyProtection="1">
      <alignment vertical="center"/>
    </xf>
    <xf numFmtId="0" fontId="31" fillId="0" borderId="20" xfId="0" applyFont="1" applyBorder="1" applyAlignment="1">
      <alignment vertical="center" wrapText="1"/>
    </xf>
    <xf numFmtId="0" fontId="31" fillId="0" borderId="4" xfId="0" applyFont="1" applyBorder="1" applyAlignment="1">
      <alignment vertical="center" wrapText="1"/>
    </xf>
    <xf numFmtId="38" fontId="31" fillId="0" borderId="18" xfId="1" applyFont="1" applyBorder="1" applyAlignment="1" applyProtection="1">
      <alignment vertical="center"/>
    </xf>
    <xf numFmtId="0" fontId="31" fillId="0" borderId="28" xfId="0" applyFont="1" applyBorder="1" applyAlignment="1">
      <alignment vertical="center" wrapText="1"/>
    </xf>
    <xf numFmtId="0" fontId="34" fillId="0" borderId="36" xfId="0" applyFont="1" applyBorder="1" applyAlignment="1">
      <alignment vertical="center"/>
    </xf>
    <xf numFmtId="38" fontId="32" fillId="0" borderId="16" xfId="1" applyFont="1" applyBorder="1" applyAlignment="1">
      <alignment vertical="center"/>
    </xf>
    <xf numFmtId="0" fontId="31" fillId="0" borderId="0" xfId="0" applyFont="1"/>
    <xf numFmtId="0" fontId="31" fillId="0" borderId="0" xfId="0" applyFont="1" applyAlignment="1">
      <alignment horizontal="right"/>
    </xf>
    <xf numFmtId="0" fontId="31" fillId="0" borderId="35" xfId="0" applyFont="1" applyBorder="1" applyAlignment="1">
      <alignment horizontal="center" vertical="center" wrapText="1"/>
    </xf>
    <xf numFmtId="0" fontId="31" fillId="0" borderId="14" xfId="0" applyFont="1" applyBorder="1" applyAlignment="1">
      <alignment horizontal="center" vertical="center"/>
    </xf>
    <xf numFmtId="0" fontId="31" fillId="0" borderId="14" xfId="0" applyFont="1" applyBorder="1" applyAlignment="1">
      <alignment horizontal="center" vertical="center" wrapText="1"/>
    </xf>
    <xf numFmtId="0" fontId="38" fillId="0" borderId="2" xfId="0" applyFont="1" applyBorder="1" applyAlignment="1">
      <alignment horizontal="center" vertical="center" wrapText="1"/>
    </xf>
    <xf numFmtId="176" fontId="31" fillId="0" borderId="14" xfId="0" applyNumberFormat="1" applyFont="1" applyBorder="1" applyAlignment="1">
      <alignment horizontal="center" vertical="center" justifyLastLine="1"/>
    </xf>
    <xf numFmtId="38" fontId="31" fillId="0" borderId="14" xfId="0" applyNumberFormat="1" applyFont="1" applyBorder="1" applyAlignment="1" applyProtection="1">
      <alignment horizontal="right" vertical="center"/>
      <protection hidden="1"/>
    </xf>
    <xf numFmtId="0" fontId="31" fillId="2" borderId="39" xfId="0" applyFont="1" applyFill="1" applyBorder="1" applyAlignment="1">
      <alignment horizontal="left" vertical="center" wrapText="1"/>
    </xf>
    <xf numFmtId="176" fontId="31" fillId="0" borderId="1" xfId="0" applyNumberFormat="1" applyFont="1" applyBorder="1" applyAlignment="1">
      <alignment horizontal="center" vertical="center" justifyLastLine="1"/>
    </xf>
    <xf numFmtId="38" fontId="31" fillId="0" borderId="1" xfId="0" applyNumberFormat="1" applyFont="1" applyBorder="1" applyAlignment="1" applyProtection="1">
      <alignment horizontal="right" vertical="center"/>
      <protection hidden="1"/>
    </xf>
    <xf numFmtId="0" fontId="31" fillId="2" borderId="30" xfId="0" applyFont="1" applyFill="1" applyBorder="1" applyAlignment="1">
      <alignment horizontal="left" vertical="center" wrapText="1"/>
    </xf>
    <xf numFmtId="38" fontId="31" fillId="0" borderId="26" xfId="0" applyNumberFormat="1" applyFont="1" applyBorder="1" applyAlignment="1" applyProtection="1">
      <alignment horizontal="right" vertical="center"/>
      <protection hidden="1"/>
    </xf>
    <xf numFmtId="0" fontId="31" fillId="2" borderId="40" xfId="0" applyFont="1" applyFill="1" applyBorder="1" applyAlignment="1">
      <alignment horizontal="left" vertical="center" wrapText="1"/>
    </xf>
    <xf numFmtId="0" fontId="31" fillId="0" borderId="6" xfId="0" applyFont="1" applyBorder="1" applyAlignment="1">
      <alignment horizontal="center" vertical="center"/>
    </xf>
    <xf numFmtId="38" fontId="32" fillId="0" borderId="26" xfId="1" applyFont="1" applyBorder="1" applyAlignment="1" applyProtection="1">
      <alignment horizontal="right" vertical="center"/>
      <protection hidden="1"/>
    </xf>
    <xf numFmtId="0" fontId="31" fillId="0" borderId="41" xfId="0" applyFont="1" applyBorder="1" applyAlignment="1">
      <alignment horizontal="left" vertical="center" wrapText="1"/>
    </xf>
    <xf numFmtId="38" fontId="32" fillId="0" borderId="26" xfId="0" applyNumberFormat="1" applyFont="1" applyBorder="1" applyAlignment="1" applyProtection="1">
      <alignment horizontal="right" vertical="center"/>
      <protection hidden="1"/>
    </xf>
    <xf numFmtId="0" fontId="31" fillId="0" borderId="7" xfId="0" applyFont="1" applyBorder="1" applyAlignment="1">
      <alignment horizontal="center" vertical="center"/>
    </xf>
    <xf numFmtId="0" fontId="31" fillId="0" borderId="6" xfId="0" applyFont="1" applyBorder="1" applyAlignment="1">
      <alignment horizontal="center" vertical="center" justifyLastLine="1"/>
    </xf>
    <xf numFmtId="38" fontId="32" fillId="0" borderId="6" xfId="1" applyFont="1" applyBorder="1" applyAlignment="1" applyProtection="1">
      <alignment horizontal="right" vertical="center"/>
      <protection hidden="1"/>
    </xf>
    <xf numFmtId="0" fontId="31" fillId="0" borderId="0" xfId="0" applyFont="1" applyBorder="1" applyAlignment="1">
      <alignment vertical="center" wrapText="1"/>
    </xf>
    <xf numFmtId="0" fontId="38" fillId="0" borderId="23" xfId="0" applyFont="1" applyBorder="1" applyAlignment="1">
      <alignment horizontal="center" vertical="center" wrapText="1"/>
    </xf>
    <xf numFmtId="0" fontId="31" fillId="0" borderId="23" xfId="0" applyFont="1" applyBorder="1" applyAlignment="1">
      <alignment vertical="center" wrapText="1"/>
    </xf>
    <xf numFmtId="38" fontId="31" fillId="0" borderId="14" xfId="1" applyFont="1" applyFill="1" applyBorder="1" applyAlignment="1">
      <alignment horizontal="right" vertical="center"/>
    </xf>
    <xf numFmtId="38" fontId="31" fillId="2" borderId="39" xfId="1" applyFont="1" applyFill="1" applyBorder="1" applyAlignment="1">
      <alignment vertical="center"/>
    </xf>
    <xf numFmtId="38" fontId="31" fillId="0" borderId="22" xfId="1" applyFont="1" applyBorder="1" applyAlignment="1">
      <alignment vertical="center"/>
    </xf>
    <xf numFmtId="38" fontId="31" fillId="0" borderId="1" xfId="1" applyFont="1" applyBorder="1" applyAlignment="1">
      <alignment vertical="center"/>
    </xf>
    <xf numFmtId="38" fontId="31" fillId="2" borderId="30" xfId="1" applyFont="1" applyFill="1" applyBorder="1" applyAlignment="1">
      <alignment vertical="center"/>
    </xf>
    <xf numFmtId="38" fontId="32" fillId="0" borderId="6" xfId="1" applyFont="1" applyBorder="1" applyAlignment="1">
      <alignment vertical="center"/>
    </xf>
    <xf numFmtId="38" fontId="31" fillId="0" borderId="21" xfId="1" applyFont="1" applyBorder="1" applyAlignment="1">
      <alignment vertical="center"/>
    </xf>
    <xf numFmtId="38" fontId="31" fillId="0" borderId="14" xfId="1" applyFont="1" applyBorder="1" applyAlignment="1">
      <alignment vertical="center"/>
    </xf>
    <xf numFmtId="0" fontId="31" fillId="2" borderId="15" xfId="0" applyFont="1" applyFill="1" applyBorder="1" applyAlignment="1">
      <alignment vertical="center" wrapText="1"/>
    </xf>
    <xf numFmtId="38" fontId="31" fillId="2" borderId="5" xfId="1" applyFont="1" applyFill="1" applyBorder="1" applyAlignment="1">
      <alignment horizontal="center" vertical="center"/>
    </xf>
    <xf numFmtId="38" fontId="31" fillId="0" borderId="15" xfId="1" applyFont="1" applyBorder="1" applyAlignment="1">
      <alignment vertical="center"/>
    </xf>
    <xf numFmtId="38" fontId="31" fillId="2" borderId="29" xfId="1" applyFont="1" applyFill="1" applyBorder="1" applyAlignment="1">
      <alignment vertical="center"/>
    </xf>
    <xf numFmtId="38" fontId="31" fillId="0" borderId="24" xfId="1" applyFont="1" applyBorder="1" applyAlignment="1">
      <alignment vertical="center"/>
    </xf>
    <xf numFmtId="40" fontId="31" fillId="2" borderId="1" xfId="1" applyNumberFormat="1" applyFont="1" applyFill="1" applyBorder="1" applyAlignment="1">
      <alignment vertical="center"/>
    </xf>
    <xf numFmtId="40" fontId="31" fillId="2" borderId="15" xfId="1" applyNumberFormat="1" applyFont="1" applyFill="1" applyBorder="1" applyAlignment="1">
      <alignment vertical="center"/>
    </xf>
    <xf numFmtId="0" fontId="31" fillId="0" borderId="13" xfId="0" applyFont="1" applyBorder="1" applyAlignment="1">
      <alignment vertical="center" wrapText="1"/>
    </xf>
    <xf numFmtId="0" fontId="31" fillId="2" borderId="10" xfId="0" applyFont="1" applyFill="1" applyBorder="1" applyAlignment="1">
      <alignment vertical="center" wrapText="1"/>
    </xf>
    <xf numFmtId="38" fontId="31" fillId="2" borderId="13" xfId="1" applyFont="1" applyFill="1" applyBorder="1" applyAlignment="1">
      <alignment horizontal="center" vertical="center"/>
    </xf>
    <xf numFmtId="38" fontId="31" fillId="2" borderId="11" xfId="1" applyFont="1" applyFill="1" applyBorder="1" applyAlignment="1">
      <alignment horizontal="center" vertical="center"/>
    </xf>
    <xf numFmtId="38" fontId="31" fillId="2" borderId="13" xfId="1" applyFont="1" applyFill="1" applyBorder="1" applyAlignment="1">
      <alignment vertical="center"/>
    </xf>
    <xf numFmtId="38" fontId="31" fillId="0" borderId="9" xfId="1" applyFont="1" applyBorder="1" applyAlignment="1">
      <alignment vertical="center"/>
    </xf>
    <xf numFmtId="38" fontId="31" fillId="0" borderId="13" xfId="1" applyFont="1" applyBorder="1" applyAlignment="1">
      <alignment vertical="center"/>
    </xf>
    <xf numFmtId="38" fontId="31" fillId="2" borderId="32" xfId="1" applyFont="1" applyFill="1" applyBorder="1" applyAlignment="1">
      <alignment vertical="center"/>
    </xf>
    <xf numFmtId="40" fontId="31" fillId="2" borderId="13" xfId="1" applyNumberFormat="1" applyFont="1" applyFill="1" applyBorder="1" applyAlignment="1">
      <alignment vertical="center"/>
    </xf>
    <xf numFmtId="38" fontId="31" fillId="0" borderId="17" xfId="1" applyFont="1" applyBorder="1" applyAlignment="1">
      <alignment vertical="center"/>
    </xf>
    <xf numFmtId="38" fontId="31" fillId="2" borderId="31" xfId="1" applyFont="1" applyFill="1" applyBorder="1" applyAlignment="1">
      <alignment vertical="center"/>
    </xf>
    <xf numFmtId="0" fontId="39" fillId="0" borderId="0" xfId="0" applyFont="1" applyAlignment="1">
      <alignment horizontal="center" vertical="center"/>
    </xf>
    <xf numFmtId="0" fontId="40" fillId="0" borderId="0" xfId="0" applyFont="1" applyAlignment="1">
      <alignment horizontal="center" vertical="center"/>
    </xf>
    <xf numFmtId="58" fontId="40" fillId="0" borderId="0" xfId="0" applyNumberFormat="1" applyFont="1" applyAlignment="1">
      <alignment horizontal="center" vertical="center"/>
    </xf>
    <xf numFmtId="0" fontId="40" fillId="0" borderId="13" xfId="0" applyFont="1" applyBorder="1" applyAlignment="1">
      <alignment horizontal="center" vertical="center"/>
    </xf>
    <xf numFmtId="0" fontId="40" fillId="0" borderId="22" xfId="0" applyFont="1" applyBorder="1" applyAlignment="1">
      <alignment horizontal="center" vertical="center"/>
    </xf>
    <xf numFmtId="0" fontId="43" fillId="0" borderId="0" xfId="5" applyFont="1">
      <alignment vertical="center"/>
    </xf>
    <xf numFmtId="0" fontId="45" fillId="0" borderId="0" xfId="5" applyFont="1" applyProtection="1">
      <alignment vertical="center"/>
      <protection locked="0"/>
    </xf>
    <xf numFmtId="0" fontId="36" fillId="0" borderId="0" xfId="5" applyFont="1">
      <alignment vertical="center"/>
    </xf>
    <xf numFmtId="0" fontId="32" fillId="0" borderId="13" xfId="0" applyFont="1" applyBorder="1" applyAlignment="1">
      <alignment horizontal="center" vertical="center"/>
    </xf>
    <xf numFmtId="0" fontId="46" fillId="0" borderId="0" xfId="0" applyFont="1"/>
    <xf numFmtId="0" fontId="32" fillId="0" borderId="13" xfId="0" applyFont="1" applyBorder="1" applyAlignment="1">
      <alignment vertical="center"/>
    </xf>
    <xf numFmtId="0" fontId="43" fillId="0" borderId="0" xfId="5" applyFont="1" applyProtection="1">
      <alignment vertical="center"/>
      <protection locked="0"/>
    </xf>
    <xf numFmtId="0" fontId="47" fillId="0" borderId="0" xfId="5" applyFont="1">
      <alignment vertical="center"/>
    </xf>
    <xf numFmtId="41" fontId="32" fillId="0" borderId="13" xfId="5" quotePrefix="1" applyNumberFormat="1" applyFont="1" applyBorder="1" applyAlignment="1">
      <alignment vertical="center" shrinkToFit="1"/>
    </xf>
    <xf numFmtId="41" fontId="32" fillId="0" borderId="9" xfId="5" quotePrefix="1" applyNumberFormat="1" applyFont="1" applyBorder="1" applyAlignment="1">
      <alignment vertical="center" shrinkToFit="1"/>
    </xf>
    <xf numFmtId="0" fontId="32" fillId="0" borderId="10" xfId="5" applyFont="1" applyBorder="1" applyAlignment="1">
      <alignment horizontal="center" vertical="center"/>
    </xf>
    <xf numFmtId="41" fontId="32" fillId="0" borderId="13" xfId="5" quotePrefix="1" applyNumberFormat="1" applyFont="1" applyBorder="1" applyAlignment="1" applyProtection="1">
      <alignment horizontal="right" vertical="center" shrinkToFit="1"/>
      <protection locked="0"/>
    </xf>
    <xf numFmtId="0" fontId="32" fillId="0" borderId="13" xfId="5" applyFont="1" applyBorder="1" applyAlignment="1">
      <alignment vertical="center" wrapText="1"/>
    </xf>
    <xf numFmtId="0" fontId="32" fillId="0" borderId="13" xfId="5" applyFont="1" applyBorder="1">
      <alignment vertical="center"/>
    </xf>
    <xf numFmtId="0" fontId="32" fillId="0" borderId="1" xfId="5" applyFont="1" applyBorder="1" applyAlignment="1">
      <alignment vertical="center" wrapText="1"/>
    </xf>
    <xf numFmtId="41" fontId="32" fillId="0" borderId="17" xfId="5" quotePrefix="1" applyNumberFormat="1" applyFont="1" applyBorder="1" applyAlignment="1">
      <alignment vertical="center" shrinkToFit="1"/>
    </xf>
    <xf numFmtId="41" fontId="32" fillId="0" borderId="18" xfId="5" quotePrefix="1" applyNumberFormat="1" applyFont="1" applyBorder="1" applyAlignment="1">
      <alignment vertical="center" shrinkToFit="1"/>
    </xf>
    <xf numFmtId="0" fontId="51" fillId="0" borderId="1" xfId="5" applyFont="1" applyBorder="1" applyAlignment="1" applyProtection="1">
      <alignment horizontal="center" vertical="center" wrapText="1"/>
      <protection locked="0"/>
    </xf>
    <xf numFmtId="0" fontId="51" fillId="0" borderId="22" xfId="5" applyFont="1" applyBorder="1" applyAlignment="1" applyProtection="1">
      <alignment horizontal="center" vertical="center" wrapText="1"/>
      <protection locked="0"/>
    </xf>
    <xf numFmtId="0" fontId="33" fillId="2" borderId="15" xfId="5" applyFont="1" applyFill="1" applyBorder="1" applyAlignment="1" applyProtection="1">
      <alignment horizontal="center" vertical="center" wrapText="1"/>
      <protection locked="0"/>
    </xf>
    <xf numFmtId="0" fontId="33" fillId="2" borderId="1" xfId="5" applyFont="1" applyFill="1" applyBorder="1" applyAlignment="1" applyProtection="1">
      <alignment horizontal="center" vertical="center" wrapText="1"/>
      <protection locked="0"/>
    </xf>
    <xf numFmtId="0" fontId="43" fillId="0" borderId="17" xfId="5" applyFont="1" applyBorder="1" applyAlignment="1">
      <alignment horizontal="center" vertical="center" wrapText="1"/>
    </xf>
    <xf numFmtId="0" fontId="43" fillId="0" borderId="18" xfId="5" applyFont="1" applyBorder="1" applyAlignment="1">
      <alignment horizontal="center" vertical="center" wrapText="1"/>
    </xf>
    <xf numFmtId="0" fontId="46" fillId="0" borderId="0" xfId="0" applyFont="1" applyAlignment="1" applyProtection="1">
      <alignment vertical="center"/>
      <protection locked="0"/>
    </xf>
    <xf numFmtId="0" fontId="53" fillId="0" borderId="0" xfId="0" applyFont="1" applyAlignment="1" applyProtection="1">
      <alignment vertical="center"/>
      <protection locked="0"/>
    </xf>
    <xf numFmtId="0" fontId="53" fillId="0" borderId="0" xfId="0" applyFont="1" applyAlignment="1">
      <alignment vertical="center"/>
    </xf>
    <xf numFmtId="0" fontId="44" fillId="0" borderId="0" xfId="5" applyFont="1" applyAlignment="1">
      <alignment horizontal="right" vertical="center"/>
    </xf>
    <xf numFmtId="0" fontId="43" fillId="0" borderId="0" xfId="5" applyFont="1" applyAlignment="1">
      <alignment horizontal="right" vertical="center"/>
    </xf>
    <xf numFmtId="0" fontId="55" fillId="2" borderId="0" xfId="0" applyFont="1" applyFill="1" applyAlignment="1">
      <alignment vertical="center"/>
    </xf>
    <xf numFmtId="41" fontId="57" fillId="2" borderId="13" xfId="5" quotePrefix="1" applyNumberFormat="1" applyFont="1" applyFill="1" applyBorder="1" applyAlignment="1" applyProtection="1">
      <alignment horizontal="right" vertical="center" shrinkToFit="1"/>
      <protection locked="0"/>
    </xf>
    <xf numFmtId="41" fontId="57" fillId="2" borderId="9" xfId="5" quotePrefix="1" applyNumberFormat="1" applyFont="1" applyFill="1" applyBorder="1" applyAlignment="1" applyProtection="1">
      <alignment horizontal="right" vertical="center" shrinkToFit="1"/>
      <protection locked="0"/>
    </xf>
    <xf numFmtId="41" fontId="57" fillId="2" borderId="45" xfId="5" quotePrefix="1" applyNumberFormat="1" applyFont="1" applyFill="1" applyBorder="1" applyAlignment="1" applyProtection="1">
      <alignment horizontal="right" vertical="center" shrinkToFit="1"/>
      <protection locked="0"/>
    </xf>
    <xf numFmtId="41" fontId="57" fillId="2" borderId="46" xfId="5" quotePrefix="1" applyNumberFormat="1" applyFont="1" applyFill="1" applyBorder="1" applyAlignment="1" applyProtection="1">
      <alignment horizontal="right" vertical="center" shrinkToFit="1"/>
      <protection locked="0"/>
    </xf>
    <xf numFmtId="41" fontId="57" fillId="2" borderId="17" xfId="5" quotePrefix="1" applyNumberFormat="1" applyFont="1" applyFill="1" applyBorder="1" applyAlignment="1" applyProtection="1">
      <alignment horizontal="right" vertical="center" shrinkToFit="1"/>
      <protection locked="0"/>
    </xf>
    <xf numFmtId="41" fontId="57" fillId="2" borderId="18" xfId="5" quotePrefix="1" applyNumberFormat="1" applyFont="1" applyFill="1" applyBorder="1" applyAlignment="1" applyProtection="1">
      <alignment horizontal="right" vertical="center" shrinkToFit="1"/>
      <protection locked="0"/>
    </xf>
    <xf numFmtId="41" fontId="57" fillId="2" borderId="47" xfId="5" quotePrefix="1" applyNumberFormat="1" applyFont="1" applyFill="1" applyBorder="1" applyAlignment="1" applyProtection="1">
      <alignment horizontal="right" vertical="center" shrinkToFit="1"/>
      <protection locked="0"/>
    </xf>
    <xf numFmtId="41" fontId="57" fillId="2" borderId="48" xfId="5" quotePrefix="1" applyNumberFormat="1" applyFont="1" applyFill="1" applyBorder="1" applyAlignment="1" applyProtection="1">
      <alignment horizontal="right" vertical="center" shrinkToFit="1"/>
      <protection locked="0"/>
    </xf>
    <xf numFmtId="41" fontId="32" fillId="0" borderId="45" xfId="5" quotePrefix="1" applyNumberFormat="1" applyFont="1" applyBorder="1" applyAlignment="1">
      <alignment vertical="center" shrinkToFit="1"/>
    </xf>
    <xf numFmtId="41" fontId="32" fillId="0" borderId="46" xfId="5" applyNumberFormat="1" applyFont="1" applyBorder="1" applyAlignment="1">
      <alignment vertical="center" shrinkToFit="1"/>
    </xf>
    <xf numFmtId="41" fontId="57" fillId="2" borderId="13" xfId="5" quotePrefix="1" applyNumberFormat="1" applyFont="1" applyFill="1" applyBorder="1" applyAlignment="1" applyProtection="1">
      <alignment vertical="center" shrinkToFit="1"/>
      <protection locked="0"/>
    </xf>
    <xf numFmtId="41" fontId="57" fillId="2" borderId="9" xfId="5" quotePrefix="1" applyNumberFormat="1" applyFont="1" applyFill="1" applyBorder="1" applyAlignment="1" applyProtection="1">
      <alignment vertical="center" shrinkToFit="1"/>
      <protection locked="0"/>
    </xf>
    <xf numFmtId="41" fontId="57" fillId="2" borderId="45" xfId="5" quotePrefix="1" applyNumberFormat="1" applyFont="1" applyFill="1" applyBorder="1" applyAlignment="1" applyProtection="1">
      <alignment vertical="center" shrinkToFit="1"/>
      <protection locked="0"/>
    </xf>
    <xf numFmtId="41" fontId="57" fillId="2" borderId="46" xfId="5" quotePrefix="1" applyNumberFormat="1" applyFont="1" applyFill="1" applyBorder="1" applyAlignment="1" applyProtection="1">
      <alignment vertical="center" shrinkToFit="1"/>
      <protection locked="0"/>
    </xf>
    <xf numFmtId="41" fontId="32" fillId="0" borderId="47" xfId="5" quotePrefix="1" applyNumberFormat="1" applyFont="1" applyBorder="1" applyAlignment="1">
      <alignment vertical="center" shrinkToFit="1"/>
    </xf>
    <xf numFmtId="41" fontId="32" fillId="0" borderId="48" xfId="5" applyNumberFormat="1" applyFont="1" applyBorder="1" applyAlignment="1">
      <alignment vertical="center" shrinkToFit="1"/>
    </xf>
    <xf numFmtId="41" fontId="57" fillId="2" borderId="17" xfId="5" quotePrefix="1" applyNumberFormat="1" applyFont="1" applyFill="1" applyBorder="1" applyAlignment="1" applyProtection="1">
      <alignment vertical="center" shrinkToFit="1"/>
      <protection locked="0"/>
    </xf>
    <xf numFmtId="41" fontId="57" fillId="2" borderId="18" xfId="5" quotePrefix="1" applyNumberFormat="1" applyFont="1" applyFill="1" applyBorder="1" applyAlignment="1" applyProtection="1">
      <alignment vertical="center" shrinkToFit="1"/>
      <protection locked="0"/>
    </xf>
    <xf numFmtId="41" fontId="57" fillId="2" borderId="47" xfId="5" quotePrefix="1" applyNumberFormat="1" applyFont="1" applyFill="1" applyBorder="1" applyAlignment="1" applyProtection="1">
      <alignment vertical="center" shrinkToFit="1"/>
      <protection locked="0"/>
    </xf>
    <xf numFmtId="41" fontId="57" fillId="2" borderId="48" xfId="5" quotePrefix="1" applyNumberFormat="1" applyFont="1" applyFill="1" applyBorder="1" applyAlignment="1" applyProtection="1">
      <alignment vertical="center" shrinkToFit="1"/>
      <protection locked="0"/>
    </xf>
    <xf numFmtId="41" fontId="32" fillId="0" borderId="6" xfId="5" quotePrefix="1" applyNumberFormat="1" applyFont="1" applyBorder="1" applyAlignment="1">
      <alignment vertical="center" shrinkToFit="1"/>
    </xf>
    <xf numFmtId="41" fontId="32" fillId="0" borderId="19" xfId="5" quotePrefix="1" applyNumberFormat="1" applyFont="1" applyBorder="1" applyAlignment="1">
      <alignment vertical="center" shrinkToFit="1"/>
    </xf>
    <xf numFmtId="41" fontId="32" fillId="0" borderId="49" xfId="5" quotePrefix="1" applyNumberFormat="1" applyFont="1" applyBorder="1" applyAlignment="1">
      <alignment vertical="center" shrinkToFit="1"/>
    </xf>
    <xf numFmtId="41" fontId="32" fillId="0" borderId="16" xfId="5" applyNumberFormat="1" applyFont="1" applyBorder="1" applyAlignment="1">
      <alignment vertical="center" shrinkToFit="1"/>
    </xf>
    <xf numFmtId="41" fontId="57" fillId="2" borderId="15" xfId="5" quotePrefix="1" applyNumberFormat="1" applyFont="1" applyFill="1" applyBorder="1" applyAlignment="1" applyProtection="1">
      <alignment vertical="center" shrinkToFit="1"/>
      <protection locked="0"/>
    </xf>
    <xf numFmtId="41" fontId="57" fillId="2" borderId="24" xfId="5" quotePrefix="1" applyNumberFormat="1" applyFont="1" applyFill="1" applyBorder="1" applyAlignment="1" applyProtection="1">
      <alignment vertical="center" shrinkToFit="1"/>
      <protection locked="0"/>
    </xf>
    <xf numFmtId="41" fontId="57" fillId="2" borderId="50" xfId="5" quotePrefix="1" applyNumberFormat="1" applyFont="1" applyFill="1" applyBorder="1" applyAlignment="1" applyProtection="1">
      <alignment vertical="center" shrinkToFit="1"/>
      <protection locked="0"/>
    </xf>
    <xf numFmtId="41" fontId="57" fillId="2" borderId="51" xfId="5" quotePrefix="1" applyNumberFormat="1" applyFont="1" applyFill="1" applyBorder="1" applyAlignment="1" applyProtection="1">
      <alignment vertical="center" shrinkToFit="1"/>
      <protection locked="0"/>
    </xf>
    <xf numFmtId="41" fontId="57" fillId="2" borderId="17" xfId="5" quotePrefix="1" applyNumberFormat="1" applyFont="1" applyFill="1" applyBorder="1" applyAlignment="1">
      <alignment vertical="center" shrinkToFit="1"/>
    </xf>
    <xf numFmtId="41" fontId="57" fillId="2" borderId="18" xfId="5" quotePrefix="1" applyNumberFormat="1" applyFont="1" applyFill="1" applyBorder="1" applyAlignment="1">
      <alignment vertical="center" shrinkToFit="1"/>
    </xf>
    <xf numFmtId="41" fontId="57" fillId="2" borderId="47" xfId="5" quotePrefix="1" applyNumberFormat="1" applyFont="1" applyFill="1" applyBorder="1" applyAlignment="1">
      <alignment vertical="center" shrinkToFit="1"/>
    </xf>
    <xf numFmtId="41" fontId="57" fillId="2" borderId="48" xfId="5" quotePrefix="1" applyNumberFormat="1" applyFont="1" applyFill="1" applyBorder="1" applyAlignment="1">
      <alignment vertical="center" shrinkToFit="1"/>
    </xf>
    <xf numFmtId="41" fontId="57" fillId="2" borderId="1" xfId="5" quotePrefix="1" applyNumberFormat="1" applyFont="1" applyFill="1" applyBorder="1" applyAlignment="1" applyProtection="1">
      <alignment vertical="center" shrinkToFit="1"/>
      <protection locked="0"/>
    </xf>
    <xf numFmtId="41" fontId="57" fillId="2" borderId="22" xfId="5" quotePrefix="1" applyNumberFormat="1" applyFont="1" applyFill="1" applyBorder="1" applyAlignment="1" applyProtection="1">
      <alignment vertical="center" shrinkToFit="1"/>
      <protection locked="0"/>
    </xf>
    <xf numFmtId="41" fontId="57" fillId="2" borderId="34" xfId="5" quotePrefix="1" applyNumberFormat="1" applyFont="1" applyFill="1" applyBorder="1" applyAlignment="1" applyProtection="1">
      <alignment vertical="center" shrinkToFit="1"/>
      <protection locked="0"/>
    </xf>
    <xf numFmtId="41" fontId="57" fillId="2" borderId="52" xfId="5" quotePrefix="1" applyNumberFormat="1" applyFont="1" applyFill="1" applyBorder="1" applyAlignment="1" applyProtection="1">
      <alignment vertical="center" shrinkToFit="1"/>
      <protection locked="0"/>
    </xf>
    <xf numFmtId="41" fontId="32" fillId="0" borderId="53" xfId="5" quotePrefix="1" applyNumberFormat="1" applyFont="1" applyBorder="1" applyAlignment="1">
      <alignment vertical="center" shrinkToFit="1"/>
    </xf>
    <xf numFmtId="41" fontId="32" fillId="0" borderId="54" xfId="5" quotePrefix="1" applyNumberFormat="1" applyFont="1" applyBorder="1" applyAlignment="1">
      <alignment vertical="center" shrinkToFit="1"/>
    </xf>
    <xf numFmtId="38" fontId="56" fillId="2" borderId="14" xfId="2" applyFont="1" applyFill="1" applyBorder="1" applyAlignment="1">
      <alignment horizontal="center" vertical="center"/>
    </xf>
    <xf numFmtId="38" fontId="56" fillId="2" borderId="38" xfId="2" applyFont="1" applyFill="1" applyBorder="1" applyAlignment="1">
      <alignment horizontal="center" vertical="center"/>
    </xf>
    <xf numFmtId="38" fontId="56" fillId="2" borderId="14" xfId="2" applyFont="1" applyFill="1" applyBorder="1" applyAlignment="1">
      <alignment vertical="center"/>
    </xf>
    <xf numFmtId="38" fontId="31" fillId="0" borderId="14" xfId="2" applyFont="1" applyFill="1" applyBorder="1" applyAlignment="1">
      <alignment horizontal="right" vertical="center"/>
    </xf>
    <xf numFmtId="38" fontId="31" fillId="0" borderId="14" xfId="2" applyFont="1" applyFill="1" applyBorder="1" applyAlignment="1" applyProtection="1">
      <alignment horizontal="right" vertical="center"/>
      <protection locked="0"/>
    </xf>
    <xf numFmtId="38" fontId="56" fillId="2" borderId="39" xfId="2" applyFont="1" applyFill="1" applyBorder="1" applyAlignment="1">
      <alignment vertical="center"/>
    </xf>
    <xf numFmtId="38" fontId="56" fillId="2" borderId="1" xfId="2" applyFont="1" applyFill="1" applyBorder="1" applyAlignment="1">
      <alignment horizontal="center" vertical="center"/>
    </xf>
    <xf numFmtId="38" fontId="56" fillId="2" borderId="0" xfId="2" applyFont="1" applyFill="1" applyBorder="1" applyAlignment="1">
      <alignment horizontal="center" vertical="center"/>
    </xf>
    <xf numFmtId="38" fontId="56" fillId="2" borderId="1" xfId="2" applyFont="1" applyFill="1" applyBorder="1" applyAlignment="1">
      <alignment vertical="center"/>
    </xf>
    <xf numFmtId="38" fontId="31" fillId="0" borderId="22" xfId="2" applyFont="1" applyBorder="1" applyAlignment="1">
      <alignment vertical="center"/>
    </xf>
    <xf numFmtId="38" fontId="31" fillId="0" borderId="26" xfId="2" applyFont="1" applyBorder="1" applyAlignment="1">
      <alignment vertical="center"/>
    </xf>
    <xf numFmtId="38" fontId="31" fillId="2" borderId="30" xfId="2" applyFont="1" applyFill="1" applyBorder="1" applyAlignment="1">
      <alignment vertical="center"/>
    </xf>
    <xf numFmtId="38" fontId="31" fillId="0" borderId="21" xfId="2" applyFont="1" applyBorder="1" applyAlignment="1">
      <alignment vertical="center"/>
    </xf>
    <xf numFmtId="38" fontId="31" fillId="0" borderId="14" xfId="2" applyFont="1" applyBorder="1" applyAlignment="1">
      <alignment vertical="center"/>
    </xf>
    <xf numFmtId="38" fontId="56" fillId="2" borderId="15" xfId="2" applyFont="1" applyFill="1" applyBorder="1" applyAlignment="1">
      <alignment horizontal="center" vertical="center"/>
    </xf>
    <xf numFmtId="38" fontId="56" fillId="2" borderId="23" xfId="2" applyFont="1" applyFill="1" applyBorder="1" applyAlignment="1">
      <alignment horizontal="center" vertical="center"/>
    </xf>
    <xf numFmtId="38" fontId="56" fillId="2" borderId="15" xfId="2" applyFont="1" applyFill="1" applyBorder="1" applyAlignment="1">
      <alignment vertical="center"/>
    </xf>
    <xf numFmtId="38" fontId="31" fillId="0" borderId="15" xfId="2" applyFont="1" applyBorder="1" applyAlignment="1">
      <alignment vertical="center"/>
    </xf>
    <xf numFmtId="38" fontId="31" fillId="2" borderId="29" xfId="2" applyFont="1" applyFill="1" applyBorder="1" applyAlignment="1">
      <alignment vertical="center"/>
    </xf>
    <xf numFmtId="0" fontId="56" fillId="2" borderId="4" xfId="0" applyFont="1" applyFill="1" applyBorder="1" applyAlignment="1">
      <alignment vertical="center" wrapText="1"/>
    </xf>
    <xf numFmtId="0" fontId="56" fillId="2" borderId="3" xfId="0" applyFont="1" applyFill="1" applyBorder="1" applyAlignment="1">
      <alignment vertical="center" wrapText="1"/>
    </xf>
    <xf numFmtId="38" fontId="31" fillId="0" borderId="1" xfId="2" applyFont="1" applyBorder="1" applyAlignment="1">
      <alignment vertical="center"/>
    </xf>
    <xf numFmtId="38" fontId="56" fillId="2" borderId="30" xfId="2" applyFont="1" applyFill="1" applyBorder="1" applyAlignment="1">
      <alignment vertical="center"/>
    </xf>
    <xf numFmtId="38" fontId="31" fillId="2" borderId="15" xfId="2" applyFont="1" applyFill="1" applyBorder="1" applyAlignment="1">
      <alignment horizontal="center" vertical="center"/>
    </xf>
    <xf numFmtId="38" fontId="31" fillId="2" borderId="23" xfId="2" applyFont="1" applyFill="1" applyBorder="1" applyAlignment="1">
      <alignment horizontal="center" vertical="center"/>
    </xf>
    <xf numFmtId="38" fontId="31" fillId="2" borderId="15" xfId="2" applyFont="1" applyFill="1" applyBorder="1" applyAlignment="1">
      <alignment vertical="center"/>
    </xf>
    <xf numFmtId="38" fontId="31" fillId="0" borderId="24" xfId="2" applyFont="1" applyBorder="1" applyAlignment="1">
      <alignment vertical="center"/>
    </xf>
    <xf numFmtId="38" fontId="31" fillId="2" borderId="48" xfId="1" applyFont="1" applyFill="1" applyBorder="1" applyAlignment="1" applyProtection="1">
      <alignment horizontal="right" vertical="center"/>
      <protection locked="0"/>
    </xf>
    <xf numFmtId="38" fontId="31" fillId="2" borderId="55" xfId="1" applyFont="1" applyFill="1" applyBorder="1" applyAlignment="1" applyProtection="1">
      <alignment horizontal="right" vertical="center"/>
      <protection locked="0"/>
    </xf>
    <xf numFmtId="38" fontId="31" fillId="2" borderId="46" xfId="1" applyFont="1" applyFill="1" applyBorder="1" applyAlignment="1" applyProtection="1">
      <alignment horizontal="right" vertical="center"/>
      <protection locked="0"/>
    </xf>
    <xf numFmtId="0" fontId="31" fillId="0" borderId="33" xfId="0" applyFont="1" applyBorder="1" applyAlignment="1">
      <alignment vertical="center" wrapText="1"/>
    </xf>
    <xf numFmtId="38" fontId="56" fillId="2" borderId="2" xfId="2" applyFont="1" applyFill="1" applyBorder="1" applyAlignment="1">
      <alignment vertical="center"/>
    </xf>
    <xf numFmtId="0" fontId="31" fillId="0" borderId="50" xfId="0" applyFont="1" applyBorder="1" applyAlignment="1">
      <alignment vertical="center" wrapText="1"/>
    </xf>
    <xf numFmtId="0" fontId="31" fillId="0" borderId="47" xfId="0" applyFont="1" applyBorder="1" applyAlignment="1">
      <alignment vertical="center" wrapText="1"/>
    </xf>
    <xf numFmtId="38" fontId="56" fillId="2" borderId="52" xfId="2" applyFont="1" applyFill="1" applyBorder="1" applyAlignment="1">
      <alignment vertical="center"/>
    </xf>
    <xf numFmtId="38" fontId="31" fillId="2" borderId="51" xfId="2" applyFont="1" applyFill="1" applyBorder="1" applyAlignment="1">
      <alignment vertical="center"/>
    </xf>
    <xf numFmtId="0" fontId="31" fillId="0" borderId="34" xfId="0" applyFont="1" applyBorder="1" applyAlignment="1">
      <alignment vertical="center" wrapText="1"/>
    </xf>
    <xf numFmtId="38" fontId="31" fillId="2" borderId="52" xfId="1" applyFont="1" applyFill="1" applyBorder="1" applyAlignment="1" applyProtection="1">
      <alignment horizontal="right" vertical="center"/>
      <protection locked="0"/>
    </xf>
    <xf numFmtId="38" fontId="31" fillId="2" borderId="51" xfId="1" applyFont="1" applyFill="1" applyBorder="1" applyAlignment="1" applyProtection="1">
      <alignment horizontal="right" vertical="center"/>
      <protection locked="0"/>
    </xf>
    <xf numFmtId="0" fontId="31" fillId="0" borderId="56" xfId="0" applyFont="1" applyBorder="1" applyAlignment="1">
      <alignment vertical="center" wrapText="1"/>
    </xf>
    <xf numFmtId="0" fontId="31" fillId="2" borderId="28" xfId="0" applyFont="1" applyFill="1" applyBorder="1" applyAlignment="1">
      <alignment vertical="center" wrapText="1"/>
    </xf>
    <xf numFmtId="38" fontId="31" fillId="2" borderId="26" xfId="1" applyFont="1" applyFill="1" applyBorder="1" applyAlignment="1">
      <alignment horizontal="center" vertical="center"/>
    </xf>
    <xf numFmtId="38" fontId="31" fillId="2" borderId="57" xfId="1" applyFont="1" applyFill="1" applyBorder="1" applyAlignment="1">
      <alignment horizontal="center" vertical="center"/>
    </xf>
    <xf numFmtId="38" fontId="31" fillId="2" borderId="26" xfId="1" applyFont="1" applyFill="1" applyBorder="1" applyAlignment="1">
      <alignment vertical="center"/>
    </xf>
    <xf numFmtId="38" fontId="31" fillId="0" borderId="27" xfId="1" applyFont="1" applyBorder="1" applyAlignment="1" applyProtection="1">
      <alignment vertical="center"/>
    </xf>
    <xf numFmtId="38" fontId="31" fillId="0" borderId="26" xfId="1" applyFont="1" applyBorder="1" applyAlignment="1" applyProtection="1">
      <alignment vertical="center"/>
    </xf>
    <xf numFmtId="0" fontId="34" fillId="0" borderId="0" xfId="0" applyFont="1" applyBorder="1" applyAlignment="1">
      <alignment vertical="center"/>
    </xf>
    <xf numFmtId="38" fontId="31" fillId="2" borderId="2" xfId="1" applyFont="1" applyFill="1" applyBorder="1" applyAlignment="1" applyProtection="1">
      <alignment horizontal="right" vertical="center"/>
      <protection locked="0"/>
    </xf>
    <xf numFmtId="0" fontId="31" fillId="2" borderId="13" xfId="0" applyFont="1" applyFill="1" applyBorder="1" applyAlignment="1">
      <alignment vertical="center" wrapText="1"/>
    </xf>
    <xf numFmtId="38" fontId="31" fillId="0" borderId="9" xfId="1" applyFont="1" applyBorder="1" applyAlignment="1" applyProtection="1">
      <alignment vertical="center"/>
    </xf>
    <xf numFmtId="38" fontId="31" fillId="0" borderId="13" xfId="1" applyFont="1" applyBorder="1" applyAlignment="1" applyProtection="1">
      <alignment vertical="center"/>
    </xf>
    <xf numFmtId="38" fontId="31" fillId="0" borderId="18" xfId="2" applyFont="1" applyBorder="1" applyAlignment="1">
      <alignment vertical="center"/>
    </xf>
    <xf numFmtId="38" fontId="31" fillId="0" borderId="17" xfId="2" applyFont="1" applyBorder="1" applyAlignment="1">
      <alignment vertical="center"/>
    </xf>
    <xf numFmtId="38" fontId="56" fillId="2" borderId="31" xfId="2" applyFont="1" applyFill="1" applyBorder="1" applyAlignment="1">
      <alignment vertical="center"/>
    </xf>
    <xf numFmtId="38" fontId="31" fillId="2" borderId="1" xfId="2" applyFont="1" applyFill="1" applyBorder="1" applyAlignment="1">
      <alignment horizontal="center" vertical="center"/>
    </xf>
    <xf numFmtId="38" fontId="31" fillId="2" borderId="0" xfId="2" applyFont="1" applyFill="1" applyBorder="1" applyAlignment="1">
      <alignment horizontal="center" vertical="center"/>
    </xf>
    <xf numFmtId="38" fontId="31" fillId="2" borderId="1" xfId="2" applyFont="1" applyFill="1" applyBorder="1" applyAlignment="1">
      <alignment vertical="center"/>
    </xf>
    <xf numFmtId="38" fontId="56" fillId="2" borderId="29" xfId="2" applyFont="1" applyFill="1" applyBorder="1" applyAlignment="1">
      <alignment vertical="center"/>
    </xf>
    <xf numFmtId="38" fontId="59" fillId="2" borderId="1" xfId="2" applyFont="1" applyFill="1" applyBorder="1" applyAlignment="1">
      <alignment horizontal="center" vertical="center"/>
    </xf>
    <xf numFmtId="40" fontId="56" fillId="2" borderId="1" xfId="2" applyNumberFormat="1" applyFont="1" applyFill="1" applyBorder="1" applyAlignment="1">
      <alignment vertical="center"/>
    </xf>
    <xf numFmtId="40" fontId="56" fillId="2" borderId="15" xfId="2" applyNumberFormat="1" applyFont="1" applyFill="1" applyBorder="1" applyAlignment="1">
      <alignment vertical="center"/>
    </xf>
    <xf numFmtId="0" fontId="14" fillId="0" borderId="0" xfId="0" applyFont="1" applyAlignment="1">
      <alignment horizontal="left" vertical="center"/>
    </xf>
    <xf numFmtId="0" fontId="60" fillId="0" borderId="0" xfId="0" applyFont="1"/>
    <xf numFmtId="0" fontId="55" fillId="2" borderId="0" xfId="0" applyFont="1" applyFill="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13" fillId="2" borderId="0" xfId="0" applyFont="1" applyFill="1" applyAlignment="1">
      <alignment horizontal="center" vertical="center"/>
    </xf>
    <xf numFmtId="0" fontId="9" fillId="2" borderId="0" xfId="0" applyFont="1" applyFill="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55" fillId="2" borderId="0" xfId="4" applyFont="1" applyFill="1" applyAlignment="1">
      <alignment horizontal="left" vertical="center"/>
    </xf>
    <xf numFmtId="0" fontId="55" fillId="2" borderId="0" xfId="0" applyFont="1" applyFill="1" applyAlignment="1">
      <alignment horizontal="left" vertical="center" wrapText="1"/>
    </xf>
    <xf numFmtId="0" fontId="14" fillId="0" borderId="0" xfId="0" applyFont="1" applyAlignment="1">
      <alignment horizontal="left" vertical="center"/>
    </xf>
    <xf numFmtId="0" fontId="10" fillId="0" borderId="0" xfId="0" applyFont="1" applyAlignment="1">
      <alignment horizontal="left" vertical="center"/>
    </xf>
    <xf numFmtId="38" fontId="15"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55" fillId="2" borderId="23" xfId="0" applyFont="1" applyFill="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15" fillId="0" borderId="13" xfId="0" applyFont="1" applyBorder="1" applyAlignment="1">
      <alignment horizontal="left" vertical="center" wrapText="1"/>
    </xf>
    <xf numFmtId="0" fontId="6" fillId="0" borderId="13" xfId="0" applyFont="1" applyBorder="1" applyAlignment="1">
      <alignment horizontal="left" vertical="center" wrapText="1"/>
    </xf>
    <xf numFmtId="0" fontId="57" fillId="2" borderId="22" xfId="0" applyFont="1" applyFill="1" applyBorder="1" applyAlignment="1">
      <alignment horizontal="left" vertical="top" wrapText="1"/>
    </xf>
    <xf numFmtId="0" fontId="57" fillId="2" borderId="0" xfId="0" applyFont="1" applyFill="1" applyBorder="1" applyAlignment="1">
      <alignment horizontal="left" vertical="top" wrapText="1"/>
    </xf>
    <xf numFmtId="0" fontId="57" fillId="2" borderId="4" xfId="0" applyFont="1" applyFill="1" applyBorder="1" applyAlignment="1">
      <alignment horizontal="left" vertical="top" wrapText="1"/>
    </xf>
    <xf numFmtId="0" fontId="57" fillId="2" borderId="24" xfId="0" applyFont="1" applyFill="1" applyBorder="1" applyAlignment="1">
      <alignment horizontal="left" vertical="top" wrapText="1"/>
    </xf>
    <xf numFmtId="0" fontId="57" fillId="2" borderId="23" xfId="0" applyFont="1" applyFill="1" applyBorder="1" applyAlignment="1">
      <alignment horizontal="left" vertical="top" wrapText="1"/>
    </xf>
    <xf numFmtId="0" fontId="57" fillId="2" borderId="5" xfId="0" applyFont="1" applyFill="1" applyBorder="1" applyAlignment="1">
      <alignment horizontal="left" vertical="top" wrapText="1"/>
    </xf>
    <xf numFmtId="0" fontId="32" fillId="0" borderId="18" xfId="0" applyFont="1" applyBorder="1" applyAlignment="1">
      <alignment horizontal="left" vertical="center" wrapText="1"/>
    </xf>
    <xf numFmtId="0" fontId="32" fillId="0" borderId="25" xfId="0" applyFont="1" applyBorder="1" applyAlignment="1">
      <alignment horizontal="left" vertical="center" wrapText="1"/>
    </xf>
    <xf numFmtId="0" fontId="32" fillId="0" borderId="20" xfId="0" applyFont="1" applyBorder="1" applyAlignment="1">
      <alignment horizontal="left" vertical="center" wrapText="1"/>
    </xf>
    <xf numFmtId="0" fontId="57" fillId="2" borderId="0" xfId="0" applyFont="1" applyFill="1" applyAlignment="1">
      <alignment horizontal="left" vertical="top" wrapText="1"/>
    </xf>
    <xf numFmtId="0" fontId="31" fillId="0" borderId="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11" xfId="0" applyNumberFormat="1" applyFont="1" applyBorder="1" applyAlignment="1">
      <alignment horizontal="center" vertical="center" shrinkToFit="1"/>
    </xf>
    <xf numFmtId="0" fontId="31" fillId="0" borderId="13" xfId="0" applyFont="1" applyBorder="1" applyAlignment="1">
      <alignment horizontal="center" vertical="center"/>
    </xf>
    <xf numFmtId="0" fontId="32" fillId="0" borderId="9" xfId="0" applyNumberFormat="1" applyFont="1" applyBorder="1" applyAlignment="1">
      <alignment horizontal="center" vertical="center"/>
    </xf>
    <xf numFmtId="0" fontId="32" fillId="0" borderId="11" xfId="0" applyNumberFormat="1" applyFont="1" applyBorder="1" applyAlignment="1">
      <alignment horizontal="center" vertical="center"/>
    </xf>
    <xf numFmtId="0" fontId="32" fillId="0" borderId="10" xfId="0" applyNumberFormat="1" applyFont="1" applyBorder="1" applyAlignment="1">
      <alignment horizontal="center" vertical="center"/>
    </xf>
    <xf numFmtId="0" fontId="31" fillId="0" borderId="17" xfId="0" applyFont="1" applyBorder="1" applyAlignment="1">
      <alignment horizontal="center" vertical="center" textRotation="255" wrapText="1"/>
    </xf>
    <xf numFmtId="0" fontId="31" fillId="0" borderId="1" xfId="0" applyFont="1" applyBorder="1" applyAlignment="1">
      <alignment horizontal="center" vertical="center" textRotation="255" wrapText="1"/>
    </xf>
    <xf numFmtId="0" fontId="31" fillId="0" borderId="15" xfId="0" applyFont="1" applyBorder="1" applyAlignment="1">
      <alignment horizontal="center" vertical="center" textRotation="255" wrapText="1"/>
    </xf>
    <xf numFmtId="0" fontId="32" fillId="0" borderId="11"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0" fontId="31" fillId="0" borderId="13" xfId="0" applyNumberFormat="1" applyFont="1" applyBorder="1" applyAlignment="1">
      <alignment horizontal="center" vertical="center"/>
    </xf>
    <xf numFmtId="0" fontId="32" fillId="0" borderId="9" xfId="0" applyNumberFormat="1" applyFont="1" applyBorder="1" applyAlignment="1">
      <alignment horizontal="center" vertical="center" wrapText="1"/>
    </xf>
    <xf numFmtId="0" fontId="32" fillId="0" borderId="11" xfId="0" applyNumberFormat="1" applyFont="1" applyBorder="1" applyAlignment="1">
      <alignment horizontal="center" vertical="center" wrapText="1"/>
    </xf>
    <xf numFmtId="0" fontId="32" fillId="0" borderId="10" xfId="0" applyNumberFormat="1" applyFont="1" applyBorder="1" applyAlignment="1">
      <alignment horizontal="center" vertical="center" wrapText="1"/>
    </xf>
    <xf numFmtId="0" fontId="31" fillId="0" borderId="25" xfId="0" applyFont="1" applyBorder="1" applyAlignment="1">
      <alignment horizontal="center" vertical="center"/>
    </xf>
    <xf numFmtId="0" fontId="56" fillId="2" borderId="18" xfId="2" applyNumberFormat="1" applyFont="1" applyFill="1" applyBorder="1" applyAlignment="1">
      <alignment horizontal="right" vertical="center"/>
    </xf>
    <xf numFmtId="0" fontId="56" fillId="2" borderId="25" xfId="2" applyNumberFormat="1" applyFont="1" applyFill="1" applyBorder="1" applyAlignment="1">
      <alignment horizontal="right" vertical="center"/>
    </xf>
    <xf numFmtId="0" fontId="56" fillId="2" borderId="25" xfId="0" applyFont="1" applyFill="1" applyBorder="1" applyAlignment="1">
      <alignment horizontal="center" vertical="center"/>
    </xf>
    <xf numFmtId="0" fontId="31" fillId="0" borderId="13" xfId="0" applyNumberFormat="1" applyFont="1" applyBorder="1" applyAlignment="1">
      <alignment horizontal="center" vertical="center" wrapText="1"/>
    </xf>
    <xf numFmtId="0" fontId="38" fillId="0" borderId="13" xfId="0" applyFont="1" applyBorder="1" applyAlignment="1">
      <alignment horizontal="center" vertical="center"/>
    </xf>
    <xf numFmtId="0" fontId="56" fillId="2" borderId="9" xfId="0" applyFont="1" applyFill="1" applyBorder="1" applyAlignment="1">
      <alignment horizontal="left" vertical="center" wrapText="1"/>
    </xf>
    <xf numFmtId="0" fontId="56" fillId="2" borderId="11" xfId="0" applyFont="1" applyFill="1" applyBorder="1" applyAlignment="1">
      <alignment horizontal="left" vertical="center" wrapText="1"/>
    </xf>
    <xf numFmtId="0" fontId="31" fillId="0" borderId="42" xfId="0" applyFont="1" applyBorder="1" applyAlignment="1">
      <alignment horizontal="center" vertical="center"/>
    </xf>
    <xf numFmtId="0" fontId="31" fillId="2" borderId="11" xfId="0" applyFont="1" applyFill="1" applyBorder="1" applyAlignment="1">
      <alignment horizontal="center" vertical="center"/>
    </xf>
    <xf numFmtId="0" fontId="35" fillId="0" borderId="18" xfId="0" applyFont="1" applyBorder="1" applyAlignment="1">
      <alignment horizontal="left" vertical="center" wrapText="1"/>
    </xf>
    <xf numFmtId="0" fontId="35" fillId="0" borderId="25" xfId="0" applyFont="1" applyBorder="1" applyAlignment="1">
      <alignment horizontal="left" vertical="center" wrapText="1"/>
    </xf>
    <xf numFmtId="0" fontId="35" fillId="0" borderId="20" xfId="0" applyFont="1" applyBorder="1" applyAlignment="1">
      <alignment horizontal="left" vertical="center" wrapText="1"/>
    </xf>
    <xf numFmtId="0" fontId="35" fillId="0" borderId="22" xfId="0" applyFont="1" applyBorder="1" applyAlignment="1">
      <alignment horizontal="left" vertical="center" wrapTex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35" fillId="0" borderId="24" xfId="0" applyFont="1" applyBorder="1" applyAlignment="1">
      <alignment horizontal="left" vertical="center" wrapText="1"/>
    </xf>
    <xf numFmtId="0" fontId="35" fillId="0" borderId="23" xfId="0" applyFont="1" applyBorder="1" applyAlignment="1">
      <alignment horizontal="left" vertical="center" wrapText="1"/>
    </xf>
    <xf numFmtId="0" fontId="35" fillId="0" borderId="5" xfId="0" applyFont="1" applyBorder="1" applyAlignment="1">
      <alignment horizontal="left" vertical="center" wrapText="1"/>
    </xf>
    <xf numFmtId="0" fontId="31" fillId="0" borderId="18"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5" xfId="0" applyFont="1" applyBorder="1" applyAlignment="1">
      <alignment horizontal="center" vertical="center" wrapText="1"/>
    </xf>
    <xf numFmtId="0" fontId="56" fillId="2" borderId="18" xfId="0" applyFont="1" applyFill="1" applyBorder="1" applyAlignment="1">
      <alignment horizontal="center" vertical="center" wrapText="1"/>
    </xf>
    <xf numFmtId="0" fontId="56" fillId="2" borderId="25" xfId="0" applyFont="1" applyFill="1" applyBorder="1" applyAlignment="1">
      <alignment horizontal="center" vertical="center" wrapText="1"/>
    </xf>
    <xf numFmtId="0" fontId="56" fillId="2" borderId="20" xfId="0" applyFont="1" applyFill="1" applyBorder="1" applyAlignment="1">
      <alignment horizontal="center" vertical="center" wrapText="1"/>
    </xf>
    <xf numFmtId="0" fontId="56" fillId="2" borderId="24" xfId="0" applyFont="1" applyFill="1" applyBorder="1" applyAlignment="1">
      <alignment horizontal="center" vertical="center" wrapText="1"/>
    </xf>
    <xf numFmtId="0" fontId="56" fillId="2" borderId="23"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6" fillId="2" borderId="13" xfId="0" applyFont="1" applyFill="1" applyBorder="1" applyAlignment="1">
      <alignment horizontal="left" vertical="center"/>
    </xf>
    <xf numFmtId="0" fontId="32" fillId="0" borderId="13" xfId="0" applyFont="1" applyBorder="1" applyAlignment="1">
      <alignment horizontal="center" vertical="center"/>
    </xf>
    <xf numFmtId="41" fontId="32" fillId="0" borderId="13" xfId="0" applyNumberFormat="1" applyFont="1" applyBorder="1" applyAlignment="1">
      <alignment horizontal="center" vertical="center"/>
    </xf>
    <xf numFmtId="0" fontId="44" fillId="0" borderId="0" xfId="5" applyFont="1" applyAlignment="1">
      <alignment horizontal="left" vertical="center" wrapText="1"/>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wrapText="1"/>
    </xf>
    <xf numFmtId="41" fontId="32" fillId="0" borderId="13" xfId="0" applyNumberFormat="1" applyFont="1" applyBorder="1" applyAlignment="1">
      <alignment horizontal="center" vertical="center" wrapText="1"/>
    </xf>
    <xf numFmtId="0" fontId="57" fillId="2" borderId="13" xfId="5" applyFont="1" applyFill="1" applyBorder="1" applyAlignment="1">
      <alignment horizontal="left" vertical="center" wrapText="1"/>
    </xf>
    <xf numFmtId="0" fontId="32" fillId="2" borderId="9"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left" vertical="center" wrapText="1"/>
      <protection locked="0"/>
    </xf>
    <xf numFmtId="41" fontId="32" fillId="2" borderId="13" xfId="2" applyNumberFormat="1" applyFont="1" applyFill="1" applyBorder="1" applyAlignment="1" applyProtection="1">
      <alignment horizontal="center" vertical="center" wrapText="1"/>
      <protection locked="0"/>
    </xf>
    <xf numFmtId="41" fontId="32" fillId="0" borderId="13" xfId="2" applyNumberFormat="1"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57" fillId="2" borderId="9" xfId="0" applyFont="1" applyFill="1" applyBorder="1" applyAlignment="1" applyProtection="1">
      <alignment horizontal="left" vertical="center" wrapText="1"/>
      <protection locked="0"/>
    </xf>
    <xf numFmtId="0" fontId="57" fillId="2" borderId="11" xfId="0" applyFont="1" applyFill="1" applyBorder="1" applyAlignment="1" applyProtection="1">
      <alignment horizontal="left" vertical="center" wrapText="1"/>
      <protection locked="0"/>
    </xf>
    <xf numFmtId="0" fontId="57" fillId="2" borderId="10" xfId="0" applyFont="1" applyFill="1" applyBorder="1" applyAlignment="1" applyProtection="1">
      <alignment horizontal="left" vertical="center" wrapText="1"/>
      <protection locked="0"/>
    </xf>
    <xf numFmtId="41" fontId="57" fillId="2" borderId="13" xfId="2" applyNumberFormat="1" applyFont="1" applyFill="1" applyBorder="1" applyAlignment="1" applyProtection="1">
      <alignment horizontal="center" vertical="center" wrapText="1"/>
      <protection locked="0"/>
    </xf>
    <xf numFmtId="0" fontId="32" fillId="0" borderId="18" xfId="5" applyFont="1" applyBorder="1">
      <alignment vertical="center"/>
    </xf>
    <xf numFmtId="0" fontId="32" fillId="0" borderId="20" xfId="5" applyFont="1" applyBorder="1">
      <alignment vertical="center"/>
    </xf>
    <xf numFmtId="0" fontId="32" fillId="0" borderId="18" xfId="5" applyFont="1" applyBorder="1" applyAlignment="1">
      <alignment vertical="center" wrapText="1"/>
    </xf>
    <xf numFmtId="0" fontId="32" fillId="0" borderId="20" xfId="0" applyFont="1" applyBorder="1" applyAlignment="1">
      <alignment vertical="center"/>
    </xf>
    <xf numFmtId="0" fontId="32" fillId="0" borderId="9" xfId="5" applyFont="1" applyBorder="1">
      <alignment vertical="center"/>
    </xf>
    <xf numFmtId="0" fontId="32" fillId="0" borderId="10" xfId="0" applyFont="1" applyBorder="1" applyAlignment="1">
      <alignment vertical="center"/>
    </xf>
    <xf numFmtId="0" fontId="49" fillId="0" borderId="24" xfId="5" applyFont="1" applyBorder="1" applyAlignment="1">
      <alignment vertical="center" wrapText="1"/>
    </xf>
    <xf numFmtId="0" fontId="49" fillId="0" borderId="5" xfId="0" applyFont="1" applyBorder="1" applyAlignment="1">
      <alignment vertical="center"/>
    </xf>
    <xf numFmtId="0" fontId="32" fillId="0" borderId="22" xfId="5" applyFont="1" applyBorder="1" applyAlignment="1">
      <alignment horizontal="center" vertical="center" textRotation="255" shrinkToFit="1"/>
    </xf>
    <xf numFmtId="0" fontId="32" fillId="0" borderId="24" xfId="5" applyFont="1" applyBorder="1" applyAlignment="1">
      <alignment horizontal="center" vertical="center" textRotation="255" shrinkToFit="1"/>
    </xf>
    <xf numFmtId="0" fontId="32" fillId="0" borderId="9" xfId="5" applyFont="1" applyBorder="1" applyAlignment="1">
      <alignment vertical="center" wrapText="1"/>
    </xf>
    <xf numFmtId="0" fontId="32" fillId="0" borderId="10" xfId="5" applyFont="1" applyBorder="1">
      <alignment vertical="center"/>
    </xf>
    <xf numFmtId="0" fontId="32" fillId="0" borderId="24" xfId="5" applyFont="1" applyBorder="1">
      <alignment vertical="center"/>
    </xf>
    <xf numFmtId="0" fontId="32" fillId="0" borderId="5" xfId="5" applyFont="1" applyBorder="1">
      <alignment vertical="center"/>
    </xf>
    <xf numFmtId="0" fontId="32" fillId="0" borderId="10" xfId="0" applyFont="1" applyBorder="1" applyAlignment="1">
      <alignment vertical="center" wrapText="1"/>
    </xf>
    <xf numFmtId="0" fontId="52" fillId="0" borderId="13" xfId="5"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43" fillId="0" borderId="18" xfId="5" quotePrefix="1" applyFont="1" applyBorder="1" applyAlignment="1">
      <alignment horizontal="center" vertical="center"/>
    </xf>
    <xf numFmtId="0" fontId="31" fillId="0" borderId="20" xfId="0" applyFont="1" applyBorder="1" applyAlignment="1">
      <alignment horizontal="center" vertical="center"/>
    </xf>
    <xf numFmtId="0" fontId="43" fillId="0" borderId="22" xfId="5" quotePrefix="1" applyFont="1" applyBorder="1" applyAlignment="1">
      <alignment horizontal="center" vertical="center"/>
    </xf>
    <xf numFmtId="0" fontId="31" fillId="0" borderId="4" xfId="0" applyFont="1" applyBorder="1" applyAlignment="1">
      <alignment horizontal="center" vertical="center"/>
    </xf>
    <xf numFmtId="0" fontId="31" fillId="0" borderId="24" xfId="0" applyFont="1" applyBorder="1" applyAlignment="1">
      <alignment horizontal="center" vertical="center"/>
    </xf>
    <xf numFmtId="0" fontId="31" fillId="0" borderId="5" xfId="0" applyFont="1" applyBorder="1" applyAlignment="1">
      <alignment horizontal="center" vertical="center"/>
    </xf>
    <xf numFmtId="49" fontId="31" fillId="0" borderId="35" xfId="0" applyNumberFormat="1" applyFont="1" applyBorder="1" applyAlignment="1">
      <alignment horizontal="center" vertical="center" textRotation="255" wrapText="1"/>
    </xf>
    <xf numFmtId="49" fontId="31" fillId="0" borderId="36" xfId="0" applyNumberFormat="1" applyFont="1" applyBorder="1" applyAlignment="1">
      <alignment horizontal="center" vertical="center" textRotation="255" wrapText="1"/>
    </xf>
    <xf numFmtId="49" fontId="31" fillId="0" borderId="37" xfId="0" applyNumberFormat="1" applyFont="1" applyBorder="1" applyAlignment="1">
      <alignment horizontal="center" vertical="center" textRotation="255" wrapText="1"/>
    </xf>
    <xf numFmtId="0" fontId="31" fillId="0" borderId="7" xfId="0" applyFont="1" applyBorder="1" applyAlignment="1">
      <alignment horizontal="center" vertical="center"/>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31" fillId="0" borderId="35" xfId="0" applyFont="1" applyBorder="1" applyAlignment="1">
      <alignment horizontal="center" vertical="center" textRotation="255"/>
    </xf>
    <xf numFmtId="0" fontId="31" fillId="0" borderId="36" xfId="0" applyFont="1" applyBorder="1" applyAlignment="1">
      <alignment horizontal="center" vertical="center" textRotation="255"/>
    </xf>
    <xf numFmtId="0" fontId="31" fillId="0" borderId="37" xfId="0" applyFont="1" applyBorder="1" applyAlignment="1">
      <alignment horizontal="center" vertical="center" textRotation="255"/>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8" xfId="0" applyFont="1" applyBorder="1" applyAlignment="1">
      <alignment horizontal="center" vertical="center" wrapText="1"/>
    </xf>
    <xf numFmtId="0" fontId="56" fillId="2" borderId="17" xfId="0" applyFont="1" applyFill="1" applyBorder="1" applyAlignment="1">
      <alignment horizontal="left" vertical="top" wrapText="1"/>
    </xf>
    <xf numFmtId="0" fontId="56" fillId="2" borderId="15" xfId="0" applyFont="1" applyFill="1" applyBorder="1" applyAlignment="1">
      <alignment horizontal="left" vertical="top" wrapText="1"/>
    </xf>
    <xf numFmtId="0" fontId="31" fillId="0" borderId="0" xfId="0" applyFont="1" applyBorder="1" applyAlignment="1">
      <alignment horizontal="center" vertical="center"/>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 xfId="0" applyFont="1" applyBorder="1" applyAlignment="1">
      <alignment horizontal="center" vertical="center"/>
    </xf>
    <xf numFmtId="0" fontId="37" fillId="0" borderId="18" xfId="0" applyFont="1" applyBorder="1" applyAlignment="1">
      <alignment horizontal="center" vertical="center" wrapText="1"/>
    </xf>
    <xf numFmtId="0" fontId="37" fillId="0" borderId="27"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6" xfId="0" applyFont="1" applyBorder="1" applyAlignment="1">
      <alignment horizontal="center" vertical="center" wrapText="1"/>
    </xf>
    <xf numFmtId="0" fontId="56" fillId="2" borderId="14" xfId="0" applyFont="1" applyFill="1" applyBorder="1" applyAlignment="1">
      <alignment horizontal="left" vertical="center" wrapText="1"/>
    </xf>
    <xf numFmtId="0" fontId="56" fillId="2" borderId="26" xfId="0" applyFont="1" applyFill="1" applyBorder="1" applyAlignment="1">
      <alignment horizontal="left" vertical="center" wrapText="1"/>
    </xf>
    <xf numFmtId="0" fontId="56" fillId="2" borderId="15" xfId="0" applyFont="1" applyFill="1" applyBorder="1" applyAlignment="1">
      <alignment horizontal="left" vertical="center" wrapText="1"/>
    </xf>
    <xf numFmtId="0" fontId="31" fillId="0" borderId="33" xfId="0" applyFont="1" applyBorder="1" applyAlignment="1">
      <alignment horizontal="center" vertical="center" textRotation="255"/>
    </xf>
    <xf numFmtId="0" fontId="31" fillId="0" borderId="34" xfId="0" applyFont="1" applyBorder="1" applyAlignment="1">
      <alignment horizontal="center" vertical="center" textRotation="255"/>
    </xf>
    <xf numFmtId="0" fontId="56" fillId="2" borderId="17" xfId="0" applyFont="1" applyFill="1" applyBorder="1" applyAlignment="1">
      <alignment horizontal="left" vertical="center" wrapText="1"/>
    </xf>
    <xf numFmtId="0" fontId="15" fillId="3" borderId="0" xfId="0" applyFont="1" applyFill="1" applyBorder="1" applyAlignment="1">
      <alignment horizontal="left" vertical="center"/>
    </xf>
    <xf numFmtId="0" fontId="26" fillId="3" borderId="0" xfId="0" applyFont="1" applyFill="1" applyBorder="1" applyAlignment="1">
      <alignment horizontal="center" vertical="center"/>
    </xf>
    <xf numFmtId="0" fontId="15" fillId="3" borderId="0" xfId="0" applyFont="1" applyFill="1" applyBorder="1" applyAlignment="1">
      <alignment horizontal="center" vertical="center"/>
    </xf>
    <xf numFmtId="0" fontId="19" fillId="3" borderId="0" xfId="0" applyFont="1" applyFill="1" applyBorder="1" applyAlignment="1">
      <alignment horizontal="left" vertical="top" wrapText="1"/>
    </xf>
    <xf numFmtId="0" fontId="15" fillId="3" borderId="0" xfId="0" applyFont="1" applyFill="1" applyBorder="1" applyAlignment="1">
      <alignment horizontal="left" vertical="center" wrapText="1"/>
    </xf>
  </cellXfs>
  <cellStyles count="6">
    <cellStyle name="パーセント 2" xfId="3" xr:uid="{00000000-0005-0000-0000-000000000000}"/>
    <cellStyle name="ハイパーリンク" xfId="4" builtinId="8"/>
    <cellStyle name="桁区切り" xfId="1" builtinId="6"/>
    <cellStyle name="桁区切り 2" xfId="2" xr:uid="{00000000-0005-0000-0000-000003000000}"/>
    <cellStyle name="標準" xfId="0" builtinId="0"/>
    <cellStyle name="標準_経営革新" xfId="5" xr:uid="{94F2A349-3280-45BD-9E5C-87049846EEBB}"/>
  </cellStyles>
  <dxfs count="0"/>
  <tableStyles count="0" defaultTableStyle="TableStyleMedium2" defaultPivotStyle="PivotStyleLight16"/>
  <colors>
    <mruColors>
      <color rgb="FF002060"/>
      <color rgb="FF20604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26</xdr:col>
      <xdr:colOff>9525</xdr:colOff>
      <xdr:row>1</xdr:row>
      <xdr:rowOff>9525</xdr:rowOff>
    </xdr:from>
    <xdr:to>
      <xdr:col>37</xdr:col>
      <xdr:colOff>85726</xdr:colOff>
      <xdr:row>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96075" y="161925"/>
          <a:ext cx="2905126"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プリントアウトは全てモノクロでＯＫです。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水色セルの部分に入力ください。</a:t>
          </a:r>
        </a:p>
      </xdr:txBody>
    </xdr:sp>
    <xdr:clientData/>
  </xdr:twoCellAnchor>
  <xdr:twoCellAnchor>
    <xdr:from>
      <xdr:col>22</xdr:col>
      <xdr:colOff>209549</xdr:colOff>
      <xdr:row>9</xdr:row>
      <xdr:rowOff>28575</xdr:rowOff>
    </xdr:from>
    <xdr:to>
      <xdr:col>24</xdr:col>
      <xdr:colOff>28574</xdr:colOff>
      <xdr:row>9</xdr:row>
      <xdr:rowOff>276225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67399" y="1600200"/>
          <a:ext cx="333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142875</xdr:colOff>
      <xdr:row>2</xdr:row>
      <xdr:rowOff>47624</xdr:rowOff>
    </xdr:from>
    <xdr:to>
      <xdr:col>34</xdr:col>
      <xdr:colOff>142875</xdr:colOff>
      <xdr:row>7</xdr:row>
      <xdr:rowOff>257174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77000" y="333374"/>
          <a:ext cx="2933700" cy="138112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○別紙１－１補助事業計画書について</a:t>
          </a:r>
        </a:p>
        <a:p>
          <a:r>
            <a:rPr kumimoji="1" lang="ja-JP" altLang="en-US" sz="1050">
              <a:latin typeface="BIZ UDゴシック" panose="020B0400000000000000" pitchFamily="49" charset="-128"/>
              <a:ea typeface="BIZ UDゴシック" panose="020B0400000000000000" pitchFamily="49" charset="-128"/>
            </a:rPr>
            <a:t>・文字数によって、セルの高さを変えていただいて構いません。</a:t>
          </a:r>
        </a:p>
        <a:p>
          <a:r>
            <a:rPr kumimoji="1" lang="ja-JP" altLang="en-US" sz="1050">
              <a:latin typeface="BIZ UDゴシック" panose="020B0400000000000000" pitchFamily="49" charset="-128"/>
              <a:ea typeface="BIZ UDゴシック" panose="020B0400000000000000" pitchFamily="49" charset="-128"/>
            </a:rPr>
            <a:t>・Ａ４サイズで２～３ページでまとめてください。</a:t>
          </a:r>
        </a:p>
        <a:p>
          <a:r>
            <a:rPr kumimoji="1" lang="ja-JP" altLang="en-US" sz="1050">
              <a:latin typeface="BIZ UDゴシック" panose="020B0400000000000000" pitchFamily="49" charset="-128"/>
              <a:ea typeface="BIZ UDゴシック" panose="020B0400000000000000" pitchFamily="49" charset="-128"/>
            </a:rPr>
            <a:t>・説明しきれない内容は補足資料で記載してください。</a:t>
          </a:r>
        </a:p>
      </xdr:txBody>
    </xdr:sp>
    <xdr:clientData/>
  </xdr:twoCellAnchor>
  <xdr:twoCellAnchor>
    <xdr:from>
      <xdr:col>23</xdr:col>
      <xdr:colOff>142875</xdr:colOff>
      <xdr:row>8</xdr:row>
      <xdr:rowOff>85725</xdr:rowOff>
    </xdr:from>
    <xdr:to>
      <xdr:col>34</xdr:col>
      <xdr:colOff>142875</xdr:colOff>
      <xdr:row>15</xdr:row>
      <xdr:rowOff>47625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86525" y="1800225"/>
          <a:ext cx="2933700" cy="124777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○補足資料について</a:t>
          </a:r>
        </a:p>
        <a:p>
          <a:r>
            <a:rPr kumimoji="1" lang="ja-JP" altLang="en-US" sz="1050">
              <a:latin typeface="BIZ UDゴシック" panose="020B0400000000000000" pitchFamily="49" charset="-128"/>
              <a:ea typeface="BIZ UDゴシック" panose="020B0400000000000000" pitchFamily="49" charset="-128"/>
            </a:rPr>
            <a:t>・新事業や補助事業の内容が分かる資料を、図や写真を用いて２ページ以内で作成し添付してください。（様式は任意です）</a:t>
          </a:r>
        </a:p>
        <a:p>
          <a:r>
            <a:rPr kumimoji="1" lang="ja-JP" altLang="en-US" sz="1050">
              <a:latin typeface="BIZ UDゴシック" panose="020B0400000000000000" pitchFamily="49" charset="-128"/>
              <a:ea typeface="BIZ UDゴシック" panose="020B0400000000000000" pitchFamily="49" charset="-128"/>
            </a:rPr>
            <a:t>・サイズはＡ４サイズとしてください。</a:t>
          </a:r>
          <a:endParaRPr kumimoji="1" lang="en-US" altLang="ja-JP" sz="1050">
            <a:latin typeface="BIZ UDゴシック" panose="020B0400000000000000" pitchFamily="49" charset="-128"/>
            <a:ea typeface="BIZ UDゴシック" panose="020B0400000000000000" pitchFamily="49" charset="-128"/>
          </a:endParaRPr>
        </a:p>
        <a:p>
          <a:r>
            <a:rPr kumimoji="1" lang="ja-JP" altLang="en-US" sz="1050">
              <a:latin typeface="BIZ UDゴシック" panose="020B0400000000000000" pitchFamily="49" charset="-128"/>
              <a:ea typeface="BIZ UDゴシック" panose="020B0400000000000000" pitchFamily="49" charset="-128"/>
            </a:rPr>
            <a:t>・製本やホッチキス留めは避けてください。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20&#27963;&#24615;&#21270;&#25512;&#36914;&#20418;/31_&#22320;&#26041;&#20844;&#20849;&#22243;&#20307;&#12395;&#12424;&#12427;&#23567;&#35215;&#27169;&#20107;&#26989;&#32773;&#25903;&#25588;&#25512;&#36914;&#35036;&#21161;&#37329;/6%20%20&#22320;&#22495;&#31038;&#20250;&#12398;&#35506;&#38988;&#35299;&#27770;&#12434;&#30446;&#25351;&#12377;&#12385;&#12356;&#12373;&#12394;&#20225;&#26989;&#24540;&#25588;&#35036;&#21161;&#37329;/R7/&#35201;&#32177;&#25913;&#27491;&#26696;/&#36861;&#21152;&#27096;&#24335;&#26696;/&#19968;&#33324;&#26528;/&#12304;&#19968;&#33324;&#26528;&#12305;&#20107;&#26989;&#35336;&#30011;&#26360;&#35352;&#20837;&#20363;&#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表紙　様式１"/>
      <sheetName val="事業計画書　別紙1-1"/>
      <sheetName val="経営計画資金計画　別紙１－２"/>
      <sheetName val="別紙１－３"/>
      <sheetName val="別紙１－４－１"/>
      <sheetName val="別紙１－４－２"/>
      <sheetName val="役員名簿"/>
      <sheetName val="別紙１－５"/>
    </sheetNames>
    <sheetDataSet>
      <sheetData sheetId="0">
        <row r="36">
          <cell r="J36">
            <v>15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XXXX.X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showGridLines="0" tabSelected="1" zoomScaleNormal="100" zoomScaleSheetLayoutView="100" workbookViewId="0">
      <selection activeCell="E10" sqref="E10"/>
    </sheetView>
  </sheetViews>
  <sheetFormatPr defaultColWidth="9.33203125" defaultRowHeight="10.5" x14ac:dyDescent="0.2"/>
  <cols>
    <col min="1" max="52" width="4.44140625" style="14" customWidth="1"/>
    <col min="53" max="16384" width="9.33203125" style="14"/>
  </cols>
  <sheetData>
    <row r="1" spans="1:24" ht="12.75" customHeight="1" x14ac:dyDescent="0.2">
      <c r="A1" s="14" t="s">
        <v>56</v>
      </c>
    </row>
    <row r="2" spans="1:24" x14ac:dyDescent="0.2">
      <c r="A2" s="14" t="s">
        <v>149</v>
      </c>
    </row>
    <row r="3" spans="1:24" ht="11" x14ac:dyDescent="0.2">
      <c r="S3" s="279" t="s">
        <v>254</v>
      </c>
      <c r="T3" s="280"/>
      <c r="U3" s="280"/>
      <c r="V3" s="280"/>
      <c r="W3" s="280"/>
      <c r="X3" s="280"/>
    </row>
    <row r="4" spans="1:24" x14ac:dyDescent="0.2">
      <c r="G4" s="14" t="s">
        <v>256</v>
      </c>
      <c r="S4" s="15"/>
      <c r="T4" s="15"/>
      <c r="U4" s="15"/>
      <c r="V4" s="15"/>
      <c r="W4" s="15"/>
      <c r="X4" s="15"/>
    </row>
    <row r="5" spans="1:24" x14ac:dyDescent="0.2">
      <c r="A5" s="14" t="s">
        <v>57</v>
      </c>
    </row>
    <row r="7" spans="1:24" ht="14.5" x14ac:dyDescent="0.2">
      <c r="J7" s="277" t="s">
        <v>10</v>
      </c>
      <c r="K7" s="278"/>
      <c r="L7" s="278"/>
      <c r="M7" s="277" t="s">
        <v>58</v>
      </c>
      <c r="N7" s="278"/>
      <c r="O7" s="278"/>
      <c r="P7" s="14" t="s">
        <v>43</v>
      </c>
      <c r="Q7" s="276" t="s">
        <v>195</v>
      </c>
      <c r="R7" s="276"/>
      <c r="S7" s="276"/>
      <c r="T7" s="276"/>
      <c r="U7" s="276"/>
      <c r="V7" s="276"/>
      <c r="W7" s="276"/>
      <c r="X7" s="276"/>
    </row>
    <row r="8" spans="1:24" ht="22.5" customHeight="1" x14ac:dyDescent="0.2">
      <c r="M8" s="278"/>
      <c r="N8" s="278"/>
      <c r="O8" s="278"/>
      <c r="P8" s="276" t="s">
        <v>196</v>
      </c>
      <c r="Q8" s="276"/>
      <c r="R8" s="276"/>
      <c r="S8" s="276"/>
      <c r="T8" s="276"/>
      <c r="U8" s="276"/>
      <c r="V8" s="276"/>
      <c r="W8" s="276"/>
      <c r="X8" s="276"/>
    </row>
    <row r="9" spans="1:24" ht="22.5" customHeight="1" x14ac:dyDescent="0.2">
      <c r="M9" s="277" t="s">
        <v>34</v>
      </c>
      <c r="N9" s="278"/>
      <c r="O9" s="278"/>
      <c r="P9" s="276" t="s">
        <v>197</v>
      </c>
      <c r="Q9" s="276"/>
      <c r="R9" s="276"/>
      <c r="S9" s="276"/>
      <c r="T9" s="276"/>
      <c r="U9" s="276"/>
      <c r="V9" s="276"/>
      <c r="W9" s="276"/>
      <c r="X9" s="276"/>
    </row>
    <row r="10" spans="1:24" ht="22.5" customHeight="1" x14ac:dyDescent="0.2">
      <c r="M10" s="278"/>
      <c r="N10" s="278"/>
      <c r="O10" s="278"/>
      <c r="P10" s="276" t="s">
        <v>198</v>
      </c>
      <c r="Q10" s="276"/>
      <c r="R10" s="276"/>
      <c r="S10" s="276"/>
      <c r="T10" s="276"/>
      <c r="U10" s="276"/>
      <c r="V10" s="276"/>
      <c r="W10" s="276"/>
      <c r="X10" s="276"/>
    </row>
    <row r="12" spans="1:24" ht="22.5" customHeight="1" x14ac:dyDescent="0.2">
      <c r="J12" s="285" t="s">
        <v>138</v>
      </c>
      <c r="K12" s="286"/>
      <c r="L12" s="286"/>
      <c r="M12" s="277" t="s">
        <v>55</v>
      </c>
      <c r="N12" s="278"/>
      <c r="O12" s="278"/>
      <c r="P12" s="276" t="s">
        <v>199</v>
      </c>
      <c r="Q12" s="276"/>
      <c r="R12" s="276"/>
      <c r="S12" s="276"/>
      <c r="T12" s="276"/>
      <c r="U12" s="276"/>
      <c r="V12" s="276"/>
      <c r="W12" s="276"/>
      <c r="X12" s="276"/>
    </row>
    <row r="13" spans="1:24" ht="11.25" customHeight="1" x14ac:dyDescent="0.2">
      <c r="M13" s="277" t="s">
        <v>44</v>
      </c>
      <c r="N13" s="278"/>
      <c r="O13" s="278"/>
      <c r="P13" s="276" t="s">
        <v>200</v>
      </c>
      <c r="Q13" s="276"/>
      <c r="R13" s="276"/>
      <c r="S13" s="276"/>
      <c r="T13" s="276"/>
      <c r="U13" s="276"/>
      <c r="V13" s="276"/>
      <c r="W13" s="276"/>
      <c r="X13" s="276"/>
    </row>
    <row r="14" spans="1:24" ht="11.25" customHeight="1" x14ac:dyDescent="0.2">
      <c r="M14" s="277"/>
      <c r="N14" s="278"/>
      <c r="O14" s="278"/>
      <c r="P14" s="276" t="s">
        <v>200</v>
      </c>
      <c r="Q14" s="276"/>
      <c r="R14" s="276"/>
      <c r="S14" s="276"/>
      <c r="T14" s="276"/>
      <c r="U14" s="276"/>
      <c r="V14" s="276"/>
      <c r="W14" s="276"/>
      <c r="X14" s="276"/>
    </row>
    <row r="15" spans="1:24" ht="11.25" customHeight="1" x14ac:dyDescent="0.2">
      <c r="M15" s="277" t="s">
        <v>60</v>
      </c>
      <c r="N15" s="278"/>
      <c r="O15" s="278"/>
      <c r="P15" s="287" t="s">
        <v>201</v>
      </c>
      <c r="Q15" s="276"/>
      <c r="R15" s="276"/>
      <c r="S15" s="276"/>
      <c r="T15" s="276"/>
      <c r="U15" s="276"/>
      <c r="V15" s="276"/>
      <c r="W15" s="276"/>
      <c r="X15" s="276"/>
    </row>
    <row r="16" spans="1:24" x14ac:dyDescent="0.2">
      <c r="M16" s="278"/>
      <c r="N16" s="278"/>
      <c r="O16" s="278"/>
      <c r="P16" s="276"/>
      <c r="Q16" s="276"/>
      <c r="R16" s="276"/>
      <c r="S16" s="276"/>
      <c r="T16" s="276"/>
      <c r="U16" s="276"/>
      <c r="V16" s="276"/>
      <c r="W16" s="276"/>
      <c r="X16" s="276"/>
    </row>
    <row r="17" spans="1:24" ht="14.5" x14ac:dyDescent="0.2">
      <c r="M17" s="283" t="s">
        <v>59</v>
      </c>
      <c r="N17" s="284"/>
      <c r="O17" s="284"/>
      <c r="P17" s="174" t="s">
        <v>43</v>
      </c>
      <c r="Q17" s="276" t="s">
        <v>202</v>
      </c>
      <c r="R17" s="276"/>
      <c r="S17" s="276"/>
      <c r="T17" s="276"/>
      <c r="U17" s="276"/>
      <c r="V17" s="276"/>
      <c r="W17" s="276"/>
      <c r="X17" s="276"/>
    </row>
    <row r="18" spans="1:24" ht="11.25" customHeight="1" x14ac:dyDescent="0.2">
      <c r="M18" s="284"/>
      <c r="N18" s="284"/>
      <c r="O18" s="284"/>
      <c r="P18" s="288" t="s">
        <v>203</v>
      </c>
      <c r="Q18" s="288"/>
      <c r="R18" s="288"/>
      <c r="S18" s="288"/>
      <c r="T18" s="288"/>
      <c r="U18" s="288"/>
      <c r="V18" s="288"/>
      <c r="W18" s="288"/>
      <c r="X18" s="288"/>
    </row>
    <row r="19" spans="1:24" x14ac:dyDescent="0.2">
      <c r="M19" s="284"/>
      <c r="N19" s="284"/>
      <c r="O19" s="284"/>
      <c r="P19" s="288"/>
      <c r="Q19" s="288"/>
      <c r="R19" s="288"/>
      <c r="S19" s="288"/>
      <c r="T19" s="288"/>
      <c r="U19" s="288"/>
      <c r="V19" s="288"/>
      <c r="W19" s="288"/>
      <c r="X19" s="288"/>
    </row>
    <row r="20" spans="1:24" x14ac:dyDescent="0.2">
      <c r="M20" s="16"/>
      <c r="N20" s="16"/>
      <c r="O20" s="16"/>
      <c r="P20" s="17"/>
      <c r="Q20" s="17"/>
      <c r="R20" s="17"/>
      <c r="S20" s="17"/>
      <c r="T20" s="17"/>
      <c r="U20" s="17"/>
      <c r="V20" s="17"/>
      <c r="W20" s="17"/>
      <c r="X20" s="17"/>
    </row>
    <row r="21" spans="1:24" x14ac:dyDescent="0.2">
      <c r="M21" s="16"/>
      <c r="N21" s="16"/>
      <c r="O21" s="16"/>
      <c r="P21" s="17"/>
      <c r="Q21" s="17"/>
      <c r="R21" s="17"/>
      <c r="S21" s="17"/>
      <c r="T21" s="17"/>
      <c r="U21" s="17"/>
      <c r="V21" s="17"/>
      <c r="W21" s="17"/>
      <c r="X21" s="17"/>
    </row>
    <row r="23" spans="1:24" ht="15.75" customHeight="1" x14ac:dyDescent="0.2">
      <c r="A23" s="281" t="s">
        <v>255</v>
      </c>
      <c r="B23" s="282"/>
      <c r="C23" s="282"/>
      <c r="D23" s="282"/>
      <c r="E23" s="282"/>
      <c r="F23" s="282"/>
      <c r="G23" s="282"/>
      <c r="H23" s="282"/>
      <c r="I23" s="282"/>
      <c r="J23" s="282"/>
      <c r="K23" s="282"/>
      <c r="L23" s="282"/>
      <c r="M23" s="282"/>
      <c r="N23" s="282"/>
      <c r="O23" s="282"/>
      <c r="P23" s="282"/>
      <c r="Q23" s="282"/>
      <c r="R23" s="282"/>
      <c r="S23" s="282"/>
      <c r="T23" s="282"/>
      <c r="U23" s="282"/>
      <c r="V23" s="282"/>
      <c r="W23" s="282"/>
      <c r="X23" s="282"/>
    </row>
    <row r="24" spans="1:24"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row>
    <row r="26" spans="1:24" ht="15.75" customHeight="1" x14ac:dyDescent="0.2">
      <c r="A26" s="294" t="s">
        <v>139</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row>
    <row r="27" spans="1:24" ht="15.75" customHeight="1" x14ac:dyDescent="0.2">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row>
    <row r="28" spans="1:24" ht="15.75" customHeight="1" x14ac:dyDescent="0.2"/>
    <row r="29" spans="1:24" ht="15.75" customHeight="1" x14ac:dyDescent="0.2">
      <c r="A29" s="296" t="s">
        <v>61</v>
      </c>
      <c r="B29" s="297"/>
      <c r="C29" s="297"/>
      <c r="D29" s="297"/>
      <c r="E29" s="297"/>
      <c r="F29" s="297"/>
      <c r="G29" s="297"/>
      <c r="H29" s="297"/>
      <c r="I29" s="297"/>
      <c r="J29" s="297"/>
      <c r="K29" s="297"/>
      <c r="L29" s="297"/>
      <c r="M29" s="297"/>
      <c r="N29" s="297"/>
      <c r="O29" s="297"/>
      <c r="P29" s="297"/>
      <c r="Q29" s="297"/>
      <c r="R29" s="297"/>
      <c r="S29" s="297"/>
      <c r="T29" s="297"/>
      <c r="U29" s="297"/>
      <c r="V29" s="297"/>
      <c r="W29" s="297"/>
      <c r="X29" s="297"/>
    </row>
    <row r="30" spans="1:24" ht="15.75" customHeight="1" x14ac:dyDescent="0.2"/>
    <row r="31" spans="1:24" ht="17.25" customHeight="1" x14ac:dyDescent="0.2">
      <c r="A31" s="14" t="s">
        <v>62</v>
      </c>
      <c r="I31" s="14" t="s">
        <v>67</v>
      </c>
      <c r="J31" s="14" t="s">
        <v>145</v>
      </c>
    </row>
    <row r="32" spans="1:24" ht="15.75" customHeight="1" x14ac:dyDescent="0.2">
      <c r="A32" s="14" t="s">
        <v>63</v>
      </c>
      <c r="I32" s="14" t="s">
        <v>67</v>
      </c>
      <c r="J32" s="288" t="s">
        <v>204</v>
      </c>
      <c r="K32" s="288"/>
      <c r="L32" s="288"/>
      <c r="M32" s="288"/>
      <c r="N32" s="288"/>
      <c r="O32" s="288"/>
      <c r="P32" s="288"/>
      <c r="Q32" s="288"/>
      <c r="R32" s="288"/>
      <c r="S32" s="288"/>
      <c r="T32" s="288"/>
      <c r="U32" s="288"/>
      <c r="V32" s="288"/>
      <c r="W32" s="288"/>
      <c r="X32" s="18"/>
    </row>
    <row r="33" spans="1:24" ht="15.75" customHeight="1" x14ac:dyDescent="0.2">
      <c r="J33" s="293"/>
      <c r="K33" s="293"/>
      <c r="L33" s="293"/>
      <c r="M33" s="293"/>
      <c r="N33" s="293"/>
      <c r="O33" s="293"/>
      <c r="P33" s="293"/>
      <c r="Q33" s="293"/>
      <c r="R33" s="293"/>
      <c r="S33" s="293"/>
      <c r="T33" s="293"/>
      <c r="U33" s="293"/>
      <c r="V33" s="293"/>
      <c r="W33" s="293"/>
      <c r="X33" s="18"/>
    </row>
    <row r="34" spans="1:24" ht="17.25" customHeight="1" x14ac:dyDescent="0.2">
      <c r="J34" s="19"/>
      <c r="K34" s="298" t="s">
        <v>246</v>
      </c>
      <c r="L34" s="299"/>
      <c r="M34" s="299"/>
      <c r="N34" s="299"/>
      <c r="O34" s="299"/>
      <c r="P34" s="299"/>
      <c r="Q34" s="19"/>
      <c r="R34" s="298" t="s">
        <v>68</v>
      </c>
      <c r="S34" s="299"/>
      <c r="T34" s="299"/>
      <c r="U34" s="299"/>
      <c r="V34" s="299"/>
      <c r="W34" s="299"/>
      <c r="X34" s="17"/>
    </row>
    <row r="35" spans="1:24" ht="17.25" customHeight="1" x14ac:dyDescent="0.2">
      <c r="B35" s="14" t="s">
        <v>247</v>
      </c>
      <c r="J35" s="20"/>
      <c r="K35" s="21"/>
      <c r="L35" s="21"/>
      <c r="M35" s="21"/>
      <c r="N35" s="21"/>
      <c r="O35" s="21"/>
      <c r="P35" s="22"/>
      <c r="Q35" s="23"/>
      <c r="R35" s="24"/>
      <c r="S35" s="24"/>
      <c r="T35" s="24"/>
      <c r="U35" s="24"/>
      <c r="V35" s="24"/>
      <c r="W35" s="24"/>
      <c r="X35" s="17"/>
    </row>
    <row r="36" spans="1:24" ht="17.25" customHeight="1" x14ac:dyDescent="0.2">
      <c r="A36" s="14" t="s">
        <v>146</v>
      </c>
      <c r="I36" s="14" t="s">
        <v>67</v>
      </c>
      <c r="J36" s="291">
        <f>'別紙1-3'!E17</f>
        <v>842000</v>
      </c>
      <c r="K36" s="292"/>
      <c r="L36" s="292"/>
      <c r="M36" s="292"/>
      <c r="N36" s="292"/>
      <c r="O36" s="292"/>
      <c r="P36" s="14" t="s">
        <v>69</v>
      </c>
    </row>
    <row r="37" spans="1:24" ht="17.25" customHeight="1" x14ac:dyDescent="0.2">
      <c r="J37" s="25"/>
      <c r="K37" s="26"/>
      <c r="L37" s="26"/>
      <c r="M37" s="26"/>
      <c r="N37" s="26"/>
      <c r="O37" s="26"/>
    </row>
    <row r="38" spans="1:24" ht="17.25" customHeight="1" x14ac:dyDescent="0.2">
      <c r="J38" s="25"/>
      <c r="K38" s="26"/>
      <c r="L38" s="26"/>
      <c r="M38" s="26"/>
      <c r="N38" s="26"/>
      <c r="O38" s="26"/>
    </row>
    <row r="40" spans="1:24" x14ac:dyDescent="0.2">
      <c r="A40" s="14" t="s">
        <v>70</v>
      </c>
    </row>
    <row r="41" spans="1:24" x14ac:dyDescent="0.2">
      <c r="B41" s="289" t="s">
        <v>71</v>
      </c>
      <c r="C41" s="290"/>
      <c r="D41" s="290"/>
      <c r="E41" s="290"/>
      <c r="F41" s="290"/>
      <c r="G41" s="290"/>
      <c r="H41" s="290"/>
      <c r="I41" s="290"/>
      <c r="J41" s="290"/>
      <c r="K41" s="290"/>
      <c r="L41" s="290"/>
      <c r="M41" s="290"/>
      <c r="N41" s="290"/>
      <c r="O41" s="290"/>
      <c r="P41" s="290"/>
      <c r="Q41" s="290"/>
      <c r="R41" s="290"/>
      <c r="S41" s="290"/>
      <c r="T41" s="290"/>
      <c r="U41" s="290"/>
      <c r="V41" s="290"/>
      <c r="W41" s="290"/>
      <c r="X41" s="290"/>
    </row>
    <row r="42" spans="1:24" x14ac:dyDescent="0.2">
      <c r="B42" s="289" t="s">
        <v>132</v>
      </c>
      <c r="C42" s="290"/>
      <c r="D42" s="290"/>
      <c r="E42" s="290"/>
      <c r="F42" s="290"/>
      <c r="G42" s="290"/>
      <c r="H42" s="290"/>
      <c r="I42" s="290"/>
      <c r="J42" s="290"/>
      <c r="K42" s="290"/>
      <c r="L42" s="290"/>
      <c r="M42" s="290"/>
      <c r="N42" s="290"/>
      <c r="O42" s="290"/>
      <c r="P42" s="290"/>
      <c r="Q42" s="290"/>
      <c r="R42" s="290"/>
      <c r="S42" s="290"/>
      <c r="T42" s="290"/>
      <c r="U42" s="290"/>
      <c r="V42" s="290"/>
      <c r="W42" s="290"/>
      <c r="X42" s="290"/>
    </row>
    <row r="43" spans="1:24" ht="24" customHeight="1" x14ac:dyDescent="0.2">
      <c r="B43" s="283" t="s">
        <v>141</v>
      </c>
      <c r="C43" s="290"/>
      <c r="D43" s="290"/>
      <c r="E43" s="290"/>
      <c r="F43" s="290"/>
      <c r="G43" s="290"/>
      <c r="H43" s="290"/>
      <c r="I43" s="290"/>
      <c r="J43" s="290"/>
      <c r="K43" s="290"/>
      <c r="L43" s="290"/>
      <c r="M43" s="290"/>
      <c r="N43" s="290"/>
      <c r="O43" s="290"/>
      <c r="P43" s="290"/>
      <c r="Q43" s="290"/>
      <c r="R43" s="290"/>
      <c r="S43" s="290"/>
      <c r="T43" s="290"/>
      <c r="U43" s="290"/>
      <c r="V43" s="290"/>
      <c r="W43" s="290"/>
      <c r="X43" s="290"/>
    </row>
    <row r="44" spans="1:24" x14ac:dyDescent="0.2">
      <c r="B44" s="289" t="s">
        <v>64</v>
      </c>
      <c r="C44" s="290"/>
      <c r="D44" s="290"/>
      <c r="E44" s="290"/>
      <c r="F44" s="290"/>
      <c r="G44" s="290"/>
      <c r="H44" s="290"/>
      <c r="I44" s="290"/>
      <c r="J44" s="290"/>
      <c r="K44" s="290"/>
      <c r="L44" s="290"/>
      <c r="M44" s="290"/>
      <c r="N44" s="290"/>
      <c r="O44" s="290"/>
      <c r="P44" s="290"/>
      <c r="Q44" s="290"/>
      <c r="R44" s="290"/>
      <c r="S44" s="290"/>
      <c r="T44" s="290"/>
      <c r="U44" s="290"/>
      <c r="V44" s="290"/>
      <c r="W44" s="290"/>
      <c r="X44" s="290"/>
    </row>
    <row r="45" spans="1:24" x14ac:dyDescent="0.2">
      <c r="B45" s="289" t="s">
        <v>140</v>
      </c>
      <c r="C45" s="290"/>
      <c r="D45" s="290"/>
      <c r="E45" s="290"/>
      <c r="F45" s="290"/>
      <c r="G45" s="290"/>
      <c r="H45" s="290"/>
      <c r="I45" s="290"/>
      <c r="J45" s="290"/>
      <c r="K45" s="290"/>
      <c r="L45" s="290"/>
      <c r="M45" s="290"/>
      <c r="N45" s="290"/>
      <c r="O45" s="290"/>
      <c r="P45" s="290"/>
      <c r="Q45" s="290"/>
      <c r="R45" s="290"/>
      <c r="S45" s="290"/>
      <c r="T45" s="290"/>
      <c r="U45" s="290"/>
      <c r="V45" s="290"/>
      <c r="W45" s="290"/>
      <c r="X45" s="290"/>
    </row>
    <row r="46" spans="1:24" x14ac:dyDescent="0.2">
      <c r="B46" s="27"/>
      <c r="C46" s="28" t="s">
        <v>137</v>
      </c>
      <c r="D46" s="28"/>
      <c r="E46" s="28"/>
      <c r="F46" s="28"/>
      <c r="G46" s="27"/>
      <c r="H46" s="27"/>
      <c r="I46" s="27"/>
      <c r="J46" s="27"/>
      <c r="K46" s="27"/>
      <c r="L46" s="27"/>
      <c r="M46" s="27"/>
      <c r="N46" s="27"/>
      <c r="O46" s="27"/>
      <c r="P46" s="27"/>
      <c r="Q46" s="27"/>
      <c r="R46" s="27"/>
      <c r="S46" s="27"/>
      <c r="T46" s="27"/>
      <c r="U46" s="27"/>
      <c r="V46" s="27"/>
      <c r="W46" s="27"/>
      <c r="X46" s="27"/>
    </row>
    <row r="47" spans="1:24" x14ac:dyDescent="0.2">
      <c r="B47" s="289" t="s">
        <v>65</v>
      </c>
      <c r="C47" s="290"/>
      <c r="D47" s="290"/>
      <c r="E47" s="290"/>
      <c r="F47" s="290"/>
      <c r="G47" s="290"/>
      <c r="H47" s="290"/>
      <c r="I47" s="290"/>
      <c r="J47" s="290"/>
      <c r="K47" s="290"/>
      <c r="L47" s="290"/>
      <c r="M47" s="290"/>
      <c r="N47" s="290"/>
      <c r="O47" s="290"/>
      <c r="P47" s="290"/>
      <c r="Q47" s="290"/>
      <c r="R47" s="290"/>
      <c r="S47" s="290"/>
      <c r="T47" s="290"/>
      <c r="U47" s="290"/>
      <c r="V47" s="290"/>
      <c r="W47" s="290"/>
      <c r="X47" s="290"/>
    </row>
    <row r="48" spans="1:24" x14ac:dyDescent="0.2">
      <c r="B48" s="289" t="s">
        <v>66</v>
      </c>
      <c r="C48" s="290"/>
      <c r="D48" s="290"/>
      <c r="E48" s="290"/>
      <c r="F48" s="290"/>
      <c r="G48" s="290"/>
      <c r="H48" s="290"/>
      <c r="I48" s="290"/>
      <c r="J48" s="290"/>
      <c r="K48" s="290"/>
      <c r="L48" s="290"/>
      <c r="M48" s="290"/>
      <c r="N48" s="290"/>
      <c r="O48" s="290"/>
      <c r="P48" s="290"/>
      <c r="Q48" s="290"/>
      <c r="R48" s="290"/>
      <c r="S48" s="290"/>
      <c r="T48" s="290"/>
      <c r="U48" s="290"/>
      <c r="V48" s="290"/>
      <c r="W48" s="290"/>
      <c r="X48" s="290"/>
    </row>
    <row r="49" spans="2:24" x14ac:dyDescent="0.2">
      <c r="B49" s="27" t="s">
        <v>243</v>
      </c>
      <c r="C49" s="27"/>
      <c r="D49" s="27"/>
      <c r="E49" s="27"/>
      <c r="F49" s="27"/>
      <c r="G49" s="27"/>
      <c r="H49" s="27"/>
      <c r="I49" s="27"/>
      <c r="J49" s="27"/>
      <c r="K49" s="27"/>
      <c r="L49" s="27"/>
      <c r="M49" s="27"/>
      <c r="N49" s="27"/>
      <c r="O49" s="27"/>
      <c r="P49" s="27"/>
      <c r="Q49" s="27"/>
      <c r="R49" s="27"/>
      <c r="S49" s="27"/>
      <c r="T49" s="27"/>
      <c r="U49" s="27"/>
      <c r="V49" s="27"/>
      <c r="W49" s="27"/>
      <c r="X49" s="27"/>
    </row>
    <row r="50" spans="2:24" x14ac:dyDescent="0.2">
      <c r="B50" s="274" t="s">
        <v>244</v>
      </c>
      <c r="C50" s="274"/>
      <c r="D50" s="274"/>
      <c r="E50" s="274"/>
      <c r="F50" s="274"/>
      <c r="G50" s="274"/>
      <c r="H50" s="274"/>
      <c r="I50" s="274"/>
      <c r="J50" s="274"/>
      <c r="K50" s="274"/>
      <c r="L50" s="274"/>
      <c r="M50" s="274"/>
      <c r="N50" s="274"/>
      <c r="O50" s="274"/>
      <c r="P50" s="274"/>
      <c r="Q50" s="274"/>
      <c r="R50" s="274"/>
      <c r="S50" s="274"/>
      <c r="T50" s="274"/>
      <c r="U50" s="274"/>
      <c r="V50" s="274"/>
      <c r="W50" s="274"/>
      <c r="X50" s="274"/>
    </row>
    <row r="51" spans="2:24" x14ac:dyDescent="0.2">
      <c r="B51" s="289" t="s">
        <v>245</v>
      </c>
      <c r="C51" s="290"/>
      <c r="D51" s="290"/>
      <c r="E51" s="290"/>
      <c r="F51" s="290"/>
      <c r="G51" s="290"/>
      <c r="H51" s="290"/>
      <c r="I51" s="290"/>
      <c r="J51" s="290"/>
      <c r="K51" s="290"/>
      <c r="L51" s="290"/>
      <c r="M51" s="290"/>
      <c r="N51" s="290"/>
      <c r="O51" s="290"/>
      <c r="P51" s="290"/>
      <c r="Q51" s="290"/>
      <c r="R51" s="290"/>
      <c r="S51" s="290"/>
      <c r="T51" s="290"/>
      <c r="U51" s="290"/>
      <c r="V51" s="290"/>
      <c r="W51" s="290"/>
      <c r="X51" s="290"/>
    </row>
  </sheetData>
  <mergeCells count="35">
    <mergeCell ref="B51:X51"/>
    <mergeCell ref="J36:O36"/>
    <mergeCell ref="J32:W33"/>
    <mergeCell ref="B41:X41"/>
    <mergeCell ref="A26:X27"/>
    <mergeCell ref="A29:X29"/>
    <mergeCell ref="K34:P34"/>
    <mergeCell ref="R34:W34"/>
    <mergeCell ref="B48:X48"/>
    <mergeCell ref="B42:X42"/>
    <mergeCell ref="B43:X43"/>
    <mergeCell ref="B44:X44"/>
    <mergeCell ref="B45:X45"/>
    <mergeCell ref="B47:X47"/>
    <mergeCell ref="S3:X3"/>
    <mergeCell ref="P8:X8"/>
    <mergeCell ref="P9:X9"/>
    <mergeCell ref="M7:O8"/>
    <mergeCell ref="A23:X23"/>
    <mergeCell ref="M17:O19"/>
    <mergeCell ref="Q7:X7"/>
    <mergeCell ref="Q17:X17"/>
    <mergeCell ref="J12:L12"/>
    <mergeCell ref="J7:L7"/>
    <mergeCell ref="P12:X12"/>
    <mergeCell ref="P13:X13"/>
    <mergeCell ref="P15:X16"/>
    <mergeCell ref="P18:X19"/>
    <mergeCell ref="M15:O16"/>
    <mergeCell ref="M12:O12"/>
    <mergeCell ref="P10:X10"/>
    <mergeCell ref="M13:O13"/>
    <mergeCell ref="M14:O14"/>
    <mergeCell ref="M9:O10"/>
    <mergeCell ref="P14:X14"/>
  </mergeCells>
  <phoneticPr fontId="4"/>
  <hyperlinks>
    <hyperlink ref="P15" r:id="rId1" xr:uid="{677CCBD5-49F7-4A34-8A81-B3094B2CA47D}"/>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6"/>
  <sheetViews>
    <sheetView showGridLines="0" view="pageBreakPreview" zoomScale="95" zoomScaleNormal="100" zoomScaleSheetLayoutView="95" workbookViewId="0">
      <selection activeCell="A25" sqref="A25:V31"/>
    </sheetView>
  </sheetViews>
  <sheetFormatPr defaultColWidth="9.33203125" defaultRowHeight="10.5" x14ac:dyDescent="0.2"/>
  <cols>
    <col min="1" max="3" width="4.77734375" style="43" customWidth="1"/>
    <col min="4" max="4" width="5.77734375" style="43" customWidth="1"/>
    <col min="5" max="5" width="4.77734375" style="43" customWidth="1"/>
    <col min="6" max="6" width="3.6640625" style="43" customWidth="1"/>
    <col min="7" max="21" width="4.77734375" style="43" customWidth="1"/>
    <col min="22" max="22" width="10.33203125" style="43" customWidth="1"/>
    <col min="23" max="51" width="4.6640625" style="43" customWidth="1"/>
    <col min="52" max="16384" width="9.33203125" style="43"/>
  </cols>
  <sheetData>
    <row r="1" spans="1:22" x14ac:dyDescent="0.2">
      <c r="A1" s="43" t="s">
        <v>192</v>
      </c>
    </row>
    <row r="2" spans="1:22" x14ac:dyDescent="0.2">
      <c r="A2" s="43" t="s">
        <v>39</v>
      </c>
    </row>
    <row r="4" spans="1:22" s="44" customFormat="1" ht="13.5" customHeight="1" x14ac:dyDescent="0.2">
      <c r="A4" s="44" t="s">
        <v>38</v>
      </c>
    </row>
    <row r="5" spans="1:22" ht="22.5" customHeight="1" x14ac:dyDescent="0.2">
      <c r="A5" s="310" t="s">
        <v>143</v>
      </c>
      <c r="B5" s="310"/>
      <c r="C5" s="310"/>
      <c r="D5" s="310"/>
      <c r="E5" s="325" t="str">
        <f>'計画書表紙　様式1'!P9</f>
        <v>(株)○○○○</v>
      </c>
      <c r="F5" s="326"/>
      <c r="G5" s="326"/>
      <c r="H5" s="326"/>
      <c r="I5" s="326"/>
      <c r="J5" s="326"/>
      <c r="K5" s="327"/>
      <c r="L5" s="332" t="s">
        <v>42</v>
      </c>
      <c r="M5" s="332"/>
      <c r="N5" s="332"/>
      <c r="O5" s="332"/>
      <c r="P5" s="325" t="str">
        <f>'計画書表紙　様式1'!P10</f>
        <v>代表取締役　○○○○</v>
      </c>
      <c r="Q5" s="326"/>
      <c r="R5" s="326"/>
      <c r="S5" s="326"/>
      <c r="T5" s="326"/>
      <c r="U5" s="326"/>
      <c r="V5" s="327"/>
    </row>
    <row r="6" spans="1:22" ht="22.5" customHeight="1" x14ac:dyDescent="0.2">
      <c r="A6" s="310" t="s">
        <v>58</v>
      </c>
      <c r="B6" s="310"/>
      <c r="C6" s="310"/>
      <c r="D6" s="310"/>
      <c r="E6" s="45" t="s">
        <v>43</v>
      </c>
      <c r="F6" s="314" t="str">
        <f>'計画書表紙　様式1'!Q7</f>
        <v>520-8577</v>
      </c>
      <c r="G6" s="314"/>
      <c r="H6" s="314"/>
      <c r="I6" s="322" t="str">
        <f>'計画書表紙　様式1'!P8</f>
        <v>滋賀県大津市京町四丁目１－１</v>
      </c>
      <c r="J6" s="322"/>
      <c r="K6" s="322"/>
      <c r="L6" s="322"/>
      <c r="M6" s="322"/>
      <c r="N6" s="322"/>
      <c r="O6" s="322"/>
      <c r="P6" s="322"/>
      <c r="Q6" s="322"/>
      <c r="R6" s="322"/>
      <c r="S6" s="322"/>
      <c r="T6" s="322"/>
      <c r="U6" s="322"/>
      <c r="V6" s="323"/>
    </row>
    <row r="7" spans="1:22" ht="22.5" customHeight="1" x14ac:dyDescent="0.2">
      <c r="A7" s="333" t="s">
        <v>252</v>
      </c>
      <c r="B7" s="333"/>
      <c r="C7" s="333"/>
      <c r="D7" s="333"/>
      <c r="E7" s="334" t="s">
        <v>205</v>
      </c>
      <c r="F7" s="335"/>
      <c r="G7" s="335"/>
      <c r="H7" s="335"/>
      <c r="I7" s="335"/>
      <c r="J7" s="335"/>
      <c r="K7" s="335"/>
      <c r="L7" s="336" t="s">
        <v>41</v>
      </c>
      <c r="M7" s="312"/>
      <c r="N7" s="312"/>
      <c r="O7" s="313"/>
      <c r="P7" s="337">
        <f>'[1]計画書表紙　様式１'!J36</f>
        <v>15</v>
      </c>
      <c r="Q7" s="337"/>
      <c r="R7" s="337"/>
      <c r="S7" s="337"/>
      <c r="T7" s="337"/>
      <c r="U7" s="337"/>
      <c r="V7" s="46" t="s">
        <v>51</v>
      </c>
    </row>
    <row r="8" spans="1:22" ht="22.5" customHeight="1" x14ac:dyDescent="0.2">
      <c r="A8" s="310" t="s">
        <v>40</v>
      </c>
      <c r="B8" s="310"/>
      <c r="C8" s="310"/>
      <c r="D8" s="310"/>
      <c r="E8" s="329">
        <v>100</v>
      </c>
      <c r="F8" s="330"/>
      <c r="G8" s="330"/>
      <c r="H8" s="330"/>
      <c r="I8" s="330"/>
      <c r="J8" s="328" t="s">
        <v>53</v>
      </c>
      <c r="K8" s="328"/>
      <c r="L8" s="311" t="s">
        <v>107</v>
      </c>
      <c r="M8" s="312"/>
      <c r="N8" s="312"/>
      <c r="O8" s="313"/>
      <c r="P8" s="331" t="s">
        <v>206</v>
      </c>
      <c r="Q8" s="331"/>
      <c r="R8" s="331"/>
      <c r="S8" s="331" t="s">
        <v>207</v>
      </c>
      <c r="T8" s="331"/>
      <c r="U8" s="331"/>
      <c r="V8" s="46" t="s">
        <v>52</v>
      </c>
    </row>
    <row r="9" spans="1:22" ht="22.5" customHeight="1" x14ac:dyDescent="0.2">
      <c r="A9" s="319" t="s">
        <v>54</v>
      </c>
      <c r="B9" s="315" t="s">
        <v>55</v>
      </c>
      <c r="C9" s="315"/>
      <c r="D9" s="315"/>
      <c r="E9" s="325" t="str">
        <f>'計画書表紙　様式1'!P12</f>
        <v>管理部長　○○○○</v>
      </c>
      <c r="F9" s="326"/>
      <c r="G9" s="326"/>
      <c r="H9" s="326"/>
      <c r="I9" s="326"/>
      <c r="J9" s="326"/>
      <c r="K9" s="327"/>
      <c r="L9" s="324" t="s">
        <v>45</v>
      </c>
      <c r="M9" s="324"/>
      <c r="N9" s="324"/>
      <c r="O9" s="324"/>
      <c r="P9" s="325" t="str">
        <f>'計画書表紙　様式1'!P15</f>
        <v>XXXXXXXX@XXXXX.XXXX.XX.XX</v>
      </c>
      <c r="Q9" s="326"/>
      <c r="R9" s="326"/>
      <c r="S9" s="326"/>
      <c r="T9" s="326"/>
      <c r="U9" s="326"/>
      <c r="V9" s="327"/>
    </row>
    <row r="10" spans="1:22" ht="22.5" customHeight="1" x14ac:dyDescent="0.2">
      <c r="A10" s="320"/>
      <c r="B10" s="315" t="s">
        <v>44</v>
      </c>
      <c r="C10" s="315"/>
      <c r="D10" s="315"/>
      <c r="E10" s="316" t="str">
        <f>'計画書表紙　様式1'!P13</f>
        <v>XXX-XXX-XXXX</v>
      </c>
      <c r="F10" s="317"/>
      <c r="G10" s="317"/>
      <c r="H10" s="317"/>
      <c r="I10" s="317"/>
      <c r="J10" s="317"/>
      <c r="K10" s="318"/>
    </row>
    <row r="11" spans="1:22" ht="22.5" customHeight="1" x14ac:dyDescent="0.2">
      <c r="A11" s="321"/>
      <c r="B11" s="310" t="s">
        <v>144</v>
      </c>
      <c r="C11" s="310"/>
      <c r="D11" s="310"/>
      <c r="E11" s="47" t="s">
        <v>50</v>
      </c>
      <c r="F11" s="314" t="str">
        <f>'計画書表紙　様式1'!Q17</f>
        <v>525-0000</v>
      </c>
      <c r="G11" s="314"/>
      <c r="H11" s="314"/>
      <c r="I11" s="322" t="str">
        <f>'計画書表紙　様式1'!P18</f>
        <v>滋賀県草津市○○○○（草津支社）</v>
      </c>
      <c r="J11" s="322"/>
      <c r="K11" s="322"/>
      <c r="L11" s="322"/>
      <c r="M11" s="322"/>
      <c r="N11" s="322"/>
      <c r="O11" s="322"/>
      <c r="P11" s="322"/>
      <c r="Q11" s="322"/>
      <c r="R11" s="322"/>
      <c r="S11" s="322"/>
      <c r="T11" s="322"/>
      <c r="U11" s="322"/>
      <c r="V11" s="323"/>
    </row>
    <row r="12" spans="1:22" x14ac:dyDescent="0.2">
      <c r="A12" s="48"/>
      <c r="B12" s="48"/>
      <c r="C12" s="48"/>
      <c r="D12" s="48"/>
    </row>
    <row r="13" spans="1:22" s="44" customFormat="1" ht="13.5" customHeight="1" x14ac:dyDescent="0.2">
      <c r="A13" s="44" t="s">
        <v>46</v>
      </c>
      <c r="B13" s="49"/>
      <c r="C13" s="49"/>
      <c r="D13" s="49"/>
    </row>
    <row r="14" spans="1:22" ht="11.5" x14ac:dyDescent="0.2">
      <c r="A14" s="306" t="s">
        <v>130</v>
      </c>
      <c r="B14" s="307"/>
      <c r="C14" s="307"/>
      <c r="D14" s="307"/>
      <c r="E14" s="307"/>
      <c r="F14" s="307"/>
      <c r="G14" s="307"/>
      <c r="H14" s="307"/>
      <c r="I14" s="307"/>
      <c r="J14" s="307"/>
      <c r="K14" s="307"/>
      <c r="L14" s="307"/>
      <c r="M14" s="307"/>
      <c r="N14" s="307"/>
      <c r="O14" s="307"/>
      <c r="P14" s="307"/>
      <c r="Q14" s="307"/>
      <c r="R14" s="307"/>
      <c r="S14" s="307"/>
      <c r="T14" s="307"/>
      <c r="U14" s="307"/>
      <c r="V14" s="308"/>
    </row>
    <row r="15" spans="1:22" x14ac:dyDescent="0.2">
      <c r="A15" s="50"/>
      <c r="B15" s="51"/>
      <c r="C15" s="51"/>
      <c r="D15" s="51"/>
      <c r="E15" s="51"/>
      <c r="F15" s="51"/>
      <c r="G15" s="51"/>
      <c r="H15" s="51"/>
      <c r="I15" s="51"/>
      <c r="J15" s="51"/>
      <c r="K15" s="51"/>
      <c r="L15" s="51"/>
      <c r="M15" s="51"/>
      <c r="N15" s="51"/>
      <c r="O15" s="51"/>
      <c r="P15" s="51"/>
      <c r="Q15" s="51"/>
      <c r="R15" s="51"/>
      <c r="S15" s="51"/>
      <c r="T15" s="51"/>
      <c r="U15" s="51"/>
      <c r="V15" s="52"/>
    </row>
    <row r="16" spans="1:22" ht="12" customHeight="1" x14ac:dyDescent="0.2">
      <c r="A16" s="300" t="s">
        <v>208</v>
      </c>
      <c r="B16" s="309"/>
      <c r="C16" s="309"/>
      <c r="D16" s="309"/>
      <c r="E16" s="309"/>
      <c r="F16" s="309"/>
      <c r="G16" s="309"/>
      <c r="H16" s="309"/>
      <c r="I16" s="309"/>
      <c r="J16" s="309"/>
      <c r="K16" s="309"/>
      <c r="L16" s="309"/>
      <c r="M16" s="309"/>
      <c r="N16" s="309"/>
      <c r="O16" s="309"/>
      <c r="P16" s="309"/>
      <c r="Q16" s="309"/>
      <c r="R16" s="309"/>
      <c r="S16" s="309"/>
      <c r="T16" s="309"/>
      <c r="U16" s="309"/>
      <c r="V16" s="302"/>
    </row>
    <row r="17" spans="1:22" x14ac:dyDescent="0.2">
      <c r="A17" s="300"/>
      <c r="B17" s="309"/>
      <c r="C17" s="309"/>
      <c r="D17" s="309"/>
      <c r="E17" s="309"/>
      <c r="F17" s="309"/>
      <c r="G17" s="309"/>
      <c r="H17" s="309"/>
      <c r="I17" s="309"/>
      <c r="J17" s="309"/>
      <c r="K17" s="309"/>
      <c r="L17" s="309"/>
      <c r="M17" s="309"/>
      <c r="N17" s="309"/>
      <c r="O17" s="309"/>
      <c r="P17" s="309"/>
      <c r="Q17" s="309"/>
      <c r="R17" s="309"/>
      <c r="S17" s="309"/>
      <c r="T17" s="309"/>
      <c r="U17" s="309"/>
      <c r="V17" s="302"/>
    </row>
    <row r="18" spans="1:22" x14ac:dyDescent="0.2">
      <c r="A18" s="300"/>
      <c r="B18" s="309"/>
      <c r="C18" s="309"/>
      <c r="D18" s="309"/>
      <c r="E18" s="309"/>
      <c r="F18" s="309"/>
      <c r="G18" s="309"/>
      <c r="H18" s="309"/>
      <c r="I18" s="309"/>
      <c r="J18" s="309"/>
      <c r="K18" s="309"/>
      <c r="L18" s="309"/>
      <c r="M18" s="309"/>
      <c r="N18" s="309"/>
      <c r="O18" s="309"/>
      <c r="P18" s="309"/>
      <c r="Q18" s="309"/>
      <c r="R18" s="309"/>
      <c r="S18" s="309"/>
      <c r="T18" s="309"/>
      <c r="U18" s="309"/>
      <c r="V18" s="302"/>
    </row>
    <row r="19" spans="1:22" x14ac:dyDescent="0.2">
      <c r="A19" s="300"/>
      <c r="B19" s="309"/>
      <c r="C19" s="309"/>
      <c r="D19" s="309"/>
      <c r="E19" s="309"/>
      <c r="F19" s="309"/>
      <c r="G19" s="309"/>
      <c r="H19" s="309"/>
      <c r="I19" s="309"/>
      <c r="J19" s="309"/>
      <c r="K19" s="309"/>
      <c r="L19" s="309"/>
      <c r="M19" s="309"/>
      <c r="N19" s="309"/>
      <c r="O19" s="309"/>
      <c r="P19" s="309"/>
      <c r="Q19" s="309"/>
      <c r="R19" s="309"/>
      <c r="S19" s="309"/>
      <c r="T19" s="309"/>
      <c r="U19" s="309"/>
      <c r="V19" s="302"/>
    </row>
    <row r="20" spans="1:22" x14ac:dyDescent="0.2">
      <c r="A20" s="300"/>
      <c r="B20" s="309"/>
      <c r="C20" s="309"/>
      <c r="D20" s="309"/>
      <c r="E20" s="309"/>
      <c r="F20" s="309"/>
      <c r="G20" s="309"/>
      <c r="H20" s="309"/>
      <c r="I20" s="309"/>
      <c r="J20" s="309"/>
      <c r="K20" s="309"/>
      <c r="L20" s="309"/>
      <c r="M20" s="309"/>
      <c r="N20" s="309"/>
      <c r="O20" s="309"/>
      <c r="P20" s="309"/>
      <c r="Q20" s="309"/>
      <c r="R20" s="309"/>
      <c r="S20" s="309"/>
      <c r="T20" s="309"/>
      <c r="U20" s="309"/>
      <c r="V20" s="302"/>
    </row>
    <row r="21" spans="1:22" x14ac:dyDescent="0.2">
      <c r="A21" s="300"/>
      <c r="B21" s="309"/>
      <c r="C21" s="309"/>
      <c r="D21" s="309"/>
      <c r="E21" s="309"/>
      <c r="F21" s="309"/>
      <c r="G21" s="309"/>
      <c r="H21" s="309"/>
      <c r="I21" s="309"/>
      <c r="J21" s="309"/>
      <c r="K21" s="309"/>
      <c r="L21" s="309"/>
      <c r="M21" s="309"/>
      <c r="N21" s="309"/>
      <c r="O21" s="309"/>
      <c r="P21" s="309"/>
      <c r="Q21" s="309"/>
      <c r="R21" s="309"/>
      <c r="S21" s="309"/>
      <c r="T21" s="309"/>
      <c r="U21" s="309"/>
      <c r="V21" s="302"/>
    </row>
    <row r="22" spans="1:22" x14ac:dyDescent="0.2">
      <c r="A22" s="303"/>
      <c r="B22" s="304"/>
      <c r="C22" s="304"/>
      <c r="D22" s="304"/>
      <c r="E22" s="304"/>
      <c r="F22" s="304"/>
      <c r="G22" s="304"/>
      <c r="H22" s="304"/>
      <c r="I22" s="304"/>
      <c r="J22" s="304"/>
      <c r="K22" s="304"/>
      <c r="L22" s="304"/>
      <c r="M22" s="304"/>
      <c r="N22" s="304"/>
      <c r="O22" s="304"/>
      <c r="P22" s="304"/>
      <c r="Q22" s="304"/>
      <c r="R22" s="304"/>
      <c r="S22" s="304"/>
      <c r="T22" s="304"/>
      <c r="U22" s="304"/>
      <c r="V22" s="305"/>
    </row>
    <row r="23" spans="1:22" ht="11.5" x14ac:dyDescent="0.2">
      <c r="A23" s="306" t="s">
        <v>131</v>
      </c>
      <c r="B23" s="307"/>
      <c r="C23" s="307"/>
      <c r="D23" s="307"/>
      <c r="E23" s="307"/>
      <c r="F23" s="307"/>
      <c r="G23" s="307"/>
      <c r="H23" s="307"/>
      <c r="I23" s="307"/>
      <c r="J23" s="307"/>
      <c r="K23" s="307"/>
      <c r="L23" s="307"/>
      <c r="M23" s="307"/>
      <c r="N23" s="307"/>
      <c r="O23" s="307"/>
      <c r="P23" s="307"/>
      <c r="Q23" s="307"/>
      <c r="R23" s="307"/>
      <c r="S23" s="307"/>
      <c r="T23" s="307"/>
      <c r="U23" s="307"/>
      <c r="V23" s="308"/>
    </row>
    <row r="24" spans="1:22" x14ac:dyDescent="0.2">
      <c r="A24" s="50"/>
      <c r="B24" s="51"/>
      <c r="C24" s="51"/>
      <c r="D24" s="51"/>
      <c r="E24" s="51"/>
      <c r="F24" s="51"/>
      <c r="G24" s="51"/>
      <c r="H24" s="51"/>
      <c r="I24" s="51"/>
      <c r="J24" s="51"/>
      <c r="K24" s="51"/>
      <c r="L24" s="51"/>
      <c r="M24" s="51"/>
      <c r="N24" s="51"/>
      <c r="O24" s="51"/>
      <c r="P24" s="51"/>
      <c r="Q24" s="51"/>
      <c r="R24" s="51"/>
      <c r="S24" s="51"/>
      <c r="T24" s="51"/>
      <c r="U24" s="51"/>
      <c r="V24" s="52"/>
    </row>
    <row r="25" spans="1:22" x14ac:dyDescent="0.2">
      <c r="A25" s="300" t="s">
        <v>209</v>
      </c>
      <c r="B25" s="301"/>
      <c r="C25" s="301"/>
      <c r="D25" s="301"/>
      <c r="E25" s="301"/>
      <c r="F25" s="301"/>
      <c r="G25" s="301"/>
      <c r="H25" s="301"/>
      <c r="I25" s="301"/>
      <c r="J25" s="301"/>
      <c r="K25" s="301"/>
      <c r="L25" s="301"/>
      <c r="M25" s="301"/>
      <c r="N25" s="301"/>
      <c r="O25" s="301"/>
      <c r="P25" s="301"/>
      <c r="Q25" s="301"/>
      <c r="R25" s="301"/>
      <c r="S25" s="301"/>
      <c r="T25" s="301"/>
      <c r="U25" s="301"/>
      <c r="V25" s="302"/>
    </row>
    <row r="26" spans="1:22" x14ac:dyDescent="0.2">
      <c r="A26" s="300"/>
      <c r="B26" s="301"/>
      <c r="C26" s="301"/>
      <c r="D26" s="301"/>
      <c r="E26" s="301"/>
      <c r="F26" s="301"/>
      <c r="G26" s="301"/>
      <c r="H26" s="301"/>
      <c r="I26" s="301"/>
      <c r="J26" s="301"/>
      <c r="K26" s="301"/>
      <c r="L26" s="301"/>
      <c r="M26" s="301"/>
      <c r="N26" s="301"/>
      <c r="O26" s="301"/>
      <c r="P26" s="301"/>
      <c r="Q26" s="301"/>
      <c r="R26" s="301"/>
      <c r="S26" s="301"/>
      <c r="T26" s="301"/>
      <c r="U26" s="301"/>
      <c r="V26" s="302"/>
    </row>
    <row r="27" spans="1:22" x14ac:dyDescent="0.2">
      <c r="A27" s="300"/>
      <c r="B27" s="301"/>
      <c r="C27" s="301"/>
      <c r="D27" s="301"/>
      <c r="E27" s="301"/>
      <c r="F27" s="301"/>
      <c r="G27" s="301"/>
      <c r="H27" s="301"/>
      <c r="I27" s="301"/>
      <c r="J27" s="301"/>
      <c r="K27" s="301"/>
      <c r="L27" s="301"/>
      <c r="M27" s="301"/>
      <c r="N27" s="301"/>
      <c r="O27" s="301"/>
      <c r="P27" s="301"/>
      <c r="Q27" s="301"/>
      <c r="R27" s="301"/>
      <c r="S27" s="301"/>
      <c r="T27" s="301"/>
      <c r="U27" s="301"/>
      <c r="V27" s="302"/>
    </row>
    <row r="28" spans="1:22" x14ac:dyDescent="0.2">
      <c r="A28" s="300"/>
      <c r="B28" s="301"/>
      <c r="C28" s="301"/>
      <c r="D28" s="301"/>
      <c r="E28" s="301"/>
      <c r="F28" s="301"/>
      <c r="G28" s="301"/>
      <c r="H28" s="301"/>
      <c r="I28" s="301"/>
      <c r="J28" s="301"/>
      <c r="K28" s="301"/>
      <c r="L28" s="301"/>
      <c r="M28" s="301"/>
      <c r="N28" s="301"/>
      <c r="O28" s="301"/>
      <c r="P28" s="301"/>
      <c r="Q28" s="301"/>
      <c r="R28" s="301"/>
      <c r="S28" s="301"/>
      <c r="T28" s="301"/>
      <c r="U28" s="301"/>
      <c r="V28" s="302"/>
    </row>
    <row r="29" spans="1:22" x14ac:dyDescent="0.2">
      <c r="A29" s="300"/>
      <c r="B29" s="301"/>
      <c r="C29" s="301"/>
      <c r="D29" s="301"/>
      <c r="E29" s="301"/>
      <c r="F29" s="301"/>
      <c r="G29" s="301"/>
      <c r="H29" s="301"/>
      <c r="I29" s="301"/>
      <c r="J29" s="301"/>
      <c r="K29" s="301"/>
      <c r="L29" s="301"/>
      <c r="M29" s="301"/>
      <c r="N29" s="301"/>
      <c r="O29" s="301"/>
      <c r="P29" s="301"/>
      <c r="Q29" s="301"/>
      <c r="R29" s="301"/>
      <c r="S29" s="301"/>
      <c r="T29" s="301"/>
      <c r="U29" s="301"/>
      <c r="V29" s="302"/>
    </row>
    <row r="30" spans="1:22" x14ac:dyDescent="0.2">
      <c r="A30" s="300"/>
      <c r="B30" s="301"/>
      <c r="C30" s="301"/>
      <c r="D30" s="301"/>
      <c r="E30" s="301"/>
      <c r="F30" s="301"/>
      <c r="G30" s="301"/>
      <c r="H30" s="301"/>
      <c r="I30" s="301"/>
      <c r="J30" s="301"/>
      <c r="K30" s="301"/>
      <c r="L30" s="301"/>
      <c r="M30" s="301"/>
      <c r="N30" s="301"/>
      <c r="O30" s="301"/>
      <c r="P30" s="301"/>
      <c r="Q30" s="301"/>
      <c r="R30" s="301"/>
      <c r="S30" s="301"/>
      <c r="T30" s="301"/>
      <c r="U30" s="301"/>
      <c r="V30" s="302"/>
    </row>
    <row r="31" spans="1:22" x14ac:dyDescent="0.2">
      <c r="A31" s="303"/>
      <c r="B31" s="304"/>
      <c r="C31" s="304"/>
      <c r="D31" s="304"/>
      <c r="E31" s="304"/>
      <c r="F31" s="304"/>
      <c r="G31" s="304"/>
      <c r="H31" s="304"/>
      <c r="I31" s="304"/>
      <c r="J31" s="304"/>
      <c r="K31" s="304"/>
      <c r="L31" s="304"/>
      <c r="M31" s="304"/>
      <c r="N31" s="304"/>
      <c r="O31" s="304"/>
      <c r="P31" s="304"/>
      <c r="Q31" s="304"/>
      <c r="R31" s="304"/>
      <c r="S31" s="304"/>
      <c r="T31" s="304"/>
      <c r="U31" s="304"/>
      <c r="V31" s="305"/>
    </row>
    <row r="32" spans="1:22" ht="11.5" x14ac:dyDescent="0.2">
      <c r="A32" s="306" t="s">
        <v>147</v>
      </c>
      <c r="B32" s="307"/>
      <c r="C32" s="307"/>
      <c r="D32" s="307"/>
      <c r="E32" s="307"/>
      <c r="F32" s="307"/>
      <c r="G32" s="307"/>
      <c r="H32" s="307"/>
      <c r="I32" s="307"/>
      <c r="J32" s="307"/>
      <c r="K32" s="307"/>
      <c r="L32" s="307"/>
      <c r="M32" s="307"/>
      <c r="N32" s="307"/>
      <c r="O32" s="307"/>
      <c r="P32" s="307"/>
      <c r="Q32" s="307"/>
      <c r="R32" s="307"/>
      <c r="S32" s="307"/>
      <c r="T32" s="307"/>
      <c r="U32" s="307"/>
      <c r="V32" s="308"/>
    </row>
    <row r="33" spans="1:22" x14ac:dyDescent="0.2">
      <c r="A33" s="50"/>
      <c r="B33" s="51"/>
      <c r="C33" s="51"/>
      <c r="D33" s="51"/>
      <c r="E33" s="51"/>
      <c r="F33" s="51"/>
      <c r="G33" s="51"/>
      <c r="H33" s="51"/>
      <c r="I33" s="51"/>
      <c r="J33" s="51"/>
      <c r="K33" s="51"/>
      <c r="L33" s="51"/>
      <c r="M33" s="51"/>
      <c r="N33" s="51"/>
      <c r="O33" s="51"/>
      <c r="P33" s="51"/>
      <c r="Q33" s="51"/>
      <c r="R33" s="51"/>
      <c r="S33" s="51"/>
      <c r="T33" s="51"/>
      <c r="U33" s="51"/>
      <c r="V33" s="52"/>
    </row>
    <row r="34" spans="1:22" x14ac:dyDescent="0.2">
      <c r="A34" s="300" t="s">
        <v>210</v>
      </c>
      <c r="B34" s="301"/>
      <c r="C34" s="301"/>
      <c r="D34" s="301"/>
      <c r="E34" s="301"/>
      <c r="F34" s="301"/>
      <c r="G34" s="301"/>
      <c r="H34" s="301"/>
      <c r="I34" s="301"/>
      <c r="J34" s="301"/>
      <c r="K34" s="301"/>
      <c r="L34" s="301"/>
      <c r="M34" s="301"/>
      <c r="N34" s="301"/>
      <c r="O34" s="301"/>
      <c r="P34" s="301"/>
      <c r="Q34" s="301"/>
      <c r="R34" s="301"/>
      <c r="S34" s="301"/>
      <c r="T34" s="301"/>
      <c r="U34" s="301"/>
      <c r="V34" s="302"/>
    </row>
    <row r="35" spans="1:22"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2"/>
    </row>
    <row r="36" spans="1:22" x14ac:dyDescent="0.2">
      <c r="A36" s="300"/>
      <c r="B36" s="301"/>
      <c r="C36" s="301"/>
      <c r="D36" s="301"/>
      <c r="E36" s="301"/>
      <c r="F36" s="301"/>
      <c r="G36" s="301"/>
      <c r="H36" s="301"/>
      <c r="I36" s="301"/>
      <c r="J36" s="301"/>
      <c r="K36" s="301"/>
      <c r="L36" s="301"/>
      <c r="M36" s="301"/>
      <c r="N36" s="301"/>
      <c r="O36" s="301"/>
      <c r="P36" s="301"/>
      <c r="Q36" s="301"/>
      <c r="R36" s="301"/>
      <c r="S36" s="301"/>
      <c r="T36" s="301"/>
      <c r="U36" s="301"/>
      <c r="V36" s="302"/>
    </row>
    <row r="37" spans="1:22" x14ac:dyDescent="0.2">
      <c r="A37" s="300"/>
      <c r="B37" s="301"/>
      <c r="C37" s="301"/>
      <c r="D37" s="301"/>
      <c r="E37" s="301"/>
      <c r="F37" s="301"/>
      <c r="G37" s="301"/>
      <c r="H37" s="301"/>
      <c r="I37" s="301"/>
      <c r="J37" s="301"/>
      <c r="K37" s="301"/>
      <c r="L37" s="301"/>
      <c r="M37" s="301"/>
      <c r="N37" s="301"/>
      <c r="O37" s="301"/>
      <c r="P37" s="301"/>
      <c r="Q37" s="301"/>
      <c r="R37" s="301"/>
      <c r="S37" s="301"/>
      <c r="T37" s="301"/>
      <c r="U37" s="301"/>
      <c r="V37" s="302"/>
    </row>
    <row r="38" spans="1:22" x14ac:dyDescent="0.2">
      <c r="A38" s="300"/>
      <c r="B38" s="301"/>
      <c r="C38" s="301"/>
      <c r="D38" s="301"/>
      <c r="E38" s="301"/>
      <c r="F38" s="301"/>
      <c r="G38" s="301"/>
      <c r="H38" s="301"/>
      <c r="I38" s="301"/>
      <c r="J38" s="301"/>
      <c r="K38" s="301"/>
      <c r="L38" s="301"/>
      <c r="M38" s="301"/>
      <c r="N38" s="301"/>
      <c r="O38" s="301"/>
      <c r="P38" s="301"/>
      <c r="Q38" s="301"/>
      <c r="R38" s="301"/>
      <c r="S38" s="301"/>
      <c r="T38" s="301"/>
      <c r="U38" s="301"/>
      <c r="V38" s="302"/>
    </row>
    <row r="39" spans="1:22" x14ac:dyDescent="0.2">
      <c r="A39" s="303"/>
      <c r="B39" s="304"/>
      <c r="C39" s="304"/>
      <c r="D39" s="304"/>
      <c r="E39" s="304"/>
      <c r="F39" s="304"/>
      <c r="G39" s="304"/>
      <c r="H39" s="304"/>
      <c r="I39" s="304"/>
      <c r="J39" s="304"/>
      <c r="K39" s="304"/>
      <c r="L39" s="304"/>
      <c r="M39" s="304"/>
      <c r="N39" s="304"/>
      <c r="O39" s="304"/>
      <c r="P39" s="304"/>
      <c r="Q39" s="304"/>
      <c r="R39" s="304"/>
      <c r="S39" s="304"/>
      <c r="T39" s="304"/>
      <c r="U39" s="304"/>
      <c r="V39" s="305"/>
    </row>
    <row r="40" spans="1:22" x14ac:dyDescent="0.2">
      <c r="A40" s="338" t="s">
        <v>250</v>
      </c>
      <c r="B40" s="339"/>
      <c r="C40" s="339"/>
      <c r="D40" s="340"/>
      <c r="E40" s="347" t="s">
        <v>48</v>
      </c>
      <c r="F40" s="348"/>
      <c r="G40" s="348"/>
      <c r="H40" s="349"/>
      <c r="I40" s="315" t="s">
        <v>49</v>
      </c>
      <c r="J40" s="315"/>
      <c r="K40" s="315"/>
      <c r="L40" s="315"/>
      <c r="M40" s="315"/>
      <c r="N40" s="315"/>
      <c r="O40" s="315"/>
      <c r="P40" s="315" t="s">
        <v>47</v>
      </c>
      <c r="Q40" s="315"/>
      <c r="R40" s="315"/>
      <c r="S40" s="315"/>
      <c r="T40" s="315"/>
      <c r="U40" s="315"/>
      <c r="V40" s="315"/>
    </row>
    <row r="41" spans="1:22" x14ac:dyDescent="0.2">
      <c r="A41" s="341"/>
      <c r="B41" s="342"/>
      <c r="C41" s="342"/>
      <c r="D41" s="343"/>
      <c r="E41" s="350"/>
      <c r="F41" s="351"/>
      <c r="G41" s="351"/>
      <c r="H41" s="352"/>
      <c r="I41" s="315"/>
      <c r="J41" s="315"/>
      <c r="K41" s="315"/>
      <c r="L41" s="315"/>
      <c r="M41" s="315"/>
      <c r="N41" s="315"/>
      <c r="O41" s="315"/>
      <c r="P41" s="315"/>
      <c r="Q41" s="315"/>
      <c r="R41" s="315"/>
      <c r="S41" s="315"/>
      <c r="T41" s="315"/>
      <c r="U41" s="315"/>
      <c r="V41" s="315"/>
    </row>
    <row r="42" spans="1:22" x14ac:dyDescent="0.2">
      <c r="A42" s="341"/>
      <c r="B42" s="342"/>
      <c r="C42" s="342"/>
      <c r="D42" s="343"/>
      <c r="E42" s="353" t="s">
        <v>211</v>
      </c>
      <c r="F42" s="354"/>
      <c r="G42" s="354"/>
      <c r="H42" s="355"/>
      <c r="I42" s="359" t="s">
        <v>212</v>
      </c>
      <c r="J42" s="359"/>
      <c r="K42" s="359"/>
      <c r="L42" s="359"/>
      <c r="M42" s="359"/>
      <c r="N42" s="359"/>
      <c r="O42" s="359"/>
      <c r="P42" s="359" t="s">
        <v>213</v>
      </c>
      <c r="Q42" s="359"/>
      <c r="R42" s="359"/>
      <c r="S42" s="359"/>
      <c r="T42" s="359"/>
      <c r="U42" s="359"/>
      <c r="V42" s="359"/>
    </row>
    <row r="43" spans="1:22" x14ac:dyDescent="0.2">
      <c r="A43" s="341"/>
      <c r="B43" s="342"/>
      <c r="C43" s="342"/>
      <c r="D43" s="343"/>
      <c r="E43" s="356"/>
      <c r="F43" s="357"/>
      <c r="G43" s="357"/>
      <c r="H43" s="358"/>
      <c r="I43" s="359"/>
      <c r="J43" s="359"/>
      <c r="K43" s="359"/>
      <c r="L43" s="359"/>
      <c r="M43" s="359"/>
      <c r="N43" s="359"/>
      <c r="O43" s="359"/>
      <c r="P43" s="359"/>
      <c r="Q43" s="359"/>
      <c r="R43" s="359"/>
      <c r="S43" s="359"/>
      <c r="T43" s="359"/>
      <c r="U43" s="359"/>
      <c r="V43" s="359"/>
    </row>
    <row r="44" spans="1:22" x14ac:dyDescent="0.2">
      <c r="A44" s="341"/>
      <c r="B44" s="342"/>
      <c r="C44" s="342"/>
      <c r="D44" s="343"/>
      <c r="E44" s="353" t="s">
        <v>214</v>
      </c>
      <c r="F44" s="354"/>
      <c r="G44" s="354"/>
      <c r="H44" s="355"/>
      <c r="I44" s="359" t="s">
        <v>215</v>
      </c>
      <c r="J44" s="359"/>
      <c r="K44" s="359"/>
      <c r="L44" s="359"/>
      <c r="M44" s="359"/>
      <c r="N44" s="359"/>
      <c r="O44" s="359"/>
      <c r="P44" s="359" t="s">
        <v>213</v>
      </c>
      <c r="Q44" s="359"/>
      <c r="R44" s="359"/>
      <c r="S44" s="359"/>
      <c r="T44" s="359"/>
      <c r="U44" s="359"/>
      <c r="V44" s="359"/>
    </row>
    <row r="45" spans="1:22" x14ac:dyDescent="0.2">
      <c r="A45" s="344"/>
      <c r="B45" s="345"/>
      <c r="C45" s="345"/>
      <c r="D45" s="346"/>
      <c r="E45" s="356"/>
      <c r="F45" s="357"/>
      <c r="G45" s="357"/>
      <c r="H45" s="358"/>
      <c r="I45" s="359"/>
      <c r="J45" s="359"/>
      <c r="K45" s="359"/>
      <c r="L45" s="359"/>
      <c r="M45" s="359"/>
      <c r="N45" s="359"/>
      <c r="O45" s="359"/>
      <c r="P45" s="359"/>
      <c r="Q45" s="359"/>
      <c r="R45" s="359"/>
      <c r="S45" s="359"/>
      <c r="T45" s="359"/>
      <c r="U45" s="359"/>
      <c r="V45" s="359"/>
    </row>
    <row r="46" spans="1:22" x14ac:dyDescent="0.2">
      <c r="A46" s="43" t="s">
        <v>251</v>
      </c>
    </row>
  </sheetData>
  <mergeCells count="43">
    <mergeCell ref="A40:D45"/>
    <mergeCell ref="E40:H41"/>
    <mergeCell ref="I40:O41"/>
    <mergeCell ref="P40:V41"/>
    <mergeCell ref="E42:H43"/>
    <mergeCell ref="I42:O43"/>
    <mergeCell ref="P42:V43"/>
    <mergeCell ref="E44:H45"/>
    <mergeCell ref="I44:O45"/>
    <mergeCell ref="P44:V45"/>
    <mergeCell ref="A5:D5"/>
    <mergeCell ref="E5:K5"/>
    <mergeCell ref="L5:O5"/>
    <mergeCell ref="P5:V5"/>
    <mergeCell ref="A7:D7"/>
    <mergeCell ref="E7:K7"/>
    <mergeCell ref="L7:O7"/>
    <mergeCell ref="F6:H6"/>
    <mergeCell ref="I6:V6"/>
    <mergeCell ref="A6:D6"/>
    <mergeCell ref="P7:U7"/>
    <mergeCell ref="A8:D8"/>
    <mergeCell ref="L8:O8"/>
    <mergeCell ref="F11:H11"/>
    <mergeCell ref="B10:D10"/>
    <mergeCell ref="E10:K10"/>
    <mergeCell ref="A9:A11"/>
    <mergeCell ref="B9:D9"/>
    <mergeCell ref="I11:V11"/>
    <mergeCell ref="L9:O9"/>
    <mergeCell ref="P9:V9"/>
    <mergeCell ref="B11:D11"/>
    <mergeCell ref="E9:K9"/>
    <mergeCell ref="J8:K8"/>
    <mergeCell ref="E8:I8"/>
    <mergeCell ref="P8:R8"/>
    <mergeCell ref="S8:U8"/>
    <mergeCell ref="A34:V39"/>
    <mergeCell ref="A14:V14"/>
    <mergeCell ref="A16:V22"/>
    <mergeCell ref="A23:V23"/>
    <mergeCell ref="A25:V31"/>
    <mergeCell ref="A32:V32"/>
  </mergeCells>
  <phoneticPr fontId="4"/>
  <pageMargins left="0.70866141732283472" right="0.70866141732283472" top="0.74803149606299213" bottom="0.74803149606299213"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0C0-3870-4D6E-A637-387EF9BDA876}">
  <dimension ref="A1:K42"/>
  <sheetViews>
    <sheetView showGridLines="0" zoomScale="85" zoomScaleNormal="85" zoomScaleSheetLayoutView="100" workbookViewId="0">
      <selection activeCell="AM38" sqref="AL38:AM38"/>
    </sheetView>
  </sheetViews>
  <sheetFormatPr defaultColWidth="10.6640625" defaultRowHeight="12.5" x14ac:dyDescent="0.2"/>
  <cols>
    <col min="1" max="1" width="3.77734375" style="146" customWidth="1"/>
    <col min="2" max="2" width="14.109375" style="146" customWidth="1"/>
    <col min="3" max="10" width="14.6640625" style="146" customWidth="1"/>
    <col min="11" max="11" width="12.109375" style="146" customWidth="1"/>
    <col min="12" max="16384" width="10.6640625" style="146"/>
  </cols>
  <sheetData>
    <row r="1" spans="1:10" ht="15" customHeight="1" x14ac:dyDescent="0.2">
      <c r="A1" s="146" t="s">
        <v>191</v>
      </c>
      <c r="B1" s="173"/>
      <c r="C1" s="173"/>
      <c r="D1" s="173"/>
      <c r="E1" s="173"/>
      <c r="F1" s="173"/>
      <c r="G1" s="173"/>
      <c r="H1" s="173"/>
      <c r="I1" s="173"/>
      <c r="J1" s="172"/>
    </row>
    <row r="2" spans="1:10" ht="15" customHeight="1" x14ac:dyDescent="0.2"/>
    <row r="3" spans="1:10" ht="15" customHeight="1" x14ac:dyDescent="0.2">
      <c r="A3" s="146" t="s">
        <v>190</v>
      </c>
      <c r="B3" s="43"/>
      <c r="C3" s="43"/>
      <c r="D3" s="171"/>
      <c r="E3" s="170"/>
      <c r="F3" s="170"/>
      <c r="G3" s="170"/>
      <c r="H3" s="170"/>
      <c r="I3" s="170"/>
      <c r="J3" s="169" t="s">
        <v>189</v>
      </c>
    </row>
    <row r="4" spans="1:10" ht="21" customHeight="1" x14ac:dyDescent="0.2">
      <c r="A4" s="395"/>
      <c r="B4" s="395"/>
      <c r="C4" s="315" t="s">
        <v>188</v>
      </c>
      <c r="D4" s="315"/>
      <c r="E4" s="315"/>
      <c r="F4" s="315" t="s">
        <v>187</v>
      </c>
      <c r="G4" s="315"/>
      <c r="H4" s="396"/>
      <c r="I4" s="396" t="s">
        <v>186</v>
      </c>
      <c r="J4" s="397"/>
    </row>
    <row r="5" spans="1:10" ht="18" customHeight="1" x14ac:dyDescent="0.2">
      <c r="A5" s="398"/>
      <c r="B5" s="399"/>
      <c r="C5" s="167" t="s">
        <v>185</v>
      </c>
      <c r="D5" s="167" t="s">
        <v>184</v>
      </c>
      <c r="E5" s="167" t="s">
        <v>183</v>
      </c>
      <c r="F5" s="167" t="s">
        <v>185</v>
      </c>
      <c r="G5" s="167" t="s">
        <v>184</v>
      </c>
      <c r="H5" s="168" t="s">
        <v>183</v>
      </c>
      <c r="I5" s="167" t="s">
        <v>182</v>
      </c>
      <c r="J5" s="167" t="s">
        <v>181</v>
      </c>
    </row>
    <row r="6" spans="1:10" ht="12" customHeight="1" x14ac:dyDescent="0.2">
      <c r="A6" s="400"/>
      <c r="B6" s="401"/>
      <c r="C6" s="166" t="s">
        <v>219</v>
      </c>
      <c r="D6" s="166" t="s">
        <v>221</v>
      </c>
      <c r="E6" s="166" t="s">
        <v>222</v>
      </c>
      <c r="F6" s="163" t="str">
        <f>$C$6</f>
        <v>(R6年4月～</v>
      </c>
      <c r="G6" s="163" t="str">
        <f>$D$6</f>
        <v>(R7年4月～</v>
      </c>
      <c r="H6" s="164" t="str">
        <f>$E$6</f>
        <v>(R8年4月～</v>
      </c>
      <c r="I6" s="163" t="str">
        <f>$D$6</f>
        <v>(R7年4月～</v>
      </c>
      <c r="J6" s="163" t="str">
        <f>$E$6</f>
        <v>(R8年4月～</v>
      </c>
    </row>
    <row r="7" spans="1:10" ht="12" customHeight="1" x14ac:dyDescent="0.2">
      <c r="A7" s="402"/>
      <c r="B7" s="403"/>
      <c r="C7" s="165" t="s">
        <v>220</v>
      </c>
      <c r="D7" s="165" t="s">
        <v>223</v>
      </c>
      <c r="E7" s="165" t="s">
        <v>224</v>
      </c>
      <c r="F7" s="163" t="str">
        <f>$C$7</f>
        <v>R7年3月期)</v>
      </c>
      <c r="G7" s="163" t="str">
        <f>$D$7</f>
        <v>R8年3月期)</v>
      </c>
      <c r="H7" s="164" t="str">
        <f>$E$7</f>
        <v>R9年3月期)</v>
      </c>
      <c r="I7" s="163" t="str">
        <f>$D$7</f>
        <v>R8年3月期)</v>
      </c>
      <c r="J7" s="163" t="str">
        <f>$E$7</f>
        <v>R9年3月期)</v>
      </c>
    </row>
    <row r="8" spans="1:10" ht="29.25" customHeight="1" x14ac:dyDescent="0.2">
      <c r="A8" s="384" t="s">
        <v>180</v>
      </c>
      <c r="B8" s="391"/>
      <c r="C8" s="157">
        <f>F8</f>
        <v>426649</v>
      </c>
      <c r="D8" s="157">
        <f>G8+I8</f>
        <v>437200</v>
      </c>
      <c r="E8" s="157">
        <f>H8+J8</f>
        <v>438640</v>
      </c>
      <c r="F8" s="175">
        <v>426649</v>
      </c>
      <c r="G8" s="175">
        <v>430000</v>
      </c>
      <c r="H8" s="176">
        <v>430000</v>
      </c>
      <c r="I8" s="177">
        <v>7200</v>
      </c>
      <c r="J8" s="178">
        <v>8640</v>
      </c>
    </row>
    <row r="9" spans="1:10" ht="29.25" customHeight="1" x14ac:dyDescent="0.2">
      <c r="A9" s="390" t="s">
        <v>179</v>
      </c>
      <c r="B9" s="391"/>
      <c r="C9" s="157">
        <f>F9</f>
        <v>382238</v>
      </c>
      <c r="D9" s="157">
        <f>G9+I9</f>
        <v>385000</v>
      </c>
      <c r="E9" s="157">
        <f>H9+J9</f>
        <v>385300</v>
      </c>
      <c r="F9" s="179">
        <v>382238</v>
      </c>
      <c r="G9" s="179">
        <v>380000</v>
      </c>
      <c r="H9" s="180">
        <v>380000</v>
      </c>
      <c r="I9" s="181">
        <v>5000</v>
      </c>
      <c r="J9" s="182">
        <v>5300</v>
      </c>
    </row>
    <row r="10" spans="1:10" ht="29.25" customHeight="1" x14ac:dyDescent="0.2">
      <c r="A10" s="390" t="s">
        <v>178</v>
      </c>
      <c r="B10" s="391"/>
      <c r="C10" s="154">
        <f>C8-C9</f>
        <v>44411</v>
      </c>
      <c r="D10" s="154">
        <f t="shared" ref="D10:J10" si="0">D8-D9</f>
        <v>52200</v>
      </c>
      <c r="E10" s="154">
        <f t="shared" si="0"/>
        <v>53340</v>
      </c>
      <c r="F10" s="154">
        <f t="shared" si="0"/>
        <v>44411</v>
      </c>
      <c r="G10" s="154">
        <f t="shared" si="0"/>
        <v>50000</v>
      </c>
      <c r="H10" s="155">
        <f t="shared" si="0"/>
        <v>50000</v>
      </c>
      <c r="I10" s="183">
        <f t="shared" si="0"/>
        <v>2200</v>
      </c>
      <c r="J10" s="184">
        <f t="shared" si="0"/>
        <v>3340</v>
      </c>
    </row>
    <row r="11" spans="1:10" ht="29.25" customHeight="1" x14ac:dyDescent="0.2">
      <c r="A11" s="390" t="s">
        <v>177</v>
      </c>
      <c r="B11" s="385"/>
      <c r="C11" s="157">
        <f>F11</f>
        <v>40115</v>
      </c>
      <c r="D11" s="157">
        <f>G11+I11</f>
        <v>45620</v>
      </c>
      <c r="E11" s="157">
        <f>H11+J11</f>
        <v>45640</v>
      </c>
      <c r="F11" s="185">
        <v>40115</v>
      </c>
      <c r="G11" s="185">
        <v>45500</v>
      </c>
      <c r="H11" s="186">
        <v>45500</v>
      </c>
      <c r="I11" s="187">
        <v>120</v>
      </c>
      <c r="J11" s="188">
        <v>140</v>
      </c>
    </row>
    <row r="12" spans="1:10" ht="29.25" customHeight="1" x14ac:dyDescent="0.2">
      <c r="A12" s="390" t="s">
        <v>176</v>
      </c>
      <c r="B12" s="385"/>
      <c r="C12" s="161">
        <f t="shared" ref="C12:J12" si="1">SUM(C10-C11)</f>
        <v>4296</v>
      </c>
      <c r="D12" s="161">
        <f t="shared" si="1"/>
        <v>6580</v>
      </c>
      <c r="E12" s="161">
        <f t="shared" si="1"/>
        <v>7700</v>
      </c>
      <c r="F12" s="161">
        <f t="shared" si="1"/>
        <v>4296</v>
      </c>
      <c r="G12" s="161">
        <f t="shared" si="1"/>
        <v>4500</v>
      </c>
      <c r="H12" s="162">
        <f t="shared" si="1"/>
        <v>4500</v>
      </c>
      <c r="I12" s="189">
        <f t="shared" si="1"/>
        <v>2080</v>
      </c>
      <c r="J12" s="190">
        <f t="shared" si="1"/>
        <v>3200</v>
      </c>
    </row>
    <row r="13" spans="1:10" ht="29.25" customHeight="1" thickBot="1" x14ac:dyDescent="0.25">
      <c r="A13" s="380" t="s">
        <v>175</v>
      </c>
      <c r="B13" s="381"/>
      <c r="C13" s="157">
        <f>F13</f>
        <v>1000</v>
      </c>
      <c r="D13" s="157">
        <f>G13+I13</f>
        <v>1010</v>
      </c>
      <c r="E13" s="157">
        <f>H13+J13</f>
        <v>1010</v>
      </c>
      <c r="F13" s="191">
        <v>1000</v>
      </c>
      <c r="G13" s="191">
        <v>1000</v>
      </c>
      <c r="H13" s="192">
        <v>1000</v>
      </c>
      <c r="I13" s="193">
        <v>10</v>
      </c>
      <c r="J13" s="194">
        <v>10</v>
      </c>
    </row>
    <row r="14" spans="1:10" ht="29.25" customHeight="1" thickBot="1" x14ac:dyDescent="0.25">
      <c r="A14" s="390" t="s">
        <v>174</v>
      </c>
      <c r="B14" s="391"/>
      <c r="C14" s="195">
        <f>C12-C13</f>
        <v>3296</v>
      </c>
      <c r="D14" s="195">
        <f t="shared" ref="D14:J14" si="2">D12-D13</f>
        <v>5570</v>
      </c>
      <c r="E14" s="195">
        <f t="shared" si="2"/>
        <v>6690</v>
      </c>
      <c r="F14" s="195">
        <f t="shared" si="2"/>
        <v>3296</v>
      </c>
      <c r="G14" s="195">
        <f t="shared" si="2"/>
        <v>3500</v>
      </c>
      <c r="H14" s="196">
        <f t="shared" si="2"/>
        <v>3500</v>
      </c>
      <c r="I14" s="197">
        <f t="shared" si="2"/>
        <v>2070</v>
      </c>
      <c r="J14" s="198">
        <f t="shared" si="2"/>
        <v>3190</v>
      </c>
    </row>
    <row r="15" spans="1:10" ht="29.25" customHeight="1" x14ac:dyDescent="0.2">
      <c r="A15" s="392" t="s">
        <v>173</v>
      </c>
      <c r="B15" s="393"/>
      <c r="C15" s="157">
        <f>F15</f>
        <v>80525</v>
      </c>
      <c r="D15" s="157">
        <f t="shared" ref="D15:E18" si="3">G15+I15</f>
        <v>83000</v>
      </c>
      <c r="E15" s="157">
        <f t="shared" si="3"/>
        <v>83000</v>
      </c>
      <c r="F15" s="199">
        <v>80525</v>
      </c>
      <c r="G15" s="199">
        <v>80000</v>
      </c>
      <c r="H15" s="200">
        <v>80000</v>
      </c>
      <c r="I15" s="201">
        <v>3000</v>
      </c>
      <c r="J15" s="202">
        <v>3000</v>
      </c>
    </row>
    <row r="16" spans="1:10" ht="29.25" customHeight="1" x14ac:dyDescent="0.2">
      <c r="A16" s="390" t="s">
        <v>172</v>
      </c>
      <c r="B16" s="394"/>
      <c r="C16" s="157">
        <f>F16</f>
        <v>0</v>
      </c>
      <c r="D16" s="157">
        <f t="shared" si="3"/>
        <v>5000</v>
      </c>
      <c r="E16" s="157">
        <f t="shared" si="3"/>
        <v>0</v>
      </c>
      <c r="F16" s="185">
        <v>0</v>
      </c>
      <c r="G16" s="185">
        <v>0</v>
      </c>
      <c r="H16" s="186">
        <v>0</v>
      </c>
      <c r="I16" s="187">
        <v>5000</v>
      </c>
      <c r="J16" s="188">
        <v>0</v>
      </c>
    </row>
    <row r="17" spans="1:11" ht="29.25" customHeight="1" x14ac:dyDescent="0.2">
      <c r="A17" s="384" t="s">
        <v>171</v>
      </c>
      <c r="B17" s="391"/>
      <c r="C17" s="157">
        <f>F17</f>
        <v>50000</v>
      </c>
      <c r="D17" s="157">
        <f t="shared" si="3"/>
        <v>31500</v>
      </c>
      <c r="E17" s="157">
        <f t="shared" si="3"/>
        <v>31500</v>
      </c>
      <c r="F17" s="185">
        <v>50000</v>
      </c>
      <c r="G17" s="185">
        <v>30000</v>
      </c>
      <c r="H17" s="186">
        <v>30000</v>
      </c>
      <c r="I17" s="187">
        <v>1500</v>
      </c>
      <c r="J17" s="188">
        <v>1500</v>
      </c>
    </row>
    <row r="18" spans="1:11" ht="29.25" customHeight="1" thickBot="1" x14ac:dyDescent="0.25">
      <c r="A18" s="380" t="s">
        <v>170</v>
      </c>
      <c r="B18" s="381"/>
      <c r="C18" s="157">
        <f>F18</f>
        <v>22723</v>
      </c>
      <c r="D18" s="157">
        <f t="shared" si="3"/>
        <v>21500</v>
      </c>
      <c r="E18" s="157">
        <f t="shared" si="3"/>
        <v>20500</v>
      </c>
      <c r="F18" s="203">
        <v>22723</v>
      </c>
      <c r="G18" s="203">
        <v>21000</v>
      </c>
      <c r="H18" s="204">
        <v>20000</v>
      </c>
      <c r="I18" s="205">
        <v>500</v>
      </c>
      <c r="J18" s="206">
        <v>500</v>
      </c>
    </row>
    <row r="19" spans="1:11" ht="29.25" customHeight="1" thickBot="1" x14ac:dyDescent="0.25">
      <c r="A19" s="382" t="s">
        <v>169</v>
      </c>
      <c r="B19" s="383"/>
      <c r="C19" s="195">
        <f t="shared" ref="C19:J19" si="4">C12+C15+C18</f>
        <v>107544</v>
      </c>
      <c r="D19" s="195">
        <f t="shared" si="4"/>
        <v>111080</v>
      </c>
      <c r="E19" s="195">
        <f t="shared" si="4"/>
        <v>111200</v>
      </c>
      <c r="F19" s="195">
        <f t="shared" si="4"/>
        <v>107544</v>
      </c>
      <c r="G19" s="195">
        <f t="shared" si="4"/>
        <v>105500</v>
      </c>
      <c r="H19" s="196">
        <f t="shared" si="4"/>
        <v>104500</v>
      </c>
      <c r="I19" s="197">
        <f t="shared" si="4"/>
        <v>5580</v>
      </c>
      <c r="J19" s="198">
        <f t="shared" si="4"/>
        <v>6700</v>
      </c>
    </row>
    <row r="20" spans="1:11" ht="29.25" customHeight="1" thickBot="1" x14ac:dyDescent="0.25">
      <c r="A20" s="384" t="s">
        <v>168</v>
      </c>
      <c r="B20" s="385"/>
      <c r="C20" s="157">
        <f>F20</f>
        <v>15</v>
      </c>
      <c r="D20" s="157">
        <f>G20+I20</f>
        <v>15</v>
      </c>
      <c r="E20" s="157">
        <f>H20+J20</f>
        <v>15</v>
      </c>
      <c r="F20" s="207">
        <v>15</v>
      </c>
      <c r="G20" s="207">
        <v>14</v>
      </c>
      <c r="H20" s="208">
        <v>14</v>
      </c>
      <c r="I20" s="209">
        <v>1</v>
      </c>
      <c r="J20" s="210">
        <v>1</v>
      </c>
    </row>
    <row r="21" spans="1:11" ht="29.25" customHeight="1" thickBot="1" x14ac:dyDescent="0.25">
      <c r="A21" s="386" t="s">
        <v>167</v>
      </c>
      <c r="B21" s="387"/>
      <c r="C21" s="195">
        <f t="shared" ref="C21:J21" si="5">IF(C20=0,0,C19/C20)</f>
        <v>7169.6</v>
      </c>
      <c r="D21" s="195">
        <f t="shared" si="5"/>
        <v>7405.333333333333</v>
      </c>
      <c r="E21" s="195">
        <f t="shared" si="5"/>
        <v>7413.333333333333</v>
      </c>
      <c r="F21" s="195">
        <f t="shared" si="5"/>
        <v>7169.6</v>
      </c>
      <c r="G21" s="195">
        <f t="shared" si="5"/>
        <v>7535.7142857142853</v>
      </c>
      <c r="H21" s="196">
        <f t="shared" si="5"/>
        <v>7464.2857142857147</v>
      </c>
      <c r="I21" s="197">
        <f t="shared" si="5"/>
        <v>5580</v>
      </c>
      <c r="J21" s="198">
        <f t="shared" si="5"/>
        <v>6700</v>
      </c>
    </row>
    <row r="22" spans="1:11" ht="29.25" customHeight="1" x14ac:dyDescent="0.2">
      <c r="A22" s="388" t="s">
        <v>166</v>
      </c>
      <c r="B22" s="160" t="s">
        <v>165</v>
      </c>
      <c r="C22" s="157">
        <f>F22</f>
        <v>0</v>
      </c>
      <c r="D22" s="157">
        <f t="shared" ref="D22:E24" si="6">G22+I22</f>
        <v>5000</v>
      </c>
      <c r="E22" s="157">
        <f t="shared" si="6"/>
        <v>0</v>
      </c>
      <c r="F22" s="207">
        <v>0</v>
      </c>
      <c r="G22" s="207">
        <v>0</v>
      </c>
      <c r="H22" s="208">
        <v>0</v>
      </c>
      <c r="I22" s="209">
        <v>5000</v>
      </c>
      <c r="J22" s="210">
        <v>0</v>
      </c>
    </row>
    <row r="23" spans="1:11" ht="29.25" customHeight="1" x14ac:dyDescent="0.2">
      <c r="A23" s="388"/>
      <c r="B23" s="159" t="s">
        <v>164</v>
      </c>
      <c r="C23" s="157">
        <f>F23</f>
        <v>50000</v>
      </c>
      <c r="D23" s="157">
        <f t="shared" si="6"/>
        <v>31500</v>
      </c>
      <c r="E23" s="157">
        <f t="shared" si="6"/>
        <v>31500</v>
      </c>
      <c r="F23" s="185">
        <v>50000</v>
      </c>
      <c r="G23" s="185">
        <v>30000</v>
      </c>
      <c r="H23" s="186">
        <v>30000</v>
      </c>
      <c r="I23" s="187">
        <v>1500</v>
      </c>
      <c r="J23" s="188">
        <v>1500</v>
      </c>
    </row>
    <row r="24" spans="1:11" ht="29.25" customHeight="1" x14ac:dyDescent="0.2">
      <c r="A24" s="388"/>
      <c r="B24" s="158" t="s">
        <v>163</v>
      </c>
      <c r="C24" s="157">
        <f>F24</f>
        <v>0</v>
      </c>
      <c r="D24" s="157">
        <f t="shared" si="6"/>
        <v>0</v>
      </c>
      <c r="E24" s="157">
        <f t="shared" si="6"/>
        <v>0</v>
      </c>
      <c r="F24" s="185">
        <v>0</v>
      </c>
      <c r="G24" s="185">
        <v>0</v>
      </c>
      <c r="H24" s="186">
        <v>0</v>
      </c>
      <c r="I24" s="187">
        <v>0</v>
      </c>
      <c r="J24" s="188">
        <v>0</v>
      </c>
    </row>
    <row r="25" spans="1:11" ht="29.25" customHeight="1" thickBot="1" x14ac:dyDescent="0.25">
      <c r="A25" s="389"/>
      <c r="B25" s="156" t="s">
        <v>162</v>
      </c>
      <c r="C25" s="154">
        <f>SUM(C22:C24)</f>
        <v>50000</v>
      </c>
      <c r="D25" s="154">
        <f t="shared" ref="D25:J25" si="7">SUM(D22:D24)</f>
        <v>36500</v>
      </c>
      <c r="E25" s="154">
        <f t="shared" si="7"/>
        <v>31500</v>
      </c>
      <c r="F25" s="154">
        <f t="shared" si="7"/>
        <v>50000</v>
      </c>
      <c r="G25" s="154">
        <f t="shared" si="7"/>
        <v>30000</v>
      </c>
      <c r="H25" s="155">
        <f t="shared" si="7"/>
        <v>30000</v>
      </c>
      <c r="I25" s="211">
        <f t="shared" si="7"/>
        <v>6500</v>
      </c>
      <c r="J25" s="212">
        <f t="shared" si="7"/>
        <v>1500</v>
      </c>
      <c r="K25" s="153" t="str">
        <f>IF(SUM(F25:J25)&lt;&gt;SUM(F16:J17),"⑮合計は、⑨＋⑩の合計と同額に","　")</f>
        <v>　</v>
      </c>
    </row>
    <row r="26" spans="1:11" ht="15" customHeight="1" x14ac:dyDescent="0.2"/>
    <row r="27" spans="1:11" ht="15" customHeight="1" x14ac:dyDescent="0.2">
      <c r="A27" s="146" t="s">
        <v>161</v>
      </c>
      <c r="H27" s="152"/>
      <c r="I27" s="152"/>
      <c r="J27" s="43"/>
    </row>
    <row r="28" spans="1:11" s="150" customFormat="1" ht="27.75" customHeight="1" x14ac:dyDescent="0.2">
      <c r="A28" s="151"/>
      <c r="B28" s="373" t="s">
        <v>160</v>
      </c>
      <c r="C28" s="374"/>
      <c r="D28" s="375"/>
      <c r="E28" s="365" t="s">
        <v>159</v>
      </c>
      <c r="F28" s="365"/>
      <c r="G28" s="365" t="s">
        <v>158</v>
      </c>
      <c r="H28" s="365"/>
      <c r="I28" s="365" t="s">
        <v>157</v>
      </c>
      <c r="J28" s="365"/>
    </row>
    <row r="29" spans="1:11" ht="27.75" customHeight="1" x14ac:dyDescent="0.2">
      <c r="A29" s="149">
        <v>1</v>
      </c>
      <c r="B29" s="376" t="s">
        <v>216</v>
      </c>
      <c r="C29" s="377"/>
      <c r="D29" s="378"/>
      <c r="E29" s="379">
        <v>5000</v>
      </c>
      <c r="F29" s="379"/>
      <c r="G29" s="379">
        <v>1</v>
      </c>
      <c r="H29" s="379"/>
      <c r="I29" s="372">
        <f>E29*G29</f>
        <v>5000</v>
      </c>
      <c r="J29" s="372"/>
    </row>
    <row r="30" spans="1:11" ht="27.75" customHeight="1" x14ac:dyDescent="0.2">
      <c r="A30" s="149">
        <v>2</v>
      </c>
      <c r="B30" s="368"/>
      <c r="C30" s="369"/>
      <c r="D30" s="370"/>
      <c r="E30" s="371"/>
      <c r="F30" s="371"/>
      <c r="G30" s="371"/>
      <c r="H30" s="371"/>
      <c r="I30" s="372">
        <f>E30*G30</f>
        <v>0</v>
      </c>
      <c r="J30" s="372"/>
    </row>
    <row r="31" spans="1:11" ht="27.75" customHeight="1" x14ac:dyDescent="0.2">
      <c r="A31" s="149">
        <v>3</v>
      </c>
      <c r="B31" s="368"/>
      <c r="C31" s="369"/>
      <c r="D31" s="370"/>
      <c r="E31" s="371"/>
      <c r="F31" s="371"/>
      <c r="G31" s="371"/>
      <c r="H31" s="371"/>
      <c r="I31" s="372">
        <f>E31*G31</f>
        <v>0</v>
      </c>
      <c r="J31" s="372"/>
    </row>
    <row r="32" spans="1:11" ht="27.75" customHeight="1" x14ac:dyDescent="0.2">
      <c r="A32" s="360" t="s">
        <v>156</v>
      </c>
      <c r="B32" s="360"/>
      <c r="C32" s="360"/>
      <c r="D32" s="360"/>
      <c r="E32" s="360"/>
      <c r="F32" s="360"/>
      <c r="G32" s="360"/>
      <c r="H32" s="360"/>
      <c r="I32" s="361">
        <f>SUM(I29:J31)</f>
        <v>5000</v>
      </c>
      <c r="J32" s="361"/>
      <c r="K32" s="148" t="str">
        <f>IF(I32&lt;&gt;SUM(I16:J16),"合計は上記⑨設備投資額の合計と同額に","　")</f>
        <v>　</v>
      </c>
    </row>
    <row r="33" spans="1:10" ht="15" customHeight="1" x14ac:dyDescent="0.2">
      <c r="H33" s="147"/>
    </row>
    <row r="34" spans="1:10" ht="15" customHeight="1" x14ac:dyDescent="0.2">
      <c r="A34" s="146" t="s">
        <v>155</v>
      </c>
    </row>
    <row r="35" spans="1:10" ht="27.75" customHeight="1" x14ac:dyDescent="0.2">
      <c r="A35" s="363" t="s">
        <v>154</v>
      </c>
      <c r="B35" s="364"/>
      <c r="C35" s="365" t="s">
        <v>153</v>
      </c>
      <c r="D35" s="365"/>
      <c r="E35" s="366">
        <f>I8</f>
        <v>7200</v>
      </c>
      <c r="F35" s="365"/>
      <c r="G35" s="365" t="s">
        <v>152</v>
      </c>
      <c r="H35" s="365"/>
      <c r="I35" s="366">
        <f>J8</f>
        <v>8640</v>
      </c>
      <c r="J35" s="366"/>
    </row>
    <row r="36" spans="1:10" ht="27.75" customHeight="1" x14ac:dyDescent="0.2">
      <c r="A36" s="363" t="s">
        <v>151</v>
      </c>
      <c r="B36" s="364"/>
      <c r="C36" s="367" t="s">
        <v>217</v>
      </c>
      <c r="D36" s="367"/>
      <c r="E36" s="367"/>
      <c r="F36" s="367"/>
      <c r="G36" s="367" t="s">
        <v>218</v>
      </c>
      <c r="H36" s="367"/>
      <c r="I36" s="367"/>
      <c r="J36" s="367"/>
    </row>
    <row r="37" spans="1:10" ht="15" customHeight="1" x14ac:dyDescent="0.2"/>
    <row r="38" spans="1:10" ht="15" customHeight="1" x14ac:dyDescent="0.2">
      <c r="A38" s="362" t="s">
        <v>150</v>
      </c>
      <c r="B38" s="362"/>
      <c r="C38" s="362"/>
      <c r="D38" s="362"/>
      <c r="E38" s="362"/>
      <c r="F38" s="362"/>
      <c r="G38" s="362"/>
      <c r="H38" s="362"/>
      <c r="I38" s="362"/>
      <c r="J38" s="362"/>
    </row>
    <row r="39" spans="1:10" ht="15" customHeight="1" x14ac:dyDescent="0.2">
      <c r="A39" s="362"/>
      <c r="B39" s="362"/>
      <c r="C39" s="362"/>
      <c r="D39" s="362"/>
      <c r="E39" s="362"/>
      <c r="F39" s="362"/>
      <c r="G39" s="362"/>
      <c r="H39" s="362"/>
      <c r="I39" s="362"/>
      <c r="J39" s="362"/>
    </row>
    <row r="40" spans="1:10" ht="15" customHeight="1" x14ac:dyDescent="0.2"/>
    <row r="41" spans="1:10" ht="15" customHeight="1" x14ac:dyDescent="0.2"/>
    <row r="42" spans="1:10" ht="15" customHeight="1" x14ac:dyDescent="0.2"/>
  </sheetData>
  <mergeCells count="47">
    <mergeCell ref="A4:B4"/>
    <mergeCell ref="C4:E4"/>
    <mergeCell ref="F4:H4"/>
    <mergeCell ref="I4:J4"/>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A25"/>
    <mergeCell ref="B28:D28"/>
    <mergeCell ref="E28:F28"/>
    <mergeCell ref="G28:H28"/>
    <mergeCell ref="I28:J28"/>
    <mergeCell ref="B29:D29"/>
    <mergeCell ref="E29:F29"/>
    <mergeCell ref="G29:H29"/>
    <mergeCell ref="I29:J29"/>
    <mergeCell ref="B30:D30"/>
    <mergeCell ref="E30:F30"/>
    <mergeCell ref="G30:H30"/>
    <mergeCell ref="I30:J30"/>
    <mergeCell ref="B31:D31"/>
    <mergeCell ref="E31:F31"/>
    <mergeCell ref="G31:H31"/>
    <mergeCell ref="I31:J31"/>
    <mergeCell ref="A32:H32"/>
    <mergeCell ref="I32:J32"/>
    <mergeCell ref="A38:J39"/>
    <mergeCell ref="A35:B35"/>
    <mergeCell ref="C35:D35"/>
    <mergeCell ref="E35:F35"/>
    <mergeCell ref="G35:H35"/>
    <mergeCell ref="I35:J35"/>
    <mergeCell ref="A36:B36"/>
    <mergeCell ref="C36:F36"/>
    <mergeCell ref="G36:J36"/>
  </mergeCells>
  <phoneticPr fontId="4"/>
  <dataValidations count="1">
    <dataValidation imeMode="on" allowBlank="1" showInputMessage="1" showErrorMessage="1" sqref="H33" xr:uid="{7CC45135-495E-44FF-82FC-5DF5B1EF8E38}"/>
  </dataValidations>
  <pageMargins left="0.74803149606299213" right="0.35433070866141736" top="0.98425196850393704" bottom="0.98425196850393704" header="0.51181102362204722" footer="0.51181102362204722"/>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view="pageBreakPreview" zoomScaleNormal="100" zoomScaleSheetLayoutView="100" workbookViewId="0">
      <selection activeCell="F11" sqref="F11"/>
    </sheetView>
  </sheetViews>
  <sheetFormatPr defaultColWidth="9.33203125" defaultRowHeight="11" x14ac:dyDescent="0.2"/>
  <cols>
    <col min="1" max="1" width="8.44140625" style="91" customWidth="1"/>
    <col min="2" max="2" width="12.6640625" style="91" customWidth="1"/>
    <col min="3" max="5" width="19.6640625" style="91" customWidth="1"/>
    <col min="6" max="6" width="27.77734375" style="91" customWidth="1"/>
    <col min="7" max="51" width="4.44140625" style="8" customWidth="1"/>
    <col min="52" max="16384" width="9.33203125" style="8"/>
  </cols>
  <sheetData>
    <row r="1" spans="1:10" x14ac:dyDescent="0.2">
      <c r="A1" s="91" t="s">
        <v>193</v>
      </c>
    </row>
    <row r="3" spans="1:10" ht="13" x14ac:dyDescent="0.2">
      <c r="A3" s="275" t="s">
        <v>253</v>
      </c>
    </row>
    <row r="5" spans="1:10" ht="17.25" customHeight="1" thickBot="1" x14ac:dyDescent="0.25">
      <c r="F5" s="92" t="s">
        <v>20</v>
      </c>
    </row>
    <row r="6" spans="1:10" ht="43.5" customHeight="1" thickBot="1" x14ac:dyDescent="0.25">
      <c r="A6" s="93" t="s">
        <v>74</v>
      </c>
      <c r="B6" s="94" t="s">
        <v>12</v>
      </c>
      <c r="C6" s="95" t="s">
        <v>135</v>
      </c>
      <c r="D6" s="95" t="s">
        <v>13</v>
      </c>
      <c r="E6" s="95" t="s">
        <v>14</v>
      </c>
      <c r="F6" s="96" t="s">
        <v>72</v>
      </c>
    </row>
    <row r="7" spans="1:10" ht="25.5" customHeight="1" x14ac:dyDescent="0.2">
      <c r="A7" s="404" t="s">
        <v>248</v>
      </c>
      <c r="B7" s="97" t="s">
        <v>1</v>
      </c>
      <c r="C7" s="98">
        <f>'別紙1-4-1'!G9</f>
        <v>33000</v>
      </c>
      <c r="D7" s="98">
        <f>'別紙1-4-1'!H9</f>
        <v>30000</v>
      </c>
      <c r="E7" s="98">
        <f>'別紙1-4-1'!I9</f>
        <v>20000</v>
      </c>
      <c r="F7" s="99"/>
    </row>
    <row r="8" spans="1:10" ht="25.5" customHeight="1" x14ac:dyDescent="0.2">
      <c r="A8" s="405"/>
      <c r="B8" s="100" t="s">
        <v>2</v>
      </c>
      <c r="C8" s="101">
        <f>'別紙1-4-1'!G14</f>
        <v>6580</v>
      </c>
      <c r="D8" s="101">
        <f>'別紙1-4-1'!H14</f>
        <v>5981</v>
      </c>
      <c r="E8" s="101">
        <f>'別紙1-4-1'!I14</f>
        <v>3000</v>
      </c>
      <c r="F8" s="102"/>
    </row>
    <row r="9" spans="1:10" ht="25.5" customHeight="1" x14ac:dyDescent="0.2">
      <c r="A9" s="405"/>
      <c r="B9" s="100" t="s">
        <v>26</v>
      </c>
      <c r="C9" s="101">
        <f>'別紙1-4-1'!G27</f>
        <v>558400</v>
      </c>
      <c r="D9" s="101">
        <f>'別紙1-4-1'!H27</f>
        <v>507635</v>
      </c>
      <c r="E9" s="101">
        <f>'別紙1-4-1'!I27</f>
        <v>338000</v>
      </c>
      <c r="F9" s="102"/>
    </row>
    <row r="10" spans="1:10" ht="25.5" customHeight="1" thickBot="1" x14ac:dyDescent="0.25">
      <c r="A10" s="405"/>
      <c r="B10" s="100" t="s">
        <v>3</v>
      </c>
      <c r="C10" s="103">
        <f>'別紙1-4-1'!G36</f>
        <v>180000</v>
      </c>
      <c r="D10" s="103">
        <f>'別紙1-4-1'!H36</f>
        <v>163636</v>
      </c>
      <c r="E10" s="103">
        <f>'別紙1-4-1'!I36</f>
        <v>109000</v>
      </c>
      <c r="F10" s="104"/>
    </row>
    <row r="11" spans="1:10" ht="25.5" customHeight="1" thickBot="1" x14ac:dyDescent="0.25">
      <c r="A11" s="406"/>
      <c r="B11" s="105" t="s">
        <v>11</v>
      </c>
      <c r="C11" s="106">
        <f>SUM(C7:C10)</f>
        <v>777980</v>
      </c>
      <c r="D11" s="106">
        <f>SUM(D7:D10)</f>
        <v>707252</v>
      </c>
      <c r="E11" s="106">
        <f>'別紙1-4-1'!I37</f>
        <v>470000</v>
      </c>
      <c r="F11" s="107"/>
    </row>
    <row r="12" spans="1:10" ht="25.5" customHeight="1" x14ac:dyDescent="0.2">
      <c r="A12" s="404" t="s">
        <v>73</v>
      </c>
      <c r="B12" s="97" t="s">
        <v>1</v>
      </c>
      <c r="C12" s="98">
        <f>'別紙1-4-2'!G9</f>
        <v>0</v>
      </c>
      <c r="D12" s="98">
        <f>'別紙1-4-2'!H9</f>
        <v>0</v>
      </c>
      <c r="E12" s="98">
        <f>'別紙1-4-2'!I9</f>
        <v>0</v>
      </c>
      <c r="F12" s="99"/>
    </row>
    <row r="13" spans="1:10" ht="25.5" customHeight="1" x14ac:dyDescent="0.2">
      <c r="A13" s="405"/>
      <c r="B13" s="100" t="s">
        <v>2</v>
      </c>
      <c r="C13" s="101">
        <f>'別紙1-4-2'!G14</f>
        <v>216000</v>
      </c>
      <c r="D13" s="101">
        <f>'別紙1-4-2'!H14</f>
        <v>196363</v>
      </c>
      <c r="E13" s="101">
        <f>'別紙1-4-2'!I14</f>
        <v>130000</v>
      </c>
      <c r="F13" s="102"/>
    </row>
    <row r="14" spans="1:10" ht="25.5" customHeight="1" x14ac:dyDescent="0.2">
      <c r="A14" s="405"/>
      <c r="B14" s="100" t="s">
        <v>25</v>
      </c>
      <c r="C14" s="101">
        <f>'別紙1-4-2'!G30</f>
        <v>400000</v>
      </c>
      <c r="D14" s="101">
        <f>'別紙1-4-2'!H30</f>
        <v>363636</v>
      </c>
      <c r="E14" s="101">
        <f>'別紙1-4-2'!I30</f>
        <v>242000</v>
      </c>
      <c r="F14" s="102"/>
    </row>
    <row r="15" spans="1:10" ht="25.5" customHeight="1" thickBot="1" x14ac:dyDescent="0.25">
      <c r="A15" s="405"/>
      <c r="B15" s="100" t="s">
        <v>3</v>
      </c>
      <c r="C15" s="103">
        <f>'別紙1-4-2'!G37</f>
        <v>0</v>
      </c>
      <c r="D15" s="103">
        <f>'別紙1-4-2'!H37</f>
        <v>0</v>
      </c>
      <c r="E15" s="103">
        <f>'別紙1-4-2'!I37</f>
        <v>0</v>
      </c>
      <c r="F15" s="104"/>
    </row>
    <row r="16" spans="1:10" ht="25.5" customHeight="1" thickBot="1" x14ac:dyDescent="0.25">
      <c r="A16" s="406"/>
      <c r="B16" s="105" t="s">
        <v>11</v>
      </c>
      <c r="C16" s="108">
        <f>SUM(C12:C15)</f>
        <v>616000</v>
      </c>
      <c r="D16" s="108">
        <f>SUM(D12:D15)</f>
        <v>559999</v>
      </c>
      <c r="E16" s="108">
        <f>'別紙1-4-2'!I38</f>
        <v>372000</v>
      </c>
      <c r="F16" s="107"/>
    </row>
    <row r="17" spans="1:6" ht="25.5" customHeight="1" thickBot="1" x14ac:dyDescent="0.25">
      <c r="A17" s="109"/>
      <c r="B17" s="110" t="s">
        <v>15</v>
      </c>
      <c r="C17" s="111">
        <f>C11+C16</f>
        <v>1393980</v>
      </c>
      <c r="D17" s="111">
        <f>D11+D16</f>
        <v>1267251</v>
      </c>
      <c r="E17" s="111">
        <f>ROUNDDOWN(E11+E16,-3)</f>
        <v>842000</v>
      </c>
      <c r="F17" s="107"/>
    </row>
    <row r="18" spans="1:6" ht="25.5" customHeight="1" x14ac:dyDescent="0.2">
      <c r="B18" s="112"/>
      <c r="E18" s="113" t="s">
        <v>75</v>
      </c>
      <c r="F18" s="114"/>
    </row>
    <row r="19" spans="1:6" ht="25.5" customHeight="1" x14ac:dyDescent="0.2"/>
    <row r="20" spans="1:6" ht="25.5" customHeight="1" x14ac:dyDescent="0.2"/>
    <row r="21" spans="1:6" ht="25.5" customHeight="1" x14ac:dyDescent="0.2"/>
    <row r="22" spans="1:6" ht="25.5" customHeight="1" x14ac:dyDescent="0.2"/>
  </sheetData>
  <mergeCells count="2">
    <mergeCell ref="A7:A11"/>
    <mergeCell ref="A12:A16"/>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showGridLines="0" view="pageBreakPreview" zoomScaleNormal="100" zoomScaleSheetLayoutView="100" workbookViewId="0">
      <selection activeCell="B2" sqref="B2"/>
    </sheetView>
  </sheetViews>
  <sheetFormatPr defaultColWidth="9.33203125" defaultRowHeight="11" x14ac:dyDescent="0.2"/>
  <cols>
    <col min="1" max="1" width="3.77734375" style="7" customWidth="1"/>
    <col min="2" max="2" width="13.77734375" style="7" customWidth="1"/>
    <col min="3" max="3" width="23.109375" style="7" customWidth="1"/>
    <col min="4" max="5" width="6" style="7" customWidth="1"/>
    <col min="6" max="9" width="13.77734375" style="7" customWidth="1"/>
    <col min="10" max="10" width="1.6640625" style="7" customWidth="1"/>
    <col min="11" max="52" width="4.44140625" style="7" customWidth="1"/>
    <col min="53" max="16384" width="9.33203125" style="7"/>
  </cols>
  <sheetData>
    <row r="1" spans="1:12" ht="11.5" x14ac:dyDescent="0.2">
      <c r="A1" s="43" t="s">
        <v>76</v>
      </c>
      <c r="B1" s="43"/>
      <c r="C1" s="44" t="s">
        <v>249</v>
      </c>
      <c r="D1" s="43"/>
      <c r="E1" s="43"/>
      <c r="F1" s="43"/>
      <c r="G1" s="43"/>
      <c r="H1" s="43"/>
      <c r="I1" s="43"/>
      <c r="J1" s="43"/>
    </row>
    <row r="2" spans="1:12" ht="36.75" customHeight="1" x14ac:dyDescent="0.2">
      <c r="A2" s="43"/>
      <c r="B2" s="53" t="s">
        <v>148</v>
      </c>
      <c r="C2" s="43"/>
      <c r="D2" s="43"/>
      <c r="E2" s="43"/>
      <c r="F2" s="43"/>
      <c r="G2" s="43"/>
      <c r="H2" s="43"/>
      <c r="I2" s="43"/>
      <c r="J2" s="43"/>
    </row>
    <row r="3" spans="1:12" ht="23.25" customHeight="1" x14ac:dyDescent="0.2">
      <c r="A3" s="315" t="s">
        <v>77</v>
      </c>
      <c r="B3" s="315"/>
      <c r="C3" s="315"/>
      <c r="D3" s="373" t="str">
        <f>'計画書表紙　様式1'!J32</f>
        <v>新商品○○の改良と販路開拓</v>
      </c>
      <c r="E3" s="374"/>
      <c r="F3" s="374"/>
      <c r="G3" s="374"/>
      <c r="H3" s="374"/>
      <c r="I3" s="375"/>
      <c r="J3" s="43"/>
    </row>
    <row r="4" spans="1:12" ht="23.25" customHeight="1" x14ac:dyDescent="0.2">
      <c r="A4" s="315" t="s">
        <v>91</v>
      </c>
      <c r="B4" s="315"/>
      <c r="C4" s="315"/>
      <c r="D4" s="315"/>
      <c r="E4" s="315"/>
      <c r="F4" s="315"/>
      <c r="G4" s="315"/>
      <c r="H4" s="315"/>
      <c r="I4" s="315"/>
      <c r="J4" s="43"/>
    </row>
    <row r="5" spans="1:12" x14ac:dyDescent="0.2">
      <c r="A5" s="422" t="s">
        <v>78</v>
      </c>
      <c r="B5" s="424" t="s">
        <v>106</v>
      </c>
      <c r="C5" s="328" t="s">
        <v>79</v>
      </c>
      <c r="D5" s="419" t="s">
        <v>80</v>
      </c>
      <c r="E5" s="328"/>
      <c r="F5" s="420" t="s">
        <v>81</v>
      </c>
      <c r="G5" s="54" t="s">
        <v>82</v>
      </c>
      <c r="H5" s="54" t="s">
        <v>84</v>
      </c>
      <c r="I5" s="54" t="s">
        <v>86</v>
      </c>
      <c r="J5" s="43"/>
    </row>
    <row r="6" spans="1:12" ht="11.5" thickBot="1" x14ac:dyDescent="0.25">
      <c r="A6" s="423"/>
      <c r="B6" s="425"/>
      <c r="C6" s="418"/>
      <c r="D6" s="54" t="s">
        <v>88</v>
      </c>
      <c r="E6" s="55" t="s">
        <v>89</v>
      </c>
      <c r="F6" s="421"/>
      <c r="G6" s="56" t="s">
        <v>83</v>
      </c>
      <c r="H6" s="56" t="s">
        <v>85</v>
      </c>
      <c r="I6" s="56" t="s">
        <v>87</v>
      </c>
      <c r="J6" s="43"/>
    </row>
    <row r="7" spans="1:12" ht="23.25" customHeight="1" x14ac:dyDescent="0.2">
      <c r="A7" s="410" t="s">
        <v>21</v>
      </c>
      <c r="B7" s="243" t="s">
        <v>5</v>
      </c>
      <c r="C7" s="426" t="s">
        <v>225</v>
      </c>
      <c r="D7" s="213">
        <v>1</v>
      </c>
      <c r="E7" s="214" t="s">
        <v>226</v>
      </c>
      <c r="F7" s="215">
        <v>33000</v>
      </c>
      <c r="G7" s="216">
        <f>IF(D7*F7=0,"",D7*F7)</f>
        <v>33000</v>
      </c>
      <c r="H7" s="217">
        <f>IF(ISERROR(G7/1.1),"",(ROUNDDOWN(G7/1.1,0)))</f>
        <v>30000</v>
      </c>
      <c r="I7" s="218">
        <f>INT(H7*2/3)</f>
        <v>20000</v>
      </c>
      <c r="J7" s="63" t="str">
        <f>IF(ISERROR(2/3*H7),"",IF(I7&gt;(2/3*H7),"誤り！　補助対象経費×2/3≧補助金申請額",""))</f>
        <v/>
      </c>
    </row>
    <row r="8" spans="1:12" ht="23.25" customHeight="1" thickBot="1" x14ac:dyDescent="0.25">
      <c r="A8" s="411"/>
      <c r="B8" s="249"/>
      <c r="C8" s="427"/>
      <c r="D8" s="219"/>
      <c r="E8" s="220"/>
      <c r="F8" s="221"/>
      <c r="G8" s="222" t="str">
        <f>IF(D8*F8=0,"",D8*F8)</f>
        <v/>
      </c>
      <c r="H8" s="223" t="str">
        <f>IF(ISERROR(G8/1.1),"",(ROUNDUP(G8/1.1,0)))</f>
        <v/>
      </c>
      <c r="I8" s="224"/>
      <c r="J8" s="63" t="str">
        <f t="shared" ref="J8:J37" si="0">IF(ISERROR(2/3*H8),"",IF(I8&gt;(2/3*H8),"誤り！　補助対象経費×2/3≧補助金申請額",""))</f>
        <v/>
      </c>
    </row>
    <row r="9" spans="1:12" ht="23.25" customHeight="1" thickBot="1" x14ac:dyDescent="0.25">
      <c r="A9" s="412"/>
      <c r="B9" s="413" t="s">
        <v>6</v>
      </c>
      <c r="C9" s="414"/>
      <c r="D9" s="414"/>
      <c r="E9" s="414"/>
      <c r="F9" s="415"/>
      <c r="G9" s="71">
        <f>SUM(G7:G8)</f>
        <v>33000</v>
      </c>
      <c r="H9" s="71">
        <f>SUM(H7:H8)</f>
        <v>30000</v>
      </c>
      <c r="I9" s="90">
        <f>ROUNDDOWN(SUM(I7:I8),-3)</f>
        <v>20000</v>
      </c>
      <c r="J9" s="259" t="str">
        <f t="shared" si="0"/>
        <v/>
      </c>
    </row>
    <row r="10" spans="1:12" ht="23.25" customHeight="1" x14ac:dyDescent="0.2">
      <c r="A10" s="410" t="s">
        <v>7</v>
      </c>
      <c r="B10" s="243" t="s">
        <v>19</v>
      </c>
      <c r="C10" s="426" t="s">
        <v>227</v>
      </c>
      <c r="D10" s="213">
        <v>1</v>
      </c>
      <c r="E10" s="214" t="s">
        <v>226</v>
      </c>
      <c r="F10" s="215">
        <v>4000</v>
      </c>
      <c r="G10" s="225">
        <f>IF(D10*F10=0,"",D10*F10)</f>
        <v>4000</v>
      </c>
      <c r="H10" s="226">
        <f>IF(ISERROR(G10/1.1),"",(ROUNDDOWN(G10/1.1,0)))</f>
        <v>3636</v>
      </c>
      <c r="I10" s="218">
        <f>INT(H10*2/3)</f>
        <v>2424</v>
      </c>
      <c r="J10" s="63" t="str">
        <f t="shared" si="0"/>
        <v/>
      </c>
    </row>
    <row r="11" spans="1:12" ht="23.25" customHeight="1" x14ac:dyDescent="0.2">
      <c r="A11" s="411"/>
      <c r="B11" s="245"/>
      <c r="C11" s="428"/>
      <c r="D11" s="227"/>
      <c r="E11" s="228"/>
      <c r="F11" s="229"/>
      <c r="G11" s="230" t="str">
        <f>IF(D11*F11=0,"",D11*F11)</f>
        <v/>
      </c>
      <c r="H11" s="230" t="str">
        <f>IF(ISERROR(G11/1.1),"",(ROUNDUP(G11/1.1,0)))</f>
        <v/>
      </c>
      <c r="I11" s="231"/>
      <c r="J11" s="63" t="str">
        <f t="shared" si="0"/>
        <v/>
      </c>
    </row>
    <row r="12" spans="1:12" ht="23.25" customHeight="1" x14ac:dyDescent="0.2">
      <c r="A12" s="411"/>
      <c r="B12" s="246" t="s">
        <v>27</v>
      </c>
      <c r="C12" s="232" t="s">
        <v>228</v>
      </c>
      <c r="D12" s="66">
        <v>3</v>
      </c>
      <c r="E12" s="67" t="s">
        <v>229</v>
      </c>
      <c r="F12" s="68">
        <v>860</v>
      </c>
      <c r="G12" s="69">
        <f t="shared" ref="G12:G13" si="1">IF(D12*F12=0,"",D12*F12)</f>
        <v>2580</v>
      </c>
      <c r="H12" s="81">
        <f t="shared" ref="H12:H33" si="2">IF(ISERROR(G12/1.1),"",(ROUNDDOWN(G12/1.1,0)))</f>
        <v>2345</v>
      </c>
      <c r="I12" s="240">
        <v>1563</v>
      </c>
      <c r="J12" s="63" t="str">
        <f t="shared" si="0"/>
        <v/>
      </c>
      <c r="L12" s="13"/>
    </row>
    <row r="13" spans="1:12" ht="23.25" customHeight="1" thickBot="1" x14ac:dyDescent="0.25">
      <c r="A13" s="411"/>
      <c r="B13" s="249"/>
      <c r="C13" s="65"/>
      <c r="D13" s="66"/>
      <c r="E13" s="67"/>
      <c r="F13" s="68"/>
      <c r="G13" s="69" t="str">
        <f t="shared" si="1"/>
        <v/>
      </c>
      <c r="H13" s="70" t="str">
        <f t="shared" si="2"/>
        <v/>
      </c>
      <c r="I13" s="241"/>
      <c r="J13" s="63" t="str">
        <f t="shared" si="0"/>
        <v/>
      </c>
    </row>
    <row r="14" spans="1:12" ht="23.25" customHeight="1" thickBot="1" x14ac:dyDescent="0.25">
      <c r="A14" s="412"/>
      <c r="B14" s="413" t="s">
        <v>6</v>
      </c>
      <c r="C14" s="414"/>
      <c r="D14" s="414"/>
      <c r="E14" s="414"/>
      <c r="F14" s="415"/>
      <c r="G14" s="71">
        <f>SUM(G10:G13)</f>
        <v>6580</v>
      </c>
      <c r="H14" s="71">
        <f>SUM(H10:H13)</f>
        <v>5981</v>
      </c>
      <c r="I14" s="90">
        <f>ROUNDDOWN(SUM(I10:I13),-3)</f>
        <v>3000</v>
      </c>
      <c r="J14" s="259" t="str">
        <f t="shared" si="0"/>
        <v/>
      </c>
    </row>
    <row r="15" spans="1:12" ht="23.25" customHeight="1" x14ac:dyDescent="0.2">
      <c r="A15" s="410" t="s">
        <v>22</v>
      </c>
      <c r="B15" s="243" t="s">
        <v>17</v>
      </c>
      <c r="C15" s="233" t="s">
        <v>230</v>
      </c>
      <c r="D15" s="213">
        <v>20</v>
      </c>
      <c r="E15" s="214" t="s">
        <v>231</v>
      </c>
      <c r="F15" s="215">
        <v>14000</v>
      </c>
      <c r="G15" s="225">
        <f t="shared" ref="G15" si="3">IF(D15*F15=0,"",D15*F15)</f>
        <v>280000</v>
      </c>
      <c r="H15" s="226">
        <f>IF(ISERROR(G15/1.1),"",(ROUNDDOWN(G15/1.1,0)))</f>
        <v>254545</v>
      </c>
      <c r="I15" s="244">
        <f>INT(H15*2/3)</f>
        <v>169696</v>
      </c>
      <c r="J15" s="63" t="str">
        <f t="shared" si="0"/>
        <v/>
      </c>
    </row>
    <row r="16" spans="1:12" ht="23.25" customHeight="1" x14ac:dyDescent="0.2">
      <c r="A16" s="411"/>
      <c r="B16" s="245"/>
      <c r="C16" s="261" t="s">
        <v>232</v>
      </c>
      <c r="D16" s="132">
        <v>10</v>
      </c>
      <c r="E16" s="133" t="s">
        <v>233</v>
      </c>
      <c r="F16" s="134">
        <v>9800</v>
      </c>
      <c r="G16" s="262">
        <f t="shared" ref="G16:G25" si="4">IF(D16*F16=0,"",D16*F16)</f>
        <v>98000</v>
      </c>
      <c r="H16" s="263">
        <f t="shared" si="2"/>
        <v>89090</v>
      </c>
      <c r="I16" s="242">
        <v>59393</v>
      </c>
      <c r="J16" s="63" t="str">
        <f t="shared" si="0"/>
        <v/>
      </c>
    </row>
    <row r="17" spans="1:15" ht="23.25" customHeight="1" x14ac:dyDescent="0.2">
      <c r="A17" s="411"/>
      <c r="B17" s="246" t="s">
        <v>134</v>
      </c>
      <c r="C17" s="416" t="s">
        <v>234</v>
      </c>
      <c r="D17" s="219">
        <v>2</v>
      </c>
      <c r="E17" s="220" t="s">
        <v>235</v>
      </c>
      <c r="F17" s="221">
        <v>90200</v>
      </c>
      <c r="G17" s="222">
        <f t="shared" si="4"/>
        <v>180400</v>
      </c>
      <c r="H17" s="234">
        <f>IF(ISERROR(G17/1.1),"",(ROUNDDOWN(G17/1.1,0)))</f>
        <v>164000</v>
      </c>
      <c r="I17" s="247">
        <f>INT(H17*2/3)</f>
        <v>109333</v>
      </c>
      <c r="J17" s="63" t="str">
        <f t="shared" si="0"/>
        <v/>
      </c>
    </row>
    <row r="18" spans="1:15" ht="23.25" customHeight="1" x14ac:dyDescent="0.2">
      <c r="A18" s="411"/>
      <c r="B18" s="245"/>
      <c r="C18" s="417"/>
      <c r="D18" s="236"/>
      <c r="E18" s="237"/>
      <c r="F18" s="238"/>
      <c r="G18" s="239" t="str">
        <f t="shared" si="4"/>
        <v/>
      </c>
      <c r="H18" s="230" t="str">
        <f t="shared" ref="H18" si="5">IF(ISERROR(G18/1.1),"",(ROUNDUP(G18/1.1,0)))</f>
        <v/>
      </c>
      <c r="I18" s="248"/>
      <c r="J18" s="63" t="str">
        <f t="shared" si="0"/>
        <v/>
      </c>
    </row>
    <row r="19" spans="1:15" ht="23.25" customHeight="1" x14ac:dyDescent="0.2">
      <c r="A19" s="411"/>
      <c r="B19" s="249" t="s">
        <v>8</v>
      </c>
      <c r="C19" s="65"/>
      <c r="D19" s="66"/>
      <c r="E19" s="67"/>
      <c r="F19" s="68"/>
      <c r="G19" s="69" t="str">
        <f t="shared" si="4"/>
        <v/>
      </c>
      <c r="H19" s="70" t="str">
        <f t="shared" si="2"/>
        <v/>
      </c>
      <c r="I19" s="250"/>
      <c r="J19" s="63" t="str">
        <f t="shared" si="0"/>
        <v/>
      </c>
    </row>
    <row r="20" spans="1:15" ht="23.25" customHeight="1" x14ac:dyDescent="0.2">
      <c r="A20" s="411"/>
      <c r="B20" s="245"/>
      <c r="C20" s="75"/>
      <c r="D20" s="76"/>
      <c r="E20" s="77"/>
      <c r="F20" s="78"/>
      <c r="G20" s="84" t="str">
        <f t="shared" si="4"/>
        <v/>
      </c>
      <c r="H20" s="70" t="str">
        <f t="shared" si="2"/>
        <v/>
      </c>
      <c r="I20" s="251"/>
      <c r="J20" s="63" t="str">
        <f t="shared" si="0"/>
        <v/>
      </c>
    </row>
    <row r="21" spans="1:15" ht="23.25" customHeight="1" x14ac:dyDescent="0.2">
      <c r="A21" s="411"/>
      <c r="B21" s="249" t="s">
        <v>9</v>
      </c>
      <c r="C21" s="65"/>
      <c r="D21" s="66"/>
      <c r="E21" s="67"/>
      <c r="F21" s="68"/>
      <c r="G21" s="69" t="str">
        <f t="shared" si="4"/>
        <v/>
      </c>
      <c r="H21" s="81" t="str">
        <f t="shared" si="2"/>
        <v/>
      </c>
      <c r="I21" s="250"/>
      <c r="J21" s="63" t="str">
        <f t="shared" si="0"/>
        <v/>
      </c>
    </row>
    <row r="22" spans="1:15" ht="23.25" customHeight="1" x14ac:dyDescent="0.2">
      <c r="A22" s="411"/>
      <c r="B22" s="245"/>
      <c r="C22" s="75"/>
      <c r="D22" s="76"/>
      <c r="E22" s="77"/>
      <c r="F22" s="78"/>
      <c r="G22" s="84" t="str">
        <f t="shared" si="4"/>
        <v/>
      </c>
      <c r="H22" s="70" t="str">
        <f t="shared" si="2"/>
        <v/>
      </c>
      <c r="I22" s="250"/>
      <c r="J22" s="63" t="str">
        <f t="shared" si="0"/>
        <v/>
      </c>
    </row>
    <row r="23" spans="1:15" ht="23.25" customHeight="1" x14ac:dyDescent="0.2">
      <c r="A23" s="411"/>
      <c r="B23" s="249" t="s">
        <v>16</v>
      </c>
      <c r="C23" s="65"/>
      <c r="D23" s="66"/>
      <c r="E23" s="67"/>
      <c r="F23" s="68"/>
      <c r="G23" s="69" t="str">
        <f t="shared" si="4"/>
        <v/>
      </c>
      <c r="H23" s="81" t="str">
        <f t="shared" si="2"/>
        <v/>
      </c>
      <c r="I23" s="240"/>
      <c r="J23" s="63" t="str">
        <f t="shared" si="0"/>
        <v/>
      </c>
    </row>
    <row r="24" spans="1:15" ht="23.25" customHeight="1" x14ac:dyDescent="0.2">
      <c r="A24" s="411"/>
      <c r="B24" s="245"/>
      <c r="C24" s="75"/>
      <c r="D24" s="76"/>
      <c r="E24" s="77"/>
      <c r="F24" s="78"/>
      <c r="G24" s="84" t="str">
        <f t="shared" si="4"/>
        <v/>
      </c>
      <c r="H24" s="79" t="str">
        <f t="shared" si="2"/>
        <v/>
      </c>
      <c r="I24" s="250"/>
      <c r="J24" s="63" t="str">
        <f t="shared" si="0"/>
        <v/>
      </c>
    </row>
    <row r="25" spans="1:15" ht="23.25" customHeight="1" x14ac:dyDescent="0.2">
      <c r="A25" s="411"/>
      <c r="B25" s="249" t="s">
        <v>28</v>
      </c>
      <c r="C25" s="65"/>
      <c r="D25" s="66"/>
      <c r="E25" s="67"/>
      <c r="F25" s="68"/>
      <c r="G25" s="69" t="str">
        <f t="shared" si="4"/>
        <v/>
      </c>
      <c r="H25" s="70" t="str">
        <f t="shared" si="2"/>
        <v/>
      </c>
      <c r="I25" s="240"/>
      <c r="J25" s="63" t="str">
        <f t="shared" si="0"/>
        <v/>
      </c>
    </row>
    <row r="26" spans="1:15" ht="23.25" customHeight="1" thickBot="1" x14ac:dyDescent="0.25">
      <c r="A26" s="411"/>
      <c r="B26" s="252"/>
      <c r="C26" s="253"/>
      <c r="D26" s="254"/>
      <c r="E26" s="255"/>
      <c r="F26" s="256"/>
      <c r="G26" s="257" t="str">
        <f>IF(D26*F26=0,"",D26*F26)</f>
        <v/>
      </c>
      <c r="H26" s="258" t="str">
        <f t="shared" si="2"/>
        <v/>
      </c>
      <c r="I26" s="241"/>
      <c r="J26" s="63" t="str">
        <f t="shared" si="0"/>
        <v/>
      </c>
    </row>
    <row r="27" spans="1:15" ht="23.25" customHeight="1" thickBot="1" x14ac:dyDescent="0.25">
      <c r="A27" s="412"/>
      <c r="B27" s="413" t="s">
        <v>4</v>
      </c>
      <c r="C27" s="414"/>
      <c r="D27" s="414"/>
      <c r="E27" s="414"/>
      <c r="F27" s="415"/>
      <c r="G27" s="71">
        <f>SUM(G15:G26)</f>
        <v>558400</v>
      </c>
      <c r="H27" s="71">
        <f>SUM(H15:H26)</f>
        <v>507635</v>
      </c>
      <c r="I27" s="90">
        <f>ROUNDDOWN(SUM(I15:I26),-3)</f>
        <v>338000</v>
      </c>
      <c r="J27" s="259" t="str">
        <f t="shared" si="0"/>
        <v/>
      </c>
    </row>
    <row r="28" spans="1:15" ht="23.25" customHeight="1" x14ac:dyDescent="0.2">
      <c r="A28" s="410" t="s">
        <v>3</v>
      </c>
      <c r="B28" s="243" t="s">
        <v>23</v>
      </c>
      <c r="C28" s="58"/>
      <c r="D28" s="59"/>
      <c r="E28" s="60"/>
      <c r="F28" s="61"/>
      <c r="G28" s="73" t="str">
        <f t="shared" ref="G28:G35" si="6">IF(D28*F28=0,"",D28*F28)</f>
        <v/>
      </c>
      <c r="H28" s="70" t="str">
        <f t="shared" si="2"/>
        <v/>
      </c>
      <c r="I28" s="260"/>
      <c r="J28" s="63" t="str">
        <f t="shared" si="0"/>
        <v/>
      </c>
    </row>
    <row r="29" spans="1:15" ht="23.25" customHeight="1" x14ac:dyDescent="0.2">
      <c r="A29" s="411"/>
      <c r="B29" s="245"/>
      <c r="C29" s="75"/>
      <c r="D29" s="76"/>
      <c r="E29" s="77"/>
      <c r="F29" s="78"/>
      <c r="G29" s="69" t="str">
        <f t="shared" si="6"/>
        <v/>
      </c>
      <c r="H29" s="79" t="str">
        <f t="shared" si="2"/>
        <v/>
      </c>
      <c r="I29" s="251"/>
      <c r="J29" s="63" t="str">
        <f t="shared" si="0"/>
        <v/>
      </c>
    </row>
    <row r="30" spans="1:15" ht="23.25" customHeight="1" x14ac:dyDescent="0.2">
      <c r="A30" s="411"/>
      <c r="B30" s="246" t="s">
        <v>24</v>
      </c>
      <c r="C30" s="65"/>
      <c r="D30" s="66"/>
      <c r="E30" s="67"/>
      <c r="F30" s="68"/>
      <c r="G30" s="87" t="str">
        <f t="shared" si="6"/>
        <v/>
      </c>
      <c r="H30" s="70" t="str">
        <f t="shared" si="2"/>
        <v/>
      </c>
      <c r="I30" s="250"/>
      <c r="J30" s="63" t="str">
        <f t="shared" si="0"/>
        <v/>
      </c>
    </row>
    <row r="31" spans="1:15" ht="23.25" customHeight="1" x14ac:dyDescent="0.2">
      <c r="A31" s="411"/>
      <c r="B31" s="245"/>
      <c r="C31" s="75"/>
      <c r="D31" s="76"/>
      <c r="E31" s="77"/>
      <c r="F31" s="78"/>
      <c r="G31" s="84" t="str">
        <f t="shared" si="6"/>
        <v/>
      </c>
      <c r="H31" s="70" t="str">
        <f t="shared" si="2"/>
        <v/>
      </c>
      <c r="I31" s="250"/>
      <c r="J31" s="63" t="str">
        <f t="shared" si="0"/>
        <v/>
      </c>
    </row>
    <row r="32" spans="1:15" ht="23.25" customHeight="1" x14ac:dyDescent="0.2">
      <c r="A32" s="411"/>
      <c r="B32" s="249" t="s">
        <v>90</v>
      </c>
      <c r="C32" s="65"/>
      <c r="D32" s="66"/>
      <c r="E32" s="67"/>
      <c r="F32" s="68"/>
      <c r="G32" s="69" t="str">
        <f t="shared" si="6"/>
        <v/>
      </c>
      <c r="H32" s="81" t="str">
        <f t="shared" si="2"/>
        <v/>
      </c>
      <c r="I32" s="240"/>
      <c r="J32" s="63" t="str">
        <f t="shared" si="0"/>
        <v/>
      </c>
    </row>
    <row r="33" spans="1:10" ht="23.25" customHeight="1" x14ac:dyDescent="0.2">
      <c r="A33" s="411"/>
      <c r="B33" s="249"/>
      <c r="C33" s="75"/>
      <c r="D33" s="76"/>
      <c r="E33" s="77"/>
      <c r="F33" s="78"/>
      <c r="G33" s="69" t="str">
        <f t="shared" si="6"/>
        <v/>
      </c>
      <c r="H33" s="79" t="str">
        <f t="shared" si="2"/>
        <v/>
      </c>
      <c r="I33" s="250"/>
      <c r="J33" s="63" t="str">
        <f t="shared" si="0"/>
        <v/>
      </c>
    </row>
    <row r="34" spans="1:10" ht="23.25" customHeight="1" x14ac:dyDescent="0.2">
      <c r="A34" s="411"/>
      <c r="B34" s="246" t="s">
        <v>29</v>
      </c>
      <c r="C34" s="232" t="s">
        <v>236</v>
      </c>
      <c r="D34" s="219">
        <v>2</v>
      </c>
      <c r="E34" s="220" t="s">
        <v>226</v>
      </c>
      <c r="F34" s="221">
        <v>90000</v>
      </c>
      <c r="G34" s="264">
        <f t="shared" si="6"/>
        <v>180000</v>
      </c>
      <c r="H34" s="265">
        <f>IF(ISERROR(G34/1.1),"",(ROUNDDOWN(G34/1.1,0)))</f>
        <v>163636</v>
      </c>
      <c r="I34" s="266">
        <f>INT(H34*2/3)</f>
        <v>109090</v>
      </c>
      <c r="J34" s="63" t="str">
        <f t="shared" si="0"/>
        <v/>
      </c>
    </row>
    <row r="35" spans="1:10" ht="23.25" customHeight="1" thickBot="1" x14ac:dyDescent="0.25">
      <c r="A35" s="411"/>
      <c r="B35" s="252"/>
      <c r="C35" s="65"/>
      <c r="D35" s="267"/>
      <c r="E35" s="268"/>
      <c r="F35" s="269"/>
      <c r="G35" s="222" t="str">
        <f t="shared" si="6"/>
        <v/>
      </c>
      <c r="H35" s="223" t="str">
        <f t="shared" ref="H35" si="7">IF(ISERROR(G35/1.1),"",(ROUNDUP(G35/1.1,0)))</f>
        <v/>
      </c>
      <c r="I35" s="224"/>
      <c r="J35" s="63" t="str">
        <f t="shared" si="0"/>
        <v/>
      </c>
    </row>
    <row r="36" spans="1:10" ht="23.25" customHeight="1" thickBot="1" x14ac:dyDescent="0.25">
      <c r="A36" s="412"/>
      <c r="B36" s="407" t="s">
        <v>6</v>
      </c>
      <c r="C36" s="408"/>
      <c r="D36" s="408"/>
      <c r="E36" s="408"/>
      <c r="F36" s="409"/>
      <c r="G36" s="71">
        <f>SUM(G28:G35)</f>
        <v>180000</v>
      </c>
      <c r="H36" s="71">
        <f>SUM(H34:H35)</f>
        <v>163636</v>
      </c>
      <c r="I36" s="72">
        <f>ROUNDDOWN(SUM(I28:I35),-3)</f>
        <v>109000</v>
      </c>
      <c r="J36" s="89" t="str">
        <f t="shared" si="0"/>
        <v/>
      </c>
    </row>
    <row r="37" spans="1:10" ht="23.25" customHeight="1" thickBot="1" x14ac:dyDescent="0.25">
      <c r="A37" s="407" t="s">
        <v>92</v>
      </c>
      <c r="B37" s="408"/>
      <c r="C37" s="408"/>
      <c r="D37" s="408"/>
      <c r="E37" s="408"/>
      <c r="F37" s="409"/>
      <c r="G37" s="71">
        <f>G9+G14+G27+G36</f>
        <v>777980</v>
      </c>
      <c r="H37" s="71">
        <f t="shared" ref="H37" si="8">H9+H14+H27+H36</f>
        <v>707252</v>
      </c>
      <c r="I37" s="90">
        <f>ROUNDDOWN(I9+I14+I27+I36,-3)</f>
        <v>470000</v>
      </c>
      <c r="J37" s="63" t="str">
        <f t="shared" si="0"/>
        <v/>
      </c>
    </row>
    <row r="40" spans="1:10" x14ac:dyDescent="0.2">
      <c r="A40" s="63" t="s">
        <v>194</v>
      </c>
    </row>
  </sheetData>
  <mergeCells count="20">
    <mergeCell ref="A3:C3"/>
    <mergeCell ref="A4:I4"/>
    <mergeCell ref="D3:I3"/>
    <mergeCell ref="B9:F9"/>
    <mergeCell ref="B14:F14"/>
    <mergeCell ref="A7:A9"/>
    <mergeCell ref="A10:A14"/>
    <mergeCell ref="C5:C6"/>
    <mergeCell ref="D5:E5"/>
    <mergeCell ref="F5:F6"/>
    <mergeCell ref="A5:A6"/>
    <mergeCell ref="B5:B6"/>
    <mergeCell ref="C7:C8"/>
    <mergeCell ref="C10:C11"/>
    <mergeCell ref="B36:F36"/>
    <mergeCell ref="A37:F37"/>
    <mergeCell ref="A28:A36"/>
    <mergeCell ref="A15:A27"/>
    <mergeCell ref="B27:F27"/>
    <mergeCell ref="C17:C18"/>
  </mergeCells>
  <phoneticPr fontId="4"/>
  <pageMargins left="0.70866141732283472" right="0.51181102362204722" top="0.35433070866141736" bottom="0.35433070866141736" header="0.31496062992125984" footer="0.31496062992125984"/>
  <pageSetup paperSize="9" scale="98" orientation="portrait" r:id="rId1"/>
  <ignoredErrors>
    <ignoredError sqref="G9 G14 G27"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0"/>
  <sheetViews>
    <sheetView showGridLines="0" view="pageBreakPreview" zoomScaleNormal="100" zoomScaleSheetLayoutView="100" workbookViewId="0">
      <selection activeCell="AM38" sqref="AL38:AM38"/>
    </sheetView>
  </sheetViews>
  <sheetFormatPr defaultColWidth="9.33203125" defaultRowHeight="10.5" x14ac:dyDescent="0.2"/>
  <cols>
    <col min="1" max="1" width="3.77734375" style="43" customWidth="1"/>
    <col min="2" max="2" width="13.77734375" style="43" customWidth="1"/>
    <col min="3" max="3" width="23.109375" style="43" customWidth="1"/>
    <col min="4" max="5" width="6" style="43" customWidth="1"/>
    <col min="6" max="9" width="13.77734375" style="43" customWidth="1"/>
    <col min="10" max="10" width="1.6640625" style="43" customWidth="1"/>
    <col min="11" max="52" width="4.44140625" style="43" customWidth="1"/>
    <col min="53" max="16384" width="9.33203125" style="43"/>
  </cols>
  <sheetData>
    <row r="1" spans="1:10" ht="11.5" x14ac:dyDescent="0.2">
      <c r="A1" s="43" t="s">
        <v>93</v>
      </c>
      <c r="C1" s="44" t="s">
        <v>105</v>
      </c>
    </row>
    <row r="2" spans="1:10" ht="34.5" customHeight="1" x14ac:dyDescent="0.2">
      <c r="B2" s="53" t="s">
        <v>148</v>
      </c>
    </row>
    <row r="3" spans="1:10" ht="23.25" customHeight="1" x14ac:dyDescent="0.2">
      <c r="A3" s="315" t="s">
        <v>77</v>
      </c>
      <c r="B3" s="315"/>
      <c r="C3" s="315"/>
      <c r="D3" s="373" t="str">
        <f>'計画書表紙　様式1'!J32</f>
        <v>新商品○○の改良と販路開拓</v>
      </c>
      <c r="E3" s="374"/>
      <c r="F3" s="374"/>
      <c r="G3" s="374"/>
      <c r="H3" s="374"/>
      <c r="I3" s="375"/>
    </row>
    <row r="4" spans="1:10" ht="23.25" customHeight="1" x14ac:dyDescent="0.2">
      <c r="A4" s="315" t="s">
        <v>91</v>
      </c>
      <c r="B4" s="315"/>
      <c r="C4" s="315"/>
      <c r="D4" s="315"/>
      <c r="E4" s="315"/>
      <c r="F4" s="315"/>
      <c r="G4" s="315"/>
      <c r="H4" s="315"/>
      <c r="I4" s="315"/>
    </row>
    <row r="5" spans="1:10" ht="11.25" customHeight="1" x14ac:dyDescent="0.2">
      <c r="A5" s="422" t="s">
        <v>12</v>
      </c>
      <c r="B5" s="424" t="s">
        <v>106</v>
      </c>
      <c r="C5" s="328" t="s">
        <v>79</v>
      </c>
      <c r="D5" s="419" t="s">
        <v>80</v>
      </c>
      <c r="E5" s="328"/>
      <c r="F5" s="420" t="s">
        <v>81</v>
      </c>
      <c r="G5" s="54" t="s">
        <v>82</v>
      </c>
      <c r="H5" s="54" t="s">
        <v>84</v>
      </c>
      <c r="I5" s="54" t="s">
        <v>86</v>
      </c>
    </row>
    <row r="6" spans="1:10" ht="11" thickBot="1" x14ac:dyDescent="0.25">
      <c r="A6" s="423"/>
      <c r="B6" s="425"/>
      <c r="C6" s="418"/>
      <c r="D6" s="54" t="s">
        <v>88</v>
      </c>
      <c r="E6" s="55" t="s">
        <v>89</v>
      </c>
      <c r="F6" s="421"/>
      <c r="G6" s="56" t="s">
        <v>83</v>
      </c>
      <c r="H6" s="56" t="s">
        <v>85</v>
      </c>
      <c r="I6" s="56" t="s">
        <v>87</v>
      </c>
    </row>
    <row r="7" spans="1:10" ht="23.25" customHeight="1" x14ac:dyDescent="0.2">
      <c r="A7" s="410" t="s">
        <v>21</v>
      </c>
      <c r="B7" s="57" t="s">
        <v>5</v>
      </c>
      <c r="C7" s="58"/>
      <c r="D7" s="59"/>
      <c r="E7" s="60"/>
      <c r="F7" s="61"/>
      <c r="G7" s="115" t="str">
        <f>IF(D7*F7=0,"",D7*F7)</f>
        <v/>
      </c>
      <c r="H7" s="62" t="str">
        <f>IF(ISERROR(G7/1.1),"",(ROUNDDOWN(G7/1.1,0)))</f>
        <v/>
      </c>
      <c r="I7" s="116"/>
      <c r="J7" s="63" t="str">
        <f>IF(ISERROR(3/4*H7),"",IF(I7&gt;(3/4*H7),"誤り！　補助対象経費×3/4≧補助金申請額",""))</f>
        <v/>
      </c>
    </row>
    <row r="8" spans="1:10" ht="23.25" customHeight="1" thickBot="1" x14ac:dyDescent="0.25">
      <c r="A8" s="411"/>
      <c r="B8" s="64"/>
      <c r="C8" s="65"/>
      <c r="D8" s="66"/>
      <c r="E8" s="67"/>
      <c r="F8" s="68"/>
      <c r="G8" s="117" t="str">
        <f>IF(D8*F8=0,"",D8*F8)</f>
        <v/>
      </c>
      <c r="H8" s="118" t="str">
        <f>IF(ISERROR(G8/1.1),"",(ROUNDDOWN(G8/1.1,0)))</f>
        <v/>
      </c>
      <c r="I8" s="119"/>
      <c r="J8" s="63" t="str">
        <f>IF(ISERROR(3/4*H8),"",IF(I8&gt;(3/4*H8),"誤り！　補助対象経費×3/4≧補助金申請額",""))</f>
        <v/>
      </c>
    </row>
    <row r="9" spans="1:10" ht="23.25" customHeight="1" thickBot="1" x14ac:dyDescent="0.25">
      <c r="A9" s="412"/>
      <c r="B9" s="413" t="s">
        <v>6</v>
      </c>
      <c r="C9" s="414"/>
      <c r="D9" s="414"/>
      <c r="E9" s="414"/>
      <c r="F9" s="415"/>
      <c r="G9" s="72">
        <f>SUM(G7:G8)</f>
        <v>0</v>
      </c>
      <c r="H9" s="120">
        <f>SUM(H7:H8)</f>
        <v>0</v>
      </c>
      <c r="I9" s="90">
        <f>ROUNDDOWN(SUM(I7:I8),-3)</f>
        <v>0</v>
      </c>
    </row>
    <row r="10" spans="1:10" ht="23.25" customHeight="1" x14ac:dyDescent="0.2">
      <c r="A10" s="410" t="s">
        <v>7</v>
      </c>
      <c r="B10" s="57" t="s">
        <v>19</v>
      </c>
      <c r="C10" s="58"/>
      <c r="D10" s="59"/>
      <c r="E10" s="60"/>
      <c r="F10" s="61"/>
      <c r="G10" s="121" t="str">
        <f t="shared" ref="G10:G11" si="0">IF(D10*F10=0,"",D10*F10)</f>
        <v/>
      </c>
      <c r="H10" s="122" t="str">
        <f>IF(ISERROR(G10/1.1),"",(ROUNDDOWN(G10/1.1,0)))</f>
        <v/>
      </c>
      <c r="I10" s="116"/>
      <c r="J10" s="63" t="str">
        <f>IF(ISERROR(3/4*H10),"",IF(I10&gt;(3/4*H10),"誤り！　補助対象経費×3/4≧補助金申請額",""))</f>
        <v/>
      </c>
    </row>
    <row r="11" spans="1:10" ht="23.25" customHeight="1" x14ac:dyDescent="0.2">
      <c r="A11" s="411"/>
      <c r="B11" s="74"/>
      <c r="C11" s="123"/>
      <c r="D11" s="76"/>
      <c r="E11" s="124"/>
      <c r="F11" s="78"/>
      <c r="G11" s="125" t="str">
        <f t="shared" si="0"/>
        <v/>
      </c>
      <c r="H11" s="125" t="str">
        <f>IF(ISERROR(G11/1.1),"",(ROUNDDOWN(G11/1.1,0)))</f>
        <v/>
      </c>
      <c r="I11" s="126"/>
      <c r="J11" s="63" t="str">
        <f>IF(ISERROR(3/4*H11),"",IF(I11&gt;(3/4*H11),"誤り！　補助対象経費×3/4≧補助金申請額",""))</f>
        <v/>
      </c>
    </row>
    <row r="12" spans="1:10" ht="23.25" customHeight="1" x14ac:dyDescent="0.2">
      <c r="A12" s="411"/>
      <c r="B12" s="80" t="s">
        <v>27</v>
      </c>
      <c r="C12" s="431" t="s">
        <v>237</v>
      </c>
      <c r="D12" s="219">
        <v>3</v>
      </c>
      <c r="E12" s="220" t="s">
        <v>51</v>
      </c>
      <c r="F12" s="221">
        <v>72000</v>
      </c>
      <c r="G12" s="222">
        <f>IF(D12*F12=0,"",D12*F12)</f>
        <v>216000</v>
      </c>
      <c r="H12" s="234">
        <f>IF(ISERROR(G12/1.1),"",(ROUNDDOWN(G12/1.1,0)))</f>
        <v>196363</v>
      </c>
      <c r="I12" s="235">
        <f>INT(H12*2/3)</f>
        <v>130908</v>
      </c>
      <c r="J12" s="63" t="str">
        <f>IF(ISERROR(3/4*H12),"",IF(I12&gt;(3/4*H12),"誤り！　補助対象経費×3/4≧補助金申請額",""))</f>
        <v/>
      </c>
    </row>
    <row r="13" spans="1:10" ht="23.25" customHeight="1" thickBot="1" x14ac:dyDescent="0.25">
      <c r="A13" s="411"/>
      <c r="B13" s="64"/>
      <c r="C13" s="427"/>
      <c r="D13" s="219"/>
      <c r="E13" s="220"/>
      <c r="F13" s="221"/>
      <c r="G13" s="222" t="str">
        <f>IF(D13*F13=0,"",D13*F13)</f>
        <v/>
      </c>
      <c r="H13" s="223" t="str">
        <f>IF(ISERROR(G13/1.1),"",(ROUNDUP(G13/1.1,0)))</f>
        <v/>
      </c>
      <c r="I13" s="224"/>
      <c r="J13" s="63" t="str">
        <f>IF(ISERROR(3/4*H13),"",IF(I13&gt;(3/4*H13),"誤り！　補助対象経費×3/4≧補助金申請額",""))</f>
        <v/>
      </c>
    </row>
    <row r="14" spans="1:10" ht="23.25" customHeight="1" thickBot="1" x14ac:dyDescent="0.25">
      <c r="A14" s="412"/>
      <c r="B14" s="413" t="s">
        <v>6</v>
      </c>
      <c r="C14" s="414"/>
      <c r="D14" s="414"/>
      <c r="E14" s="414"/>
      <c r="F14" s="415"/>
      <c r="G14" s="72">
        <f>SUM(G10:G13)</f>
        <v>216000</v>
      </c>
      <c r="H14" s="72">
        <f>SUM(H10:H13)</f>
        <v>196363</v>
      </c>
      <c r="I14" s="90">
        <f>ROUNDDOWN(SUM(I10:I13),-3)</f>
        <v>130000</v>
      </c>
    </row>
    <row r="15" spans="1:10" ht="23.25" customHeight="1" x14ac:dyDescent="0.2">
      <c r="A15" s="429" t="s">
        <v>22</v>
      </c>
      <c r="B15" s="82" t="s">
        <v>133</v>
      </c>
      <c r="C15" s="426" t="s">
        <v>238</v>
      </c>
      <c r="D15" s="213">
        <v>1</v>
      </c>
      <c r="E15" s="214" t="s">
        <v>226</v>
      </c>
      <c r="F15" s="215">
        <v>275000</v>
      </c>
      <c r="G15" s="225">
        <f t="shared" ref="G15:G20" si="1">IF(D15*F15=0,"",D15*F15)</f>
        <v>275000</v>
      </c>
      <c r="H15" s="226">
        <f>IF(ISERROR(G15/1.1),"",(ROUNDDOWN(G15/1.1,0)))</f>
        <v>250000</v>
      </c>
      <c r="I15" s="218">
        <f>INT(H15*2/3)</f>
        <v>166666</v>
      </c>
      <c r="J15" s="63" t="str">
        <f t="shared" ref="J15:J29" si="2">IF(ISERROR(3/4*H15),"",IF(I15&gt;(3/4*H15),"誤り！　補助対象経費×3/4≧補助金申請額",""))</f>
        <v/>
      </c>
    </row>
    <row r="16" spans="1:10" ht="23.25" customHeight="1" x14ac:dyDescent="0.2">
      <c r="A16" s="430"/>
      <c r="B16" s="83"/>
      <c r="C16" s="428"/>
      <c r="D16" s="227"/>
      <c r="E16" s="228"/>
      <c r="F16" s="229"/>
      <c r="G16" s="239" t="str">
        <f t="shared" si="1"/>
        <v/>
      </c>
      <c r="H16" s="230" t="str">
        <f t="shared" ref="H16:H20" si="3">IF(ISERROR(G16/1.1),"",(ROUNDUP(G16/1.1,0)))</f>
        <v/>
      </c>
      <c r="I16" s="270"/>
      <c r="J16" s="63" t="str">
        <f t="shared" si="2"/>
        <v/>
      </c>
    </row>
    <row r="17" spans="1:14" ht="23.25" customHeight="1" x14ac:dyDescent="0.2">
      <c r="A17" s="430"/>
      <c r="B17" s="85" t="s">
        <v>18</v>
      </c>
      <c r="C17" s="431" t="s">
        <v>239</v>
      </c>
      <c r="D17" s="219">
        <v>10</v>
      </c>
      <c r="E17" s="220" t="s">
        <v>240</v>
      </c>
      <c r="F17" s="221">
        <v>1500</v>
      </c>
      <c r="G17" s="222">
        <f t="shared" si="1"/>
        <v>15000</v>
      </c>
      <c r="H17" s="234">
        <f>IF(ISERROR(G17/1.1),"",(ROUNDDOWN(G17/1.1,0)))</f>
        <v>13636</v>
      </c>
      <c r="I17" s="235">
        <f>INT(H17*2/3)</f>
        <v>9090</v>
      </c>
      <c r="J17" s="63" t="str">
        <f t="shared" si="2"/>
        <v/>
      </c>
    </row>
    <row r="18" spans="1:14" ht="23.25" customHeight="1" x14ac:dyDescent="0.2">
      <c r="A18" s="430"/>
      <c r="B18" s="83"/>
      <c r="C18" s="428"/>
      <c r="D18" s="227"/>
      <c r="E18" s="228"/>
      <c r="F18" s="229"/>
      <c r="G18" s="239" t="str">
        <f t="shared" si="1"/>
        <v/>
      </c>
      <c r="H18" s="230" t="str">
        <f t="shared" si="3"/>
        <v/>
      </c>
      <c r="I18" s="270"/>
      <c r="J18" s="63" t="str">
        <f t="shared" si="2"/>
        <v/>
      </c>
    </row>
    <row r="19" spans="1:14" ht="23.25" customHeight="1" x14ac:dyDescent="0.2">
      <c r="A19" s="430"/>
      <c r="B19" s="86" t="s">
        <v>94</v>
      </c>
      <c r="C19" s="431" t="s">
        <v>241</v>
      </c>
      <c r="D19" s="271">
        <v>1000</v>
      </c>
      <c r="E19" s="220" t="s">
        <v>242</v>
      </c>
      <c r="F19" s="272">
        <v>110</v>
      </c>
      <c r="G19" s="222">
        <f t="shared" si="1"/>
        <v>110000</v>
      </c>
      <c r="H19" s="234">
        <f>IF(ISERROR(G19/1.1),"",(ROUNDDOWN(G19/1.1,0)))</f>
        <v>100000</v>
      </c>
      <c r="I19" s="235">
        <f>INT(H19*2/3)</f>
        <v>66666</v>
      </c>
      <c r="J19" s="63" t="str">
        <f t="shared" si="2"/>
        <v/>
      </c>
    </row>
    <row r="20" spans="1:14" ht="23.25" customHeight="1" x14ac:dyDescent="0.2">
      <c r="A20" s="430"/>
      <c r="B20" s="83"/>
      <c r="C20" s="428"/>
      <c r="D20" s="227"/>
      <c r="E20" s="228"/>
      <c r="F20" s="273"/>
      <c r="G20" s="239" t="str">
        <f t="shared" si="1"/>
        <v/>
      </c>
      <c r="H20" s="230" t="str">
        <f t="shared" si="3"/>
        <v/>
      </c>
      <c r="I20" s="270"/>
      <c r="J20" s="63" t="str">
        <f t="shared" si="2"/>
        <v/>
      </c>
    </row>
    <row r="21" spans="1:14" ht="23.25" customHeight="1" x14ac:dyDescent="0.2">
      <c r="A21" s="430"/>
      <c r="B21" s="86" t="s">
        <v>95</v>
      </c>
      <c r="C21" s="65"/>
      <c r="D21" s="66"/>
      <c r="E21" s="67"/>
      <c r="F21" s="128"/>
      <c r="G21" s="117" t="str">
        <f t="shared" ref="G21:G29" si="4">IF(D21*F21=0,"",D21*F21)</f>
        <v/>
      </c>
      <c r="H21" s="118" t="str">
        <f t="shared" ref="H21:H29" si="5">IF(ISERROR(G21/1.1),"",(ROUNDDOWN(G21/1.1,0)))</f>
        <v/>
      </c>
      <c r="I21" s="119"/>
      <c r="J21" s="63" t="str">
        <f t="shared" si="2"/>
        <v/>
      </c>
    </row>
    <row r="22" spans="1:14" ht="23.25" customHeight="1" x14ac:dyDescent="0.2">
      <c r="A22" s="430"/>
      <c r="B22" s="83"/>
      <c r="C22" s="75"/>
      <c r="D22" s="76"/>
      <c r="E22" s="77"/>
      <c r="F22" s="129"/>
      <c r="G22" s="127" t="str">
        <f t="shared" si="4"/>
        <v/>
      </c>
      <c r="H22" s="125" t="str">
        <f t="shared" si="5"/>
        <v/>
      </c>
      <c r="I22" s="126"/>
      <c r="J22" s="63" t="str">
        <f t="shared" si="2"/>
        <v/>
      </c>
    </row>
    <row r="23" spans="1:14" ht="23.25" customHeight="1" x14ac:dyDescent="0.2">
      <c r="A23" s="430"/>
      <c r="B23" s="86" t="s">
        <v>96</v>
      </c>
      <c r="C23" s="65"/>
      <c r="D23" s="66"/>
      <c r="E23" s="67"/>
      <c r="F23" s="68"/>
      <c r="G23" s="117" t="str">
        <f t="shared" ref="G23:G24" si="6">IF(D23*F23=0,"",D23*F23)</f>
        <v/>
      </c>
      <c r="H23" s="118" t="str">
        <f t="shared" si="5"/>
        <v/>
      </c>
      <c r="I23" s="119"/>
      <c r="J23" s="63" t="str">
        <f t="shared" si="2"/>
        <v/>
      </c>
    </row>
    <row r="24" spans="1:14" ht="23.25" customHeight="1" x14ac:dyDescent="0.2">
      <c r="A24" s="430"/>
      <c r="B24" s="83"/>
      <c r="C24" s="75"/>
      <c r="D24" s="76"/>
      <c r="E24" s="77"/>
      <c r="F24" s="78"/>
      <c r="G24" s="127" t="str">
        <f t="shared" si="6"/>
        <v/>
      </c>
      <c r="H24" s="125" t="str">
        <f t="shared" si="5"/>
        <v/>
      </c>
      <c r="I24" s="126"/>
      <c r="J24" s="63" t="str">
        <f t="shared" si="2"/>
        <v/>
      </c>
    </row>
    <row r="25" spans="1:14" ht="23.25" customHeight="1" x14ac:dyDescent="0.2">
      <c r="A25" s="430"/>
      <c r="B25" s="130" t="s">
        <v>97</v>
      </c>
      <c r="C25" s="131"/>
      <c r="D25" s="132"/>
      <c r="E25" s="133"/>
      <c r="F25" s="134"/>
      <c r="G25" s="135" t="str">
        <f t="shared" si="4"/>
        <v/>
      </c>
      <c r="H25" s="136" t="str">
        <f t="shared" si="5"/>
        <v/>
      </c>
      <c r="I25" s="137"/>
      <c r="J25" s="63" t="str">
        <f t="shared" si="2"/>
        <v/>
      </c>
    </row>
    <row r="26" spans="1:14" ht="23.25" customHeight="1" x14ac:dyDescent="0.2">
      <c r="A26" s="430"/>
      <c r="B26" s="130" t="s">
        <v>98</v>
      </c>
      <c r="C26" s="131"/>
      <c r="D26" s="132"/>
      <c r="E26" s="133"/>
      <c r="F26" s="138"/>
      <c r="G26" s="135" t="str">
        <f t="shared" ref="G26:G28" si="7">IF(D26*F26=0,"",D26*F26)</f>
        <v/>
      </c>
      <c r="H26" s="136" t="str">
        <f t="shared" si="5"/>
        <v/>
      </c>
      <c r="I26" s="137"/>
      <c r="J26" s="63" t="str">
        <f t="shared" si="2"/>
        <v/>
      </c>
    </row>
    <row r="27" spans="1:14" ht="23.25" customHeight="1" x14ac:dyDescent="0.2">
      <c r="A27" s="430"/>
      <c r="B27" s="130" t="s">
        <v>99</v>
      </c>
      <c r="C27" s="131"/>
      <c r="D27" s="132"/>
      <c r="E27" s="133"/>
      <c r="F27" s="134"/>
      <c r="G27" s="135" t="str">
        <f t="shared" si="7"/>
        <v/>
      </c>
      <c r="H27" s="136" t="str">
        <f t="shared" si="5"/>
        <v/>
      </c>
      <c r="I27" s="137"/>
      <c r="J27" s="63" t="str">
        <f t="shared" si="2"/>
        <v/>
      </c>
    </row>
    <row r="28" spans="1:14" ht="23.25" customHeight="1" x14ac:dyDescent="0.2">
      <c r="A28" s="430"/>
      <c r="B28" s="130" t="s">
        <v>100</v>
      </c>
      <c r="C28" s="131"/>
      <c r="D28" s="132"/>
      <c r="E28" s="133"/>
      <c r="F28" s="134"/>
      <c r="G28" s="135" t="str">
        <f t="shared" si="7"/>
        <v/>
      </c>
      <c r="H28" s="136" t="str">
        <f t="shared" si="5"/>
        <v/>
      </c>
      <c r="I28" s="137"/>
      <c r="J28" s="63" t="str">
        <f t="shared" si="2"/>
        <v/>
      </c>
    </row>
    <row r="29" spans="1:14" ht="23.25" customHeight="1" thickBot="1" x14ac:dyDescent="0.25">
      <c r="A29" s="430"/>
      <c r="B29" s="86" t="s">
        <v>101</v>
      </c>
      <c r="C29" s="65"/>
      <c r="D29" s="66"/>
      <c r="E29" s="67"/>
      <c r="F29" s="68"/>
      <c r="G29" s="117" t="str">
        <f t="shared" si="4"/>
        <v/>
      </c>
      <c r="H29" s="118" t="str">
        <f t="shared" si="5"/>
        <v/>
      </c>
      <c r="I29" s="119"/>
      <c r="J29" s="63" t="str">
        <f t="shared" si="2"/>
        <v/>
      </c>
    </row>
    <row r="30" spans="1:14" ht="23.25" customHeight="1" thickBot="1" x14ac:dyDescent="0.25">
      <c r="A30" s="412"/>
      <c r="B30" s="413" t="s">
        <v>4</v>
      </c>
      <c r="C30" s="414"/>
      <c r="D30" s="414"/>
      <c r="E30" s="414"/>
      <c r="F30" s="415"/>
      <c r="G30" s="72">
        <f>SUM(G15:G29)</f>
        <v>400000</v>
      </c>
      <c r="H30" s="72">
        <f>SUM(H15:H29)</f>
        <v>363636</v>
      </c>
      <c r="I30" s="90">
        <f>ROUNDDOWN(SUM(I15:I29),-3)</f>
        <v>242000</v>
      </c>
    </row>
    <row r="31" spans="1:14" ht="23.25" customHeight="1" x14ac:dyDescent="0.2">
      <c r="A31" s="429" t="s">
        <v>3</v>
      </c>
      <c r="B31" s="82" t="s">
        <v>102</v>
      </c>
      <c r="C31" s="58"/>
      <c r="D31" s="59"/>
      <c r="E31" s="60"/>
      <c r="F31" s="61"/>
      <c r="G31" s="121" t="str">
        <f t="shared" ref="G31:G36" si="8">IF(D31*F31=0,"",D31*F31)</f>
        <v/>
      </c>
      <c r="H31" s="122" t="str">
        <f t="shared" ref="H31:H36" si="9">IF(ISERROR(G31/1.1),"",(ROUNDDOWN(G31/1.1,0)))</f>
        <v/>
      </c>
      <c r="I31" s="116"/>
      <c r="J31" s="63" t="str">
        <f t="shared" ref="J31:J36" si="10">IF(ISERROR(3/4*H31),"",IF(I31&gt;(3/4*H31),"誤り！　補助対象経費×3/4≧補助金申請額",""))</f>
        <v/>
      </c>
    </row>
    <row r="32" spans="1:14" ht="23.25" customHeight="1" x14ac:dyDescent="0.2">
      <c r="A32" s="430"/>
      <c r="B32" s="83"/>
      <c r="C32" s="75"/>
      <c r="D32" s="76"/>
      <c r="E32" s="77"/>
      <c r="F32" s="78"/>
      <c r="G32" s="127" t="str">
        <f t="shared" si="8"/>
        <v/>
      </c>
      <c r="H32" s="125" t="str">
        <f t="shared" si="9"/>
        <v/>
      </c>
      <c r="I32" s="126"/>
      <c r="J32" s="63" t="str">
        <f t="shared" si="10"/>
        <v/>
      </c>
    </row>
    <row r="33" spans="1:10" ht="23.25" customHeight="1" x14ac:dyDescent="0.2">
      <c r="A33" s="430"/>
      <c r="B33" s="86" t="s">
        <v>103</v>
      </c>
      <c r="C33" s="65"/>
      <c r="D33" s="66"/>
      <c r="E33" s="67"/>
      <c r="F33" s="68"/>
      <c r="G33" s="117" t="str">
        <f t="shared" si="8"/>
        <v/>
      </c>
      <c r="H33" s="118" t="str">
        <f t="shared" si="9"/>
        <v/>
      </c>
      <c r="I33" s="119"/>
      <c r="J33" s="63" t="str">
        <f t="shared" si="10"/>
        <v/>
      </c>
    </row>
    <row r="34" spans="1:10" ht="23.25" customHeight="1" x14ac:dyDescent="0.2">
      <c r="A34" s="430"/>
      <c r="B34" s="86"/>
      <c r="C34" s="75"/>
      <c r="D34" s="76"/>
      <c r="E34" s="77"/>
      <c r="F34" s="78"/>
      <c r="G34" s="125" t="str">
        <f t="shared" si="8"/>
        <v/>
      </c>
      <c r="H34" s="118" t="str">
        <f t="shared" si="9"/>
        <v/>
      </c>
      <c r="I34" s="119"/>
      <c r="J34" s="63" t="str">
        <f t="shared" si="10"/>
        <v/>
      </c>
    </row>
    <row r="35" spans="1:10" ht="23.25" customHeight="1" x14ac:dyDescent="0.2">
      <c r="A35" s="430"/>
      <c r="B35" s="85" t="s">
        <v>104</v>
      </c>
      <c r="C35" s="65"/>
      <c r="D35" s="66"/>
      <c r="E35" s="67"/>
      <c r="F35" s="68"/>
      <c r="G35" s="117" t="str">
        <f>IF(D35*F35=0,"",D35*F35)</f>
        <v/>
      </c>
      <c r="H35" s="139" t="str">
        <f t="shared" si="9"/>
        <v/>
      </c>
      <c r="I35" s="140"/>
      <c r="J35" s="63" t="str">
        <f t="shared" si="10"/>
        <v/>
      </c>
    </row>
    <row r="36" spans="1:10" ht="23.25" customHeight="1" thickBot="1" x14ac:dyDescent="0.25">
      <c r="A36" s="430"/>
      <c r="B36" s="88"/>
      <c r="C36" s="65"/>
      <c r="D36" s="66"/>
      <c r="E36" s="67"/>
      <c r="F36" s="68"/>
      <c r="G36" s="117" t="str">
        <f t="shared" si="8"/>
        <v/>
      </c>
      <c r="H36" s="118" t="str">
        <f t="shared" si="9"/>
        <v/>
      </c>
      <c r="I36" s="119"/>
      <c r="J36" s="63" t="str">
        <f t="shared" si="10"/>
        <v/>
      </c>
    </row>
    <row r="37" spans="1:10" ht="23.25" customHeight="1" thickBot="1" x14ac:dyDescent="0.25">
      <c r="A37" s="412"/>
      <c r="B37" s="407" t="s">
        <v>6</v>
      </c>
      <c r="C37" s="408"/>
      <c r="D37" s="408"/>
      <c r="E37" s="408"/>
      <c r="F37" s="409"/>
      <c r="G37" s="72">
        <f>SUM(G31:G36)</f>
        <v>0</v>
      </c>
      <c r="H37" s="72">
        <f>SUM(H31:H36)</f>
        <v>0</v>
      </c>
      <c r="I37" s="90">
        <f>ROUNDDOWN(SUM(I31:I36),-3)</f>
        <v>0</v>
      </c>
    </row>
    <row r="38" spans="1:10" ht="23.25" customHeight="1" thickBot="1" x14ac:dyDescent="0.25">
      <c r="A38" s="407" t="s">
        <v>92</v>
      </c>
      <c r="B38" s="408"/>
      <c r="C38" s="408"/>
      <c r="D38" s="408"/>
      <c r="E38" s="408"/>
      <c r="F38" s="409"/>
      <c r="G38" s="72">
        <f>G9+G14+G30+G37</f>
        <v>616000</v>
      </c>
      <c r="H38" s="72">
        <f>H9+H14+H30+H37</f>
        <v>559999</v>
      </c>
      <c r="I38" s="90">
        <f>ROUNDDOWN(I9+I14+I30+I37,-3)</f>
        <v>372000</v>
      </c>
    </row>
    <row r="40" spans="1:10" x14ac:dyDescent="0.2">
      <c r="A40" s="63" t="s">
        <v>194</v>
      </c>
    </row>
  </sheetData>
  <mergeCells count="21">
    <mergeCell ref="A31:A37"/>
    <mergeCell ref="B37:F37"/>
    <mergeCell ref="A38:F38"/>
    <mergeCell ref="A7:A9"/>
    <mergeCell ref="B9:F9"/>
    <mergeCell ref="A10:A14"/>
    <mergeCell ref="B14:F14"/>
    <mergeCell ref="A15:A30"/>
    <mergeCell ref="B30:F30"/>
    <mergeCell ref="C12:C13"/>
    <mergeCell ref="C15:C16"/>
    <mergeCell ref="C17:C18"/>
    <mergeCell ref="C19:C20"/>
    <mergeCell ref="A3:C3"/>
    <mergeCell ref="D3:I3"/>
    <mergeCell ref="A4:I4"/>
    <mergeCell ref="C5:C6"/>
    <mergeCell ref="D5:E5"/>
    <mergeCell ref="F5:F6"/>
    <mergeCell ref="A5:A6"/>
    <mergeCell ref="B5:B6"/>
  </mergeCells>
  <phoneticPr fontId="4"/>
  <pageMargins left="0.70866141732283472" right="0.51181102362204722" top="0.35433070866141736" bottom="0.35433070866141736" header="0.31496062992125984" footer="0.31496062992125984"/>
  <pageSetup paperSize="9" scale="97" orientation="portrait" r:id="rId1"/>
  <ignoredErrors>
    <ignoredError sqref="G30:H30 G14:H14"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69"/>
  <sheetViews>
    <sheetView view="pageBreakPreview" zoomScaleNormal="100" zoomScaleSheetLayoutView="100" workbookViewId="0">
      <selection activeCell="H30" sqref="H30"/>
    </sheetView>
  </sheetViews>
  <sheetFormatPr defaultRowHeight="11" x14ac:dyDescent="0.2"/>
  <cols>
    <col min="1" max="1" width="8.44140625" customWidth="1"/>
    <col min="2" max="2" width="15.109375" customWidth="1"/>
    <col min="3" max="3" width="85" customWidth="1"/>
  </cols>
  <sheetData>
    <row r="1" spans="1:36" ht="42" customHeight="1" x14ac:dyDescent="0.2">
      <c r="A1" s="29" t="s">
        <v>136</v>
      </c>
      <c r="B1" s="29"/>
      <c r="C1" s="30"/>
    </row>
    <row r="2" spans="1:36" ht="15" customHeight="1" x14ac:dyDescent="0.2">
      <c r="A2" s="30"/>
      <c r="B2" s="30"/>
      <c r="C2" s="30"/>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 x14ac:dyDescent="0.2">
      <c r="A3" s="433" t="s">
        <v>30</v>
      </c>
      <c r="B3" s="433"/>
      <c r="C3" s="433"/>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8" customHeight="1" x14ac:dyDescent="0.2">
      <c r="A4" s="30"/>
      <c r="B4" s="30"/>
      <c r="C4" s="30"/>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8" customHeight="1" x14ac:dyDescent="0.2">
      <c r="A5" s="432" t="s">
        <v>108</v>
      </c>
      <c r="B5" s="432"/>
      <c r="C5" s="3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customHeight="1" x14ac:dyDescent="0.2">
      <c r="A6" s="434" t="s">
        <v>142</v>
      </c>
      <c r="B6" s="434"/>
      <c r="C6" s="3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ht="24" customHeight="1" x14ac:dyDescent="0.2">
      <c r="A7" s="30"/>
      <c r="B7" s="30"/>
      <c r="C7" s="3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s="5" customFormat="1" ht="66.75" customHeight="1" x14ac:dyDescent="0.2">
      <c r="A8" s="435" t="s">
        <v>109</v>
      </c>
      <c r="B8" s="435"/>
      <c r="C8" s="435"/>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36" ht="15" customHeight="1" x14ac:dyDescent="0.2">
      <c r="A9" s="30"/>
      <c r="B9" s="30"/>
      <c r="C9" s="3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ht="15" customHeight="1" x14ac:dyDescent="0.2">
      <c r="A10" s="434" t="s">
        <v>0</v>
      </c>
      <c r="B10" s="434"/>
      <c r="C10" s="434"/>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ht="15" customHeight="1" x14ac:dyDescent="0.2">
      <c r="A11" s="30"/>
      <c r="B11" s="30"/>
      <c r="C11" s="3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s="3" customFormat="1" ht="17.25" customHeight="1" x14ac:dyDescent="0.2">
      <c r="A12" s="432" t="s">
        <v>110</v>
      </c>
      <c r="B12" s="432"/>
      <c r="C12" s="43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s="3" customFormat="1" ht="15.75" customHeight="1" x14ac:dyDescent="0.2">
      <c r="A13" s="436" t="s">
        <v>111</v>
      </c>
      <c r="B13" s="436"/>
      <c r="C13" s="436"/>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s="3" customFormat="1" ht="15.75" customHeight="1" x14ac:dyDescent="0.2">
      <c r="A14" s="436" t="s">
        <v>112</v>
      </c>
      <c r="B14" s="436"/>
      <c r="C14" s="436"/>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s="3" customFormat="1" ht="15.75" customHeight="1" x14ac:dyDescent="0.2">
      <c r="A15" s="432" t="s">
        <v>113</v>
      </c>
      <c r="B15" s="432"/>
      <c r="C15" s="43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s="3" customFormat="1" ht="15.75" customHeight="1" x14ac:dyDescent="0.2">
      <c r="A16" s="436" t="s">
        <v>114</v>
      </c>
      <c r="B16" s="436"/>
      <c r="C16" s="436"/>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s="3" customFormat="1" ht="15.75" customHeight="1" x14ac:dyDescent="0.2">
      <c r="A17" s="436" t="s">
        <v>115</v>
      </c>
      <c r="B17" s="436"/>
      <c r="C17" s="436"/>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s="3" customFormat="1" ht="15.75" customHeight="1" x14ac:dyDescent="0.2">
      <c r="A18" s="436" t="s">
        <v>116</v>
      </c>
      <c r="B18" s="436"/>
      <c r="C18" s="43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s="3" customFormat="1" ht="15.75" customHeight="1" x14ac:dyDescent="0.2">
      <c r="A19" s="436" t="s">
        <v>117</v>
      </c>
      <c r="B19" s="436"/>
      <c r="C19" s="436"/>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s="3" customFormat="1" ht="15.75" customHeight="1" x14ac:dyDescent="0.2">
      <c r="A20" s="432" t="s">
        <v>118</v>
      </c>
      <c r="B20" s="432"/>
      <c r="C20" s="43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s="3" customFormat="1" ht="15.75" customHeight="1" x14ac:dyDescent="0.2">
      <c r="A21" s="436" t="s">
        <v>119</v>
      </c>
      <c r="B21" s="436"/>
      <c r="C21" s="436"/>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s="3" customFormat="1" ht="15.75" customHeight="1" x14ac:dyDescent="0.2">
      <c r="A22" s="436" t="s">
        <v>120</v>
      </c>
      <c r="B22" s="436"/>
      <c r="C22" s="436"/>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ht="15.75" customHeight="1" x14ac:dyDescent="0.2">
      <c r="A23" s="30"/>
      <c r="B23" s="30"/>
      <c r="C23" s="31" t="s">
        <v>31</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s="3" customFormat="1" ht="15.75" customHeight="1" x14ac:dyDescent="0.2">
      <c r="A24" s="436" t="s">
        <v>121</v>
      </c>
      <c r="B24" s="436"/>
      <c r="C24" s="436"/>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1:36" ht="15.75" customHeight="1" x14ac:dyDescent="0.2">
      <c r="A25" s="436" t="s">
        <v>32</v>
      </c>
      <c r="B25" s="436"/>
      <c r="C25" s="436"/>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30" customHeight="1" x14ac:dyDescent="0.2">
      <c r="A26" s="30"/>
      <c r="B26" s="30"/>
      <c r="C26" s="3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8" customHeight="1" x14ac:dyDescent="0.2">
      <c r="A27" s="30"/>
      <c r="B27" s="30"/>
      <c r="C27" s="33" t="s">
        <v>129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8" customHeight="1" x14ac:dyDescent="0.2">
      <c r="A28" s="30"/>
      <c r="B28" s="30"/>
      <c r="C28" s="3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 customHeight="1" x14ac:dyDescent="0.2">
      <c r="A29" s="34" t="s">
        <v>122</v>
      </c>
      <c r="B29" s="34"/>
      <c r="C29" s="34" t="s">
        <v>123</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s="6" customFormat="1" ht="36" customHeight="1" x14ac:dyDescent="0.2">
      <c r="A30" s="35"/>
      <c r="B30" s="36" t="s">
        <v>124</v>
      </c>
      <c r="C30" s="37"/>
    </row>
    <row r="31" spans="1:36" ht="18" customHeight="1" x14ac:dyDescent="0.2">
      <c r="A31" s="30"/>
      <c r="B31" s="38"/>
      <c r="C31" s="39" t="s">
        <v>125</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6.5" customHeight="1" x14ac:dyDescent="0.2">
      <c r="A32" s="30"/>
      <c r="B32" s="38" t="s">
        <v>126</v>
      </c>
      <c r="C32" s="40" t="s">
        <v>127</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s="11" customFormat="1" ht="23.25" customHeight="1" x14ac:dyDescent="0.2">
      <c r="A33" s="41"/>
      <c r="B33" s="42" t="s">
        <v>128</v>
      </c>
      <c r="C33" s="37"/>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1:36" ht="18" customHeight="1" x14ac:dyDescent="0.2">
      <c r="A34" s="9"/>
      <c r="B34" s="9"/>
      <c r="C34" s="12"/>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
      <c r="C35" s="2"/>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
      <c r="C36" s="2"/>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2">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3:36" x14ac:dyDescent="0.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3:36" x14ac:dyDescent="0.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3:36" x14ac:dyDescent="0.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3:36" x14ac:dyDescent="0.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3:36" x14ac:dyDescent="0.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3:36" x14ac:dyDescent="0.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3:36" x14ac:dyDescent="0.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3:36" x14ac:dyDescent="0.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3:36" x14ac:dyDescent="0.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3:36" x14ac:dyDescent="0.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3:36" x14ac:dyDescent="0.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3:36" x14ac:dyDescent="0.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3:36" x14ac:dyDescent="0.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3:36" x14ac:dyDescent="0.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3:36" x14ac:dyDescent="0.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3:36" x14ac:dyDescent="0.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x14ac:dyDescent="0.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x14ac:dyDescent="0.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x14ac:dyDescent="0.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x14ac:dyDescent="0.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x14ac:dyDescent="0.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x14ac:dyDescent="0.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x14ac:dyDescent="0.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x14ac:dyDescent="0.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x14ac:dyDescent="0.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x14ac:dyDescent="0.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x14ac:dyDescent="0.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x14ac:dyDescent="0.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x14ac:dyDescent="0.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x14ac:dyDescent="0.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x14ac:dyDescent="0.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x14ac:dyDescent="0.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x14ac:dyDescent="0.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x14ac:dyDescent="0.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x14ac:dyDescent="0.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x14ac:dyDescent="0.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x14ac:dyDescent="0.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x14ac:dyDescent="0.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x14ac:dyDescent="0.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x14ac:dyDescent="0.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x14ac:dyDescent="0.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x14ac:dyDescent="0.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x14ac:dyDescent="0.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x14ac:dyDescent="0.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x14ac:dyDescent="0.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x14ac:dyDescent="0.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x14ac:dyDescent="0.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x14ac:dyDescent="0.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x14ac:dyDescent="0.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x14ac:dyDescent="0.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x14ac:dyDescent="0.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x14ac:dyDescent="0.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x14ac:dyDescent="0.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x14ac:dyDescent="0.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x14ac:dyDescent="0.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x14ac:dyDescent="0.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x14ac:dyDescent="0.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x14ac:dyDescent="0.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x14ac:dyDescent="0.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x14ac:dyDescent="0.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x14ac:dyDescent="0.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x14ac:dyDescent="0.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x14ac:dyDescent="0.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x14ac:dyDescent="0.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x14ac:dyDescent="0.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x14ac:dyDescent="0.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x14ac:dyDescent="0.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x14ac:dyDescent="0.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x14ac:dyDescent="0.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x14ac:dyDescent="0.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x14ac:dyDescent="0.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x14ac:dyDescent="0.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x14ac:dyDescent="0.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x14ac:dyDescent="0.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x14ac:dyDescent="0.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x14ac:dyDescent="0.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x14ac:dyDescent="0.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x14ac:dyDescent="0.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x14ac:dyDescent="0.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x14ac:dyDescent="0.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x14ac:dyDescent="0.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x14ac:dyDescent="0.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x14ac:dyDescent="0.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x14ac:dyDescent="0.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x14ac:dyDescent="0.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x14ac:dyDescent="0.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x14ac:dyDescent="0.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x14ac:dyDescent="0.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x14ac:dyDescent="0.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x14ac:dyDescent="0.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x14ac:dyDescent="0.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x14ac:dyDescent="0.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x14ac:dyDescent="0.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x14ac:dyDescent="0.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x14ac:dyDescent="0.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x14ac:dyDescent="0.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x14ac:dyDescent="0.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x14ac:dyDescent="0.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x14ac:dyDescent="0.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x14ac:dyDescent="0.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x14ac:dyDescent="0.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x14ac:dyDescent="0.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x14ac:dyDescent="0.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x14ac:dyDescent="0.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x14ac:dyDescent="0.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x14ac:dyDescent="0.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x14ac:dyDescent="0.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x14ac:dyDescent="0.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x14ac:dyDescent="0.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x14ac:dyDescent="0.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x14ac:dyDescent="0.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x14ac:dyDescent="0.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x14ac:dyDescent="0.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x14ac:dyDescent="0.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x14ac:dyDescent="0.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x14ac:dyDescent="0.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x14ac:dyDescent="0.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3:36" x14ac:dyDescent="0.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3:36" x14ac:dyDescent="0.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3:36" x14ac:dyDescent="0.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3:36" x14ac:dyDescent="0.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3:36" x14ac:dyDescent="0.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3:36" x14ac:dyDescent="0.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3:36" x14ac:dyDescent="0.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3:36" x14ac:dyDescent="0.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3:36" x14ac:dyDescent="0.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3:36" x14ac:dyDescent="0.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3:36" x14ac:dyDescent="0.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3:36" x14ac:dyDescent="0.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3:36" x14ac:dyDescent="0.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3:36" x14ac:dyDescent="0.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3:36" x14ac:dyDescent="0.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3:36" x14ac:dyDescent="0.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3:36" x14ac:dyDescent="0.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3:36" x14ac:dyDescent="0.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3:36" x14ac:dyDescent="0.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3:36" x14ac:dyDescent="0.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3:36" x14ac:dyDescent="0.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3:36" x14ac:dyDescent="0.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3:36" x14ac:dyDescent="0.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3:36" x14ac:dyDescent="0.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3:36" x14ac:dyDescent="0.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3:36" x14ac:dyDescent="0.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3:36" x14ac:dyDescent="0.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3:36" x14ac:dyDescent="0.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3:36" x14ac:dyDescent="0.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3:36" x14ac:dyDescent="0.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3:36" x14ac:dyDescent="0.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3:36" x14ac:dyDescent="0.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3:36" x14ac:dyDescent="0.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3:36" x14ac:dyDescent="0.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3:36" x14ac:dyDescent="0.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3:36" x14ac:dyDescent="0.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3:36" x14ac:dyDescent="0.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3:36" x14ac:dyDescent="0.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3:36" x14ac:dyDescent="0.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3:36" x14ac:dyDescent="0.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3:36" x14ac:dyDescent="0.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3:36" x14ac:dyDescent="0.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3:36" x14ac:dyDescent="0.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3:36" x14ac:dyDescent="0.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3:36" x14ac:dyDescent="0.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3:36" x14ac:dyDescent="0.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3:36" x14ac:dyDescent="0.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3:36" x14ac:dyDescent="0.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3:36" x14ac:dyDescent="0.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3:36" x14ac:dyDescent="0.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3:36" x14ac:dyDescent="0.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3:36" x14ac:dyDescent="0.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3:36" x14ac:dyDescent="0.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3:36" x14ac:dyDescent="0.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3:36" x14ac:dyDescent="0.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3:36" x14ac:dyDescent="0.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3:36" x14ac:dyDescent="0.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3:36" x14ac:dyDescent="0.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3:36" x14ac:dyDescent="0.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3:36" x14ac:dyDescent="0.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3:36" x14ac:dyDescent="0.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3:36" x14ac:dyDescent="0.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3:36" x14ac:dyDescent="0.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3:36" x14ac:dyDescent="0.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3:36" x14ac:dyDescent="0.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3:36" x14ac:dyDescent="0.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3:36" x14ac:dyDescent="0.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3:36" x14ac:dyDescent="0.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3:36" x14ac:dyDescent="0.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3:36" x14ac:dyDescent="0.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3:36" x14ac:dyDescent="0.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3:36" x14ac:dyDescent="0.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3:36" x14ac:dyDescent="0.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3:36" x14ac:dyDescent="0.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3:36" x14ac:dyDescent="0.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3:36" x14ac:dyDescent="0.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3:36" x14ac:dyDescent="0.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3:36" x14ac:dyDescent="0.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3:36" x14ac:dyDescent="0.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3:36" x14ac:dyDescent="0.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3:36" x14ac:dyDescent="0.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3:36" x14ac:dyDescent="0.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3:36" x14ac:dyDescent="0.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3:36" x14ac:dyDescent="0.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3:36" x14ac:dyDescent="0.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3:36" x14ac:dyDescent="0.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3:36" x14ac:dyDescent="0.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3:36" x14ac:dyDescent="0.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3:36" x14ac:dyDescent="0.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3:36" x14ac:dyDescent="0.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3:36" x14ac:dyDescent="0.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3:36" x14ac:dyDescent="0.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3:36" x14ac:dyDescent="0.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3:36" x14ac:dyDescent="0.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sheetData>
  <mergeCells count="18">
    <mergeCell ref="A25:C25"/>
    <mergeCell ref="A13:C13"/>
    <mergeCell ref="A14:C14"/>
    <mergeCell ref="A15:C15"/>
    <mergeCell ref="A16:C16"/>
    <mergeCell ref="A17:C17"/>
    <mergeCell ref="A18:C18"/>
    <mergeCell ref="A19:C19"/>
    <mergeCell ref="A20:C20"/>
    <mergeCell ref="A21:C21"/>
    <mergeCell ref="A22:C22"/>
    <mergeCell ref="A24:C24"/>
    <mergeCell ref="A12:C12"/>
    <mergeCell ref="A3:C3"/>
    <mergeCell ref="A5:B5"/>
    <mergeCell ref="A6:B6"/>
    <mergeCell ref="A8:C8"/>
    <mergeCell ref="A10:C10"/>
  </mergeCells>
  <phoneticPr fontId="4"/>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election activeCell="AM38" sqref="AL38:AM38"/>
    </sheetView>
  </sheetViews>
  <sheetFormatPr defaultColWidth="24.44140625" defaultRowHeight="22.5" customHeight="1" x14ac:dyDescent="0.2"/>
  <cols>
    <col min="1" max="1" width="23" style="142" customWidth="1"/>
    <col min="2" max="4" width="24.44140625" style="142"/>
    <col min="5" max="5" width="7.33203125" style="142" bestFit="1" customWidth="1"/>
    <col min="6" max="16384" width="24.44140625" style="142"/>
  </cols>
  <sheetData>
    <row r="1" spans="1:5" ht="22.5" customHeight="1" x14ac:dyDescent="0.2">
      <c r="A1" s="141" t="s">
        <v>33</v>
      </c>
      <c r="E1" s="143"/>
    </row>
    <row r="3" spans="1:5" ht="22.5" customHeight="1" x14ac:dyDescent="0.2">
      <c r="A3" s="144" t="s">
        <v>37</v>
      </c>
      <c r="B3" s="144" t="s">
        <v>34</v>
      </c>
      <c r="C3" s="144" t="s">
        <v>35</v>
      </c>
      <c r="D3" s="144" t="s">
        <v>36</v>
      </c>
      <c r="E3" s="145"/>
    </row>
    <row r="4" spans="1:5" ht="22.5" customHeight="1" x14ac:dyDescent="0.2">
      <c r="A4" s="144"/>
      <c r="B4" s="144"/>
      <c r="C4" s="144"/>
      <c r="D4" s="144"/>
      <c r="E4" s="145"/>
    </row>
    <row r="5" spans="1:5" ht="22.5" customHeight="1" x14ac:dyDescent="0.2">
      <c r="A5" s="144"/>
      <c r="B5" s="144"/>
      <c r="C5" s="144"/>
      <c r="D5" s="144"/>
      <c r="E5" s="145"/>
    </row>
    <row r="6" spans="1:5" ht="22.5" customHeight="1" x14ac:dyDescent="0.2">
      <c r="A6" s="144"/>
      <c r="B6" s="144"/>
      <c r="C6" s="144"/>
      <c r="D6" s="144"/>
      <c r="E6" s="145"/>
    </row>
    <row r="7" spans="1:5" ht="22.5" customHeight="1" x14ac:dyDescent="0.2">
      <c r="A7" s="144"/>
      <c r="B7" s="144"/>
      <c r="C7" s="144"/>
      <c r="D7" s="144"/>
      <c r="E7" s="145"/>
    </row>
    <row r="8" spans="1:5" ht="22.5" customHeight="1" x14ac:dyDescent="0.2">
      <c r="A8" s="144"/>
      <c r="B8" s="144"/>
      <c r="C8" s="144"/>
      <c r="D8" s="144"/>
      <c r="E8" s="145"/>
    </row>
    <row r="9" spans="1:5" ht="22.5" customHeight="1" x14ac:dyDescent="0.2">
      <c r="A9" s="144"/>
      <c r="B9" s="144"/>
      <c r="C9" s="144"/>
      <c r="D9" s="144"/>
      <c r="E9" s="145"/>
    </row>
    <row r="10" spans="1:5" ht="22.5" customHeight="1" x14ac:dyDescent="0.2">
      <c r="A10" s="144"/>
      <c r="B10" s="144"/>
      <c r="C10" s="144"/>
      <c r="D10" s="144"/>
      <c r="E10" s="145"/>
    </row>
    <row r="11" spans="1:5" ht="22.5" customHeight="1" x14ac:dyDescent="0.2">
      <c r="A11" s="144"/>
      <c r="B11" s="144"/>
      <c r="C11" s="144"/>
      <c r="D11" s="144"/>
      <c r="E11" s="145"/>
    </row>
    <row r="12" spans="1:5" ht="22.5" customHeight="1" x14ac:dyDescent="0.2">
      <c r="A12" s="144"/>
      <c r="B12" s="144"/>
      <c r="C12" s="144"/>
      <c r="D12" s="144"/>
      <c r="E12" s="145"/>
    </row>
    <row r="13" spans="1:5" ht="22.5" customHeight="1" x14ac:dyDescent="0.2">
      <c r="A13" s="144"/>
      <c r="B13" s="144"/>
      <c r="C13" s="144"/>
      <c r="D13" s="144"/>
      <c r="E13" s="145"/>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計画書表紙　様式1</vt:lpstr>
      <vt:lpstr>事業計画書　別紙1-1-2</vt:lpstr>
      <vt:lpstr>経営計画資金計画　別紙1-2</vt:lpstr>
      <vt:lpstr>別紙1-3</vt:lpstr>
      <vt:lpstr>別紙1-4-1</vt:lpstr>
      <vt:lpstr>別紙1-4-2</vt:lpstr>
      <vt:lpstr>別紙1-5</vt:lpstr>
      <vt:lpstr>役員名簿</vt:lpstr>
      <vt:lpstr>'経営計画資金計画　別紙1-2'!Print_Area</vt:lpstr>
      <vt:lpstr>'計画書表紙　様式1'!Print_Area</vt:lpstr>
      <vt:lpstr>'事業計画書　別紙1-1-2'!Print_Area</vt:lpstr>
      <vt:lpstr>'別紙1-3'!Print_Area</vt:lpstr>
      <vt:lpstr>'別紙1-4-1'!Print_Area</vt:lpstr>
      <vt:lpstr>'別紙1-4-2'!Print_Area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2020-04-27T03:02:18Z</cp:lastPrinted>
  <dcterms:created xsi:type="dcterms:W3CDTF">2003-08-27T04:38:14Z</dcterms:created>
  <dcterms:modified xsi:type="dcterms:W3CDTF">2026-04-27T05:24:19Z</dcterms:modified>
</cp:coreProperties>
</file>