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FE00$\03産業ひとづくり推進室\13_ベトナム人材\Ｒ８年\100_海外インターンシップ補助金\"/>
    </mc:Choice>
  </mc:AlternateContent>
  <xr:revisionPtr revIDLastSave="0" documentId="13_ncr:1_{4F0E4D8E-113E-4F57-9745-B40BBB5EC8DA}" xr6:coauthVersionLast="47" xr6:coauthVersionMax="47" xr10:uidLastSave="{00000000-0000-0000-0000-000000000000}"/>
  <bookViews>
    <workbookView xWindow="-120" yWindow="-120" windowWidth="29040" windowHeight="15720" tabRatio="893" firstSheet="1" activeTab="1" xr2:uid="{A1D4EDFC-18A5-4904-A913-75EB3479E4BD}"/>
  </bookViews>
  <sheets>
    <sheet name="提出前チェックシート" sheetId="15" state="hidden" r:id="rId1"/>
    <sheet name="様式１（交付申請書）" sheetId="3" r:id="rId2"/>
    <sheet name="様式１－２（事業計画書）" sheetId="7" r:id="rId3"/>
    <sheet name="様式１－３（積算書）" sheetId="18" r:id="rId4"/>
    <sheet name="様式１－４（誓約書）" sheetId="10" r:id="rId5"/>
    <sheet name="様式１－５（県税誓約書）" sheetId="11" r:id="rId6"/>
    <sheet name="様式２（交付決定）" sheetId="12" r:id="rId7"/>
    <sheet name="様式３（変更承認申請書）" sheetId="20" r:id="rId8"/>
    <sheet name="様式４（廃止承認申請書）" sheetId="6" r:id="rId9"/>
    <sheet name="様式５（実績報告書）" sheetId="4" r:id="rId10"/>
    <sheet name="様式５別紙（通帳の写し等添付台紙）" sheetId="21" r:id="rId11"/>
    <sheet name="様式５－２（事業報告書）" sheetId="9" r:id="rId12"/>
    <sheet name="様式５－３（事業経費内訳報告書）" sheetId="19" r:id="rId13"/>
    <sheet name="様式５－３別紙（支払証憑等添付台紙）" sheetId="22" r:id="rId14"/>
    <sheet name="様式６（額の確定）" sheetId="13" r:id="rId15"/>
    <sheet name="様式７（仕入控除税額）" sheetId="23" r:id="rId16"/>
    <sheet name="Sheet1" sheetId="17" r:id="rId17"/>
    <sheet name="リスト" sheetId="14" r:id="rId18"/>
  </sheets>
  <externalReferences>
    <externalReference r:id="rId19"/>
  </externalReferences>
  <definedNames>
    <definedName name="_Hlk156816574" localSheetId="0">提出前チェックシート!#REF!</definedName>
    <definedName name="_Hlk156816574" localSheetId="1">'様式１（交付申請書）'!$A$20</definedName>
    <definedName name="_Hlk156816574" localSheetId="2">'様式１－２（事業計画書）'!#REF!</definedName>
    <definedName name="_Hlk156816574" localSheetId="3">'様式１－３（積算書）'!#REF!</definedName>
    <definedName name="_Hlk156816574" localSheetId="4">'様式１－４（誓約書）'!#REF!</definedName>
    <definedName name="_Hlk156816574" localSheetId="5">'様式１－５（県税誓約書）'!#REF!</definedName>
    <definedName name="_Hlk156816574" localSheetId="6">'様式２（交付決定）'!$A$19</definedName>
    <definedName name="_Hlk156816574" localSheetId="7">'様式３（変更承認申請書）'!$A$20</definedName>
    <definedName name="_Hlk156816574" localSheetId="8">'様式４（廃止承認申請書）'!$A$20</definedName>
    <definedName name="_Hlk156816574" localSheetId="9">'様式５（実績報告書）'!$A$20</definedName>
    <definedName name="_Hlk156816574" localSheetId="11">'様式５－２（事業報告書）'!#REF!</definedName>
    <definedName name="_Hlk156816574" localSheetId="12">'様式５－３（事業経費内訳報告書）'!#REF!</definedName>
    <definedName name="_Hlk156816574" localSheetId="14">'様式６（額の確定）'!$A$19</definedName>
    <definedName name="_Hlk156816574" localSheetId="15">'様式７（仕入控除税額）'!$A$20</definedName>
    <definedName name="_xlnm.Print_Area" localSheetId="0">提出前チェックシート!$A$1:$C$37</definedName>
    <definedName name="_xlnm.Print_Area" localSheetId="1">'様式１（交付申請書）'!$A$1:$I$38</definedName>
    <definedName name="_xlnm.Print_Area" localSheetId="2">'様式１－２（事業計画書）'!$A$1:$I$43</definedName>
    <definedName name="_xlnm.Print_Area" localSheetId="3">'様式１－３（積算書）'!$A$1:$H$38</definedName>
    <definedName name="_xlnm.Print_Area" localSheetId="4">'様式１－４（誓約書）'!$A$1:$H$26</definedName>
    <definedName name="_xlnm.Print_Area" localSheetId="5">'様式１－５（県税誓約書）'!$A$1:$H$44</definedName>
    <definedName name="_xlnm.Print_Area" localSheetId="6">'様式２（交付決定）'!$A$1:$I$34</definedName>
    <definedName name="_xlnm.Print_Area" localSheetId="7">'様式３（変更承認申請書）'!$A$1:$H$42</definedName>
    <definedName name="_xlnm.Print_Area" localSheetId="8">'様式４（廃止承認申請書）'!$A$1:$J$29</definedName>
    <definedName name="_xlnm.Print_Area" localSheetId="9">'様式５（実績報告書）'!$A$1:$J$48</definedName>
    <definedName name="_xlnm.Print_Area" localSheetId="11">'様式５－２（事業報告書）'!$A$1:$I$56</definedName>
    <definedName name="_xlnm.Print_Area" localSheetId="12">'様式５－３（事業経費内訳報告書）'!$A$1:$K$38</definedName>
    <definedName name="_xlnm.Print_Area" localSheetId="13">'様式５－３別紙（支払証憑等添付台紙）'!$A$1:$H$18</definedName>
    <definedName name="_xlnm.Print_Area" localSheetId="10">'様式５別紙（通帳の写し等添付台紙）'!$A$1:$H$18</definedName>
    <definedName name="_xlnm.Print_Area" localSheetId="15">'様式７（仕入控除税額）'!$A$1:$J$51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23" l="1"/>
  <c r="G15" i="23"/>
  <c r="G14" i="23"/>
  <c r="J12" i="23"/>
  <c r="G12" i="23"/>
  <c r="J11" i="23"/>
  <c r="G11" i="23"/>
  <c r="J10" i="23"/>
  <c r="G10" i="23"/>
  <c r="J9" i="23"/>
  <c r="G9" i="23"/>
  <c r="J8" i="23"/>
  <c r="J7" i="23"/>
  <c r="J6" i="23"/>
  <c r="J5" i="23"/>
  <c r="J4" i="23"/>
  <c r="F15" i="10"/>
  <c r="J25" i="7"/>
  <c r="F9" i="7"/>
  <c r="F9" i="9"/>
  <c r="G33" i="19"/>
  <c r="H33" i="19" s="1"/>
  <c r="G32" i="19"/>
  <c r="H32" i="19" s="1"/>
  <c r="G31" i="19"/>
  <c r="H31" i="19" s="1"/>
  <c r="G30" i="19"/>
  <c r="H30" i="19" s="1"/>
  <c r="G29" i="19"/>
  <c r="H29" i="19" s="1"/>
  <c r="G28" i="19"/>
  <c r="H28" i="19" s="1"/>
  <c r="G27" i="19"/>
  <c r="H27" i="19" s="1"/>
  <c r="G24" i="19"/>
  <c r="H24" i="19" s="1"/>
  <c r="G23" i="19"/>
  <c r="H23" i="19" s="1"/>
  <c r="G22" i="19"/>
  <c r="H22" i="19" s="1"/>
  <c r="G21" i="19"/>
  <c r="H21" i="19" s="1"/>
  <c r="G20" i="19"/>
  <c r="H20" i="19" s="1"/>
  <c r="G19" i="19"/>
  <c r="H19" i="19" s="1"/>
  <c r="G18" i="19"/>
  <c r="H18" i="19" s="1"/>
  <c r="G15" i="19"/>
  <c r="H15" i="19" s="1"/>
  <c r="G14" i="19"/>
  <c r="H14" i="19" s="1"/>
  <c r="G13" i="19"/>
  <c r="H13" i="19" s="1"/>
  <c r="G12" i="19"/>
  <c r="H12" i="19" s="1"/>
  <c r="G11" i="19"/>
  <c r="H11" i="19" s="1"/>
  <c r="G10" i="19"/>
  <c r="H10" i="19" s="1"/>
  <c r="G9" i="19"/>
  <c r="H9" i="19" s="1"/>
  <c r="F13" i="9"/>
  <c r="B13" i="9"/>
  <c r="B9" i="9"/>
  <c r="F7" i="9"/>
  <c r="B7" i="9"/>
  <c r="G16" i="4"/>
  <c r="G15" i="4"/>
  <c r="G14" i="4"/>
  <c r="G12" i="4"/>
  <c r="G11" i="4"/>
  <c r="G10" i="4"/>
  <c r="G9" i="4"/>
  <c r="H31" i="7"/>
  <c r="H32" i="7" s="1"/>
  <c r="F13" i="7"/>
  <c r="B13" i="7"/>
  <c r="B9" i="7"/>
  <c r="B7" i="7"/>
  <c r="F7" i="7"/>
  <c r="G33" i="18"/>
  <c r="G32" i="18"/>
  <c r="G31" i="18"/>
  <c r="G30" i="18"/>
  <c r="G24" i="18"/>
  <c r="G23" i="18"/>
  <c r="G22" i="18"/>
  <c r="G21" i="18"/>
  <c r="G20" i="18"/>
  <c r="G19" i="18"/>
  <c r="G15" i="18"/>
  <c r="G14" i="18"/>
  <c r="G13" i="18"/>
  <c r="G12" i="18"/>
  <c r="G11" i="18"/>
  <c r="G10" i="18"/>
  <c r="D26" i="11"/>
  <c r="K19" i="9"/>
  <c r="K16" i="9"/>
  <c r="D17" i="19" s="1"/>
  <c r="H17" i="19" s="1"/>
  <c r="H16" i="19" l="1"/>
  <c r="H35" i="19" s="1"/>
  <c r="H36" i="19" s="1"/>
  <c r="H38" i="19" s="1"/>
  <c r="D28" i="4" s="1"/>
  <c r="H25" i="19"/>
  <c r="J13" i="23"/>
  <c r="H34" i="19"/>
  <c r="D26" i="19"/>
  <c r="H26" i="19" s="1"/>
  <c r="H33" i="18"/>
  <c r="H32" i="18"/>
  <c r="H31" i="18"/>
  <c r="H30" i="18"/>
  <c r="H24" i="18"/>
  <c r="H23" i="18"/>
  <c r="H22" i="18"/>
  <c r="H21" i="18"/>
  <c r="H20" i="18"/>
  <c r="H19" i="18"/>
  <c r="H10" i="18"/>
  <c r="H11" i="18"/>
  <c r="H12" i="18"/>
  <c r="H13" i="18"/>
  <c r="H14" i="18"/>
  <c r="H15" i="18"/>
  <c r="K25" i="7"/>
  <c r="D26" i="18" s="1"/>
  <c r="H26" i="18" s="1"/>
  <c r="C21" i="10"/>
  <c r="F16" i="20"/>
  <c r="F15" i="20"/>
  <c r="F14" i="20"/>
  <c r="F12" i="20"/>
  <c r="F11" i="20"/>
  <c r="F10" i="20"/>
  <c r="F9" i="20"/>
  <c r="I5" i="20"/>
  <c r="I4" i="20"/>
  <c r="I6" i="20" s="1"/>
  <c r="H34" i="18" l="1"/>
  <c r="D17" i="18"/>
  <c r="H17" i="18" s="1"/>
  <c r="H16" i="18" l="1"/>
  <c r="H25" i="18"/>
  <c r="H35" i="18" l="1"/>
  <c r="H36" i="18" s="1"/>
  <c r="H38" i="18" s="1"/>
  <c r="D29" i="3" s="1"/>
  <c r="D14" i="15" l="1"/>
  <c r="D16" i="15"/>
  <c r="D18" i="15"/>
  <c r="D17" i="15"/>
  <c r="D36" i="15" l="1"/>
  <c r="D35" i="15"/>
  <c r="D34" i="15"/>
  <c r="D33" i="15"/>
  <c r="D15" i="15"/>
  <c r="D10" i="15" l="1"/>
  <c r="J4" i="4" l="1"/>
  <c r="J4" i="6"/>
  <c r="J6" i="6" s="1"/>
  <c r="K2" i="6" s="1"/>
  <c r="D27" i="15" s="1"/>
  <c r="D22" i="15"/>
  <c r="J6" i="4"/>
  <c r="J12" i="4"/>
  <c r="C4" i="15"/>
  <c r="C3" i="15"/>
  <c r="J11" i="4"/>
  <c r="J10" i="4"/>
  <c r="J9" i="4"/>
  <c r="J8" i="4"/>
  <c r="J7" i="4"/>
  <c r="J5" i="4"/>
  <c r="J5" i="6"/>
  <c r="I22" i="10"/>
  <c r="G12" i="11"/>
  <c r="D29" i="11"/>
  <c r="D30" i="11"/>
  <c r="D28" i="11"/>
  <c r="D31" i="11"/>
  <c r="J13" i="4" l="1"/>
  <c r="D31" i="15" s="1"/>
  <c r="I21" i="10"/>
  <c r="I20" i="10"/>
  <c r="I24" i="10"/>
  <c r="I27" i="10" l="1"/>
  <c r="D13" i="15"/>
  <c r="D12" i="15"/>
  <c r="D23" i="15" s="1"/>
  <c r="D11" i="15"/>
  <c r="D32" i="15"/>
  <c r="D27" i="12" l="1"/>
  <c r="D2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10"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G15" authorId="0" shapeId="0" xr:uid="{C835A630-2424-42A3-98FE-6EFCE718C420}">
      <text>
        <r>
          <rPr>
            <b/>
            <sz val="9"/>
            <color indexed="81"/>
            <rFont val="MS P ゴシック"/>
            <family val="3"/>
            <charset val="128"/>
          </rPr>
          <t>補助対象事業者におけるご担当者氏名をご記入ください。</t>
        </r>
      </text>
    </comment>
    <comment ref="D29" authorId="1" shapeId="0" xr:uid="{F225D5B5-7B26-44B6-B7FE-0ED59E9A67BB}">
      <text>
        <r>
          <rPr>
            <b/>
            <sz val="9"/>
            <color indexed="81"/>
            <rFont val="BIZ UDPゴシック"/>
            <family val="3"/>
            <charset val="128"/>
          </rPr>
          <t>様式１－3（積算書を入力すると自動入力されます。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B10" authorId="0" shapeId="0" xr:uid="{015CAC4C-718E-42DA-BC44-5C5CF468CB28}">
      <text>
        <r>
          <rPr>
            <b/>
            <sz val="9"/>
            <color indexed="81"/>
            <rFont val="BIZ UDPゴシック"/>
            <family val="3"/>
            <charset val="128"/>
          </rPr>
          <t>千円単位の数値のみ入力してください。
（単位は自動で表示されます。）
資本金が無い場合は「－」を入力してください。</t>
        </r>
      </text>
    </comment>
    <comment ref="F10" authorId="0" shapeId="0" xr:uid="{E94B3D7C-363D-42CD-853E-F0A898118433}">
      <text>
        <r>
          <rPr>
            <b/>
            <sz val="9"/>
            <color indexed="81"/>
            <rFont val="BIZ UDPゴシック"/>
            <family val="3"/>
            <charset val="128"/>
          </rPr>
          <t>※企業全体の従業員数（本社・支社など含む）
数値のみ入力してください。
（単位は自動で表示されます。）</t>
        </r>
      </text>
    </comment>
    <comment ref="E35" authorId="1" shapeId="0" xr:uid="{7AB94112-D141-428E-8266-233E67B48491}">
      <text>
        <r>
          <rPr>
            <sz val="9"/>
            <color indexed="81"/>
            <rFont val="BIZ UDゴシック"/>
            <family val="3"/>
            <charset val="128"/>
          </rPr>
          <t>例：学部〇年、修士〇年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6" authorId="0" shapeId="0" xr:uid="{13E5D3D1-DDAA-4FDA-9B81-D37B57B8F8CA}">
      <text>
        <r>
          <rPr>
            <sz val="9"/>
            <color indexed="81"/>
            <rFont val="ＭＳ Ｐゴシック"/>
            <family val="3"/>
            <charset val="128"/>
          </rPr>
          <t xml:space="preserve">本列は自動計算されます。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4" authorId="0" shapeId="0" xr:uid="{99ADEC4D-3CA2-45D0-BA03-8976BB622CE1}">
      <text>
        <r>
          <rPr>
            <b/>
            <sz val="9"/>
            <color indexed="81"/>
            <rFont val="MS P ゴシック"/>
            <family val="3"/>
            <charset val="128"/>
          </rPr>
          <t>口座名義や口座番号にお間違いのないよう、必ず通帳をご確認のうえご記入ください。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B10" authorId="0" shapeId="0" xr:uid="{6590D63A-D402-411F-952C-0060B0A5A9D9}">
      <text>
        <r>
          <rPr>
            <b/>
            <sz val="9"/>
            <color indexed="81"/>
            <rFont val="BIZ UDPゴシック"/>
            <family val="3"/>
            <charset val="128"/>
          </rPr>
          <t>千円単位の数値のみ入力してください。
（単位は自動で表示されます。）
資本金が無い場合は「－」を入力してください。</t>
        </r>
      </text>
    </comment>
    <comment ref="F10" authorId="0" shapeId="0" xr:uid="{32EC6DE3-6698-4573-9904-DF8D89620A6B}">
      <text>
        <r>
          <rPr>
            <b/>
            <sz val="9"/>
            <color indexed="81"/>
            <rFont val="BIZ UDPゴシック"/>
            <family val="3"/>
            <charset val="128"/>
          </rPr>
          <t>※企業全体の従業員数（本社・支社など含む）
数値のみ入力してください。
（単位は自動で表示されます。）</t>
        </r>
      </text>
    </comment>
    <comment ref="E29" authorId="1" shapeId="0" xr:uid="{DF410F6A-DF9E-4717-A7F7-8641FC5D0EAD}">
      <text>
        <r>
          <rPr>
            <sz val="9"/>
            <color indexed="81"/>
            <rFont val="BIZ UDゴシック"/>
            <family val="3"/>
            <charset val="128"/>
          </rPr>
          <t>例：学部〇年、修士〇年 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6" authorId="0" shapeId="0" xr:uid="{07F0BB1B-4F05-47B0-BC93-9FB95D1D2818}">
      <text>
        <r>
          <rPr>
            <sz val="9"/>
            <color indexed="81"/>
            <rFont val="ＭＳ Ｐゴシック"/>
            <family val="3"/>
            <charset val="128"/>
          </rPr>
          <t xml:space="preserve">本列は自動計算されます。
</t>
        </r>
      </text>
    </comment>
    <comment ref="H35" authorId="0" shapeId="0" xr:uid="{B1E6B107-317C-4766-9E4A-BCA6629370F2}">
      <text>
        <r>
          <rPr>
            <b/>
            <sz val="10"/>
            <color indexed="81"/>
            <rFont val="ＭＳ Ｐゴシック"/>
            <family val="3"/>
            <charset val="128"/>
          </rPr>
          <t>・自動計算
・1,000未満は切り捨て
・5,000千円以上、1,500千円以下</t>
        </r>
      </text>
    </comment>
    <comment ref="H36" authorId="0" shapeId="0" xr:uid="{3D51DAD2-519F-47F6-984C-A30132E245C7}">
      <text>
        <r>
          <rPr>
            <b/>
            <sz val="10"/>
            <color indexed="81"/>
            <rFont val="ＭＳ Ｐゴシック"/>
            <family val="3"/>
            <charset val="128"/>
          </rPr>
          <t>・自動計算
・1,000未満は切り捨て
・5,000千円以上、1,500千円以下</t>
        </r>
      </text>
    </comment>
  </commentList>
</comments>
</file>

<file path=xl/sharedStrings.xml><?xml version="1.0" encoding="utf-8"?>
<sst xmlns="http://schemas.openxmlformats.org/spreadsheetml/2006/main" count="398" uniqueCount="244">
  <si>
    <t>業種</t>
    <rPh sb="0" eb="2">
      <t>ギョウシュ</t>
    </rPh>
    <phoneticPr fontId="1"/>
  </si>
  <si>
    <t>代表者職氏名</t>
  </si>
  <si>
    <t>担当者氏名</t>
  </si>
  <si>
    <t>連絡先電話番号</t>
  </si>
  <si>
    <t>記</t>
  </si>
  <si>
    <t>（宛先）</t>
    <phoneticPr fontId="1"/>
  </si>
  <si>
    <t>　滋賀県知事　三日月　大造</t>
    <phoneticPr fontId="1"/>
  </si>
  <si>
    <t>円</t>
    <rPh sb="0" eb="1">
      <t>エン</t>
    </rPh>
    <phoneticPr fontId="1"/>
  </si>
  <si>
    <t>金</t>
    <rPh sb="0" eb="1">
      <t>キン</t>
    </rPh>
    <phoneticPr fontId="1"/>
  </si>
  <si>
    <t>〒</t>
    <phoneticPr fontId="1"/>
  </si>
  <si>
    <t>事業計画書</t>
    <rPh sb="0" eb="2">
      <t>ジギョウ</t>
    </rPh>
    <rPh sb="2" eb="5">
      <t>ケイカクショ</t>
    </rPh>
    <phoneticPr fontId="1"/>
  </si>
  <si>
    <t>所在地</t>
    <rPh sb="0" eb="3">
      <t>ショザイチ</t>
    </rPh>
    <phoneticPr fontId="1"/>
  </si>
  <si>
    <t>小売業</t>
    <rPh sb="0" eb="3">
      <t>コウリギョウ</t>
    </rPh>
    <phoneticPr fontId="1"/>
  </si>
  <si>
    <t>卸売業</t>
    <rPh sb="0" eb="3">
      <t>オロシウリギョウ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</si>
  <si>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</si>
  <si>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</si>
  <si>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</si>
  <si>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１　補助金所要額</t>
    <rPh sb="5" eb="7">
      <t>ショヨウ</t>
    </rPh>
    <rPh sb="7" eb="8">
      <t>ガク</t>
    </rPh>
    <phoneticPr fontId="1"/>
  </si>
  <si>
    <t>２　関係書類</t>
    <rPh sb="2" eb="4">
      <t>カンケイ</t>
    </rPh>
    <rPh sb="4" eb="6">
      <t>ショルイ</t>
    </rPh>
    <phoneticPr fontId="1"/>
  </si>
  <si>
    <t>(1) 事業計画書（様式第１－２号）</t>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</si>
  <si>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</si>
  <si>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</si>
  <si>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</si>
  <si>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</si>
  <si>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</si>
  <si>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</si>
  <si>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</si>
  <si>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</si>
  <si>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</si>
  <si>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</si>
  <si>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</si>
  <si>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【申請者】</t>
  </si>
  <si>
    <t>フ リ ガ ナ</t>
  </si>
  <si>
    <t>電 話 番 号</t>
  </si>
  <si>
    <t>　滋賀県知事</t>
    <phoneticPr fontId="1"/>
  </si>
  <si>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</si>
  <si>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</si>
  <si>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</si>
  <si>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</si>
  <si>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</si>
  <si>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</si>
  <si>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</si>
  <si>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男</t>
    <rPh sb="0" eb="1">
      <t>オトコ</t>
    </rPh>
    <phoneticPr fontId="1"/>
  </si>
  <si>
    <t>女</t>
    <rPh sb="0" eb="1">
      <t>オンナ</t>
    </rPh>
    <phoneticPr fontId="1"/>
  </si>
  <si>
    <t>資本金</t>
    <rPh sb="0" eb="3">
      <t>シホンキン</t>
    </rPh>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</si>
  <si>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</si>
  <si>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</si>
  <si>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</si>
  <si>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法人所在地または住所</t>
    <rPh sb="0" eb="2">
      <t>ホウジン</t>
    </rPh>
    <rPh sb="2" eb="5">
      <t>ショザイチ</t>
    </rPh>
    <rPh sb="8" eb="10">
      <t>ジュウショ</t>
    </rPh>
    <phoneticPr fontId="1"/>
  </si>
  <si>
    <t>代表者職氏名</t>
    <rPh sb="0" eb="3">
      <t>ダイヒョウシャ</t>
    </rPh>
    <rPh sb="3" eb="4">
      <t>ショク</t>
    </rPh>
    <rPh sb="4" eb="6">
      <t>シメイ</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</si>
  <si>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</si>
  <si>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</si>
  <si>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滋賀県税に関する誓約書　兼　調査に関する同意書</t>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</si>
  <si>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</si>
  <si>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</si>
  <si>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</si>
  <si>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</si>
  <si>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</si>
  <si>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</si>
  <si>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</si>
  <si>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</si>
  <si>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</si>
  <si>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</si>
  <si>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</si>
  <si>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</si>
  <si>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</si>
  <si>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</si>
  <si>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</si>
  <si>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</si>
  <si>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</si>
  <si>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</si>
  <si>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</si>
  <si>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</si>
  <si>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</si>
  <si>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</si>
  <si>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従業員数</t>
    <rPh sb="0" eb="4">
      <t>ジュウギョウインスウ</t>
    </rPh>
    <phoneticPr fontId="1"/>
  </si>
  <si>
    <t>代表者職氏名</t>
    <phoneticPr fontId="1"/>
  </si>
  <si>
    <t>　</t>
  </si>
  <si>
    <t>チェック</t>
    <phoneticPr fontId="1"/>
  </si>
  <si>
    <t>領収書の写しなど、社会保険労務士等への支払いが完了したことが分かる書類を準備しました。</t>
    <rPh sb="36" eb="38">
      <t>ジュンビ</t>
    </rPh>
    <phoneticPr fontId="1"/>
  </si>
  <si>
    <t>電話番号</t>
    <rPh sb="0" eb="2">
      <t>デンワ</t>
    </rPh>
    <rPh sb="2" eb="4">
      <t>バンゴウ</t>
    </rPh>
    <phoneticPr fontId="1"/>
  </si>
  <si>
    <t>滋労雇第　　　　号</t>
    <rPh sb="0" eb="1">
      <t>シゲル</t>
    </rPh>
    <rPh sb="1" eb="2">
      <t>ロウ</t>
    </rPh>
    <rPh sb="2" eb="3">
      <t>コ</t>
    </rPh>
    <rPh sb="3" eb="4">
      <t>ダイ</t>
    </rPh>
    <phoneticPr fontId="1"/>
  </si>
  <si>
    <t>令和　年(　　　年)　　月　　日</t>
    <rPh sb="0" eb="2">
      <t>レイワ</t>
    </rPh>
    <rPh sb="8" eb="9">
      <t>ネン</t>
    </rPh>
    <phoneticPr fontId="1"/>
  </si>
  <si>
    <t>令和　年　月　日</t>
    <rPh sb="0" eb="2">
      <t>レイワ</t>
    </rPh>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</si>
  <si>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</si>
  <si>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</si>
  <si>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t>
    <phoneticPr fontId="1"/>
  </si>
  <si>
    <t>不要</t>
    <rPh sb="0" eb="2">
      <t>フヨウ</t>
    </rPh>
    <phoneticPr fontId="1"/>
  </si>
  <si>
    <t>Ver.1</t>
    <phoneticPr fontId="1"/>
  </si>
  <si>
    <r>
      <t>私（申請者）は滋賀県●●補助金交付要綱第●条に規定する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9" eb="20">
      <t>ダイ</t>
    </rPh>
    <rPh sb="21" eb="22">
      <t>ジョウ</t>
    </rPh>
    <rPh sb="23" eb="25">
      <t>キテイ</t>
    </rPh>
    <rPh sb="27" eb="34">
      <t>ホジョタイショウジギョウシャ</t>
    </rPh>
    <phoneticPr fontId="1"/>
  </si>
  <si>
    <t>　　補助金交付申請額</t>
    <phoneticPr fontId="1"/>
  </si>
  <si>
    <t>　　関係書類</t>
    <phoneticPr fontId="1"/>
  </si>
  <si>
    <t>住所</t>
    <rPh sb="0" eb="2">
      <t>ジュウショ</t>
    </rPh>
    <phoneticPr fontId="1"/>
  </si>
  <si>
    <t>名称</t>
    <rPh sb="0" eb="2">
      <t>メイショウ</t>
    </rPh>
    <phoneticPr fontId="1"/>
  </si>
  <si>
    <t>滋賀県海外インターンシップ受入支援補助金交付申請書</t>
    <phoneticPr fontId="1"/>
  </si>
  <si>
    <t>滋賀県海外インターンシップ受入支援補助金の額の確定通知書</t>
    <rPh sb="21" eb="22">
      <t>ガク</t>
    </rPh>
    <rPh sb="23" eb="25">
      <t>カクテイ</t>
    </rPh>
    <rPh sb="25" eb="28">
      <t>ツウチショ</t>
    </rPh>
    <phoneticPr fontId="1"/>
  </si>
  <si>
    <t>滋賀県海外インターンシップ受入支援補助金交付決定通知書</t>
    <rPh sb="22" eb="24">
      <t>ケッテイ</t>
    </rPh>
    <rPh sb="24" eb="27">
      <t>ツウチショ</t>
    </rPh>
    <phoneticPr fontId="1"/>
  </si>
  <si>
    <t>E-mail</t>
    <phoneticPr fontId="1"/>
  </si>
  <si>
    <t>数量(a)</t>
  </si>
  <si>
    <t>数</t>
    <rPh sb="0" eb="1">
      <t>スウ</t>
    </rPh>
    <phoneticPr fontId="15"/>
  </si>
  <si>
    <t>単位</t>
    <rPh sb="0" eb="2">
      <t>タンイ</t>
    </rPh>
    <phoneticPr fontId="15"/>
  </si>
  <si>
    <t>■ 渡航費</t>
    <rPh sb="2" eb="5">
      <t>トコウヒ</t>
    </rPh>
    <phoneticPr fontId="15"/>
  </si>
  <si>
    <t>■ 通訳手配費</t>
    <rPh sb="2" eb="4">
      <t>ツウヤク</t>
    </rPh>
    <rPh sb="4" eb="6">
      <t>テハイ</t>
    </rPh>
    <rPh sb="6" eb="7">
      <t>ヒ</t>
    </rPh>
    <phoneticPr fontId="15"/>
  </si>
  <si>
    <t>■ 住居費等</t>
    <rPh sb="2" eb="5">
      <t>ジュウキョヒ</t>
    </rPh>
    <rPh sb="5" eb="6">
      <t>トウ</t>
    </rPh>
    <phoneticPr fontId="15"/>
  </si>
  <si>
    <t>項目／補助対象経費</t>
    <rPh sb="0" eb="2">
      <t>コウモク</t>
    </rPh>
    <rPh sb="3" eb="5">
      <t>ホジョ</t>
    </rPh>
    <rPh sb="5" eb="7">
      <t>タイショウ</t>
    </rPh>
    <rPh sb="7" eb="9">
      <t>ケイヒ</t>
    </rPh>
    <phoneticPr fontId="15"/>
  </si>
  <si>
    <t>1.申請者概要</t>
    <rPh sb="2" eb="5">
      <t>シンセイシャ</t>
    </rPh>
    <rPh sb="5" eb="7">
      <t>ガイヨウ</t>
    </rPh>
    <phoneticPr fontId="1"/>
  </si>
  <si>
    <t>担当者</t>
    <rPh sb="0" eb="3">
      <t>タントウシャ</t>
    </rPh>
    <phoneticPr fontId="1"/>
  </si>
  <si>
    <t>人</t>
    <rPh sb="0" eb="1">
      <t>ヒト</t>
    </rPh>
    <phoneticPr fontId="1"/>
  </si>
  <si>
    <t>千円</t>
    <rPh sb="0" eb="1">
      <t>セン</t>
    </rPh>
    <rPh sb="1" eb="2">
      <t>エン</t>
    </rPh>
    <phoneticPr fontId="1"/>
  </si>
  <si>
    <t>宿泊場所</t>
    <rPh sb="0" eb="2">
      <t>シュクハク</t>
    </rPh>
    <rPh sb="2" eb="4">
      <t>バショ</t>
    </rPh>
    <phoneticPr fontId="1"/>
  </si>
  <si>
    <t>～</t>
    <phoneticPr fontId="1"/>
  </si>
  <si>
    <t>開始予定日</t>
    <rPh sb="0" eb="2">
      <t>カイシ</t>
    </rPh>
    <rPh sb="2" eb="4">
      <t>ヨテイ</t>
    </rPh>
    <rPh sb="4" eb="5">
      <t>ビ</t>
    </rPh>
    <phoneticPr fontId="1"/>
  </si>
  <si>
    <t>終了予定日</t>
    <rPh sb="0" eb="2">
      <t>シュウリョウ</t>
    </rPh>
    <rPh sb="2" eb="4">
      <t>ヨテイ</t>
    </rPh>
    <rPh sb="4" eb="5">
      <t>ビ</t>
    </rPh>
    <phoneticPr fontId="1"/>
  </si>
  <si>
    <t>受入期間</t>
    <rPh sb="0" eb="4">
      <t>ウケイレキカン</t>
    </rPh>
    <phoneticPr fontId="1"/>
  </si>
  <si>
    <t>国籍</t>
    <rPh sb="0" eb="2">
      <t>コクセキ</t>
    </rPh>
    <phoneticPr fontId="1"/>
  </si>
  <si>
    <t>補助対象経費の最終支払予定日</t>
    <rPh sb="0" eb="2">
      <t>ホジョ</t>
    </rPh>
    <rPh sb="2" eb="4">
      <t>タイショウ</t>
    </rPh>
    <rPh sb="4" eb="6">
      <t>ケイヒ</t>
    </rPh>
    <rPh sb="7" eb="9">
      <t>サイシュウ</t>
    </rPh>
    <rPh sb="9" eb="11">
      <t>シハライ</t>
    </rPh>
    <rPh sb="11" eb="13">
      <t>ヨテイ</t>
    </rPh>
    <rPh sb="13" eb="14">
      <t>ビ</t>
    </rPh>
    <phoneticPr fontId="1"/>
  </si>
  <si>
    <t>滋賀県海外インターンシップ受入支援補助金実績報告書</t>
    <phoneticPr fontId="1"/>
  </si>
  <si>
    <t>事業完了予定日</t>
    <rPh sb="0" eb="2">
      <t>ジギョウ</t>
    </rPh>
    <rPh sb="2" eb="4">
      <t>カンリョウ</t>
    </rPh>
    <rPh sb="4" eb="6">
      <t>ヨテイ</t>
    </rPh>
    <rPh sb="6" eb="7">
      <t>ビ</t>
    </rPh>
    <phoneticPr fontId="1"/>
  </si>
  <si>
    <t>インターン生の概要</t>
    <rPh sb="5" eb="6">
      <t>セイ</t>
    </rPh>
    <rPh sb="7" eb="9">
      <t>ガイヨウ</t>
    </rPh>
    <phoneticPr fontId="1"/>
  </si>
  <si>
    <t>実施場所</t>
    <rPh sb="0" eb="2">
      <t>ジッシ</t>
    </rPh>
    <rPh sb="2" eb="4">
      <t>バショ</t>
    </rPh>
    <phoneticPr fontId="1"/>
  </si>
  <si>
    <t>事業報告書</t>
    <rPh sb="0" eb="2">
      <t>ジギョウ</t>
    </rPh>
    <rPh sb="2" eb="5">
      <t>ホウコクショ</t>
    </rPh>
    <phoneticPr fontId="1"/>
  </si>
  <si>
    <t>２．受入実績</t>
    <rPh sb="2" eb="4">
      <t>ウケイレ</t>
    </rPh>
    <rPh sb="4" eb="6">
      <t>ジッセキ</t>
    </rPh>
    <phoneticPr fontId="1"/>
  </si>
  <si>
    <t>上記の理由や具体的内容</t>
    <rPh sb="0" eb="2">
      <t>ジョウキ</t>
    </rPh>
    <phoneticPr fontId="1"/>
  </si>
  <si>
    <t>得られた成果・手応え</t>
    <phoneticPr fontId="1"/>
  </si>
  <si>
    <t>当該学生の採用意向</t>
    <phoneticPr fontId="1"/>
  </si>
  <si>
    <t>在籍大学等</t>
    <rPh sb="0" eb="2">
      <t>ザイセキ</t>
    </rPh>
    <rPh sb="2" eb="4">
      <t>ダイガク</t>
    </rPh>
    <rPh sb="4" eb="5">
      <t>トウ</t>
    </rPh>
    <phoneticPr fontId="1"/>
  </si>
  <si>
    <t>学年</t>
    <rPh sb="0" eb="2">
      <t>ガクネン</t>
    </rPh>
    <phoneticPr fontId="1"/>
  </si>
  <si>
    <t>受入人数</t>
    <phoneticPr fontId="1"/>
  </si>
  <si>
    <t>補助対象経費の最終支払日</t>
    <rPh sb="0" eb="2">
      <t>ホジョ</t>
    </rPh>
    <rPh sb="2" eb="4">
      <t>タイショウ</t>
    </rPh>
    <rPh sb="4" eb="6">
      <t>ケイヒ</t>
    </rPh>
    <rPh sb="7" eb="9">
      <t>サイシュウ</t>
    </rPh>
    <rPh sb="9" eb="11">
      <t>シハライ</t>
    </rPh>
    <rPh sb="11" eb="12">
      <t>テイジツ</t>
    </rPh>
    <phoneticPr fontId="1"/>
  </si>
  <si>
    <t>様式第１－２号（第７条関係）</t>
    <phoneticPr fontId="1"/>
  </si>
  <si>
    <t>様式第１－３号（第７条関係）</t>
    <phoneticPr fontId="1"/>
  </si>
  <si>
    <t>様式第１－４号（第７条関係）</t>
    <phoneticPr fontId="1"/>
  </si>
  <si>
    <t>様式第１－５号（第７条関係）</t>
    <phoneticPr fontId="1"/>
  </si>
  <si>
    <t>(5) その他知事が必要と認める書類</t>
    <phoneticPr fontId="1"/>
  </si>
  <si>
    <t>(3) 誓約書（様式第１－４号）</t>
    <phoneticPr fontId="1"/>
  </si>
  <si>
    <t>(4) 納税証明書または滋賀県税に関する誓約書兼調査に関する同意書（様式第１－５号）</t>
    <rPh sb="24" eb="26">
      <t>チョウサ</t>
    </rPh>
    <rPh sb="27" eb="28">
      <t>カン</t>
    </rPh>
    <phoneticPr fontId="1"/>
  </si>
  <si>
    <t>様式第２号（第８条関係）</t>
    <phoneticPr fontId="1"/>
  </si>
  <si>
    <t>滋賀県海外インターンシップ受入支援補助金廃止（中止）承認申請書</t>
    <rPh sb="23" eb="25">
      <t>チュウシ</t>
    </rPh>
    <phoneticPr fontId="1"/>
  </si>
  <si>
    <t>１　変更の内容</t>
    <rPh sb="2" eb="4">
      <t>ヘンコウ</t>
    </rPh>
    <rPh sb="5" eb="7">
      <t>ナイヨウ</t>
    </rPh>
    <phoneticPr fontId="1"/>
  </si>
  <si>
    <t>滋賀県海外インターンシップ受入支援補助金変更承認申請書</t>
    <phoneticPr fontId="1"/>
  </si>
  <si>
    <t>２　変更の理由</t>
    <rPh sb="2" eb="4">
      <t>ヘンコウ</t>
    </rPh>
    <rPh sb="5" eb="7">
      <t>リユウ</t>
    </rPh>
    <phoneticPr fontId="1"/>
  </si>
  <si>
    <t>既交付決定額　　金</t>
    <rPh sb="8" eb="9">
      <t>キン</t>
    </rPh>
    <phoneticPr fontId="1"/>
  </si>
  <si>
    <t>　　変更申請額　　　金</t>
    <rPh sb="10" eb="11">
      <t>キン</t>
    </rPh>
    <phoneticPr fontId="1"/>
  </si>
  <si>
    <t>　差額　　　金</t>
    <rPh sb="1" eb="3">
      <t>サガク</t>
    </rPh>
    <rPh sb="6" eb="7">
      <t>キン</t>
    </rPh>
    <phoneticPr fontId="1"/>
  </si>
  <si>
    <t>３　補助金の額</t>
    <rPh sb="2" eb="5">
      <t>ホジョキン</t>
    </rPh>
    <rPh sb="6" eb="7">
      <t>ガク</t>
    </rPh>
    <phoneticPr fontId="1"/>
  </si>
  <si>
    <t>様式第３号（第10条関係）</t>
    <phoneticPr fontId="1"/>
  </si>
  <si>
    <t>様式第４号（第10条関係）</t>
    <phoneticPr fontId="1"/>
  </si>
  <si>
    <t>様式第５号（第11条関係）</t>
    <phoneticPr fontId="1"/>
  </si>
  <si>
    <t>　令和　年　月　日付け滋労雇第　　　号をもって交付決定通知のあった補助事業の内容を下記のとおり変更したいので滋賀県海外インターンシップ受入支援補助金交付要綱第10条の規定により申請します。</t>
    <phoneticPr fontId="1"/>
  </si>
  <si>
    <t>　令和　年　月　日付け滋労雇第　　号をもって交付決定通知のあった標記補助金に係る補助事業について、下記のとおり廃止（中止）したいので、滋賀県海外インターンシップ受入支援補助金交付要綱第10条の規定により申請します。</t>
    <rPh sb="58" eb="60">
      <t>チュウシ</t>
    </rPh>
    <phoneticPr fontId="1"/>
  </si>
  <si>
    <t>(1) 事業報告書（様式第５－２号）</t>
    <rPh sb="6" eb="8">
      <t>ホウコク</t>
    </rPh>
    <phoneticPr fontId="1"/>
  </si>
  <si>
    <t>様式第５－２号（第11条関係）</t>
    <phoneticPr fontId="1"/>
  </si>
  <si>
    <t>様式第５－３号（第11条関係）</t>
    <phoneticPr fontId="1"/>
  </si>
  <si>
    <t>様式第６号（第11条関係）</t>
    <phoneticPr fontId="1"/>
  </si>
  <si>
    <t>学部・専攻・分野等</t>
    <rPh sb="0" eb="2">
      <t>ガクブ</t>
    </rPh>
    <rPh sb="3" eb="5">
      <t>センコウ</t>
    </rPh>
    <rPh sb="6" eb="8">
      <t>ブンヤ</t>
    </rPh>
    <rPh sb="8" eb="9">
      <t>トウ</t>
    </rPh>
    <phoneticPr fontId="1"/>
  </si>
  <si>
    <t>当該業務に必要な知識、技術、専攻等</t>
    <rPh sb="0" eb="2">
      <t>トウガイ</t>
    </rPh>
    <rPh sb="2" eb="4">
      <t>ギョウム</t>
    </rPh>
    <rPh sb="5" eb="7">
      <t>ヒツヨウ</t>
    </rPh>
    <rPh sb="8" eb="10">
      <t>チシキ</t>
    </rPh>
    <rPh sb="11" eb="13">
      <t>ギジュツ</t>
    </rPh>
    <rPh sb="14" eb="16">
      <t>センコウ</t>
    </rPh>
    <rPh sb="16" eb="17">
      <t>トウ</t>
    </rPh>
    <phoneticPr fontId="1"/>
  </si>
  <si>
    <t>想定される担当業務
（将来的に従事してもらう業務）</t>
    <rPh sb="0" eb="2">
      <t>ソウテイ</t>
    </rPh>
    <rPh sb="5" eb="7">
      <t>タントウ</t>
    </rPh>
    <rPh sb="7" eb="9">
      <t>ギョウム</t>
    </rPh>
    <rPh sb="11" eb="14">
      <t>ショウライテキ</t>
    </rPh>
    <rPh sb="15" eb="17">
      <t>ジュウジ</t>
    </rPh>
    <rPh sb="22" eb="24">
      <t>ギョウム</t>
    </rPh>
    <phoneticPr fontId="1"/>
  </si>
  <si>
    <t>本インターンシップにおいて、海外学生等に従事してもらうことを想定している業務内容</t>
    <rPh sb="0" eb="1">
      <t>ホン</t>
    </rPh>
    <rPh sb="14" eb="16">
      <t>カイガイ</t>
    </rPh>
    <rPh sb="16" eb="18">
      <t>ガクセイ</t>
    </rPh>
    <rPh sb="18" eb="19">
      <t>トウ</t>
    </rPh>
    <rPh sb="20" eb="22">
      <t>ジュウジ</t>
    </rPh>
    <rPh sb="30" eb="32">
      <t>ソウテイ</t>
    </rPh>
    <rPh sb="36" eb="38">
      <t>ギョウム</t>
    </rPh>
    <rPh sb="38" eb="40">
      <t>ナイヨウ</t>
    </rPh>
    <phoneticPr fontId="1"/>
  </si>
  <si>
    <t>当該業務を通じて、業務分野や役割への適性をどのような観点で把握するか（評価の視点・方法等）</t>
    <rPh sb="0" eb="2">
      <t>トウガイ</t>
    </rPh>
    <rPh sb="2" eb="4">
      <t>ギョウム</t>
    </rPh>
    <rPh sb="5" eb="6">
      <t>ツウ</t>
    </rPh>
    <rPh sb="9" eb="11">
      <t>ギョウム</t>
    </rPh>
    <rPh sb="11" eb="13">
      <t>ブンヤ</t>
    </rPh>
    <rPh sb="14" eb="16">
      <t>ヤクワリ</t>
    </rPh>
    <rPh sb="18" eb="20">
      <t>テキセイ</t>
    </rPh>
    <rPh sb="26" eb="28">
      <t>カンテン</t>
    </rPh>
    <rPh sb="29" eb="31">
      <t>ハアク</t>
    </rPh>
    <rPh sb="35" eb="37">
      <t>ヒョウカ</t>
    </rPh>
    <rPh sb="38" eb="40">
      <t>シテン</t>
    </rPh>
    <rPh sb="41" eb="44">
      <t>ホウホウナド</t>
    </rPh>
    <phoneticPr fontId="1"/>
  </si>
  <si>
    <t>３．受入計画</t>
    <rPh sb="2" eb="4">
      <t>ウケイレ</t>
    </rPh>
    <rPh sb="4" eb="6">
      <t>ケイカク</t>
    </rPh>
    <phoneticPr fontId="1"/>
  </si>
  <si>
    <t>補助対象経費(c)=(a)×(b)</t>
    <rPh sb="0" eb="2">
      <t>ホジョ</t>
    </rPh>
    <rPh sb="2" eb="4">
      <t>タイショウ</t>
    </rPh>
    <rPh sb="4" eb="6">
      <t>ケイヒ</t>
    </rPh>
    <phoneticPr fontId="15"/>
  </si>
  <si>
    <t>小計（千円未満切捨て）</t>
    <rPh sb="0" eb="2">
      <t>ショウケイ</t>
    </rPh>
    <rPh sb="3" eb="5">
      <t>センエン</t>
    </rPh>
    <rPh sb="5" eb="7">
      <t>ミマン</t>
    </rPh>
    <rPh sb="7" eb="8">
      <t>キ</t>
    </rPh>
    <rPh sb="8" eb="9">
      <t>ス</t>
    </rPh>
    <phoneticPr fontId="15"/>
  </si>
  <si>
    <t>担当者所属</t>
    <rPh sb="0" eb="3">
      <t>タントウシャ</t>
    </rPh>
    <rPh sb="3" eb="5">
      <t>ショゾク</t>
    </rPh>
    <phoneticPr fontId="1"/>
  </si>
  <si>
    <t>担当者氏名</t>
    <rPh sb="0" eb="3">
      <t>タントウシャ</t>
    </rPh>
    <rPh sb="3" eb="5">
      <t>シメイ</t>
    </rPh>
    <phoneticPr fontId="1"/>
  </si>
  <si>
    <t>３．成果等</t>
    <rPh sb="2" eb="4">
      <t>セイカ</t>
    </rPh>
    <rPh sb="4" eb="5">
      <t>トウ</t>
    </rPh>
    <phoneticPr fontId="1"/>
  </si>
  <si>
    <t>実施内容</t>
    <rPh sb="0" eb="2">
      <t>ジッシ</t>
    </rPh>
    <rPh sb="2" eb="4">
      <t>ナイヨウ</t>
    </rPh>
    <phoneticPr fontId="1"/>
  </si>
  <si>
    <t>□</t>
    <phoneticPr fontId="1"/>
  </si>
  <si>
    <t>想定と異なる適性・強み（新たな活用可能性）を把握できた</t>
  </si>
  <si>
    <t>外国人材活用に関する具体的な業務イメージを持つことができた</t>
  </si>
  <si>
    <t>社内における外国人材受入への理解・意識が向上した</t>
  </si>
  <si>
    <t>受入に必要な指導体制・サポート体制の課題が明確になった</t>
  </si>
  <si>
    <t>言語・コミュニケーション面での課題が明確になった</t>
  </si>
  <si>
    <t>業務の切り出し・設計に関する課題が明確になった</t>
  </si>
  <si>
    <t>自社における外国人材活用の可能性を具体的に検討できた</t>
  </si>
  <si>
    <t>今後の採用・受入に向けた社内検討が進んだ（方針・体制等）</t>
    <phoneticPr fontId="1"/>
  </si>
  <si>
    <t>当初想定していた業務分野・役割に対する適合性を確認できた</t>
    <phoneticPr fontId="1"/>
  </si>
  <si>
    <t>当該インターンシップを契機として、外国人材の採用に至った（予定を含む）</t>
    <phoneticPr fontId="1"/>
  </si>
  <si>
    <t>※補助対象となる期間</t>
    <phoneticPr fontId="1"/>
  </si>
  <si>
    <t>詳細</t>
    <rPh sb="0" eb="2">
      <t>ショウサイ</t>
    </rPh>
    <phoneticPr fontId="1"/>
  </si>
  <si>
    <t>単　価(b)
（税抜き）</t>
    <phoneticPr fontId="1"/>
  </si>
  <si>
    <r>
      <t>本インターンシップ等を契機に、将来的に外国人材を採用する場合に想定している業務内容等について記載してください。
※</t>
    </r>
    <r>
      <rPr>
        <b/>
        <sz val="10"/>
        <color theme="1"/>
        <rFont val="BIZ UDゴシック"/>
        <family val="3"/>
        <charset val="128"/>
      </rPr>
      <t>【在留資格「技術・人文知識・国際業務」での就労を目指す海外学生等を受け入れること】</t>
    </r>
    <r>
      <rPr>
        <sz val="10"/>
        <color theme="1"/>
        <rFont val="BIZ UDゴシック"/>
        <family val="3"/>
        <charset val="128"/>
      </rPr>
      <t>が要件の１つであることを踏まえ、記載してください。</t>
    </r>
    <rPh sb="100" eb="102">
      <t>ヨウケン</t>
    </rPh>
    <phoneticPr fontId="1"/>
  </si>
  <si>
    <t>ア　県の実施する事業を通じて海外学生等を受け入れる</t>
    <phoneticPr fontId="1"/>
  </si>
  <si>
    <t>イ　県の事業によらず、海外学生等を独自に受け入れる</t>
    <phoneticPr fontId="1"/>
  </si>
  <si>
    <t>受入方法（県事業活用有無）</t>
    <rPh sb="0" eb="2">
      <t>ウケイレ</t>
    </rPh>
    <rPh sb="2" eb="4">
      <t>ホウホウ</t>
    </rPh>
    <rPh sb="5" eb="6">
      <t>ケン</t>
    </rPh>
    <rPh sb="6" eb="8">
      <t>ジギョウ</t>
    </rPh>
    <rPh sb="8" eb="10">
      <t>カツヨウ</t>
    </rPh>
    <rPh sb="10" eb="12">
      <t>ウム</t>
    </rPh>
    <phoneticPr fontId="1"/>
  </si>
  <si>
    <t>開始日</t>
    <rPh sb="0" eb="2">
      <t>カイシ</t>
    </rPh>
    <rPh sb="2" eb="3">
      <t>テイジツ</t>
    </rPh>
    <phoneticPr fontId="1"/>
  </si>
  <si>
    <t>終了日</t>
    <rPh sb="0" eb="2">
      <t>シュウリョウ</t>
    </rPh>
    <rPh sb="2" eb="3">
      <t>テイジツ</t>
    </rPh>
    <phoneticPr fontId="1"/>
  </si>
  <si>
    <t>総計</t>
    <rPh sb="0" eb="2">
      <t>ソウケイ</t>
    </rPh>
    <phoneticPr fontId="15"/>
  </si>
  <si>
    <t>補助金交付申請額(1/2以内）</t>
    <phoneticPr fontId="15"/>
  </si>
  <si>
    <t>単　価
（税込み）</t>
    <rPh sb="6" eb="7">
      <t>コ</t>
    </rPh>
    <phoneticPr fontId="1"/>
  </si>
  <si>
    <t>事業完了日</t>
    <rPh sb="0" eb="2">
      <t>ジギョウ</t>
    </rPh>
    <rPh sb="2" eb="4">
      <t>カンリョウ</t>
    </rPh>
    <rPh sb="4" eb="5">
      <t>テイジツ</t>
    </rPh>
    <phoneticPr fontId="1"/>
  </si>
  <si>
    <t>補助金交付上限額</t>
    <rPh sb="5" eb="8">
      <t>ジョウゲンガク</t>
    </rPh>
    <phoneticPr fontId="15"/>
  </si>
  <si>
    <t>補助金交付申請額</t>
    <phoneticPr fontId="15"/>
  </si>
  <si>
    <t>補助対象経費積算書</t>
    <rPh sb="0" eb="2">
      <t>ホジョ</t>
    </rPh>
    <rPh sb="2" eb="4">
      <t>タイショウ</t>
    </rPh>
    <rPh sb="4" eb="6">
      <t>ケイヒ</t>
    </rPh>
    <rPh sb="6" eb="8">
      <t>セキサン</t>
    </rPh>
    <rPh sb="8" eb="9">
      <t>ショ</t>
    </rPh>
    <phoneticPr fontId="17"/>
  </si>
  <si>
    <t>２．今後の高度外国人材採用において想定している業務内容等</t>
    <rPh sb="2" eb="4">
      <t>コンゴ</t>
    </rPh>
    <rPh sb="5" eb="7">
      <t>コウド</t>
    </rPh>
    <rPh sb="7" eb="9">
      <t>ガイコク</t>
    </rPh>
    <rPh sb="9" eb="11">
      <t>ジンザイ</t>
    </rPh>
    <rPh sb="11" eb="13">
      <t>サイヨウ</t>
    </rPh>
    <rPh sb="17" eb="19">
      <t>ソウテイ</t>
    </rPh>
    <rPh sb="23" eb="25">
      <t>ギョウム</t>
    </rPh>
    <rPh sb="25" eb="27">
      <t>ナイヨウ</t>
    </rPh>
    <rPh sb="27" eb="28">
      <t>トウ</t>
    </rPh>
    <phoneticPr fontId="1"/>
  </si>
  <si>
    <t>４．インターンシップを通じた相互理解および相互の適性判断等の方法</t>
    <rPh sb="11" eb="12">
      <t>ツウ</t>
    </rPh>
    <rPh sb="14" eb="16">
      <t>ソウゴ</t>
    </rPh>
    <rPh sb="16" eb="18">
      <t>リカイ</t>
    </rPh>
    <rPh sb="21" eb="23">
      <t>ソウゴ</t>
    </rPh>
    <rPh sb="24" eb="26">
      <t>テキセイ</t>
    </rPh>
    <rPh sb="26" eb="28">
      <t>ハンダン</t>
    </rPh>
    <rPh sb="28" eb="29">
      <t>トウ</t>
    </rPh>
    <rPh sb="30" eb="32">
      <t>ホウホウ</t>
    </rPh>
    <phoneticPr fontId="1"/>
  </si>
  <si>
    <t>実績報告提出期日</t>
    <rPh sb="0" eb="2">
      <t>ジッセキ</t>
    </rPh>
    <rPh sb="2" eb="4">
      <t>ホウコク</t>
    </rPh>
    <rPh sb="4" eb="6">
      <t>テイシュツ</t>
    </rPh>
    <rPh sb="6" eb="8">
      <t>キジツ</t>
    </rPh>
    <phoneticPr fontId="1"/>
  </si>
  <si>
    <t>(4) その他知事が必要と認める書類</t>
    <rPh sb="6" eb="7">
      <t>タ</t>
    </rPh>
    <rPh sb="7" eb="9">
      <t>チジ</t>
    </rPh>
    <rPh sb="10" eb="12">
      <t>ヒツヨウ</t>
    </rPh>
    <rPh sb="13" eb="14">
      <t>ミト</t>
    </rPh>
    <rPh sb="16" eb="18">
      <t>ショルイ</t>
    </rPh>
    <phoneticPr fontId="1"/>
  </si>
  <si>
    <t>(3) 補助金の振込口座がわかる書類（通帳等）の写し</t>
    <rPh sb="4" eb="7">
      <t>ホジョキン</t>
    </rPh>
    <rPh sb="8" eb="10">
      <t>フリコミ</t>
    </rPh>
    <rPh sb="10" eb="12">
      <t>コウザ</t>
    </rPh>
    <rPh sb="16" eb="18">
      <t>ショルイ</t>
    </rPh>
    <rPh sb="19" eb="22">
      <t>ツウチョウナド</t>
    </rPh>
    <rPh sb="24" eb="25">
      <t>ウツ</t>
    </rPh>
    <phoneticPr fontId="1"/>
  </si>
  <si>
    <t>■</t>
    <phoneticPr fontId="1"/>
  </si>
  <si>
    <t>採用予定（内定・採用に向けた手続き等を進めている／進める予定）</t>
    <phoneticPr fontId="1"/>
  </si>
  <si>
    <t>検討中</t>
    <phoneticPr fontId="1"/>
  </si>
  <si>
    <t>見送る予定</t>
    <phoneticPr fontId="1"/>
  </si>
  <si>
    <t>未定・その他</t>
    <rPh sb="0" eb="2">
      <t>ミテイ</t>
    </rPh>
    <rPh sb="5" eb="6">
      <t>タ</t>
    </rPh>
    <phoneticPr fontId="1"/>
  </si>
  <si>
    <t>事業経費内訳報告書</t>
    <rPh sb="0" eb="2">
      <t>ジギョウ</t>
    </rPh>
    <rPh sb="2" eb="4">
      <t>ケイヒ</t>
    </rPh>
    <rPh sb="4" eb="6">
      <t>ウチワケ</t>
    </rPh>
    <rPh sb="6" eb="9">
      <t>ホウコクショ</t>
    </rPh>
    <phoneticPr fontId="17"/>
  </si>
  <si>
    <t>請求書の添付</t>
    <rPh sb="0" eb="3">
      <t>セイキュウショ</t>
    </rPh>
    <rPh sb="4" eb="6">
      <t>テンプ</t>
    </rPh>
    <phoneticPr fontId="1"/>
  </si>
  <si>
    <t>振込・支払等のわかる書類等の(振込記録や領収証等）の添付</t>
    <rPh sb="0" eb="2">
      <t>フリコミ</t>
    </rPh>
    <rPh sb="3" eb="5">
      <t>シハラ</t>
    </rPh>
    <rPh sb="5" eb="6">
      <t>トウ</t>
    </rPh>
    <rPh sb="10" eb="12">
      <t>ショルイ</t>
    </rPh>
    <rPh sb="12" eb="13">
      <t>トウ</t>
    </rPh>
    <rPh sb="15" eb="17">
      <t>フリコミ</t>
    </rPh>
    <rPh sb="17" eb="19">
      <t>キロク</t>
    </rPh>
    <rPh sb="20" eb="23">
      <t>リョウシュウショウ</t>
    </rPh>
    <rPh sb="23" eb="24">
      <t>トウ</t>
    </rPh>
    <rPh sb="26" eb="28">
      <t>テンプ</t>
    </rPh>
    <phoneticPr fontId="1"/>
  </si>
  <si>
    <r>
      <t>本インターンシップは、将来的な採用も見据えた相互理解および適性の見極めを目的としています（※採用の成立は補助金交付の要件ではありません）。このため、</t>
    </r>
    <r>
      <rPr>
        <b/>
        <u/>
        <sz val="10"/>
        <color theme="4"/>
        <rFont val="BIZ UDゴシック"/>
        <family val="3"/>
        <charset val="128"/>
      </rPr>
      <t>受入を通じてどのように適性等の判断を行う想定であるかが分かるよう、以下について具体的に記載してください。</t>
    </r>
    <rPh sb="52" eb="55">
      <t>ホジョキン</t>
    </rPh>
    <rPh sb="55" eb="57">
      <t>コウフ</t>
    </rPh>
    <phoneticPr fontId="1"/>
  </si>
  <si>
    <t>(2) 補助対象経費積算書（様式第１－３号）</t>
    <rPh sb="4" eb="10">
      <t>ホジョタイショウケイヒ</t>
    </rPh>
    <phoneticPr fontId="1"/>
  </si>
  <si>
    <t>通帳の写し等添付台紙</t>
    <rPh sb="0" eb="2">
      <t>ツウチョウ</t>
    </rPh>
    <rPh sb="3" eb="4">
      <t>ウツ</t>
    </rPh>
    <rPh sb="5" eb="6">
      <t>ナド</t>
    </rPh>
    <rPh sb="6" eb="8">
      <t>テンプ</t>
    </rPh>
    <rPh sb="8" eb="10">
      <t>ダイシ</t>
    </rPh>
    <phoneticPr fontId="17"/>
  </si>
  <si>
    <t>様式第５号別紙</t>
    <rPh sb="5" eb="7">
      <t>ベッシ</t>
    </rPh>
    <phoneticPr fontId="1"/>
  </si>
  <si>
    <t>支払証憑等添付台紙</t>
    <rPh sb="0" eb="2">
      <t>シハライ</t>
    </rPh>
    <rPh sb="2" eb="4">
      <t>ショウヒョウ</t>
    </rPh>
    <rPh sb="4" eb="5">
      <t>トウ</t>
    </rPh>
    <rPh sb="5" eb="7">
      <t>テンプ</t>
    </rPh>
    <rPh sb="7" eb="9">
      <t>ダイシ</t>
    </rPh>
    <phoneticPr fontId="17"/>
  </si>
  <si>
    <t>(2) 事業経費内訳報告書（様式第５－３号）</t>
    <rPh sb="4" eb="6">
      <t>ジギョウ</t>
    </rPh>
    <rPh sb="6" eb="8">
      <t>ケイヒ</t>
    </rPh>
    <rPh sb="8" eb="10">
      <t>ウチワケ</t>
    </rPh>
    <rPh sb="10" eb="13">
      <t>ホウコクショ</t>
    </rPh>
    <rPh sb="14" eb="16">
      <t>ヨウシキ</t>
    </rPh>
    <rPh sb="16" eb="17">
      <t>ダイ</t>
    </rPh>
    <rPh sb="20" eb="21">
      <t>ゴウ</t>
    </rPh>
    <phoneticPr fontId="1"/>
  </si>
  <si>
    <t>ア　滋賀県ベトナム人材交流推進事業におけるインターンシップ事業に参加し、海外学生等を受け入れる</t>
    <rPh sb="32" eb="34">
      <t>サンカ</t>
    </rPh>
    <phoneticPr fontId="1"/>
  </si>
  <si>
    <t>　滋賀県海外インターンシップ受入支援補助金の交付を受けたいので、滋賀県海外インターンシップ受入支援補助金交付要綱第７条の規定により、関係書類を添えて、次のとおり申請します。</t>
    <rPh sb="22" eb="24">
      <t>コウフ</t>
    </rPh>
    <rPh sb="25" eb="26">
      <t>ウ</t>
    </rPh>
    <rPh sb="66" eb="68">
      <t>カンケイ</t>
    </rPh>
    <rPh sb="68" eb="70">
      <t>ショルイ</t>
    </rPh>
    <rPh sb="71" eb="72">
      <t>ソ</t>
    </rPh>
    <rPh sb="75" eb="76">
      <t>ツギ</t>
    </rPh>
    <phoneticPr fontId="1"/>
  </si>
  <si>
    <t>　令和　年　月　日付け滋労雇第　号をもって交付決定通知を受けた標記補助事業を完了しましたので、滋賀県海外インターンシップ受入支援補助金交付要綱第11条の規定に基づき、下記のとおり報告します。</t>
    <phoneticPr fontId="1"/>
  </si>
  <si>
    <t>　令和　年　月　日付けで申請のあった標記補助金については、滋賀県補助金等交付規則第４条第１項の規定に基づき、下記のとおり交付することに決定しましたので同規則第８条の規定により通知します。</t>
    <rPh sb="1" eb="3">
      <t>レイワ</t>
    </rPh>
    <phoneticPr fontId="1"/>
  </si>
  <si>
    <t xml:space="preserve"> 私は、下記の事項について誓約します。 
 なお、県が必要な場合には、滋賀県警察本部に照会することについて承諾します。</t>
    <phoneticPr fontId="1"/>
  </si>
  <si>
    <t>住所</t>
    <phoneticPr fontId="1"/>
  </si>
  <si>
    <t xml:space="preserve">〔法人、団体にあっては事務所所在地〕 </t>
    <phoneticPr fontId="1"/>
  </si>
  <si>
    <t>(ふりがな)</t>
    <phoneticPr fontId="1"/>
  </si>
  <si>
    <t xml:space="preserve">〔法人、団体にあっては法人・団体名、代表者名〕 </t>
    <phoneticPr fontId="1"/>
  </si>
  <si>
    <t>氏名</t>
    <phoneticPr fontId="1"/>
  </si>
  <si>
    <t>　　滋賀県知事</t>
    <phoneticPr fontId="1"/>
  </si>
  <si>
    <t>別　記</t>
    <phoneticPr fontId="1"/>
  </si>
  <si>
    <t>　様式第１号（第７条関係）</t>
    <phoneticPr fontId="1"/>
  </si>
  <si>
    <t>（宛先）</t>
    <rPh sb="1" eb="2">
      <t>アテ</t>
    </rPh>
    <phoneticPr fontId="1"/>
  </si>
  <si>
    <t>　（補助事業者）</t>
    <rPh sb="2" eb="4">
      <t>ホジョ</t>
    </rPh>
    <rPh sb="4" eb="6">
      <t>ジギョウ</t>
    </rPh>
    <rPh sb="6" eb="7">
      <t>シャ</t>
    </rPh>
    <phoneticPr fontId="1"/>
  </si>
  <si>
    <t>　廃止の理由</t>
    <rPh sb="1" eb="3">
      <t>ハイシ</t>
    </rPh>
    <rPh sb="4" eb="6">
      <t>リユウ</t>
    </rPh>
    <phoneticPr fontId="1"/>
  </si>
  <si>
    <t>□</t>
  </si>
  <si>
    <t>（自由記述）</t>
    <rPh sb="1" eb="3">
      <t>ジユウ</t>
    </rPh>
    <rPh sb="3" eb="5">
      <t>キジュツ</t>
    </rPh>
    <phoneticPr fontId="1"/>
  </si>
  <si>
    <t>※不足する場合は、枚数を増やして御利用ください。</t>
    <rPh sb="1" eb="3">
      <t>フソク</t>
    </rPh>
    <rPh sb="5" eb="7">
      <t>バアイ</t>
    </rPh>
    <rPh sb="9" eb="11">
      <t>マイスウ</t>
    </rPh>
    <rPh sb="12" eb="13">
      <t>フ</t>
    </rPh>
    <rPh sb="16" eb="17">
      <t>ゴ</t>
    </rPh>
    <rPh sb="17" eb="19">
      <t>リヨウ</t>
    </rPh>
    <phoneticPr fontId="1"/>
  </si>
  <si>
    <t>様式第５－３号別紙（第11条関係）</t>
    <rPh sb="7" eb="9">
      <t>ベッシ</t>
    </rPh>
    <rPh sb="10" eb="11">
      <t>ダイ</t>
    </rPh>
    <rPh sb="13" eb="14">
      <t>ジョウ</t>
    </rPh>
    <rPh sb="14" eb="16">
      <t>カンケイ</t>
    </rPh>
    <phoneticPr fontId="1"/>
  </si>
  <si>
    <t>（注）事業変更に係る事業計画書、収支予算書、補助対象経費積算明細書、その他事業変更
　　内容を説明する資料を添付すること。</t>
    <phoneticPr fontId="1"/>
  </si>
  <si>
    <r>
      <t>（注）実績報告金額＝補助金所要額－消費税および地方消費税に係る仕入控除税額</t>
    </r>
    <r>
      <rPr>
        <sz val="11"/>
        <color theme="1"/>
        <rFont val="Tahoma"/>
        <family val="3"/>
        <charset val="1"/>
      </rPr>
      <t> </t>
    </r>
    <phoneticPr fontId="1"/>
  </si>
  <si>
    <t>消費税および地方消費税の額の確定に伴う報告書</t>
    <phoneticPr fontId="1"/>
  </si>
  <si>
    <t>様式第７号（第13条関係）</t>
    <phoneticPr fontId="1"/>
  </si>
  <si>
    <t>　滋賀県海外インターンシップ受入支援補助金交付要綱第13条の規定に基づき、下記のとおり報告します。</t>
    <phoneticPr fontId="1"/>
  </si>
  <si>
    <t>２　補助金の額の確定時における消費税および地方消費税に係る仕入控除税額</t>
    <phoneticPr fontId="1"/>
  </si>
  <si>
    <t>３　消費税額および地方消費税の額の確定に伴う補助金に係る</t>
    <rPh sb="2" eb="5">
      <t>ショウヒゼイ</t>
    </rPh>
    <rPh sb="5" eb="6">
      <t>ガク</t>
    </rPh>
    <rPh sb="9" eb="11">
      <t>チホウ</t>
    </rPh>
    <rPh sb="11" eb="14">
      <t>ショウヒゼイ</t>
    </rPh>
    <rPh sb="15" eb="16">
      <t>ガク</t>
    </rPh>
    <rPh sb="17" eb="19">
      <t>カクテイ</t>
    </rPh>
    <rPh sb="20" eb="21">
      <t>トモナ</t>
    </rPh>
    <rPh sb="22" eb="25">
      <t>ホジョキン</t>
    </rPh>
    <rPh sb="26" eb="27">
      <t>カカ</t>
    </rPh>
    <phoneticPr fontId="1"/>
  </si>
  <si>
    <t>　　消費税および地方消費税に係る仕入控除税額</t>
    <phoneticPr fontId="1"/>
  </si>
  <si>
    <t>４　補助金返還相当額（３－２）</t>
    <rPh sb="2" eb="5">
      <t>ホジョキン</t>
    </rPh>
    <rPh sb="5" eb="7">
      <t>ヘンカン</t>
    </rPh>
    <rPh sb="7" eb="9">
      <t>ソウトウ</t>
    </rPh>
    <rPh sb="9" eb="10">
      <t>ガク</t>
    </rPh>
    <phoneticPr fontId="1"/>
  </si>
  <si>
    <t>別　記</t>
  </si>
  <si>
    <t>別　記</t>
    <rPh sb="0" eb="1">
      <t>ベツ</t>
    </rPh>
    <rPh sb="2" eb="3">
      <t>キ</t>
    </rPh>
    <phoneticPr fontId="1"/>
  </si>
  <si>
    <t>　　補助金確定額</t>
    <rPh sb="5" eb="7">
      <t>カクテイ</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</si>
</sst>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gge&quot;年&quot;m&quot;月&quot;d&quot;日&quot;;@" x16r2:formatCode16="[$-ja-JP-x-gannen]ggge&quot;年&quot;m&quot;月&quot;d&quot;日&quot;;@"/>
    <numFmt numFmtId="177" formatCode="[$-411]ggge&quot;年&quot;m&quot;月&quot;d&quot;日&quot;;@"/>
    <numFmt numFmtId="178" formatCode="#,##0_ ;[Red]\-#,##0\ "/>
    <numFmt numFmtId="179" formatCode="[$-F800]dddd\,\ mmmm\ dd\,\ yyyy"/>
  </numFmts>
  <fonts count="4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u/>
      <sz val="11"/>
      <color theme="10"/>
      <name val="游ゴシック"/>
      <family val="2"/>
      <charset val="128"/>
      <scheme val="minor"/>
    </font>
    <font>
      <sz val="9"/>
      <name val="ＭＳ 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9"/>
      <color indexed="81"/>
      <name val="ＭＳ Ｐゴシック"/>
      <family val="3"/>
      <charset val="128"/>
    </font>
    <font>
      <b/>
      <sz val="10"/>
      <color indexed="81"/>
      <name val="ＭＳ Ｐゴシック"/>
      <family val="3"/>
      <charset val="128"/>
    </font>
    <font>
      <sz val="14"/>
      <name val="BIZ UDゴシック"/>
      <family val="3"/>
      <charset val="128"/>
    </font>
    <font>
      <sz val="10"/>
      <name val="BIZ UDゴシック"/>
      <family val="3"/>
      <charset val="128"/>
    </font>
    <font>
      <sz val="14"/>
      <color theme="1"/>
      <name val="BIZ UDゴシック"/>
      <family val="3"/>
      <charset val="128"/>
    </font>
    <font>
      <b/>
      <sz val="10"/>
      <color theme="1"/>
      <name val="BIZ UDゴシック"/>
      <family val="3"/>
      <charset val="128"/>
    </font>
    <font>
      <sz val="10"/>
      <color rgb="FF0070C0"/>
      <name val="BIZ UDゴシック"/>
      <family val="3"/>
      <charset val="128"/>
    </font>
    <font>
      <u/>
      <sz val="10"/>
      <color theme="10"/>
      <name val="游ゴシック"/>
      <family val="2"/>
      <charset val="128"/>
      <scheme val="minor"/>
    </font>
    <font>
      <sz val="10"/>
      <color indexed="8"/>
      <name val="BIZ UDゴシック"/>
      <family val="3"/>
      <charset val="128"/>
    </font>
    <font>
      <sz val="10"/>
      <color indexed="10"/>
      <name val="BIZ UDゴシック"/>
      <family val="3"/>
      <charset val="128"/>
    </font>
    <font>
      <sz val="11"/>
      <name val="游ゴシック"/>
      <family val="2"/>
      <charset val="128"/>
      <scheme val="minor"/>
    </font>
    <font>
      <sz val="9"/>
      <color indexed="81"/>
      <name val="BIZ UDゴシック"/>
      <family val="3"/>
      <charset val="128"/>
    </font>
    <font>
      <b/>
      <sz val="10"/>
      <name val="BIZ UDゴシック"/>
      <family val="3"/>
      <charset val="128"/>
    </font>
    <font>
      <sz val="10"/>
      <color theme="1"/>
      <name val="BIZ UDゴシック"/>
      <family val="2"/>
      <charset val="128"/>
    </font>
    <font>
      <sz val="10"/>
      <color theme="1"/>
      <name val="游ゴシック"/>
      <family val="2"/>
      <charset val="128"/>
      <scheme val="minor"/>
    </font>
    <font>
      <b/>
      <u/>
      <sz val="10"/>
      <name val="BIZ UDゴシック"/>
      <family val="3"/>
      <charset val="128"/>
    </font>
    <font>
      <sz val="10"/>
      <color theme="1" tint="4.9989318521683403E-2"/>
      <name val="BIZ UDゴシック"/>
      <family val="3"/>
      <charset val="128"/>
    </font>
    <font>
      <b/>
      <sz val="10"/>
      <color rgb="FF0070C0"/>
      <name val="BIZ UDゴシック"/>
      <family val="3"/>
      <charset val="128"/>
    </font>
    <font>
      <b/>
      <sz val="16"/>
      <color rgb="FFC00000"/>
      <name val="BIZ UDゴシック"/>
      <family val="3"/>
      <charset val="128"/>
    </font>
    <font>
      <b/>
      <u/>
      <sz val="10"/>
      <color theme="4"/>
      <name val="BIZ UDゴシック"/>
      <family val="3"/>
      <charset val="128"/>
    </font>
    <font>
      <b/>
      <sz val="10"/>
      <color indexed="8"/>
      <name val="BIZ UDゴシック"/>
      <family val="3"/>
      <charset val="128"/>
    </font>
    <font>
      <b/>
      <sz val="9"/>
      <color indexed="8"/>
      <name val="BIZ UDゴシック"/>
      <family val="3"/>
      <charset val="128"/>
    </font>
    <font>
      <sz val="11"/>
      <color theme="1"/>
      <name val="Tahoma"/>
      <family val="3"/>
      <charset val="1"/>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double">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xf numFmtId="0" fontId="16" fillId="0" borderId="0"/>
    <xf numFmtId="38" fontId="14" fillId="0" borderId="0" applyFont="0" applyFill="0" applyBorder="0" applyAlignment="0" applyProtection="0">
      <alignment vertical="center"/>
    </xf>
  </cellStyleXfs>
  <cellXfs count="2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4" xfId="0" applyFont="1" applyBorder="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7"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8" fillId="0" borderId="0" xfId="0" applyFont="1" applyAlignment="1">
      <alignment horizontal="right" vertical="center"/>
    </xf>
    <xf numFmtId="49" fontId="2" fillId="2" borderId="0" xfId="0" applyNumberFormat="1" applyFont="1" applyFill="1" applyAlignment="1">
      <alignment horizontal="left" vertical="center"/>
    </xf>
    <xf numFmtId="0" fontId="7" fillId="0" borderId="0" xfId="0" applyFont="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7" fillId="6" borderId="1" xfId="0" applyFont="1" applyFill="1" applyBorder="1" applyAlignment="1">
      <alignment vertical="center" wrapText="1"/>
    </xf>
    <xf numFmtId="0" fontId="7" fillId="0" borderId="0" xfId="0" applyFont="1" applyAlignment="1">
      <alignment horizontal="center" vertical="center"/>
    </xf>
    <xf numFmtId="0" fontId="2" fillId="0" borderId="0" xfId="0" applyFont="1" applyAlignment="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23" fillId="0" borderId="0" xfId="0" applyFont="1">
      <alignment vertical="center"/>
    </xf>
    <xf numFmtId="0" fontId="24" fillId="0" borderId="0" xfId="0" applyFont="1">
      <alignment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vertical="center" wrapText="1"/>
    </xf>
    <xf numFmtId="0" fontId="4" fillId="0" borderId="6" xfId="0" applyFont="1" applyBorder="1" applyAlignment="1">
      <alignment horizontal="center" vertical="center"/>
    </xf>
    <xf numFmtId="0" fontId="21" fillId="0" borderId="0" xfId="4" applyFont="1" applyAlignment="1">
      <alignment vertical="center"/>
    </xf>
    <xf numFmtId="38" fontId="21" fillId="0" borderId="0" xfId="5" applyFont="1" applyFill="1" applyAlignment="1">
      <alignment vertical="center"/>
    </xf>
    <xf numFmtId="0" fontId="21" fillId="0" borderId="0" xfId="3" applyFont="1" applyAlignment="1">
      <alignment vertical="center"/>
    </xf>
    <xf numFmtId="0" fontId="21" fillId="0" borderId="0" xfId="4" applyFont="1" applyAlignment="1">
      <alignment horizontal="center" vertical="center"/>
    </xf>
    <xf numFmtId="38" fontId="26" fillId="7" borderId="6" xfId="5" applyFont="1" applyFill="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left" vertical="center"/>
    </xf>
    <xf numFmtId="41" fontId="21" fillId="0" borderId="20" xfId="5" applyNumberFormat="1" applyFont="1" applyFill="1" applyBorder="1" applyAlignment="1">
      <alignment horizontal="right" vertical="center" wrapText="1"/>
    </xf>
    <xf numFmtId="0" fontId="10" fillId="0" borderId="0" xfId="0" applyFont="1">
      <alignment vertical="center"/>
    </xf>
    <xf numFmtId="0" fontId="10" fillId="0" borderId="0" xfId="0" applyFont="1" applyAlignment="1">
      <alignment horizontal="right" vertical="center"/>
    </xf>
    <xf numFmtId="49" fontId="10" fillId="4" borderId="0" xfId="0" applyNumberFormat="1" applyFont="1" applyFill="1" applyAlignment="1">
      <alignment horizontal="left" vertical="center"/>
    </xf>
    <xf numFmtId="0" fontId="10" fillId="0" borderId="0" xfId="0" applyFont="1" applyAlignment="1">
      <alignment horizontal="right" vertical="center" indent="1"/>
    </xf>
    <xf numFmtId="0" fontId="10" fillId="0" borderId="0" xfId="0" applyFont="1" applyAlignment="1">
      <alignment horizontal="center" vertical="center"/>
    </xf>
    <xf numFmtId="0" fontId="10" fillId="0" borderId="0" xfId="0" applyFont="1" applyAlignment="1">
      <alignment vertical="distributed" wrapText="1"/>
    </xf>
    <xf numFmtId="0" fontId="28" fillId="0" borderId="0" xfId="0" applyFont="1" applyAlignment="1">
      <alignment vertical="distributed" wrapText="1"/>
    </xf>
    <xf numFmtId="0" fontId="2" fillId="0" borderId="0" xfId="0" applyFont="1" applyAlignment="1">
      <alignment horizontal="left" vertical="center"/>
    </xf>
    <xf numFmtId="0" fontId="10" fillId="0" borderId="0" xfId="0" applyFont="1" applyAlignment="1">
      <alignment horizontal="left" vertical="center" indent="3"/>
    </xf>
    <xf numFmtId="0" fontId="2" fillId="0" borderId="0" xfId="0" applyFont="1" applyAlignment="1">
      <alignment horizontal="left" vertical="center" indent="2"/>
    </xf>
    <xf numFmtId="0" fontId="2" fillId="0" borderId="0" xfId="0" applyFont="1" applyAlignment="1">
      <alignment horizontal="center" vertical="center"/>
    </xf>
    <xf numFmtId="38" fontId="26" fillId="0" borderId="16" xfId="5"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Fill="1">
      <alignment vertical="center"/>
    </xf>
    <xf numFmtId="38" fontId="4" fillId="0" borderId="0" xfId="1" applyFont="1">
      <alignment vertical="center"/>
    </xf>
    <xf numFmtId="38" fontId="4" fillId="0" borderId="0" xfId="1" applyFont="1" applyAlignment="1">
      <alignment horizontal="right" vertical="center"/>
    </xf>
    <xf numFmtId="38" fontId="23" fillId="0" borderId="0" xfId="1" applyFont="1">
      <alignment vertical="center"/>
    </xf>
    <xf numFmtId="38" fontId="24" fillId="0" borderId="0" xfId="1" applyFont="1">
      <alignment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38" fontId="4" fillId="0" borderId="0" xfId="1" applyFont="1" applyBorder="1" applyAlignment="1">
      <alignment horizontal="center" vertical="center"/>
    </xf>
    <xf numFmtId="38" fontId="4" fillId="0" borderId="1" xfId="1" applyFont="1" applyBorder="1" applyAlignment="1">
      <alignment horizontal="center" vertical="center" shrinkToFit="1"/>
    </xf>
    <xf numFmtId="38" fontId="4" fillId="0" borderId="26" xfId="1" applyFont="1" applyBorder="1" applyAlignment="1">
      <alignment horizontal="center" vertical="center"/>
    </xf>
    <xf numFmtId="38" fontId="4" fillId="0" borderId="2" xfId="1" applyFont="1" applyBorder="1" applyAlignment="1">
      <alignment horizontal="center" vertical="center" shrinkToFit="1"/>
    </xf>
    <xf numFmtId="38" fontId="4" fillId="0" borderId="6" xfId="1" applyFont="1" applyBorder="1" applyAlignment="1">
      <alignment horizontal="center" vertical="center"/>
    </xf>
    <xf numFmtId="38" fontId="4" fillId="0" borderId="0" xfId="1" applyFont="1" applyAlignment="1">
      <alignment vertical="center" wrapText="1"/>
    </xf>
    <xf numFmtId="38" fontId="4" fillId="0" borderId="0" xfId="1" applyFont="1" applyAlignment="1">
      <alignment horizontal="center" vertical="center" wrapText="1"/>
    </xf>
    <xf numFmtId="41" fontId="21" fillId="7" borderId="30" xfId="5" applyNumberFormat="1" applyFont="1" applyFill="1" applyBorder="1" applyAlignment="1">
      <alignment horizontal="center" vertical="center" wrapText="1"/>
    </xf>
    <xf numFmtId="0" fontId="21" fillId="7" borderId="31" xfId="4" applyFont="1" applyFill="1" applyBorder="1" applyAlignment="1">
      <alignment horizontal="left" vertical="center" wrapText="1"/>
    </xf>
    <xf numFmtId="41" fontId="30" fillId="0" borderId="25" xfId="5" applyNumberFormat="1" applyFont="1" applyFill="1" applyBorder="1" applyAlignment="1">
      <alignment horizontal="right" vertical="center" wrapText="1"/>
    </xf>
    <xf numFmtId="38" fontId="4" fillId="2" borderId="26" xfId="1" applyFont="1" applyFill="1" applyBorder="1" applyAlignment="1">
      <alignment horizontal="center" vertical="center"/>
    </xf>
    <xf numFmtId="0" fontId="31" fillId="4" borderId="6" xfId="0" applyFont="1" applyFill="1" applyBorder="1">
      <alignment vertical="center"/>
    </xf>
    <xf numFmtId="0" fontId="4" fillId="4" borderId="6" xfId="0" applyFont="1" applyFill="1" applyBorder="1">
      <alignment vertical="center"/>
    </xf>
    <xf numFmtId="0" fontId="4" fillId="4" borderId="30" xfId="0" applyFont="1" applyFill="1" applyBorder="1">
      <alignment vertical="center"/>
    </xf>
    <xf numFmtId="0" fontId="4" fillId="4" borderId="0" xfId="0" applyFont="1" applyFill="1" applyBorder="1">
      <alignment vertical="center"/>
    </xf>
    <xf numFmtId="0" fontId="4" fillId="4" borderId="26" xfId="0" applyFont="1" applyFill="1" applyBorder="1">
      <alignment vertical="center"/>
    </xf>
    <xf numFmtId="0" fontId="21" fillId="7" borderId="6" xfId="4" applyFont="1" applyFill="1" applyBorder="1" applyAlignment="1">
      <alignment horizontal="center" vertical="center" wrapText="1"/>
    </xf>
    <xf numFmtId="179" fontId="4" fillId="0" borderId="0" xfId="1" applyNumberFormat="1" applyFont="1">
      <alignment vertical="center"/>
    </xf>
    <xf numFmtId="179" fontId="26" fillId="7" borderId="3" xfId="5" applyNumberFormat="1" applyFont="1" applyFill="1" applyBorder="1" applyAlignment="1">
      <alignment horizontal="center" vertical="center"/>
    </xf>
    <xf numFmtId="38" fontId="4" fillId="0" borderId="0" xfId="1" applyFont="1" applyAlignment="1">
      <alignment vertical="center"/>
    </xf>
    <xf numFmtId="38" fontId="4" fillId="0" borderId="1" xfId="1" applyFont="1" applyBorder="1" applyAlignment="1">
      <alignment horizontal="center" vertical="center" wrapText="1"/>
    </xf>
    <xf numFmtId="178" fontId="21" fillId="4" borderId="1" xfId="5" applyNumberFormat="1" applyFont="1" applyFill="1" applyBorder="1" applyAlignment="1" applyProtection="1">
      <alignment horizontal="right" vertical="center" wrapText="1"/>
      <protection locked="0"/>
    </xf>
    <xf numFmtId="178" fontId="21" fillId="4" borderId="16" xfId="5" applyNumberFormat="1" applyFont="1" applyFill="1" applyBorder="1" applyAlignment="1" applyProtection="1">
      <alignment horizontal="right" vertical="center" wrapText="1"/>
      <protection locked="0"/>
    </xf>
    <xf numFmtId="178" fontId="21" fillId="2" borderId="1" xfId="5" applyNumberFormat="1" applyFont="1" applyFill="1" applyBorder="1" applyAlignment="1" applyProtection="1">
      <alignment horizontal="right" vertical="center" wrapText="1"/>
      <protection locked="0"/>
    </xf>
    <xf numFmtId="41" fontId="21" fillId="2" borderId="1" xfId="5" applyNumberFormat="1" applyFont="1" applyFill="1" applyBorder="1" applyAlignment="1">
      <alignment horizontal="right" vertical="center" wrapText="1"/>
    </xf>
    <xf numFmtId="178" fontId="21" fillId="2" borderId="16" xfId="5" applyNumberFormat="1" applyFont="1" applyFill="1" applyBorder="1" applyAlignment="1" applyProtection="1">
      <alignment horizontal="right" vertical="center" wrapText="1"/>
      <protection locked="0"/>
    </xf>
    <xf numFmtId="0" fontId="21" fillId="4" borderId="1" xfId="4" applyFont="1" applyFill="1" applyBorder="1" applyAlignment="1">
      <alignment vertical="center" wrapText="1"/>
    </xf>
    <xf numFmtId="0" fontId="21" fillId="4" borderId="1" xfId="4" applyFont="1" applyFill="1" applyBorder="1" applyAlignment="1" applyProtection="1">
      <alignment vertical="center" wrapText="1"/>
      <protection locked="0"/>
    </xf>
    <xf numFmtId="0" fontId="21" fillId="4" borderId="16" xfId="4" applyFont="1" applyFill="1" applyBorder="1" applyAlignment="1">
      <alignment vertical="center" wrapText="1"/>
    </xf>
    <xf numFmtId="0" fontId="21" fillId="4" borderId="16" xfId="4" applyFont="1" applyFill="1" applyBorder="1" applyAlignment="1" applyProtection="1">
      <alignment vertical="center" wrapText="1"/>
      <protection locked="0"/>
    </xf>
    <xf numFmtId="0" fontId="21" fillId="4" borderId="1" xfId="4" applyFont="1" applyFill="1" applyBorder="1" applyAlignment="1" applyProtection="1">
      <alignment horizontal="left" vertical="center" wrapText="1"/>
      <protection locked="0"/>
    </xf>
    <xf numFmtId="178" fontId="21" fillId="4" borderId="21" xfId="5" applyNumberFormat="1" applyFont="1" applyFill="1" applyBorder="1" applyAlignment="1" applyProtection="1">
      <alignment horizontal="right" vertical="center" wrapText="1"/>
      <protection locked="0"/>
    </xf>
    <xf numFmtId="41" fontId="21" fillId="2" borderId="20" xfId="5" applyNumberFormat="1" applyFont="1" applyFill="1" applyBorder="1" applyAlignment="1">
      <alignment horizontal="right" vertical="center" wrapText="1"/>
    </xf>
    <xf numFmtId="178" fontId="21" fillId="2" borderId="21" xfId="5" applyNumberFormat="1" applyFont="1" applyFill="1" applyBorder="1" applyAlignment="1" applyProtection="1">
      <alignment horizontal="right" vertical="center" wrapText="1"/>
      <protection locked="0"/>
    </xf>
    <xf numFmtId="41" fontId="21" fillId="0" borderId="25" xfId="5" applyNumberFormat="1" applyFont="1" applyFill="1" applyBorder="1" applyAlignment="1">
      <alignment horizontal="right" vertical="center" wrapText="1"/>
    </xf>
    <xf numFmtId="38" fontId="35" fillId="0" borderId="0" xfId="1" applyFont="1">
      <alignment vertical="center"/>
    </xf>
    <xf numFmtId="38" fontId="36" fillId="0" borderId="0" xfId="1" applyFont="1" applyAlignment="1">
      <alignment horizontal="center" vertical="center"/>
    </xf>
    <xf numFmtId="0" fontId="4" fillId="0" borderId="0" xfId="0" applyFont="1" applyAlignment="1">
      <alignment horizontal="center" vertical="center"/>
    </xf>
    <xf numFmtId="0" fontId="4" fillId="0" borderId="32" xfId="0" applyFont="1" applyBorder="1" applyAlignment="1">
      <alignment horizontal="center" vertical="center"/>
    </xf>
    <xf numFmtId="0" fontId="4" fillId="4" borderId="7" xfId="0" applyFont="1" applyFill="1" applyBorder="1">
      <alignment vertical="center"/>
    </xf>
    <xf numFmtId="0" fontId="4" fillId="4" borderId="28" xfId="0" applyFont="1" applyFill="1" applyBorder="1">
      <alignment vertical="center"/>
    </xf>
    <xf numFmtId="0" fontId="27" fillId="0" borderId="33" xfId="4" applyFont="1" applyBorder="1" applyAlignment="1">
      <alignment horizontal="left" vertical="center"/>
    </xf>
    <xf numFmtId="0" fontId="21" fillId="7" borderId="3" xfId="4" applyFont="1" applyFill="1" applyBorder="1" applyAlignment="1">
      <alignment horizontal="center" vertical="center" wrapText="1"/>
    </xf>
    <xf numFmtId="0" fontId="4" fillId="0" borderId="0" xfId="0" applyFont="1" applyAlignment="1">
      <alignment vertical="center"/>
    </xf>
    <xf numFmtId="0" fontId="4" fillId="5" borderId="0" xfId="0" applyFont="1" applyFill="1">
      <alignment vertical="center"/>
    </xf>
    <xf numFmtId="0" fontId="21" fillId="0" borderId="0" xfId="0" applyFont="1" applyFill="1">
      <alignment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38" fontId="26" fillId="0" borderId="16" xfId="5"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38" fontId="4" fillId="0" borderId="1" xfId="1" applyFont="1" applyBorder="1">
      <alignment vertical="center"/>
    </xf>
    <xf numFmtId="0" fontId="5" fillId="0" borderId="0" xfId="0" applyFont="1" applyAlignment="1">
      <alignment horizontal="center" vertical="top"/>
    </xf>
    <xf numFmtId="38" fontId="26" fillId="7" borderId="30" xfId="5" applyFont="1" applyFill="1" applyBorder="1" applyAlignment="1">
      <alignment horizontal="center" vertical="center" wrapText="1"/>
    </xf>
    <xf numFmtId="0" fontId="27" fillId="0" borderId="0" xfId="4" applyFont="1" applyBorder="1" applyAlignment="1">
      <alignment horizontal="center" vertical="center"/>
    </xf>
    <xf numFmtId="0" fontId="27" fillId="0" borderId="17" xfId="4" applyFont="1" applyBorder="1" applyAlignment="1">
      <alignment horizontal="center" vertical="center"/>
    </xf>
    <xf numFmtId="0" fontId="27" fillId="0" borderId="19" xfId="4" applyFont="1" applyBorder="1" applyAlignment="1">
      <alignment horizontal="left" vertical="center"/>
    </xf>
    <xf numFmtId="0" fontId="2" fillId="0" borderId="0" xfId="0" applyFont="1" applyAlignment="1">
      <alignment horizontal="center" vertical="center"/>
    </xf>
    <xf numFmtId="0" fontId="21" fillId="0" borderId="0" xfId="0" applyFont="1" applyAlignment="1">
      <alignment horizontal="distributed" vertical="center"/>
    </xf>
    <xf numFmtId="0" fontId="10" fillId="0" borderId="0" xfId="0" applyFont="1" applyAlignment="1">
      <alignment horizontal="distributed" vertical="center"/>
    </xf>
    <xf numFmtId="176" fontId="10" fillId="4" borderId="0" xfId="0" applyNumberFormat="1" applyFont="1" applyFill="1" applyAlignment="1">
      <alignment horizontal="right" vertical="center" shrinkToFit="1"/>
    </xf>
    <xf numFmtId="0" fontId="10" fillId="4" borderId="0" xfId="0" applyFont="1" applyFill="1" applyAlignment="1">
      <alignment horizontal="left" vertical="center" wrapText="1"/>
    </xf>
    <xf numFmtId="0" fontId="10" fillId="4" borderId="0" xfId="0" applyFont="1" applyFill="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top" wrapText="1"/>
    </xf>
    <xf numFmtId="0" fontId="28" fillId="0" borderId="0" xfId="0" applyFont="1" applyAlignment="1">
      <alignment horizontal="left" vertical="top" wrapText="1"/>
    </xf>
    <xf numFmtId="38" fontId="10" fillId="2" borderId="0" xfId="1" applyFont="1" applyFill="1" applyAlignment="1">
      <alignment horizontal="center" vertical="center"/>
    </xf>
    <xf numFmtId="49" fontId="10" fillId="4" borderId="0" xfId="0" applyNumberFormat="1" applyFont="1" applyFill="1" applyAlignment="1">
      <alignment horizontal="left" vertical="center" shrinkToFit="1"/>
    </xf>
    <xf numFmtId="38" fontId="4" fillId="4" borderId="2" xfId="1" applyFont="1" applyFill="1" applyBorder="1" applyAlignment="1">
      <alignment horizontal="center" vertical="center" shrinkToFit="1"/>
    </xf>
    <xf numFmtId="38" fontId="4" fillId="4" borderId="4" xfId="1" applyFont="1" applyFill="1" applyBorder="1" applyAlignment="1">
      <alignment horizontal="center" vertical="center" shrinkToFit="1"/>
    </xf>
    <xf numFmtId="38" fontId="4" fillId="4" borderId="1" xfId="1" applyFont="1" applyFill="1" applyBorder="1" applyAlignment="1">
      <alignment vertical="center" wrapText="1"/>
    </xf>
    <xf numFmtId="0" fontId="13" fillId="4" borderId="0" xfId="2" applyFill="1" applyBorder="1" applyAlignment="1">
      <alignment horizontal="center" vertical="center"/>
    </xf>
    <xf numFmtId="0" fontId="0" fillId="4" borderId="0" xfId="0" applyFill="1" applyBorder="1" applyAlignment="1">
      <alignment horizontal="center" vertical="center"/>
    </xf>
    <xf numFmtId="0" fontId="0" fillId="4" borderId="26" xfId="0" applyFill="1" applyBorder="1" applyAlignment="1">
      <alignment horizontal="center" vertical="center"/>
    </xf>
    <xf numFmtId="38" fontId="4" fillId="2" borderId="2"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3" xfId="1" applyFont="1" applyFill="1" applyBorder="1" applyAlignment="1">
      <alignment horizontal="center" vertical="center" shrinkToFit="1"/>
    </xf>
    <xf numFmtId="38" fontId="4" fillId="2" borderId="1" xfId="1" applyFont="1" applyFill="1" applyBorder="1" applyAlignment="1">
      <alignment horizontal="center" vertical="center" wrapText="1"/>
    </xf>
    <xf numFmtId="38" fontId="4" fillId="4" borderId="3" xfId="1" applyFont="1" applyFill="1" applyBorder="1" applyAlignment="1">
      <alignment horizontal="center" vertical="center" shrinkToFit="1"/>
    </xf>
    <xf numFmtId="38" fontId="22" fillId="0" borderId="0" xfId="1" applyFont="1" applyAlignment="1">
      <alignment horizontal="center" vertical="center"/>
    </xf>
    <xf numFmtId="38" fontId="34" fillId="2" borderId="1" xfId="1" applyFont="1" applyFill="1" applyBorder="1" applyAlignment="1">
      <alignment horizontal="center" vertical="center" shrinkToFit="1"/>
    </xf>
    <xf numFmtId="38" fontId="4" fillId="0" borderId="1" xfId="1" applyFont="1" applyBorder="1" applyAlignment="1">
      <alignment horizontal="center" vertical="center" wrapText="1"/>
    </xf>
    <xf numFmtId="38" fontId="34" fillId="2" borderId="1" xfId="1" applyFont="1" applyFill="1" applyBorder="1" applyAlignment="1">
      <alignment horizontal="center" vertical="center" wrapText="1"/>
    </xf>
    <xf numFmtId="38" fontId="4" fillId="2" borderId="1" xfId="1" applyFont="1" applyFill="1" applyBorder="1" applyAlignment="1">
      <alignment horizontal="center" vertical="center" shrinkToFit="1"/>
    </xf>
    <xf numFmtId="38" fontId="4" fillId="0" borderId="16" xfId="1" applyFont="1" applyBorder="1" applyAlignment="1">
      <alignment horizontal="center" vertical="center" wrapText="1"/>
    </xf>
    <xf numFmtId="38" fontId="4" fillId="0" borderId="29" xfId="1" applyFont="1" applyBorder="1" applyAlignment="1">
      <alignment horizontal="center" vertical="center" wrapText="1"/>
    </xf>
    <xf numFmtId="38" fontId="4" fillId="0" borderId="1" xfId="1" applyFont="1" applyBorder="1" applyAlignment="1">
      <alignment vertical="center" wrapText="1"/>
    </xf>
    <xf numFmtId="38" fontId="4" fillId="4" borderId="1" xfId="1" applyFont="1" applyFill="1" applyBorder="1" applyAlignment="1">
      <alignment horizontal="center" vertical="center" shrinkToFit="1"/>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2"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0" xfId="1" applyFont="1" applyBorder="1" applyAlignment="1">
      <alignment vertical="center" wrapText="1"/>
    </xf>
    <xf numFmtId="38" fontId="4" fillId="0" borderId="1" xfId="1" applyFont="1" applyBorder="1" applyAlignment="1">
      <alignment horizontal="center" vertical="center"/>
    </xf>
    <xf numFmtId="176" fontId="4" fillId="2" borderId="1" xfId="1" applyNumberFormat="1" applyFont="1" applyFill="1" applyBorder="1" applyAlignment="1">
      <alignment horizontal="center" vertical="center" wrapText="1"/>
    </xf>
    <xf numFmtId="176" fontId="4" fillId="4" borderId="4" xfId="1" applyNumberFormat="1" applyFont="1" applyFill="1" applyBorder="1" applyAlignment="1">
      <alignment horizontal="center" vertical="center" wrapText="1"/>
    </xf>
    <xf numFmtId="176" fontId="4" fillId="4" borderId="3" xfId="1" applyNumberFormat="1" applyFont="1" applyFill="1" applyBorder="1" applyAlignment="1">
      <alignment horizontal="center" vertical="center" wrapText="1"/>
    </xf>
    <xf numFmtId="38" fontId="4" fillId="4" borderId="2" xfId="1" applyFont="1" applyFill="1" applyBorder="1" applyAlignment="1">
      <alignment horizontal="center" vertical="center" wrapText="1"/>
    </xf>
    <xf numFmtId="38" fontId="4" fillId="4" borderId="4" xfId="1" applyFont="1" applyFill="1" applyBorder="1" applyAlignment="1">
      <alignment horizontal="center" vertical="center" wrapText="1"/>
    </xf>
    <xf numFmtId="38" fontId="4" fillId="4" borderId="3" xfId="1" applyFont="1" applyFill="1" applyBorder="1" applyAlignment="1">
      <alignment horizontal="center" vertical="center" wrapText="1"/>
    </xf>
    <xf numFmtId="38" fontId="26" fillId="0" borderId="1" xfId="5" applyFont="1" applyFill="1" applyBorder="1" applyAlignment="1">
      <alignment horizontal="center" vertical="center" wrapText="1"/>
    </xf>
    <xf numFmtId="38" fontId="26" fillId="0" borderId="16" xfId="5" applyFont="1" applyFill="1" applyBorder="1" applyAlignment="1">
      <alignment horizontal="center" vertical="center" wrapText="1"/>
    </xf>
    <xf numFmtId="179" fontId="21" fillId="7" borderId="4" xfId="4" applyNumberFormat="1" applyFont="1" applyFill="1" applyBorder="1" applyAlignment="1">
      <alignment horizontal="center" vertical="center" wrapText="1"/>
    </xf>
    <xf numFmtId="0" fontId="20" fillId="0" borderId="0" xfId="3" applyFont="1" applyAlignment="1">
      <alignment horizontal="center" vertical="center"/>
    </xf>
    <xf numFmtId="0" fontId="21" fillId="0" borderId="1" xfId="4" applyFont="1" applyBorder="1" applyAlignment="1">
      <alignment horizontal="center" vertical="center" wrapText="1"/>
    </xf>
    <xf numFmtId="0" fontId="21" fillId="0" borderId="16" xfId="4" applyFont="1" applyBorder="1" applyAlignment="1">
      <alignment horizontal="center" vertical="center" wrapText="1"/>
    </xf>
    <xf numFmtId="0" fontId="26" fillId="0" borderId="1" xfId="4" applyFont="1" applyBorder="1" applyAlignment="1">
      <alignment horizontal="center" vertical="center" wrapText="1"/>
    </xf>
    <xf numFmtId="0" fontId="26" fillId="0" borderId="16" xfId="4" applyFont="1" applyBorder="1" applyAlignment="1">
      <alignment horizontal="center" vertical="center" wrapText="1"/>
    </xf>
    <xf numFmtId="38" fontId="21" fillId="0" borderId="1" xfId="5" applyFont="1" applyFill="1" applyBorder="1" applyAlignment="1">
      <alignment horizontal="center" vertical="center" wrapText="1"/>
    </xf>
    <xf numFmtId="38" fontId="21" fillId="0" borderId="16" xfId="5" applyFont="1" applyFill="1" applyBorder="1" applyAlignment="1">
      <alignment horizontal="center" vertical="center" wrapText="1"/>
    </xf>
    <xf numFmtId="0" fontId="21" fillId="7" borderId="27" xfId="4" applyFont="1" applyFill="1" applyBorder="1" applyAlignment="1">
      <alignment horizontal="center" vertical="center" textRotation="255"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7" borderId="5" xfId="4" applyFont="1" applyFill="1" applyBorder="1" applyAlignment="1">
      <alignment vertical="center" wrapText="1"/>
    </xf>
    <xf numFmtId="0" fontId="21" fillId="7" borderId="6" xfId="4" applyFont="1" applyFill="1" applyBorder="1" applyAlignment="1">
      <alignment vertical="center" wrapText="1"/>
    </xf>
    <xf numFmtId="0" fontId="21" fillId="7" borderId="5" xfId="4" applyFont="1" applyFill="1" applyBorder="1" applyAlignment="1">
      <alignment horizontal="left" vertical="center" wrapText="1"/>
    </xf>
    <xf numFmtId="0" fontId="21" fillId="7" borderId="6" xfId="4" applyFont="1" applyFill="1" applyBorder="1" applyAlignment="1">
      <alignment horizontal="left" vertical="center" wrapText="1"/>
    </xf>
    <xf numFmtId="0" fontId="30" fillId="0" borderId="22" xfId="4" applyFont="1" applyBorder="1" applyAlignment="1">
      <alignment horizontal="center" vertical="center" wrapText="1"/>
    </xf>
    <xf numFmtId="0" fontId="30" fillId="0" borderId="23" xfId="4" applyFont="1" applyBorder="1" applyAlignment="1">
      <alignment horizontal="center" vertical="center" wrapText="1"/>
    </xf>
    <xf numFmtId="0" fontId="30" fillId="0" borderId="24" xfId="4" applyFont="1" applyBorder="1" applyAlignment="1">
      <alignment horizontal="center" vertical="center" wrapText="1"/>
    </xf>
    <xf numFmtId="0" fontId="33" fillId="0" borderId="22" xfId="4" applyFont="1" applyBorder="1" applyAlignment="1">
      <alignment horizontal="center" vertical="center" wrapText="1"/>
    </xf>
    <xf numFmtId="0" fontId="33" fillId="0" borderId="23" xfId="4" applyFont="1" applyBorder="1" applyAlignment="1">
      <alignment horizontal="center" vertical="center" wrapText="1"/>
    </xf>
    <xf numFmtId="0" fontId="33" fillId="0" borderId="24" xfId="4" applyFont="1" applyBorder="1" applyAlignment="1">
      <alignment horizontal="center" vertical="center" wrapText="1"/>
    </xf>
    <xf numFmtId="0" fontId="21" fillId="0" borderId="22"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Alignment="1">
      <alignment horizontal="right" vertical="center"/>
    </xf>
    <xf numFmtId="0" fontId="4" fillId="4" borderId="7" xfId="0" applyFont="1" applyFill="1" applyBorder="1" applyAlignment="1">
      <alignment horizontal="center" vertical="center"/>
    </xf>
    <xf numFmtId="0" fontId="4" fillId="2" borderId="7" xfId="0" applyFont="1" applyFill="1" applyBorder="1" applyAlignment="1">
      <alignment horizontal="left" vertical="center" indent="1"/>
    </xf>
    <xf numFmtId="177" fontId="4" fillId="2" borderId="0" xfId="0" applyNumberFormat="1"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distributed" wrapText="1"/>
    </xf>
    <xf numFmtId="49" fontId="2" fillId="2" borderId="1" xfId="0" applyNumberFormat="1" applyFont="1" applyFill="1" applyBorder="1" applyAlignment="1">
      <alignment horizontal="left" vertical="center" wrapText="1" indent="1"/>
    </xf>
    <xf numFmtId="177" fontId="2" fillId="2" borderId="0" xfId="0" applyNumberFormat="1" applyFont="1" applyFill="1" applyAlignment="1">
      <alignment horizontal="righ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2" fillId="2" borderId="11"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2" fillId="0" borderId="0" xfId="0" applyFont="1" applyAlignment="1">
      <alignment horizontal="right" vertical="center" shrinkToFit="1"/>
    </xf>
    <xf numFmtId="38" fontId="2" fillId="0" borderId="0" xfId="1" applyFont="1" applyFill="1" applyAlignment="1">
      <alignment horizontal="center" vertical="center"/>
    </xf>
    <xf numFmtId="0" fontId="2" fillId="0" borderId="0" xfId="0" applyFont="1" applyAlignment="1">
      <alignment vertical="center" wrapText="1"/>
    </xf>
    <xf numFmtId="0" fontId="2" fillId="0" borderId="0" xfId="0" applyFont="1" applyAlignment="1">
      <alignment horizontal="left" vertical="distributed" wrapText="1"/>
    </xf>
    <xf numFmtId="0" fontId="0" fillId="0" borderId="0" xfId="0" applyAlignment="1">
      <alignment horizontal="left" vertical="distributed" wrapText="1"/>
    </xf>
    <xf numFmtId="0" fontId="2" fillId="0" borderId="0" xfId="0" applyFont="1" applyAlignment="1">
      <alignment horizontal="distributed" vertical="center"/>
    </xf>
    <xf numFmtId="0" fontId="2" fillId="2" borderId="0" xfId="0" applyFont="1" applyFill="1" applyAlignment="1">
      <alignment horizontal="left" vertical="center" shrinkToFit="1"/>
    </xf>
    <xf numFmtId="177" fontId="2" fillId="4" borderId="0" xfId="0" applyNumberFormat="1" applyFont="1" applyFill="1" applyAlignment="1">
      <alignment horizontal="right" vertical="center" shrinkToFit="1"/>
    </xf>
    <xf numFmtId="0" fontId="5" fillId="0" borderId="0" xfId="0" applyFont="1" applyAlignment="1">
      <alignment horizontal="distributed" vertical="center"/>
    </xf>
    <xf numFmtId="0" fontId="2" fillId="2" borderId="0" xfId="0" applyFont="1" applyFill="1" applyAlignment="1">
      <alignment horizontal="left" vertical="center" wrapText="1"/>
    </xf>
    <xf numFmtId="38" fontId="2" fillId="4" borderId="0" xfId="1" applyFont="1" applyFill="1" applyAlignment="1">
      <alignment horizontal="center" vertical="center"/>
    </xf>
    <xf numFmtId="38" fontId="2" fillId="2" borderId="0" xfId="1" applyFont="1" applyFill="1" applyAlignment="1">
      <alignment horizontal="center" vertical="center"/>
    </xf>
    <xf numFmtId="0" fontId="2" fillId="0" borderId="0" xfId="0" applyFont="1" applyAlignment="1">
      <alignment horizontal="center" vertical="distributed" wrapText="1"/>
    </xf>
    <xf numFmtId="0" fontId="2" fillId="0" borderId="0" xfId="0" applyFont="1" applyAlignment="1">
      <alignment horizontal="center" vertical="distributed"/>
    </xf>
    <xf numFmtId="0" fontId="2" fillId="4" borderId="0" xfId="0" applyFont="1" applyFill="1" applyAlignment="1">
      <alignment horizontal="left" vertical="distributed" wrapText="1"/>
    </xf>
    <xf numFmtId="0" fontId="0" fillId="4" borderId="0" xfId="0" applyFill="1" applyAlignment="1">
      <alignment horizontal="left" vertical="distributed" wrapText="1"/>
    </xf>
    <xf numFmtId="0" fontId="2" fillId="4" borderId="0" xfId="0" applyFont="1" applyFill="1" applyAlignment="1">
      <alignment horizontal="left" vertical="top" wrapText="1"/>
    </xf>
    <xf numFmtId="49" fontId="2" fillId="2" borderId="0" xfId="0" applyNumberFormat="1" applyFont="1" applyFill="1" applyAlignment="1">
      <alignment horizontal="left" vertical="center" wrapText="1"/>
    </xf>
    <xf numFmtId="0" fontId="0" fillId="4" borderId="0" xfId="0" applyFill="1" applyAlignment="1">
      <alignment horizontal="left" vertical="top" wrapText="1"/>
    </xf>
    <xf numFmtId="49" fontId="2" fillId="4" borderId="1" xfId="0" applyNumberFormat="1"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5"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1"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0" fontId="2" fillId="2" borderId="0" xfId="0" applyNumberFormat="1" applyFont="1" applyFill="1" applyAlignment="1">
      <alignment horizontal="left" vertical="center" wrapText="1"/>
    </xf>
    <xf numFmtId="0" fontId="2" fillId="2" borderId="0" xfId="0" applyNumberFormat="1" applyFont="1" applyFill="1" applyAlignment="1">
      <alignment horizontal="left" vertical="center" shrinkToFit="1"/>
    </xf>
    <xf numFmtId="38" fontId="4" fillId="2" borderId="2" xfId="1" applyFont="1" applyFill="1" applyBorder="1" applyAlignment="1">
      <alignment horizontal="center" vertical="center" wrapText="1"/>
    </xf>
    <xf numFmtId="38" fontId="4" fillId="2" borderId="4" xfId="1" applyFont="1" applyFill="1" applyBorder="1" applyAlignment="1">
      <alignment horizontal="center" vertical="center" wrapText="1"/>
    </xf>
    <xf numFmtId="38" fontId="4" fillId="2" borderId="3" xfId="1" applyFont="1" applyFill="1" applyBorder="1" applyAlignment="1">
      <alignment horizontal="center" vertical="center" wrapText="1"/>
    </xf>
    <xf numFmtId="0" fontId="22" fillId="0" borderId="0" xfId="0" applyFont="1" applyAlignment="1">
      <alignment horizontal="center" vertical="center"/>
    </xf>
    <xf numFmtId="0" fontId="4" fillId="0" borderId="1" xfId="0" applyFont="1" applyBorder="1" applyAlignment="1">
      <alignment horizontal="center"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25" fillId="4" borderId="2" xfId="2" applyFont="1" applyFill="1" applyBorder="1" applyAlignment="1">
      <alignment horizontal="center" vertical="center"/>
    </xf>
    <xf numFmtId="0" fontId="32" fillId="4" borderId="4" xfId="0" applyFont="1" applyFill="1" applyBorder="1" applyAlignment="1">
      <alignment horizontal="center" vertical="center"/>
    </xf>
    <xf numFmtId="0" fontId="32" fillId="4" borderId="3"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8" xfId="0" applyFont="1" applyBorder="1" applyAlignment="1">
      <alignment horizontal="center" vertical="center" wrapText="1"/>
    </xf>
    <xf numFmtId="0" fontId="4" fillId="4" borderId="0" xfId="0" applyFont="1" applyFill="1" applyBorder="1" applyAlignment="1">
      <alignment vertical="center" wrapText="1"/>
    </xf>
    <xf numFmtId="0" fontId="4" fillId="4" borderId="26" xfId="0" applyFont="1" applyFill="1" applyBorder="1" applyAlignment="1">
      <alignment vertical="center" wrapText="1"/>
    </xf>
    <xf numFmtId="0" fontId="4" fillId="4" borderId="7" xfId="0" applyFont="1" applyFill="1" applyBorder="1" applyAlignment="1">
      <alignment vertical="center" wrapText="1"/>
    </xf>
    <xf numFmtId="0" fontId="4" fillId="4" borderId="28" xfId="0" applyFont="1" applyFill="1" applyBorder="1" applyAlignment="1">
      <alignment vertical="center" wrapText="1"/>
    </xf>
    <xf numFmtId="38" fontId="38" fillId="0" borderId="1" xfId="5" applyFont="1" applyFill="1" applyBorder="1" applyAlignment="1">
      <alignment horizontal="center" vertical="center" wrapText="1"/>
    </xf>
    <xf numFmtId="38" fontId="38" fillId="0" borderId="16" xfId="5" applyFont="1" applyFill="1" applyBorder="1" applyAlignment="1">
      <alignment horizontal="center" vertical="center" wrapText="1"/>
    </xf>
    <xf numFmtId="38" fontId="39" fillId="0" borderId="1" xfId="5" applyFont="1" applyFill="1" applyBorder="1" applyAlignment="1">
      <alignment horizontal="center" vertical="center" wrapText="1"/>
    </xf>
    <xf numFmtId="38" fontId="39" fillId="0" borderId="16" xfId="5" applyFont="1" applyFill="1" applyBorder="1" applyAlignment="1">
      <alignment horizontal="center" vertical="center" wrapText="1"/>
    </xf>
  </cellXfs>
  <cellStyles count="6">
    <cellStyle name="ハイパーリンク" xfId="2" builtinId="8"/>
    <cellStyle name="桁区切り" xfId="1" builtinId="6"/>
    <cellStyle name="桁区切り 2" xfId="5" xr:uid="{9F267DD2-D5E9-4F1C-90DE-CA7B26F08EDF}"/>
    <cellStyle name="標準" xfId="0" builtinId="0"/>
    <cellStyle name="標準 2" xfId="3" xr:uid="{13336886-C6D3-40F8-818A-8141F48F24C3}"/>
    <cellStyle name="標準_２００３年経営革新補助金申請書" xfId="4" xr:uid="{6C77F628-B5EE-4C82-B4DC-CEA96BA3AA16}"/>
  </cellStyles>
  <dxfs count="10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678706" y="504265"/>
          <a:ext cx="3484470" cy="805703"/>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76200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9166412" y="470647"/>
          <a:ext cx="4717117" cy="939053"/>
          <a:chOff x="6943725" y="19050"/>
          <a:chExt cx="3495676" cy="819150"/>
        </a:xfrm>
      </xdr:grpSpPr>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367394</xdr:colOff>
      <xdr:row>36</xdr:row>
      <xdr:rowOff>1</xdr:rowOff>
    </xdr:from>
    <xdr:to>
      <xdr:col>14</xdr:col>
      <xdr:colOff>54429</xdr:colOff>
      <xdr:row>50</xdr:row>
      <xdr:rowOff>598716</xdr:rowOff>
    </xdr:to>
    <xdr:sp macro="" textlink="">
      <xdr:nvSpPr>
        <xdr:cNvPr id="2" name="正方形/長方形 1">
          <a:extLst>
            <a:ext uri="{FF2B5EF4-FFF2-40B4-BE49-F238E27FC236}">
              <a16:creationId xmlns:a16="http://schemas.microsoft.com/office/drawing/2014/main" id="{EAA7D6A3-EE99-4C43-A2BA-8F51037D9A7A}"/>
            </a:ext>
          </a:extLst>
        </xdr:cNvPr>
        <xdr:cNvSpPr/>
      </xdr:nvSpPr>
      <xdr:spPr>
        <a:xfrm>
          <a:off x="7551965" y="8232322"/>
          <a:ext cx="4966607" cy="3252108"/>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当初想定していた業務分野・役割に対する適合性を確認できた</a:t>
          </a:r>
        </a:p>
        <a:p>
          <a:pPr algn="l"/>
          <a:r>
            <a:rPr kumimoji="1" lang="ja-JP" altLang="en-US" sz="1100">
              <a:solidFill>
                <a:sysClr val="windowText" lastClr="000000"/>
              </a:solidFill>
            </a:rPr>
            <a:t>☐ 想定と異なる適性・強み（新たな活用可能性）を把握できた</a:t>
          </a:r>
        </a:p>
        <a:p>
          <a:pPr algn="l"/>
          <a:r>
            <a:rPr kumimoji="1" lang="ja-JP" altLang="en-US" sz="1100">
              <a:solidFill>
                <a:sysClr val="windowText" lastClr="000000"/>
              </a:solidFill>
            </a:rPr>
            <a:t>☐ 外国人材活用に関する具体的な業務イメージを持つことができた</a:t>
          </a:r>
        </a:p>
        <a:p>
          <a:pPr algn="l"/>
          <a:endParaRPr kumimoji="1" lang="ja-JP" altLang="en-US" sz="1100">
            <a:solidFill>
              <a:sysClr val="windowText" lastClr="000000"/>
            </a:solidFill>
          </a:endParaRPr>
        </a:p>
        <a:p>
          <a:pPr algn="l"/>
          <a:r>
            <a:rPr kumimoji="1" lang="ja-JP" altLang="en-US" sz="1100">
              <a:solidFill>
                <a:sysClr val="windowText" lastClr="000000"/>
              </a:solidFill>
            </a:rPr>
            <a:t>☐ 社内における外国人材受入への理解・意識が向上した</a:t>
          </a:r>
        </a:p>
        <a:p>
          <a:pPr algn="l"/>
          <a:r>
            <a:rPr kumimoji="1" lang="ja-JP" altLang="en-US" sz="1100">
              <a:solidFill>
                <a:sysClr val="windowText" lastClr="000000"/>
              </a:solidFill>
            </a:rPr>
            <a:t>☐ 受入に必要な指導体制・サポート体制の課題が明確になった</a:t>
          </a:r>
        </a:p>
        <a:p>
          <a:pPr algn="l"/>
          <a:r>
            <a:rPr kumimoji="1" lang="ja-JP" altLang="en-US" sz="1100">
              <a:solidFill>
                <a:sysClr val="windowText" lastClr="000000"/>
              </a:solidFill>
            </a:rPr>
            <a:t>☐ 言語・コミュニケーション面での課題が明確になった</a:t>
          </a:r>
        </a:p>
        <a:p>
          <a:pPr algn="l"/>
          <a:r>
            <a:rPr kumimoji="1" lang="ja-JP" altLang="en-US" sz="1100">
              <a:solidFill>
                <a:sysClr val="windowText" lastClr="000000"/>
              </a:solidFill>
            </a:rPr>
            <a:t>☐ 業務の切り出し・設計に関する課題が明確になった</a:t>
          </a:r>
        </a:p>
        <a:p>
          <a:pPr algn="l"/>
          <a:endParaRPr kumimoji="1" lang="ja-JP" altLang="en-US" sz="1100">
            <a:solidFill>
              <a:sysClr val="windowText" lastClr="000000"/>
            </a:solidFill>
          </a:endParaRPr>
        </a:p>
        <a:p>
          <a:pPr algn="l"/>
          <a:r>
            <a:rPr kumimoji="1" lang="ja-JP" altLang="en-US" sz="1100">
              <a:solidFill>
                <a:sysClr val="windowText" lastClr="000000"/>
              </a:solidFill>
            </a:rPr>
            <a:t>☐ 自社における外国人材活用の可能性を具体的に検討できた</a:t>
          </a:r>
        </a:p>
        <a:p>
          <a:pPr algn="l"/>
          <a:r>
            <a:rPr kumimoji="1" lang="ja-JP" altLang="en-US" sz="1100">
              <a:solidFill>
                <a:sysClr val="windowText" lastClr="000000"/>
              </a:solidFill>
            </a:rPr>
            <a:t>☐ 今後の採用・受入に向けた社内検討が進んだ（方針・体制等）</a:t>
          </a:r>
        </a:p>
        <a:p>
          <a:pPr algn="l"/>
          <a:endParaRPr kumimoji="1" lang="ja-JP" altLang="en-US" sz="1100">
            <a:solidFill>
              <a:sysClr val="windowText" lastClr="000000"/>
            </a:solidFill>
          </a:endParaRPr>
        </a:p>
        <a:p>
          <a:pPr algn="l"/>
          <a:r>
            <a:rPr kumimoji="1" lang="ja-JP" altLang="en-US" sz="1100">
              <a:solidFill>
                <a:sysClr val="windowText" lastClr="000000"/>
              </a:solidFill>
            </a:rPr>
            <a:t>☐ その他（　　　　　　　　　　　　　　　　　　　　　　）</a:t>
          </a:r>
        </a:p>
      </xdr:txBody>
    </xdr:sp>
    <xdr:clientData/>
  </xdr:twoCellAnchor>
  <xdr:twoCellAnchor>
    <xdr:from>
      <xdr:col>15</xdr:col>
      <xdr:colOff>166008</xdr:colOff>
      <xdr:row>35</xdr:row>
      <xdr:rowOff>381001</xdr:rowOff>
    </xdr:from>
    <xdr:to>
      <xdr:col>22</xdr:col>
      <xdr:colOff>544287</xdr:colOff>
      <xdr:row>51</xdr:row>
      <xdr:rowOff>816429</xdr:rowOff>
    </xdr:to>
    <xdr:sp macro="" textlink="">
      <xdr:nvSpPr>
        <xdr:cNvPr id="14" name="正方形/長方形 13">
          <a:extLst>
            <a:ext uri="{FF2B5EF4-FFF2-40B4-BE49-F238E27FC236}">
              <a16:creationId xmlns:a16="http://schemas.microsoft.com/office/drawing/2014/main" id="{167BCDF9-C41D-40AD-9EE2-60723D989B92}"/>
            </a:ext>
          </a:extLst>
        </xdr:cNvPr>
        <xdr:cNvSpPr/>
      </xdr:nvSpPr>
      <xdr:spPr>
        <a:xfrm>
          <a:off x="13310508" y="7239001"/>
          <a:ext cx="5140779" cy="4395107"/>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受入にあたっての課題</a:t>
          </a:r>
          <a:r>
            <a:rPr kumimoji="1" lang="en-US" altLang="ja-JP" sz="1100">
              <a:solidFill>
                <a:sysClr val="windowText" lastClr="000000"/>
              </a:solidFill>
            </a:rPr>
            <a:t>】</a:t>
          </a:r>
        </a:p>
        <a:p>
          <a:pPr algn="l"/>
          <a:r>
            <a:rPr kumimoji="1" lang="ja-JP" altLang="en-US" sz="1100">
              <a:solidFill>
                <a:sysClr val="windowText" lastClr="000000"/>
              </a:solidFill>
            </a:rPr>
            <a:t>☐ 業務内容の切り出し・設計が十分にできなかった</a:t>
          </a:r>
        </a:p>
        <a:p>
          <a:pPr algn="l"/>
          <a:r>
            <a:rPr kumimoji="1" lang="ja-JP" altLang="en-US" sz="1100">
              <a:solidFill>
                <a:sysClr val="windowText" lastClr="000000"/>
              </a:solidFill>
            </a:rPr>
            <a:t>☐ 学生の専門性・スキルと業務内容のマッチングが難しかった</a:t>
          </a:r>
        </a:p>
        <a:p>
          <a:pPr algn="l"/>
          <a:endParaRPr kumimoji="1" lang="ja-JP" altLang="en-US" sz="1100">
            <a:solidFill>
              <a:sysClr val="windowText" lastClr="000000"/>
            </a:solidFill>
          </a:endParaRPr>
        </a:p>
        <a:p>
          <a:pPr algn="l"/>
          <a:r>
            <a:rPr kumimoji="1" lang="ja-JP" altLang="en-US" sz="1100">
              <a:solidFill>
                <a:sysClr val="windowText" lastClr="000000"/>
              </a:solidFill>
            </a:rPr>
            <a:t>☐ 指導担当者の確保や指導体制の構築が十分でなかった</a:t>
          </a:r>
        </a:p>
        <a:p>
          <a:pPr algn="l"/>
          <a:r>
            <a:rPr kumimoji="1" lang="ja-JP" altLang="en-US" sz="1100">
              <a:solidFill>
                <a:sysClr val="windowText" lastClr="000000"/>
              </a:solidFill>
            </a:rPr>
            <a:t>☐ 指導・コミュニケーションに要する社内負担が想定より大きかった</a:t>
          </a:r>
        </a:p>
        <a:p>
          <a:pPr algn="l"/>
          <a:endParaRPr kumimoji="1" lang="ja-JP" altLang="en-US" sz="1100">
            <a:solidFill>
              <a:sysClr val="windowText" lastClr="000000"/>
            </a:solidFill>
          </a:endParaRPr>
        </a:p>
        <a:p>
          <a:pPr algn="l"/>
          <a:r>
            <a:rPr kumimoji="1" lang="ja-JP" altLang="en-US" sz="1100">
              <a:solidFill>
                <a:sysClr val="windowText" lastClr="000000"/>
              </a:solidFill>
            </a:rPr>
            <a:t>☐ 日本語または外国語によるコミュニケーションに課題があった</a:t>
          </a:r>
        </a:p>
        <a:p>
          <a:pPr algn="l"/>
          <a:r>
            <a:rPr kumimoji="1" lang="ja-JP" altLang="en-US" sz="1100">
              <a:solidFill>
                <a:sysClr val="windowText" lastClr="000000"/>
              </a:solidFill>
            </a:rPr>
            <a:t>☐ 業務上必要な言語レベルと学生の語学力にギャップがあった</a:t>
          </a:r>
        </a:p>
        <a:p>
          <a:pPr algn="l"/>
          <a:endParaRPr kumimoji="1" lang="ja-JP" altLang="en-US" sz="1100">
            <a:solidFill>
              <a:sysClr val="windowText" lastClr="000000"/>
            </a:solidFill>
          </a:endParaRPr>
        </a:p>
        <a:p>
          <a:pPr algn="l"/>
          <a:r>
            <a:rPr kumimoji="1" lang="ja-JP" altLang="en-US" sz="1100">
              <a:solidFill>
                <a:sysClr val="windowText" lastClr="000000"/>
              </a:solidFill>
            </a:rPr>
            <a:t>☐ 受入にあたっての社内理解・協力体制の構築が難しかった</a:t>
          </a:r>
        </a:p>
        <a:p>
          <a:pPr algn="l"/>
          <a:r>
            <a:rPr kumimoji="1" lang="ja-JP" altLang="en-US" sz="1100">
              <a:solidFill>
                <a:sysClr val="windowText" lastClr="000000"/>
              </a:solidFill>
            </a:rPr>
            <a:t>☐ 社内における受入ノウハウや経験が不足していた</a:t>
          </a:r>
        </a:p>
        <a:p>
          <a:pPr algn="l"/>
          <a:endParaRPr kumimoji="1" lang="ja-JP" altLang="en-US" sz="1100">
            <a:solidFill>
              <a:sysClr val="windowText" lastClr="000000"/>
            </a:solidFill>
          </a:endParaRPr>
        </a:p>
        <a:p>
          <a:pPr algn="l"/>
          <a:r>
            <a:rPr kumimoji="1" lang="ja-JP" altLang="en-US" sz="1100">
              <a:solidFill>
                <a:sysClr val="windowText" lastClr="000000"/>
              </a:solidFill>
            </a:rPr>
            <a:t>☐ 在留資格・手続き等に関する理解や対応に課題があった</a:t>
          </a:r>
        </a:p>
        <a:p>
          <a:pPr algn="l"/>
          <a:r>
            <a:rPr kumimoji="1" lang="ja-JP" altLang="en-US" sz="1100">
              <a:solidFill>
                <a:sysClr val="windowText" lastClr="000000"/>
              </a:solidFill>
            </a:rPr>
            <a:t>☐ 生活面の支援（住居、生活環境等）に関する対応が負担となった</a:t>
          </a:r>
        </a:p>
        <a:p>
          <a:pPr algn="l"/>
          <a:endParaRPr kumimoji="1" lang="ja-JP" altLang="en-US" sz="1100">
            <a:solidFill>
              <a:sysClr val="windowText" lastClr="000000"/>
            </a:solidFill>
          </a:endParaRPr>
        </a:p>
        <a:p>
          <a:pPr algn="l"/>
          <a:r>
            <a:rPr kumimoji="1" lang="ja-JP" altLang="en-US" sz="1100">
              <a:solidFill>
                <a:sysClr val="windowText" lastClr="000000"/>
              </a:solidFill>
            </a:rPr>
            <a:t>☐ 受入期間やスケジュールの設定が適切でなかった</a:t>
          </a:r>
        </a:p>
        <a:p>
          <a:pPr algn="l"/>
          <a:endParaRPr kumimoji="1" lang="ja-JP" altLang="en-US" sz="1100">
            <a:solidFill>
              <a:sysClr val="windowText" lastClr="000000"/>
            </a:solidFill>
          </a:endParaRPr>
        </a:p>
        <a:p>
          <a:pPr algn="l"/>
          <a:r>
            <a:rPr kumimoji="1" lang="ja-JP" altLang="en-US" sz="1100">
              <a:solidFill>
                <a:sysClr val="windowText" lastClr="000000"/>
              </a:solidFill>
            </a:rPr>
            <a:t>☐ その他（　　　　　　　　　　　　　　　　　　　　　　）</a:t>
          </a:r>
        </a:p>
      </xdr:txBody>
    </xdr:sp>
    <xdr:clientData/>
  </xdr:twoCellAnchor>
  <xdr:twoCellAnchor>
    <xdr:from>
      <xdr:col>9</xdr:col>
      <xdr:colOff>359228</xdr:colOff>
      <xdr:row>51</xdr:row>
      <xdr:rowOff>314414</xdr:rowOff>
    </xdr:from>
    <xdr:to>
      <xdr:col>14</xdr:col>
      <xdr:colOff>226150</xdr:colOff>
      <xdr:row>55</xdr:row>
      <xdr:rowOff>27215</xdr:rowOff>
    </xdr:to>
    <xdr:sp macro="" textlink="">
      <xdr:nvSpPr>
        <xdr:cNvPr id="15" name="正方形/長方形 14">
          <a:extLst>
            <a:ext uri="{FF2B5EF4-FFF2-40B4-BE49-F238E27FC236}">
              <a16:creationId xmlns:a16="http://schemas.microsoft.com/office/drawing/2014/main" id="{D5D8CCE7-2B5F-41A9-8BC3-9DCD63BF5A67}"/>
            </a:ext>
          </a:extLst>
        </xdr:cNvPr>
        <xdr:cNvSpPr/>
      </xdr:nvSpPr>
      <xdr:spPr>
        <a:xfrm>
          <a:off x="7543799" y="11689985"/>
          <a:ext cx="5146494" cy="1046301"/>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採用意向</a:t>
          </a:r>
          <a:r>
            <a:rPr kumimoji="1" lang="en-US" altLang="ja-JP" sz="1100">
              <a:solidFill>
                <a:sysClr val="windowText" lastClr="000000"/>
              </a:solidFill>
            </a:rPr>
            <a:t>】</a:t>
          </a:r>
        </a:p>
        <a:p>
          <a:pPr algn="l"/>
          <a:r>
            <a:rPr kumimoji="1" lang="ja-JP" altLang="en-US" sz="1100">
              <a:solidFill>
                <a:sysClr val="windowText" lastClr="000000"/>
              </a:solidFill>
            </a:rPr>
            <a:t>☐ 採用予定（内定・採用に向けた手続き等を進めている／進める予定）</a:t>
          </a:r>
        </a:p>
        <a:p>
          <a:pPr algn="l"/>
          <a:r>
            <a:rPr kumimoji="1" lang="ja-JP" altLang="en-US" sz="1100">
              <a:solidFill>
                <a:sysClr val="windowText" lastClr="000000"/>
              </a:solidFill>
            </a:rPr>
            <a:t>☐ 検討中</a:t>
          </a:r>
        </a:p>
        <a:p>
          <a:pPr algn="l"/>
          <a:r>
            <a:rPr kumimoji="1" lang="ja-JP" altLang="en-US" sz="1100">
              <a:solidFill>
                <a:sysClr val="windowText" lastClr="000000"/>
              </a:solidFill>
            </a:rPr>
            <a:t>☐ 見送る予定</a:t>
          </a:r>
        </a:p>
      </xdr:txBody>
    </xdr:sp>
    <xdr:clientData/>
  </xdr:twoCellAnchor>
  <xdr:twoCellAnchor>
    <xdr:from>
      <xdr:col>9</xdr:col>
      <xdr:colOff>230324</xdr:colOff>
      <xdr:row>60</xdr:row>
      <xdr:rowOff>40820</xdr:rowOff>
    </xdr:from>
    <xdr:to>
      <xdr:col>14</xdr:col>
      <xdr:colOff>87086</xdr:colOff>
      <xdr:row>70</xdr:row>
      <xdr:rowOff>122464</xdr:rowOff>
    </xdr:to>
    <xdr:sp macro="" textlink="">
      <xdr:nvSpPr>
        <xdr:cNvPr id="16" name="正方形/長方形 15">
          <a:extLst>
            <a:ext uri="{FF2B5EF4-FFF2-40B4-BE49-F238E27FC236}">
              <a16:creationId xmlns:a16="http://schemas.microsoft.com/office/drawing/2014/main" id="{2D7255D6-4844-4CE4-A7A8-4BA6057DFED3}"/>
            </a:ext>
          </a:extLst>
        </xdr:cNvPr>
        <xdr:cNvSpPr/>
      </xdr:nvSpPr>
      <xdr:spPr>
        <a:xfrm>
          <a:off x="7414895" y="13525499"/>
          <a:ext cx="5136334" cy="1578429"/>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今後の外国人材の受入・採用に関する意向</a:t>
          </a:r>
          <a:r>
            <a:rPr kumimoji="1" lang="en-US" altLang="ja-JP" sz="1100">
              <a:solidFill>
                <a:sysClr val="windowText" lastClr="000000"/>
              </a:solidFill>
            </a:rPr>
            <a:t>】</a:t>
          </a:r>
        </a:p>
        <a:p>
          <a:pPr algn="l"/>
          <a:r>
            <a:rPr kumimoji="1" lang="ja-JP" altLang="en-US" sz="1100">
              <a:solidFill>
                <a:sysClr val="windowText" lastClr="000000"/>
              </a:solidFill>
            </a:rPr>
            <a:t>☐ 積極的に進めたい（具体的な採用・受入の実施を検討・予定している）</a:t>
          </a:r>
        </a:p>
        <a:p>
          <a:pPr algn="l"/>
          <a:r>
            <a:rPr kumimoji="1" lang="ja-JP" altLang="en-US" sz="1100">
              <a:solidFill>
                <a:sysClr val="windowText" lastClr="000000"/>
              </a:solidFill>
            </a:rPr>
            <a:t>☐ 条件が整えば実施を検討したい（人材要件・体制・時期等の条件次第）</a:t>
          </a:r>
        </a:p>
        <a:p>
          <a:pPr algn="l"/>
          <a:r>
            <a:rPr kumimoji="1" lang="ja-JP" altLang="en-US" sz="1100">
              <a:solidFill>
                <a:sysClr val="windowText" lastClr="000000"/>
              </a:solidFill>
            </a:rPr>
            <a:t>☐ 現時点では予定はないが、関心はある</a:t>
          </a:r>
        </a:p>
        <a:p>
          <a:pPr algn="l"/>
          <a:r>
            <a:rPr kumimoji="1" lang="ja-JP" altLang="en-US" sz="1100">
              <a:solidFill>
                <a:sysClr val="windowText" lastClr="000000"/>
              </a:solidFill>
            </a:rPr>
            <a:t>☐ 現時点では予定なし</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8030</xdr:colOff>
      <xdr:row>3</xdr:row>
      <xdr:rowOff>265765</xdr:rowOff>
    </xdr:from>
    <xdr:to>
      <xdr:col>18</xdr:col>
      <xdr:colOff>133910</xdr:colOff>
      <xdr:row>6</xdr:row>
      <xdr:rowOff>264645</xdr:rowOff>
    </xdr:to>
    <xdr:grpSp>
      <xdr:nvGrpSpPr>
        <xdr:cNvPr id="3" name="グループ化 2">
          <a:extLst>
            <a:ext uri="{FF2B5EF4-FFF2-40B4-BE49-F238E27FC236}">
              <a16:creationId xmlns:a16="http://schemas.microsoft.com/office/drawing/2014/main" id="{2CF4D796-3634-40DB-B341-89800A7329A6}"/>
            </a:ext>
          </a:extLst>
        </xdr:cNvPr>
        <xdr:cNvGrpSpPr/>
      </xdr:nvGrpSpPr>
      <xdr:grpSpPr>
        <a:xfrm>
          <a:off x="10082118" y="758824"/>
          <a:ext cx="3487645" cy="816909"/>
          <a:chOff x="6943725" y="19050"/>
          <a:chExt cx="3495676" cy="819150"/>
        </a:xfrm>
      </xdr:grpSpPr>
      <xdr:sp macro="" textlink="">
        <xdr:nvSpPr>
          <xdr:cNvPr id="4" name="テキスト ボックス 3">
            <a:extLst>
              <a:ext uri="{FF2B5EF4-FFF2-40B4-BE49-F238E27FC236}">
                <a16:creationId xmlns:a16="http://schemas.microsoft.com/office/drawing/2014/main" id="{369EBD1D-0D25-4868-B7A1-6755709FEABC}"/>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5" name="正方形/長方形 4">
            <a:extLst>
              <a:ext uri="{FF2B5EF4-FFF2-40B4-BE49-F238E27FC236}">
                <a16:creationId xmlns:a16="http://schemas.microsoft.com/office/drawing/2014/main" id="{B91B77D6-EA34-4480-B5EF-DE63FB48DA3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42928871-4E23-40E4-BB0B-785F43D95431}"/>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2" name="グループ化 1">
          <a:extLst>
            <a:ext uri="{FF2B5EF4-FFF2-40B4-BE49-F238E27FC236}">
              <a16:creationId xmlns:a16="http://schemas.microsoft.com/office/drawing/2014/main" id="{7C6D359E-8E62-41B4-B18E-4CD3EE9CD984}"/>
            </a:ext>
          </a:extLst>
        </xdr:cNvPr>
        <xdr:cNvGrpSpPr/>
      </xdr:nvGrpSpPr>
      <xdr:grpSpPr>
        <a:xfrm>
          <a:off x="6678706" y="504265"/>
          <a:ext cx="3484470" cy="805703"/>
          <a:chOff x="6943725" y="19050"/>
          <a:chExt cx="3495676" cy="819150"/>
        </a:xfrm>
      </xdr:grpSpPr>
      <xdr:sp macro="" textlink="">
        <xdr:nvSpPr>
          <xdr:cNvPr id="3" name="テキスト ボックス 2">
            <a:extLst>
              <a:ext uri="{FF2B5EF4-FFF2-40B4-BE49-F238E27FC236}">
                <a16:creationId xmlns:a16="http://schemas.microsoft.com/office/drawing/2014/main" id="{A43DE8E2-2F97-43A0-8E14-66B606AB7FD2}"/>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F892D8A-A3EF-4F64-922B-E3D1978E184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DD3B59A-9F32-4F06-A7DC-2B458F7367F6}"/>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134470</xdr:colOff>
      <xdr:row>45</xdr:row>
      <xdr:rowOff>56029</xdr:rowOff>
    </xdr:from>
    <xdr:to>
      <xdr:col>8</xdr:col>
      <xdr:colOff>493057</xdr:colOff>
      <xdr:row>49</xdr:row>
      <xdr:rowOff>156882</xdr:rowOff>
    </xdr:to>
    <xdr:sp macro="" textlink="">
      <xdr:nvSpPr>
        <xdr:cNvPr id="6" name="テキスト ボックス 5">
          <a:extLst>
            <a:ext uri="{FF2B5EF4-FFF2-40B4-BE49-F238E27FC236}">
              <a16:creationId xmlns:a16="http://schemas.microsoft.com/office/drawing/2014/main" id="{9472BA3F-0FFE-4721-B26C-75A978FDE91F}"/>
            </a:ext>
          </a:extLst>
        </xdr:cNvPr>
        <xdr:cNvSpPr txBox="1"/>
      </xdr:nvSpPr>
      <xdr:spPr>
        <a:xfrm>
          <a:off x="134470" y="8213911"/>
          <a:ext cx="5793440" cy="773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（注）①別紙として積算の内訳を添付すること。</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　　　②課税事業者の場合であっても、単純に補助金の１０％相当額が消費税および</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　　　　地方消費税に係る仕入控除税額による減額等の対象額ではない。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172325" y="514350"/>
          <a:ext cx="3495676" cy="819150"/>
          <a:chOff x="6943725" y="19050"/>
          <a:chExt cx="3495676"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392207</xdr:colOff>
      <xdr:row>1</xdr:row>
      <xdr:rowOff>145676</xdr:rowOff>
    </xdr:from>
    <xdr:to>
      <xdr:col>11</xdr:col>
      <xdr:colOff>1501588</xdr:colOff>
      <xdr:row>6</xdr:row>
      <xdr:rowOff>89648</xdr:rowOff>
    </xdr:to>
    <xdr:grpSp>
      <xdr:nvGrpSpPr>
        <xdr:cNvPr id="2" name="グループ化 1">
          <a:extLst>
            <a:ext uri="{FF2B5EF4-FFF2-40B4-BE49-F238E27FC236}">
              <a16:creationId xmlns:a16="http://schemas.microsoft.com/office/drawing/2014/main" id="{60627523-5295-42F6-9C81-CC9720A34EF2}"/>
            </a:ext>
          </a:extLst>
        </xdr:cNvPr>
        <xdr:cNvGrpSpPr/>
      </xdr:nvGrpSpPr>
      <xdr:grpSpPr>
        <a:xfrm>
          <a:off x="7496736" y="302558"/>
          <a:ext cx="3350558" cy="885266"/>
          <a:chOff x="7496736" y="145676"/>
          <a:chExt cx="3350558" cy="885266"/>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7496736" y="145676"/>
            <a:ext cx="3350558" cy="885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647375" y="241859"/>
            <a:ext cx="418895" cy="103253"/>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58581" y="474914"/>
            <a:ext cx="418895" cy="10325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12</xdr:col>
      <xdr:colOff>185057</xdr:colOff>
      <xdr:row>6</xdr:row>
      <xdr:rowOff>8619</xdr:rowOff>
    </xdr:from>
    <xdr:to>
      <xdr:col>20</xdr:col>
      <xdr:colOff>208524</xdr:colOff>
      <xdr:row>17</xdr:row>
      <xdr:rowOff>157625</xdr:rowOff>
    </xdr:to>
    <xdr:pic>
      <xdr:nvPicPr>
        <xdr:cNvPr id="6" name="図 5">
          <a:extLst>
            <a:ext uri="{FF2B5EF4-FFF2-40B4-BE49-F238E27FC236}">
              <a16:creationId xmlns:a16="http://schemas.microsoft.com/office/drawing/2014/main" id="{99E0BE92-34D9-4E55-86E9-6B5265494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92593" y="920298"/>
          <a:ext cx="5466324" cy="3033720"/>
        </a:xfrm>
        <a:prstGeom prst="rect">
          <a:avLst/>
        </a:prstGeom>
        <a:solidFill>
          <a:schemeClr val="bg1"/>
        </a:solidFill>
      </xdr:spPr>
    </xdr:pic>
    <xdr:clientData/>
  </xdr:twoCellAnchor>
  <xdr:twoCellAnchor editAs="oneCell">
    <xdr:from>
      <xdr:col>12</xdr:col>
      <xdr:colOff>157843</xdr:colOff>
      <xdr:row>17</xdr:row>
      <xdr:rowOff>407488</xdr:rowOff>
    </xdr:from>
    <xdr:to>
      <xdr:col>21</xdr:col>
      <xdr:colOff>263536</xdr:colOff>
      <xdr:row>39</xdr:row>
      <xdr:rowOff>234214</xdr:rowOff>
    </xdr:to>
    <xdr:pic>
      <xdr:nvPicPr>
        <xdr:cNvPr id="7" name="図 6">
          <a:extLst>
            <a:ext uri="{FF2B5EF4-FFF2-40B4-BE49-F238E27FC236}">
              <a16:creationId xmlns:a16="http://schemas.microsoft.com/office/drawing/2014/main" id="{B7373A7C-087E-414A-9680-4062C3FF5C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843" y="4203881"/>
          <a:ext cx="6228907" cy="5555333"/>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247650</xdr:colOff>
      <xdr:row>4</xdr:row>
      <xdr:rowOff>57150</xdr:rowOff>
    </xdr:from>
    <xdr:to>
      <xdr:col>15</xdr:col>
      <xdr:colOff>58645</xdr:colOff>
      <xdr:row>6</xdr:row>
      <xdr:rowOff>322729</xdr:rowOff>
    </xdr:to>
    <xdr:grpSp>
      <xdr:nvGrpSpPr>
        <xdr:cNvPr id="5" name="グループ化 4">
          <a:extLst>
            <a:ext uri="{FF2B5EF4-FFF2-40B4-BE49-F238E27FC236}">
              <a16:creationId xmlns:a16="http://schemas.microsoft.com/office/drawing/2014/main" id="{D3ED7C62-8222-49A4-8C86-E5F8BD5C5416}"/>
            </a:ext>
          </a:extLst>
        </xdr:cNvPr>
        <xdr:cNvGrpSpPr/>
      </xdr:nvGrpSpPr>
      <xdr:grpSpPr>
        <a:xfrm>
          <a:off x="7363385" y="863974"/>
          <a:ext cx="3464113" cy="769843"/>
          <a:chOff x="6943725" y="19050"/>
          <a:chExt cx="3495676" cy="819150"/>
        </a:xfrm>
      </xdr:grpSpPr>
      <xdr:sp macro="" textlink="">
        <xdr:nvSpPr>
          <xdr:cNvPr id="6" name="テキスト ボックス 5">
            <a:extLst>
              <a:ext uri="{FF2B5EF4-FFF2-40B4-BE49-F238E27FC236}">
                <a16:creationId xmlns:a16="http://schemas.microsoft.com/office/drawing/2014/main" id="{D4260486-825B-4CB2-9F12-03E7B572BCE1}"/>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7" name="正方形/長方形 6">
            <a:extLst>
              <a:ext uri="{FF2B5EF4-FFF2-40B4-BE49-F238E27FC236}">
                <a16:creationId xmlns:a16="http://schemas.microsoft.com/office/drawing/2014/main" id="{24F6D9FA-8E1B-422F-A883-C17CDABFCC8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5DDC8B9-1F91-4145-91B0-A4CBDC2BE7BE}"/>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22412</xdr:colOff>
      <xdr:row>10</xdr:row>
      <xdr:rowOff>78441</xdr:rowOff>
    </xdr:from>
    <xdr:to>
      <xdr:col>7</xdr:col>
      <xdr:colOff>851648</xdr:colOff>
      <xdr:row>13</xdr:row>
      <xdr:rowOff>156882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2412" y="2252382"/>
          <a:ext cx="5849471" cy="2913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000" i="0">
              <a:latin typeface="BIZ UDゴシック" panose="020B0400000000000000" pitchFamily="49" charset="-128"/>
              <a:ea typeface="BIZ UDゴシック" panose="020B0400000000000000" pitchFamily="49" charset="-128"/>
            </a:rPr>
            <a:t>１ 自己または自社もしくは自社の役員等が、次の各号のいずれにも該当する者ではありません。</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(1) </a:t>
          </a:r>
          <a:r>
            <a:rPr kumimoji="1" lang="ja-JP" altLang="en-US" sz="1000" i="0">
              <a:latin typeface="BIZ UDゴシック" panose="020B0400000000000000" pitchFamily="49" charset="-128"/>
              <a:ea typeface="BIZ UDゴシック" panose="020B0400000000000000" pitchFamily="49" charset="-128"/>
            </a:rPr>
            <a:t>暴力団（暴力団員による不当な行為の防止等に関する法律（平成３年法律第 </a:t>
          </a:r>
          <a:r>
            <a:rPr kumimoji="1" lang="en-US" altLang="ja-JP" sz="1000" i="0">
              <a:latin typeface="BIZ UDゴシック" panose="020B0400000000000000" pitchFamily="49" charset="-128"/>
              <a:ea typeface="BIZ UDゴシック" panose="020B0400000000000000" pitchFamily="49" charset="-128"/>
            </a:rPr>
            <a:t>77 </a:t>
          </a:r>
          <a:r>
            <a:rPr kumimoji="1" lang="ja-JP" altLang="en-US" sz="1000" i="0">
              <a:latin typeface="BIZ UDゴシック" panose="020B0400000000000000" pitchFamily="49" charset="-128"/>
              <a:ea typeface="BIZ UDゴシック" panose="020B0400000000000000" pitchFamily="49" charset="-128"/>
            </a:rPr>
            <a:t>号。以下「法」という。）第２条第２号に規定する暴力団をいう。以下同じ。）</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(2) </a:t>
          </a:r>
          <a:r>
            <a:rPr kumimoji="1" lang="ja-JP" altLang="en-US" sz="1000" i="0">
              <a:latin typeface="BIZ UDゴシック" panose="020B0400000000000000" pitchFamily="49" charset="-128"/>
              <a:ea typeface="BIZ UDゴシック" panose="020B0400000000000000" pitchFamily="49" charset="-128"/>
            </a:rPr>
            <a:t>暴力団員（法第２条第６号に規定する暴力団員をいう。以下同じ。）</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(3) </a:t>
          </a:r>
          <a:r>
            <a:rPr kumimoji="1" lang="ja-JP" altLang="en-US" sz="1000" i="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(4) </a:t>
          </a:r>
          <a:r>
            <a:rPr kumimoji="1" lang="ja-JP" altLang="en-US" sz="1000" i="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(5) </a:t>
          </a:r>
          <a:r>
            <a:rPr kumimoji="1" lang="ja-JP" altLang="en-US" sz="1000" i="0">
              <a:latin typeface="BIZ UDゴシック" panose="020B0400000000000000" pitchFamily="49" charset="-128"/>
              <a:ea typeface="BIZ UDゴシック" panose="020B0400000000000000" pitchFamily="49" charset="-128"/>
            </a:rPr>
            <a:t>暴力団または暴力団員と社会的に非難されるべき関係を有している者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(6) </a:t>
          </a:r>
          <a:r>
            <a:rPr kumimoji="1" lang="ja-JP" altLang="en-US" sz="1000" i="0">
              <a:latin typeface="BIZ UDゴシック" panose="020B0400000000000000" pitchFamily="49" charset="-128"/>
              <a:ea typeface="BIZ UDゴシック" panose="020B0400000000000000" pitchFamily="49" charset="-128"/>
            </a:rPr>
            <a:t>上記</a:t>
          </a:r>
          <a:r>
            <a:rPr kumimoji="1" lang="en-US" altLang="ja-JP" sz="1000" i="0">
              <a:latin typeface="BIZ UDゴシック" panose="020B0400000000000000" pitchFamily="49" charset="-128"/>
              <a:ea typeface="BIZ UDゴシック" panose="020B0400000000000000" pitchFamily="49" charset="-128"/>
            </a:rPr>
            <a:t>(1)</a:t>
          </a:r>
          <a:r>
            <a:rPr kumimoji="1" lang="ja-JP" altLang="en-US" sz="1000" i="0">
              <a:latin typeface="BIZ UDゴシック" panose="020B0400000000000000" pitchFamily="49" charset="-128"/>
              <a:ea typeface="BIZ UDゴシック" panose="020B0400000000000000" pitchFamily="49" charset="-128"/>
            </a:rPr>
            <a:t>から</a:t>
          </a:r>
          <a:r>
            <a:rPr kumimoji="1" lang="en-US" altLang="ja-JP" sz="1000" i="0">
              <a:latin typeface="BIZ UDゴシック" panose="020B0400000000000000" pitchFamily="49" charset="-128"/>
              <a:ea typeface="BIZ UDゴシック" panose="020B0400000000000000" pitchFamily="49" charset="-128"/>
            </a:rPr>
            <a:t>(5)</a:t>
          </a:r>
          <a:r>
            <a:rPr kumimoji="1" lang="ja-JP" altLang="en-US" sz="1000" i="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000" i="0">
              <a:latin typeface="BIZ UDゴシック" panose="020B0400000000000000" pitchFamily="49" charset="-128"/>
              <a:ea typeface="BIZ UDゴシック" panose="020B0400000000000000" pitchFamily="49" charset="-128"/>
            </a:rPr>
            <a:t>２　１の</a:t>
          </a:r>
          <a:r>
            <a:rPr kumimoji="1" lang="en-US" altLang="ja-JP" sz="1000" i="0">
              <a:latin typeface="BIZ UDゴシック" panose="020B0400000000000000" pitchFamily="49" charset="-128"/>
              <a:ea typeface="BIZ UDゴシック" panose="020B0400000000000000" pitchFamily="49" charset="-128"/>
            </a:rPr>
            <a:t>(2)</a:t>
          </a:r>
          <a:r>
            <a:rPr kumimoji="1" lang="ja-JP" altLang="en-US" sz="1000" i="0">
              <a:latin typeface="BIZ UDゴシック" panose="020B0400000000000000" pitchFamily="49" charset="-128"/>
              <a:ea typeface="BIZ UDゴシック" panose="020B0400000000000000" pitchFamily="49" charset="-128"/>
            </a:rPr>
            <a:t>から</a:t>
          </a:r>
          <a:r>
            <a:rPr kumimoji="1" lang="en-US" altLang="ja-JP" sz="1000" i="0">
              <a:latin typeface="BIZ UDゴシック" panose="020B0400000000000000" pitchFamily="49" charset="-128"/>
              <a:ea typeface="BIZ UDゴシック" panose="020B0400000000000000" pitchFamily="49" charset="-128"/>
            </a:rPr>
            <a:t>(6)</a:t>
          </a:r>
          <a:r>
            <a:rPr kumimoji="1" lang="ja-JP" altLang="en-US" sz="1000" i="0">
              <a:latin typeface="BIZ UDゴシック" panose="020B0400000000000000" pitchFamily="49" charset="-128"/>
              <a:ea typeface="BIZ UDゴシック" panose="020B0400000000000000" pitchFamily="49" charset="-128"/>
            </a:rPr>
            <a:t>までに掲げる者が、その経営に実質的に関与している法人その他の団体または個人ではありません。</a:t>
          </a:r>
        </a:p>
        <a:p>
          <a:endParaRPr kumimoji="1" lang="ja-JP" altLang="en-US" sz="1000" i="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3</xdr:row>
      <xdr:rowOff>0</xdr:rowOff>
    </xdr:from>
    <xdr:to>
      <xdr:col>15</xdr:col>
      <xdr:colOff>66676</xdr:colOff>
      <xdr:row>7</xdr:row>
      <xdr:rowOff>133350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13176" y="470647"/>
          <a:ext cx="3484471" cy="760879"/>
          <a:chOff x="6943725" y="19050"/>
          <a:chExt cx="3495676" cy="81915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38100</xdr:rowOff>
    </xdr:from>
    <xdr:to>
      <xdr:col>7</xdr:col>
      <xdr:colOff>1190624</xdr:colOff>
      <xdr:row>22</xdr:row>
      <xdr:rowOff>66675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0" y="1924050"/>
          <a:ext cx="5991224" cy="1952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が事実と相違し、滋賀県海外インターンシップ受入支援補助金の補助対象者として認められず、受付が取り消されても異議のないこと。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の確認のため、以下のことに同意します。</a:t>
          </a:r>
        </a:p>
        <a:p>
          <a:pPr marL="0" indent="144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36</xdr:row>
      <xdr:rowOff>142876</xdr:rowOff>
    </xdr:from>
    <xdr:to>
      <xdr:col>7</xdr:col>
      <xdr:colOff>1314450</xdr:colOff>
      <xdr:row>43</xdr:row>
      <xdr:rowOff>123826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96076"/>
          <a:ext cx="611505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6</xdr:row>
      <xdr:rowOff>0</xdr:rowOff>
    </xdr:from>
    <xdr:to>
      <xdr:col>14</xdr:col>
      <xdr:colOff>66676</xdr:colOff>
      <xdr:row>10</xdr:row>
      <xdr:rowOff>133350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6667500" y="1008529"/>
          <a:ext cx="3484470" cy="805703"/>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31</xdr:row>
      <xdr:rowOff>47626</xdr:rowOff>
    </xdr:from>
    <xdr:to>
      <xdr:col>8</xdr:col>
      <xdr:colOff>582705</xdr:colOff>
      <xdr:row>33</xdr:row>
      <xdr:rowOff>952501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9647" y="5493685"/>
          <a:ext cx="5793440" cy="1935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 </a:t>
          </a:r>
          <a:r>
            <a:rPr kumimoji="1" lang="ja-JP" altLang="en-US" sz="1100">
              <a:latin typeface="BIZ UDゴシック" panose="020B0400000000000000" pitchFamily="49" charset="-128"/>
              <a:ea typeface="BIZ UDゴシック" panose="020B0400000000000000" pitchFamily="49" charset="-128"/>
            </a:rPr>
            <a:t>事業が完了したときは、完了した日から</a:t>
          </a:r>
          <a:r>
            <a:rPr kumimoji="1" lang="en-US" altLang="ja-JP" sz="1100">
              <a:latin typeface="BIZ UDゴシック" panose="020B0400000000000000" pitchFamily="49" charset="-128"/>
              <a:ea typeface="BIZ UDゴシック" panose="020B0400000000000000" pitchFamily="49" charset="-128"/>
            </a:rPr>
            <a:t>30</a:t>
          </a:r>
          <a:r>
            <a:rPr kumimoji="1" lang="ja-JP" altLang="en-US" sz="1100">
              <a:latin typeface="BIZ UDゴシック" panose="020B0400000000000000" pitchFamily="49" charset="-128"/>
              <a:ea typeface="BIZ UDゴシック" panose="020B0400000000000000" pitchFamily="49" charset="-128"/>
            </a:rPr>
            <a:t>日を経過した日または令和９年３月５日のいずれか早い日までに、所定の書類を添えて、事業実績報告書を提出すること。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6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kumimoji="1" lang="ja-JP" altLang="en-US" sz="1100">
              <a:latin typeface="BIZ UDゴシック" panose="020B0400000000000000" pitchFamily="49" charset="-128"/>
              <a:ea typeface="BIZ UDゴシック" panose="020B0400000000000000" pitchFamily="49" charset="-128"/>
            </a:rPr>
            <a:t>申請時の内容に変更が生じた場合または事業を廃止（中止）する場合は、速やかに所定の書類を添えて、変更交付申請書または廃止（中止）承認申請書を提出すること。</a:t>
          </a:r>
        </a:p>
        <a:p>
          <a:endParaRPr lang="ja-JP" altLang="ja-JP">
            <a:effectLst/>
          </a:endParaRP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a:t>
          </a:r>
          <a:r>
            <a:rPr kumimoji="1" lang="ja-JP" altLang="en-US" sz="1100">
              <a:latin typeface="BIZ UDゴシック" panose="020B0400000000000000" pitchFamily="49" charset="-128"/>
              <a:ea typeface="BIZ UDゴシック" panose="020B0400000000000000" pitchFamily="49" charset="-128"/>
            </a:rPr>
            <a:t> 補助金に係る消費税および地方消費税相当額については、要綱の定めるところにより、消費税および地方消費税に係る仕入控除税額が明らかになった場合には、当該消費税および地方消費税に係る仕入控除税額を減額することとなる。</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xdr:row>
      <xdr:rowOff>0</xdr:rowOff>
    </xdr:from>
    <xdr:to>
      <xdr:col>15</xdr:col>
      <xdr:colOff>66676</xdr:colOff>
      <xdr:row>7</xdr:row>
      <xdr:rowOff>133350</xdr:rowOff>
    </xdr:to>
    <xdr:grpSp>
      <xdr:nvGrpSpPr>
        <xdr:cNvPr id="2" name="グループ化 1">
          <a:extLst>
            <a:ext uri="{FF2B5EF4-FFF2-40B4-BE49-F238E27FC236}">
              <a16:creationId xmlns:a16="http://schemas.microsoft.com/office/drawing/2014/main" id="{675D9924-3E70-438D-88F6-32B9735D0743}"/>
            </a:ext>
          </a:extLst>
        </xdr:cNvPr>
        <xdr:cNvGrpSpPr/>
      </xdr:nvGrpSpPr>
      <xdr:grpSpPr>
        <a:xfrm>
          <a:off x="6645088" y="504265"/>
          <a:ext cx="3484470" cy="805703"/>
          <a:chOff x="6943725" y="19050"/>
          <a:chExt cx="3495676" cy="819150"/>
        </a:xfrm>
      </xdr:grpSpPr>
      <xdr:sp macro="" textlink="">
        <xdr:nvSpPr>
          <xdr:cNvPr id="3" name="テキスト ボックス 2">
            <a:extLst>
              <a:ext uri="{FF2B5EF4-FFF2-40B4-BE49-F238E27FC236}">
                <a16:creationId xmlns:a16="http://schemas.microsoft.com/office/drawing/2014/main" id="{D2FE5D4D-D1A5-4CE5-9815-61C986B3C96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3753053-885E-4B98-A9A4-B2E3BECDE90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C02A84F-3CDB-46C4-A4B1-26DD7D7C1A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6753225" y="514350"/>
          <a:ext cx="3495676" cy="819150"/>
          <a:chOff x="6943725" y="19050"/>
          <a:chExt cx="3495676" cy="819150"/>
        </a:xfrm>
      </xdr:grpSpPr>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42;&#32771;&#65289;&#36035;&#19978;&#12370;&#35036;&#21161;&#37329;&#27096;&#24335;/&#65288;&#27096;&#24335;&#65289;R7&#20013;&#23567;&#20225;&#26989;&#31561;&#36035;&#19978;&#12370;&#12539;&#20154;&#26448;&#30906;&#20445;&#29872;&#22659;&#25972;&#20633;&#24540;&#25588;&#20107;&#26989;&#35036;&#21161;&#3732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前チェックシート"/>
      <sheetName val="データシート"/>
      <sheetName val="様式１（交付申請書）"/>
      <sheetName val="様式１－２（事業計画書）"/>
      <sheetName val="様式１－３（誓約書）"/>
      <sheetName val="様式１－４（県税誓約書）"/>
      <sheetName val="様式２（交付決定）"/>
      <sheetName val="様式３（変更承認申請書）"/>
      <sheetName val="様式４（廃止承認申請書）"/>
      <sheetName val="様式５（実績報告書）"/>
      <sheetName val="様式５－２（事業報告書）"/>
      <sheetName val="様式６（額の確定）"/>
      <sheetName val="Sheet1"/>
      <sheetName val="リスト"/>
    </sheetNames>
    <sheetDataSet>
      <sheetData sheetId="0"/>
      <sheetData sheetId="1"/>
      <sheetData sheetId="2">
        <row r="8">
          <cell r="G8"/>
        </row>
        <row r="9">
          <cell r="G9"/>
        </row>
        <row r="10">
          <cell r="G10"/>
        </row>
        <row r="11">
          <cell r="G11"/>
        </row>
        <row r="14">
          <cell r="G14"/>
        </row>
        <row r="15">
          <cell r="G15"/>
        </row>
        <row r="16">
          <cell r="G16"/>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6"/>
  <sheetViews>
    <sheetView showZeros="0" zoomScale="85" zoomScaleNormal="85" workbookViewId="0">
      <selection activeCell="C32" sqref="C32"/>
    </sheetView>
  </sheetViews>
  <sheetFormatPr defaultColWidth="9" defaultRowHeight="13.5"/>
  <cols>
    <col min="1" max="1" width="4.125" style="1" customWidth="1"/>
    <col min="2" max="2" width="9.25" style="1" customWidth="1"/>
    <col min="3" max="3" width="62.875" style="13" customWidth="1"/>
    <col min="4" max="4" width="30.875" style="21" customWidth="1"/>
    <col min="5" max="16" width="9" style="1"/>
    <col min="17" max="17" width="3.25" style="1" customWidth="1"/>
    <col min="18" max="16384" width="9" style="1"/>
  </cols>
  <sheetData>
    <row r="1" spans="1:4">
      <c r="A1" s="133" t="s">
        <v>72</v>
      </c>
      <c r="B1" s="133"/>
      <c r="C1" s="133"/>
      <c r="D1" s="28" t="s">
        <v>88</v>
      </c>
    </row>
    <row r="2" spans="1:4">
      <c r="A2" s="2"/>
      <c r="B2" s="2"/>
      <c r="C2" s="2"/>
    </row>
    <row r="3" spans="1:4">
      <c r="A3" s="2"/>
      <c r="B3" s="2"/>
      <c r="C3" s="26">
        <f>'様式１（交付申請書）'!G11</f>
        <v>0</v>
      </c>
    </row>
    <row r="4" spans="1:4">
      <c r="A4" s="2"/>
      <c r="B4" s="2"/>
      <c r="C4" s="26">
        <f>'様式１（交付申請書）'!G12</f>
        <v>0</v>
      </c>
    </row>
    <row r="5" spans="1:4">
      <c r="A5" s="2"/>
      <c r="B5" s="2"/>
      <c r="C5" s="33"/>
    </row>
    <row r="6" spans="1:4">
      <c r="A6" s="2"/>
      <c r="B6" s="35"/>
      <c r="C6" s="35" t="s">
        <v>74</v>
      </c>
    </row>
    <row r="8" spans="1:4">
      <c r="A8" s="1" t="s">
        <v>53</v>
      </c>
    </row>
    <row r="9" spans="1:4">
      <c r="B9" s="2" t="s">
        <v>78</v>
      </c>
    </row>
    <row r="10" spans="1:4" ht="34.5" customHeight="1">
      <c r="A10" s="22">
        <v>1</v>
      </c>
      <c r="B10" s="30"/>
      <c r="C10" s="19" t="s">
        <v>89</v>
      </c>
      <c r="D10" s="21" t="str">
        <f>IF('様式１－２（事業計画書）'!A5="本事業の対象となる中小企業者ではありません。","中小企業者ではありません",IF(B10&lt;&gt;"","OK","チェック欄に〇を付けてください"))</f>
        <v>チェック欄に〇を付けてください</v>
      </c>
    </row>
    <row r="11" spans="1:4">
      <c r="A11" s="22">
        <v>2</v>
      </c>
      <c r="B11" s="30"/>
      <c r="C11" s="19" t="s">
        <v>54</v>
      </c>
      <c r="D11" s="21" t="str">
        <f>IF('様式１（交付申請書）'!I2="OK",IF(B11&lt;&gt;"","OK","チェック欄に〇を付けてください"),"様式１に未入力項目があります")</f>
        <v>様式１に未入力項目があります</v>
      </c>
    </row>
    <row r="12" spans="1:4">
      <c r="A12" s="22">
        <v>3</v>
      </c>
      <c r="B12" s="30"/>
      <c r="C12" s="19" t="s">
        <v>55</v>
      </c>
      <c r="D12" s="21" t="str">
        <f>IF('様式１（交付申請書）'!I2="OK",IF(B12&lt;&gt;"","OK","チェック欄に〇を付けてください"),"様式１－２に未入力項目があります")</f>
        <v>様式１－２に未入力項目があります</v>
      </c>
    </row>
    <row r="13" spans="1:4">
      <c r="A13" s="22">
        <v>4</v>
      </c>
      <c r="B13" s="30"/>
      <c r="C13" s="19" t="s">
        <v>56</v>
      </c>
      <c r="D13" s="21" t="str">
        <f>IF('様式１（交付申請書）'!I2="OK",IF(B13&lt;&gt;"","OK","チェック欄に〇を付けてください"),"様式１－３に未入力項目があります")</f>
        <v>様式１－３に未入力項目があります</v>
      </c>
    </row>
    <row r="14" spans="1:4">
      <c r="A14" s="22">
        <v>5</v>
      </c>
      <c r="B14" s="38"/>
      <c r="C14" s="19" t="s">
        <v>58</v>
      </c>
      <c r="D14" s="21" t="str">
        <f>IF(B14&lt;&gt;"","OK","チェック欄の「〇」「不要」を選択してください")</f>
        <v>チェック欄の「〇」「不要」を選択してください</v>
      </c>
    </row>
    <row r="15" spans="1:4">
      <c r="A15" s="22">
        <v>6</v>
      </c>
      <c r="B15" s="30"/>
      <c r="C15" s="19" t="s">
        <v>57</v>
      </c>
      <c r="D15" s="21" t="str">
        <f>IF(B15&lt;&gt;"","OK","チェック欄に〇を付けてください")</f>
        <v>チェック欄に〇を付けてください</v>
      </c>
    </row>
    <row r="16" spans="1:4">
      <c r="A16" s="22">
        <v>7</v>
      </c>
      <c r="B16" s="38"/>
      <c r="C16" s="19" t="s">
        <v>59</v>
      </c>
      <c r="D16" s="21" t="str">
        <f>IF(B16&lt;&gt;"","OK","チェック欄の「〇」「不要」を選択してください")</f>
        <v>チェック欄の「〇」「不要」を選択してください</v>
      </c>
    </row>
    <row r="17" spans="1:4">
      <c r="A17" s="22">
        <v>8</v>
      </c>
      <c r="B17" s="38"/>
      <c r="C17" s="19" t="s">
        <v>60</v>
      </c>
      <c r="D17" s="21" t="str">
        <f>IF(B17&lt;&gt;"","OK","チェック欄の「〇」「不要」を選択してください")</f>
        <v>チェック欄の「〇」「不要」を選択してください</v>
      </c>
    </row>
    <row r="18" spans="1:4">
      <c r="A18" s="22">
        <v>9</v>
      </c>
      <c r="B18" s="38"/>
      <c r="C18" s="19" t="s">
        <v>61</v>
      </c>
      <c r="D18" s="21" t="str">
        <f>IF(B18&lt;&gt;"","OK","チェック欄の「〇」「不要」を選択してください")</f>
        <v>チェック欄の「〇」「不要」を選択してください</v>
      </c>
    </row>
    <row r="20" spans="1:4">
      <c r="A20" s="1" t="s">
        <v>62</v>
      </c>
    </row>
    <row r="21" spans="1:4">
      <c r="B21" s="2" t="s">
        <v>78</v>
      </c>
    </row>
    <row r="22" spans="1:4">
      <c r="A22" s="17">
        <v>1</v>
      </c>
      <c r="B22" s="29"/>
      <c r="C22" s="16" t="s">
        <v>63</v>
      </c>
      <c r="D22" s="21" t="e">
        <f>IF(#REF!="OK",IF(B22&lt;&gt;"","OK","チェック欄に〇を付けてください"),"様式３に未入力項目があります")</f>
        <v>#REF!</v>
      </c>
    </row>
    <row r="23" spans="1:4">
      <c r="A23" s="17">
        <v>2</v>
      </c>
      <c r="B23" s="37"/>
      <c r="C23" s="16" t="s">
        <v>55</v>
      </c>
      <c r="D23" s="21" t="str">
        <f>D12</f>
        <v>様式１－２に未入力項目があります</v>
      </c>
    </row>
    <row r="25" spans="1:4">
      <c r="A25" s="1" t="s">
        <v>64</v>
      </c>
    </row>
    <row r="26" spans="1:4">
      <c r="B26" s="2" t="s">
        <v>78</v>
      </c>
    </row>
    <row r="27" spans="1:4">
      <c r="A27" s="25">
        <v>1</v>
      </c>
      <c r="B27" s="31"/>
      <c r="C27" s="18" t="s">
        <v>66</v>
      </c>
      <c r="D27" s="21" t="str">
        <f>IF('様式４（廃止承認申請書）'!K2="OK",IF(B27&lt;&gt;"","OK","チェック欄に〇を付けてください"),"様式４に未入力項目があります")</f>
        <v>様式４に未入力項目があります</v>
      </c>
    </row>
    <row r="29" spans="1:4">
      <c r="A29" s="1" t="s">
        <v>65</v>
      </c>
    </row>
    <row r="30" spans="1:4">
      <c r="B30" s="2" t="s">
        <v>78</v>
      </c>
    </row>
    <row r="31" spans="1:4">
      <c r="A31" s="23">
        <v>1</v>
      </c>
      <c r="B31" s="32" t="s">
        <v>77</v>
      </c>
      <c r="C31" s="24" t="s">
        <v>67</v>
      </c>
      <c r="D31" s="21" t="str">
        <f>IF('様式５（実績報告書）'!I2="OK",IF(B31&lt;&gt;"","OK","チェック欄に〇を付けてください"),"様式５に未入力項目があります")</f>
        <v>様式５に未入力項目があります</v>
      </c>
    </row>
    <row r="32" spans="1:4">
      <c r="A32" s="23">
        <v>2</v>
      </c>
      <c r="B32" s="32" t="s">
        <v>77</v>
      </c>
      <c r="C32" s="24" t="s">
        <v>68</v>
      </c>
      <c r="D32" s="21" t="str">
        <f>IF('様式５－２（事業報告書）'!I2="OK",IF(B32&lt;&gt;"","OK","チェック欄に〇を付けてください"),"様式５－２に未入力項目があります")</f>
        <v>様式５－２に未入力項目があります</v>
      </c>
    </row>
    <row r="33" spans="1:4" ht="27">
      <c r="A33" s="23">
        <v>3</v>
      </c>
      <c r="B33" s="32"/>
      <c r="C33" s="24" t="s">
        <v>71</v>
      </c>
      <c r="D33" s="21" t="str">
        <f>IF(B33&lt;&gt;"","OK","チェック欄に〇を付けてください")</f>
        <v>チェック欄に〇を付けてください</v>
      </c>
    </row>
    <row r="34" spans="1:4">
      <c r="A34" s="23">
        <v>4</v>
      </c>
      <c r="B34" s="32"/>
      <c r="C34" s="24" t="s">
        <v>69</v>
      </c>
      <c r="D34" s="21" t="str">
        <f>IF(B34&lt;&gt;"","OK","チェック欄に〇を付けてください")</f>
        <v>チェック欄に〇を付けてください</v>
      </c>
    </row>
    <row r="35" spans="1:4">
      <c r="A35" s="23">
        <v>5</v>
      </c>
      <c r="B35" s="32"/>
      <c r="C35" s="24" t="s">
        <v>70</v>
      </c>
      <c r="D35" s="21" t="str">
        <f>IF(B35&lt;&gt;"","OK","チェック欄に〇を付けてください")</f>
        <v>チェック欄に〇を付けてください</v>
      </c>
    </row>
    <row r="36" spans="1:4" ht="27">
      <c r="A36" s="23">
        <v>6</v>
      </c>
      <c r="B36" s="32"/>
      <c r="C36" s="34" t="s">
        <v>79</v>
      </c>
      <c r="D36" s="21" t="str">
        <f>IF(B36&lt;&gt;"","OK","チェック欄に〇を付けてください")</f>
        <v>チェック欄に〇を付けてください</v>
      </c>
    </row>
  </sheetData>
  <mergeCells count="1">
    <mergeCell ref="A1:C1"/>
  </mergeCells>
  <phoneticPr fontId="1"/>
  <dataValidations count="1">
    <dataValidation type="list" allowBlank="1" showInputMessage="1" showErrorMessage="1" sqref="B10:B13 B15 B22:B23 B27 B31:B36" xr:uid="{9078D529-021E-4C4F-9CAB-59EE0B555325}">
      <formula1>"○"</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B65F27-D15B-4D64-A106-6E4315EE42ED}">
          <x14:formula1>
            <xm:f>リスト!$B$11:$B$12</xm:f>
          </x14:formula1>
          <xm:sqref>B14 B16:B18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theme="7" tint="0.79998168889431442"/>
    <pageSetUpPr fitToPage="1"/>
  </sheetPr>
  <dimension ref="A1:J47"/>
  <sheetViews>
    <sheetView showZeros="0" view="pageBreakPreview" zoomScale="85" zoomScaleNormal="85" zoomScaleSheetLayoutView="85" workbookViewId="0">
      <pane ySplit="2" topLeftCell="A3" activePane="bottomLeft" state="frozen"/>
      <selection activeCell="D49" sqref="D49:I50"/>
      <selection pane="bottomLeft" activeCell="G10" sqref="G10:I10"/>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1" t="s">
        <v>242</v>
      </c>
    </row>
    <row r="2" spans="1:10">
      <c r="A2" s="1" t="s">
        <v>147</v>
      </c>
      <c r="I2" s="3"/>
    </row>
    <row r="4" spans="1:10">
      <c r="J4" s="1">
        <f>IF(G5="年月日",0,IF(G5="",0,1))</f>
        <v>1</v>
      </c>
    </row>
    <row r="5" spans="1:10">
      <c r="G5" s="231" t="s">
        <v>83</v>
      </c>
      <c r="H5" s="231"/>
      <c r="I5" s="231"/>
      <c r="J5" s="1">
        <f>IF(D39="",0,1)</f>
        <v>0</v>
      </c>
    </row>
    <row r="6" spans="1:10">
      <c r="A6" s="1" t="s">
        <v>5</v>
      </c>
      <c r="J6" s="1">
        <f>IF(D39="",0,1)</f>
        <v>0</v>
      </c>
    </row>
    <row r="7" spans="1:10">
      <c r="A7" s="1" t="s">
        <v>6</v>
      </c>
      <c r="J7" s="1">
        <f>IF(D40="",0,1)</f>
        <v>0</v>
      </c>
    </row>
    <row r="8" spans="1:10">
      <c r="J8" s="1">
        <f>IF(H40="",0,1)</f>
        <v>0</v>
      </c>
    </row>
    <row r="9" spans="1:10">
      <c r="F9" s="3" t="s">
        <v>9</v>
      </c>
      <c r="G9" s="27">
        <f>'様式１（交付申請書）'!G9</f>
        <v>0</v>
      </c>
      <c r="J9" s="1">
        <f>IF(D41="",0,1)</f>
        <v>0</v>
      </c>
    </row>
    <row r="10" spans="1:10" ht="27" customHeight="1">
      <c r="D10" s="232" t="s">
        <v>36</v>
      </c>
      <c r="E10" s="232"/>
      <c r="F10" s="4"/>
      <c r="G10" s="253">
        <f>'様式１（交付申請書）'!G10</f>
        <v>0</v>
      </c>
      <c r="H10" s="253"/>
      <c r="I10" s="253"/>
      <c r="J10" s="1">
        <f>IF(D42="",0,1)</f>
        <v>0</v>
      </c>
    </row>
    <row r="11" spans="1:10" ht="13.5" customHeight="1">
      <c r="D11" s="229" t="s">
        <v>37</v>
      </c>
      <c r="E11" s="229"/>
      <c r="F11" s="4"/>
      <c r="G11" s="254">
        <f>'様式１（交付申請書）'!G11</f>
        <v>0</v>
      </c>
      <c r="H11" s="254"/>
      <c r="I11" s="254"/>
      <c r="J11" s="1">
        <f>IF(D43="",0,1)</f>
        <v>0</v>
      </c>
    </row>
    <row r="12" spans="1:10">
      <c r="D12" s="229" t="s">
        <v>1</v>
      </c>
      <c r="E12" s="229"/>
      <c r="F12" s="4"/>
      <c r="G12" s="254">
        <f>'様式１（交付申請書）'!G12</f>
        <v>0</v>
      </c>
      <c r="H12" s="254"/>
      <c r="I12" s="254"/>
      <c r="J12" s="1">
        <f>IF(D44="",0,1)</f>
        <v>0</v>
      </c>
    </row>
    <row r="13" spans="1:10">
      <c r="E13" s="4"/>
      <c r="F13" s="4"/>
      <c r="J13" s="15">
        <f>SUBTOTAL(6,J4:J12)</f>
        <v>0</v>
      </c>
    </row>
    <row r="14" spans="1:10">
      <c r="D14" s="229" t="s">
        <v>35</v>
      </c>
      <c r="E14" s="229"/>
      <c r="F14" s="4"/>
      <c r="G14" s="253">
        <f>'様式１（交付申請書）'!G14</f>
        <v>0</v>
      </c>
      <c r="H14" s="253"/>
      <c r="I14" s="253"/>
    </row>
    <row r="15" spans="1:10">
      <c r="D15" s="229" t="s">
        <v>2</v>
      </c>
      <c r="E15" s="229"/>
      <c r="F15" s="4"/>
      <c r="G15" s="253">
        <f>'様式１（交付申請書）'!G15</f>
        <v>0</v>
      </c>
      <c r="H15" s="253"/>
      <c r="I15" s="253"/>
    </row>
    <row r="16" spans="1:10">
      <c r="D16" s="229" t="s">
        <v>3</v>
      </c>
      <c r="E16" s="229"/>
      <c r="F16" s="4"/>
      <c r="G16" s="241">
        <f>'様式１（交付申請書）'!G16</f>
        <v>0</v>
      </c>
      <c r="H16" s="253"/>
      <c r="I16" s="253"/>
    </row>
    <row r="17" spans="1:9">
      <c r="E17" s="4"/>
      <c r="F17" s="4"/>
    </row>
    <row r="18" spans="1:9">
      <c r="E18" s="4"/>
      <c r="F18" s="4"/>
    </row>
    <row r="20" spans="1:9" ht="13.5" customHeight="1">
      <c r="A20" s="236" t="s">
        <v>116</v>
      </c>
      <c r="B20" s="237"/>
      <c r="C20" s="237"/>
      <c r="D20" s="237"/>
      <c r="E20" s="237"/>
      <c r="F20" s="237"/>
      <c r="G20" s="237"/>
      <c r="H20" s="237"/>
      <c r="I20" s="237"/>
    </row>
    <row r="21" spans="1:9">
      <c r="A21" s="2"/>
      <c r="B21" s="2"/>
      <c r="C21" s="2"/>
      <c r="D21" s="2"/>
      <c r="E21" s="2"/>
      <c r="F21" s="2"/>
      <c r="G21" s="2"/>
      <c r="H21" s="2"/>
      <c r="I21" s="2"/>
    </row>
    <row r="22" spans="1:9" ht="45" customHeight="1">
      <c r="A22" s="240" t="s">
        <v>214</v>
      </c>
      <c r="B22" s="242"/>
      <c r="C22" s="242"/>
      <c r="D22" s="242"/>
      <c r="E22" s="242"/>
      <c r="F22" s="242"/>
      <c r="G22" s="242"/>
      <c r="H22" s="242"/>
      <c r="I22" s="242"/>
    </row>
    <row r="23" spans="1:9" ht="13.5" customHeight="1">
      <c r="A23" s="6"/>
      <c r="B23" s="7"/>
      <c r="C23" s="7"/>
      <c r="D23" s="7"/>
      <c r="E23" s="7"/>
      <c r="F23" s="7"/>
      <c r="G23" s="7"/>
      <c r="H23" s="7"/>
      <c r="I23" s="7"/>
    </row>
    <row r="25" spans="1:9">
      <c r="A25" s="133" t="s">
        <v>4</v>
      </c>
      <c r="B25" s="133"/>
      <c r="C25" s="133"/>
      <c r="D25" s="133"/>
      <c r="E25" s="133"/>
      <c r="F25" s="133"/>
      <c r="G25" s="133"/>
      <c r="H25" s="133"/>
      <c r="I25" s="133"/>
    </row>
    <row r="26" spans="1:9">
      <c r="A26" s="2"/>
      <c r="B26" s="2"/>
      <c r="C26" s="2"/>
      <c r="D26" s="2"/>
      <c r="E26" s="2"/>
      <c r="F26" s="2"/>
      <c r="G26" s="2"/>
      <c r="H26" s="2"/>
      <c r="I26" s="2"/>
    </row>
    <row r="28" spans="1:9">
      <c r="A28" s="1" t="s">
        <v>17</v>
      </c>
      <c r="C28" s="3" t="s">
        <v>8</v>
      </c>
      <c r="D28" s="235">
        <f>'様式５－３（事業経費内訳報告書）'!H38</f>
        <v>0</v>
      </c>
      <c r="E28" s="235"/>
      <c r="F28" s="235"/>
      <c r="G28" s="1" t="s">
        <v>7</v>
      </c>
    </row>
    <row r="31" spans="1:9">
      <c r="A31" s="1" t="s">
        <v>18</v>
      </c>
    </row>
    <row r="33" spans="1:9">
      <c r="A33" s="64" t="s">
        <v>150</v>
      </c>
    </row>
    <row r="34" spans="1:9">
      <c r="A34" s="64" t="s">
        <v>211</v>
      </c>
    </row>
    <row r="35" spans="1:9">
      <c r="A35" s="64" t="s">
        <v>197</v>
      </c>
    </row>
    <row r="36" spans="1:9">
      <c r="A36" s="64" t="s">
        <v>196</v>
      </c>
    </row>
    <row r="39" spans="1:9">
      <c r="A39" s="1" t="s">
        <v>20</v>
      </c>
      <c r="C39" s="9" t="s">
        <v>21</v>
      </c>
      <c r="D39" s="250"/>
      <c r="E39" s="251"/>
      <c r="F39" s="8"/>
      <c r="G39" s="8" t="s">
        <v>27</v>
      </c>
      <c r="H39" s="8"/>
      <c r="I39" s="10"/>
    </row>
    <row r="40" spans="1:9">
      <c r="C40" s="9" t="s">
        <v>22</v>
      </c>
      <c r="D40" s="250"/>
      <c r="E40" s="251"/>
      <c r="F40" s="8"/>
      <c r="G40" s="8" t="s">
        <v>28</v>
      </c>
      <c r="H40" s="20"/>
      <c r="I40" s="10" t="s">
        <v>29</v>
      </c>
    </row>
    <row r="41" spans="1:9">
      <c r="C41" s="9" t="s">
        <v>23</v>
      </c>
      <c r="D41" s="252"/>
      <c r="E41" s="252"/>
      <c r="F41" s="252"/>
      <c r="G41" s="252"/>
      <c r="H41" s="252"/>
      <c r="I41" s="252"/>
    </row>
    <row r="42" spans="1:9">
      <c r="C42" s="9" t="s">
        <v>24</v>
      </c>
      <c r="D42" s="243"/>
      <c r="E42" s="243"/>
      <c r="F42" s="243"/>
      <c r="G42" s="243"/>
      <c r="H42" s="243"/>
      <c r="I42" s="243"/>
    </row>
    <row r="43" spans="1:9">
      <c r="C43" s="11" t="s">
        <v>26</v>
      </c>
      <c r="D43" s="247"/>
      <c r="E43" s="248"/>
      <c r="F43" s="248"/>
      <c r="G43" s="248"/>
      <c r="H43" s="248"/>
      <c r="I43" s="249"/>
    </row>
    <row r="44" spans="1:9">
      <c r="C44" s="12" t="s">
        <v>25</v>
      </c>
      <c r="D44" s="244"/>
      <c r="E44" s="245"/>
      <c r="F44" s="245"/>
      <c r="G44" s="245"/>
      <c r="H44" s="245"/>
      <c r="I44" s="246"/>
    </row>
    <row r="47" spans="1:9" ht="14.25">
      <c r="A47" s="1" t="s">
        <v>233</v>
      </c>
    </row>
  </sheetData>
  <mergeCells count="23">
    <mergeCell ref="G14:I14"/>
    <mergeCell ref="D28:F28"/>
    <mergeCell ref="G5:I5"/>
    <mergeCell ref="G10:I10"/>
    <mergeCell ref="G11:I11"/>
    <mergeCell ref="G12:I12"/>
    <mergeCell ref="G15:I15"/>
    <mergeCell ref="G16:I16"/>
    <mergeCell ref="A20:I20"/>
    <mergeCell ref="A22:I22"/>
    <mergeCell ref="A25:I25"/>
    <mergeCell ref="D10:E10"/>
    <mergeCell ref="D11:E11"/>
    <mergeCell ref="D12:E12"/>
    <mergeCell ref="D14:E14"/>
    <mergeCell ref="D15:E15"/>
    <mergeCell ref="D16:E16"/>
    <mergeCell ref="D42:I42"/>
    <mergeCell ref="D44:I44"/>
    <mergeCell ref="D43:I43"/>
    <mergeCell ref="D39:E39"/>
    <mergeCell ref="D40:E40"/>
    <mergeCell ref="D41:I41"/>
  </mergeCells>
  <phoneticPr fontId="1"/>
  <conditionalFormatting sqref="A2:I44">
    <cfRule type="expression" dxfId="53" priority="1">
      <formula>_xlfn.ISFORMULA(A2)</formula>
    </cfRule>
  </conditionalFormatting>
  <dataValidations count="2">
    <dataValidation imeMode="disabled" allowBlank="1" showInputMessage="1" showErrorMessage="1" sqref="G9 G16:I16 D28:F28 H40 D42:I42" xr:uid="{F6FA38D4-1B29-4983-AE36-8FD498DE3850}"/>
    <dataValidation imeMode="fullKatakana" allowBlank="1" showInputMessage="1" showErrorMessage="1" sqref="D43:I43" xr:uid="{7F8A559F-F5B5-4E99-BB52-40BD6444CCE2}"/>
  </dataValidations>
  <pageMargins left="0.78740157480314965" right="0.78740157480314965" top="0.39370078740157483" bottom="0.59055118110236227" header="0.31496062992125984" footer="0.31496062992125984"/>
  <pageSetup paperSize="9" scale="9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2783-7AC1-4CA7-997B-6D2AFA77954D}">
  <sheetPr>
    <tabColor theme="7" tint="0.79998168889431442"/>
    <pageSetUpPr fitToPage="1"/>
  </sheetPr>
  <dimension ref="A1:H13"/>
  <sheetViews>
    <sheetView view="pageBreakPreview" zoomScale="60" zoomScaleNormal="100" workbookViewId="0">
      <selection activeCell="C8" sqref="C8"/>
    </sheetView>
  </sheetViews>
  <sheetFormatPr defaultRowHeight="18.75"/>
  <cols>
    <col min="8" max="8" width="18.375" customWidth="1"/>
  </cols>
  <sheetData>
    <row r="1" spans="1:8">
      <c r="A1" t="s">
        <v>242</v>
      </c>
    </row>
    <row r="2" spans="1:8">
      <c r="A2" s="1" t="s">
        <v>209</v>
      </c>
    </row>
    <row r="3" spans="1:8" s="47" customFormat="1" ht="24.75" customHeight="1">
      <c r="A3" s="179" t="s">
        <v>208</v>
      </c>
      <c r="B3" s="179"/>
      <c r="C3" s="179"/>
      <c r="D3" s="179"/>
      <c r="E3" s="179"/>
      <c r="F3" s="179"/>
      <c r="G3" s="179"/>
      <c r="H3" s="179"/>
    </row>
    <row r="8" spans="1:8" ht="81.95" customHeight="1"/>
    <row r="9" spans="1:8" ht="81.95" customHeight="1"/>
    <row r="10" spans="1:8" ht="81.95" customHeight="1"/>
    <row r="11" spans="1:8" ht="81.95" customHeight="1"/>
    <row r="12" spans="1:8" ht="81.95" customHeight="1"/>
    <row r="13" spans="1:8" ht="81.95" customHeight="1"/>
  </sheetData>
  <mergeCells count="1">
    <mergeCell ref="A3:H3"/>
  </mergeCells>
  <phoneticPr fontId="1"/>
  <conditionalFormatting sqref="A2">
    <cfRule type="expression" dxfId="52" priority="1">
      <formula>_xlfn.ISFORMULA(A2)</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7128-0FD7-40F7-87D2-813DD5C67C3B}">
  <sheetPr>
    <tabColor theme="7" tint="0.79998168889431442"/>
    <pageSetUpPr fitToPage="1"/>
  </sheetPr>
  <dimension ref="A1:Q59"/>
  <sheetViews>
    <sheetView showZeros="0" view="pageBreakPreview" zoomScale="85" zoomScaleNormal="85" zoomScaleSheetLayoutView="85" workbookViewId="0">
      <pane ySplit="2" topLeftCell="A3" activePane="bottomLeft" state="frozen"/>
      <selection activeCell="F11" sqref="F11:I11"/>
      <selection pane="bottomLeft" activeCell="F9" sqref="F9:I9"/>
    </sheetView>
  </sheetViews>
  <sheetFormatPr defaultColWidth="9" defaultRowHeight="12"/>
  <cols>
    <col min="1" max="1" width="12.875" style="39" customWidth="1"/>
    <col min="2" max="9" width="10.125" style="39" customWidth="1"/>
    <col min="10" max="10" width="9" style="39"/>
    <col min="11" max="11" width="17.25" style="39" customWidth="1"/>
    <col min="12" max="12" width="25.125" style="39" customWidth="1"/>
    <col min="13" max="16384" width="9" style="39"/>
  </cols>
  <sheetData>
    <row r="1" spans="1:11">
      <c r="A1" s="39" t="s">
        <v>242</v>
      </c>
    </row>
    <row r="2" spans="1:11">
      <c r="A2" s="39" t="s">
        <v>151</v>
      </c>
      <c r="F2" s="41"/>
      <c r="I2" s="40"/>
    </row>
    <row r="4" spans="1:11" ht="16.5">
      <c r="A4" s="258" t="s">
        <v>120</v>
      </c>
      <c r="B4" s="258"/>
      <c r="C4" s="258"/>
      <c r="D4" s="258"/>
      <c r="E4" s="258"/>
      <c r="F4" s="258"/>
      <c r="G4" s="258"/>
      <c r="H4" s="258"/>
      <c r="I4" s="258"/>
    </row>
    <row r="6" spans="1:11" s="70" customFormat="1" ht="20.25" customHeight="1">
      <c r="A6" s="73" t="s">
        <v>105</v>
      </c>
      <c r="B6" s="73"/>
    </row>
    <row r="7" spans="1:11" s="70" customFormat="1" ht="18.75" customHeight="1">
      <c r="A7" s="160" t="s">
        <v>93</v>
      </c>
      <c r="B7" s="156">
        <f>IFERROR('様式１（交付申請書）'!G11,"　")</f>
        <v>0</v>
      </c>
      <c r="C7" s="156"/>
      <c r="D7" s="156"/>
      <c r="E7" s="157" t="s">
        <v>11</v>
      </c>
      <c r="F7" s="158">
        <f>IFERROR('様式１（交付申請書）'!G10,"　")</f>
        <v>0</v>
      </c>
      <c r="G7" s="158"/>
      <c r="H7" s="158"/>
      <c r="I7" s="158"/>
    </row>
    <row r="8" spans="1:11" s="70" customFormat="1" ht="18.75" customHeight="1">
      <c r="A8" s="161"/>
      <c r="B8" s="156"/>
      <c r="C8" s="156"/>
      <c r="D8" s="156"/>
      <c r="E8" s="157"/>
      <c r="F8" s="158"/>
      <c r="G8" s="158"/>
      <c r="H8" s="158"/>
      <c r="I8" s="158"/>
    </row>
    <row r="9" spans="1:11" s="70" customFormat="1" ht="18.75" customHeight="1">
      <c r="A9" s="77" t="s">
        <v>76</v>
      </c>
      <c r="B9" s="159">
        <f>IFERROR('様式１（交付申請書）'!G12,"　")</f>
        <v>0</v>
      </c>
      <c r="C9" s="159"/>
      <c r="D9" s="159"/>
      <c r="E9" s="96" t="s">
        <v>80</v>
      </c>
      <c r="F9" s="153">
        <f>'様式５（実績報告書）'!G16</f>
        <v>0</v>
      </c>
      <c r="G9" s="153"/>
      <c r="H9" s="153"/>
      <c r="I9" s="153"/>
    </row>
    <row r="10" spans="1:11" s="70" customFormat="1" ht="18.75" customHeight="1">
      <c r="A10" s="75" t="s">
        <v>44</v>
      </c>
      <c r="B10" s="144"/>
      <c r="C10" s="145"/>
      <c r="D10" s="76" t="s">
        <v>108</v>
      </c>
      <c r="E10" s="77" t="s">
        <v>75</v>
      </c>
      <c r="F10" s="144"/>
      <c r="G10" s="145"/>
      <c r="H10" s="145"/>
      <c r="I10" s="78" t="s">
        <v>107</v>
      </c>
    </row>
    <row r="11" spans="1:11" s="70" customFormat="1" ht="18.75" customHeight="1">
      <c r="A11" s="74" t="s">
        <v>0</v>
      </c>
      <c r="B11" s="146"/>
      <c r="C11" s="146"/>
      <c r="D11" s="146"/>
      <c r="E11" s="146"/>
      <c r="F11" s="146"/>
      <c r="G11" s="146"/>
      <c r="H11" s="146"/>
      <c r="I11" s="146"/>
    </row>
    <row r="12" spans="1:11" s="70" customFormat="1" ht="18.75" customHeight="1">
      <c r="A12" s="259" t="s">
        <v>106</v>
      </c>
      <c r="B12" s="144"/>
      <c r="C12" s="145"/>
      <c r="D12" s="154"/>
      <c r="E12" s="74" t="s">
        <v>97</v>
      </c>
      <c r="F12" s="262"/>
      <c r="G12" s="263"/>
      <c r="H12" s="263"/>
      <c r="I12" s="264"/>
    </row>
    <row r="13" spans="1:11" s="70" customFormat="1" ht="18.75" customHeight="1">
      <c r="A13" s="259"/>
      <c r="B13" s="150">
        <f>IFERROR('様式１（交付申請書）'!G15,"　")</f>
        <v>0</v>
      </c>
      <c r="C13" s="151"/>
      <c r="D13" s="152"/>
      <c r="E13" s="96" t="s">
        <v>80</v>
      </c>
      <c r="F13" s="153">
        <f>IFERROR('様式１（交付申請書）'!G16,"　")</f>
        <v>0</v>
      </c>
      <c r="G13" s="153"/>
      <c r="H13" s="153"/>
      <c r="I13" s="153"/>
    </row>
    <row r="14" spans="1:11" s="70" customFormat="1" ht="13.5" customHeight="1"/>
    <row r="15" spans="1:11" s="70" customFormat="1" ht="13.5" customHeight="1"/>
    <row r="16" spans="1:11" ht="18.75" customHeight="1">
      <c r="A16" s="42" t="s">
        <v>121</v>
      </c>
      <c r="B16" s="42"/>
      <c r="K16" s="93">
        <f>D19</f>
        <v>0</v>
      </c>
    </row>
    <row r="17" spans="1:17" s="70" customFormat="1" ht="18.75" customHeight="1">
      <c r="A17" s="164" t="s">
        <v>183</v>
      </c>
      <c r="B17" s="165"/>
      <c r="C17" s="255"/>
      <c r="D17" s="256"/>
      <c r="E17" s="256"/>
      <c r="F17" s="256"/>
      <c r="G17" s="256"/>
      <c r="H17" s="256"/>
      <c r="I17" s="257"/>
      <c r="K17" s="93"/>
      <c r="Q17" s="81"/>
    </row>
    <row r="18" spans="1:17" s="70" customFormat="1" ht="13.5" customHeight="1"/>
    <row r="19" spans="1:17" s="70" customFormat="1" ht="18.75" customHeight="1">
      <c r="A19" s="166" t="s">
        <v>113</v>
      </c>
      <c r="B19" s="167"/>
      <c r="C19" s="79" t="s">
        <v>184</v>
      </c>
      <c r="D19" s="171"/>
      <c r="E19" s="172"/>
      <c r="F19" s="80" t="s">
        <v>110</v>
      </c>
      <c r="G19" s="79" t="s">
        <v>185</v>
      </c>
      <c r="H19" s="171"/>
      <c r="I19" s="172"/>
      <c r="K19" s="93">
        <f>H19</f>
        <v>0</v>
      </c>
      <c r="Q19" s="81"/>
    </row>
    <row r="20" spans="1:17" s="70" customFormat="1" ht="18.75" customHeight="1">
      <c r="A20" s="166" t="s">
        <v>127</v>
      </c>
      <c r="B20" s="167"/>
      <c r="C20" s="255"/>
      <c r="D20" s="256"/>
      <c r="E20" s="256"/>
      <c r="F20" s="256"/>
      <c r="G20" s="256"/>
      <c r="H20" s="256"/>
      <c r="I20" s="86" t="s">
        <v>107</v>
      </c>
    </row>
    <row r="21" spans="1:17" s="70" customFormat="1" ht="18.75" customHeight="1">
      <c r="A21" s="164" t="s">
        <v>119</v>
      </c>
      <c r="B21" s="165"/>
      <c r="C21" s="255"/>
      <c r="D21" s="256"/>
      <c r="E21" s="256"/>
      <c r="F21" s="256"/>
      <c r="G21" s="256"/>
      <c r="H21" s="256"/>
      <c r="I21" s="257"/>
    </row>
    <row r="22" spans="1:17" s="70" customFormat="1" ht="18.75" customHeight="1">
      <c r="A22" s="164" t="s">
        <v>109</v>
      </c>
      <c r="B22" s="165"/>
      <c r="C22" s="255"/>
      <c r="D22" s="256"/>
      <c r="E22" s="256"/>
      <c r="F22" s="256"/>
      <c r="G22" s="256"/>
      <c r="H22" s="256"/>
      <c r="I22" s="257"/>
    </row>
    <row r="23" spans="1:17" s="70" customFormat="1"/>
    <row r="24" spans="1:17" s="70" customFormat="1"/>
    <row r="25" spans="1:17" s="70" customFormat="1" ht="18.75" customHeight="1">
      <c r="A25" s="169" t="s">
        <v>128</v>
      </c>
      <c r="B25" s="169"/>
      <c r="C25" s="164"/>
      <c r="D25" s="171"/>
      <c r="E25" s="172"/>
      <c r="F25" s="169" t="s">
        <v>189</v>
      </c>
      <c r="G25" s="169"/>
      <c r="H25" s="170"/>
      <c r="I25" s="170"/>
      <c r="Q25" s="81"/>
    </row>
    <row r="26" spans="1:17" s="70" customFormat="1" ht="12.75" customHeight="1"/>
    <row r="27" spans="1:17" s="70" customFormat="1"/>
    <row r="28" spans="1:17" s="70" customFormat="1" ht="18.75" customHeight="1">
      <c r="A28" s="70" t="s">
        <v>118</v>
      </c>
    </row>
    <row r="29" spans="1:17" s="82" customFormat="1" ht="18.75" customHeight="1">
      <c r="A29" s="166" t="s">
        <v>114</v>
      </c>
      <c r="B29" s="167"/>
      <c r="C29" s="166" t="s">
        <v>125</v>
      </c>
      <c r="D29" s="167"/>
      <c r="E29" s="157" t="s">
        <v>126</v>
      </c>
      <c r="F29" s="157"/>
      <c r="G29" s="157" t="s">
        <v>154</v>
      </c>
      <c r="H29" s="157"/>
      <c r="I29" s="157"/>
    </row>
    <row r="30" spans="1:17" s="82" customFormat="1" ht="18.75" customHeight="1">
      <c r="A30" s="159"/>
      <c r="B30" s="159"/>
      <c r="C30" s="159"/>
      <c r="D30" s="159"/>
      <c r="E30" s="159"/>
      <c r="F30" s="159"/>
      <c r="G30" s="159"/>
      <c r="H30" s="159"/>
      <c r="I30" s="159"/>
    </row>
    <row r="31" spans="1:17" s="82" customFormat="1" ht="18.75" customHeight="1">
      <c r="A31" s="159"/>
      <c r="B31" s="159"/>
      <c r="C31" s="159"/>
      <c r="D31" s="159"/>
      <c r="E31" s="159"/>
      <c r="F31" s="159"/>
      <c r="G31" s="159"/>
      <c r="H31" s="159"/>
      <c r="I31" s="159"/>
    </row>
    <row r="32" spans="1:17" s="82" customFormat="1" ht="18.75" customHeight="1">
      <c r="A32" s="159"/>
      <c r="B32" s="159"/>
      <c r="C32" s="159"/>
      <c r="D32" s="159"/>
      <c r="E32" s="159"/>
      <c r="F32" s="159"/>
      <c r="G32" s="159"/>
      <c r="H32" s="159"/>
      <c r="I32" s="159"/>
    </row>
    <row r="33" spans="1:9" s="70" customFormat="1" ht="13.5" customHeight="1"/>
    <row r="34" spans="1:9" s="70" customFormat="1" ht="13.5" customHeight="1"/>
    <row r="35" spans="1:9" ht="18.75" customHeight="1">
      <c r="A35" s="42" t="s">
        <v>164</v>
      </c>
      <c r="B35" s="42"/>
    </row>
    <row r="36" spans="1:9" s="45" customFormat="1" ht="56.45" customHeight="1">
      <c r="A36" s="259" t="s">
        <v>165</v>
      </c>
      <c r="B36" s="259"/>
      <c r="C36" s="260"/>
      <c r="D36" s="260"/>
      <c r="E36" s="260"/>
      <c r="F36" s="260"/>
      <c r="G36" s="260"/>
      <c r="H36" s="260"/>
      <c r="I36" s="261"/>
    </row>
    <row r="37" spans="1:9" ht="16.5" customHeight="1">
      <c r="A37" s="259" t="s">
        <v>123</v>
      </c>
      <c r="B37" s="259"/>
      <c r="C37" s="46" t="s">
        <v>166</v>
      </c>
      <c r="D37" s="87" t="s">
        <v>175</v>
      </c>
      <c r="E37" s="88"/>
      <c r="F37" s="88"/>
      <c r="G37" s="88"/>
      <c r="H37" s="88"/>
      <c r="I37" s="89"/>
    </row>
    <row r="38" spans="1:9" ht="16.5" customHeight="1">
      <c r="A38" s="259"/>
      <c r="B38" s="259"/>
      <c r="C38" s="43" t="s">
        <v>166</v>
      </c>
      <c r="D38" s="90" t="s">
        <v>167</v>
      </c>
      <c r="E38" s="90"/>
      <c r="F38" s="90"/>
      <c r="G38" s="90"/>
      <c r="H38" s="90"/>
      <c r="I38" s="91"/>
    </row>
    <row r="39" spans="1:9" ht="16.5" customHeight="1">
      <c r="A39" s="259"/>
      <c r="B39" s="259"/>
      <c r="C39" s="43" t="s">
        <v>166</v>
      </c>
      <c r="D39" s="90" t="s">
        <v>168</v>
      </c>
      <c r="E39" s="90"/>
      <c r="F39" s="90"/>
      <c r="G39" s="90"/>
      <c r="H39" s="90"/>
      <c r="I39" s="91"/>
    </row>
    <row r="40" spans="1:9" ht="8.25" customHeight="1">
      <c r="A40" s="259"/>
      <c r="B40" s="259"/>
      <c r="C40" s="43"/>
      <c r="D40" s="43"/>
      <c r="E40" s="43"/>
      <c r="F40" s="43"/>
      <c r="G40" s="43"/>
      <c r="H40" s="43"/>
      <c r="I40" s="44"/>
    </row>
    <row r="41" spans="1:9" ht="16.5" customHeight="1">
      <c r="A41" s="259"/>
      <c r="B41" s="259"/>
      <c r="C41" s="43" t="s">
        <v>166</v>
      </c>
      <c r="D41" s="90" t="s">
        <v>169</v>
      </c>
      <c r="E41" s="90"/>
      <c r="F41" s="90"/>
      <c r="G41" s="90"/>
      <c r="H41" s="90"/>
      <c r="I41" s="91"/>
    </row>
    <row r="42" spans="1:9" ht="16.5" customHeight="1">
      <c r="A42" s="259"/>
      <c r="B42" s="259"/>
      <c r="C42" s="43" t="s">
        <v>166</v>
      </c>
      <c r="D42" s="90" t="s">
        <v>170</v>
      </c>
      <c r="E42" s="90"/>
      <c r="F42" s="90"/>
      <c r="G42" s="90"/>
      <c r="H42" s="90"/>
      <c r="I42" s="91"/>
    </row>
    <row r="43" spans="1:9" ht="16.5" customHeight="1">
      <c r="A43" s="259"/>
      <c r="B43" s="259"/>
      <c r="C43" s="43" t="s">
        <v>166</v>
      </c>
      <c r="D43" s="90" t="s">
        <v>171</v>
      </c>
      <c r="E43" s="90"/>
      <c r="F43" s="90"/>
      <c r="G43" s="90"/>
      <c r="H43" s="90"/>
      <c r="I43" s="91"/>
    </row>
    <row r="44" spans="1:9" ht="16.5" customHeight="1">
      <c r="A44" s="259"/>
      <c r="B44" s="259"/>
      <c r="C44" s="43" t="s">
        <v>166</v>
      </c>
      <c r="D44" s="90" t="s">
        <v>172</v>
      </c>
      <c r="E44" s="90"/>
      <c r="F44" s="90"/>
      <c r="G44" s="90"/>
      <c r="H44" s="90"/>
      <c r="I44" s="91"/>
    </row>
    <row r="45" spans="1:9" ht="8.25" customHeight="1">
      <c r="A45" s="259"/>
      <c r="B45" s="259"/>
      <c r="C45" s="43"/>
      <c r="D45" s="43"/>
      <c r="E45" s="43"/>
      <c r="F45" s="43"/>
      <c r="G45" s="43"/>
      <c r="H45" s="43"/>
      <c r="I45" s="44"/>
    </row>
    <row r="46" spans="1:9" ht="16.5" customHeight="1">
      <c r="A46" s="259"/>
      <c r="B46" s="259"/>
      <c r="C46" s="43" t="s">
        <v>166</v>
      </c>
      <c r="D46" s="90" t="s">
        <v>173</v>
      </c>
      <c r="E46" s="90"/>
      <c r="F46" s="90"/>
      <c r="G46" s="90"/>
      <c r="H46" s="90"/>
      <c r="I46" s="91"/>
    </row>
    <row r="47" spans="1:9" ht="16.5" customHeight="1">
      <c r="A47" s="259"/>
      <c r="B47" s="259"/>
      <c r="C47" s="43" t="s">
        <v>166</v>
      </c>
      <c r="D47" s="90" t="s">
        <v>174</v>
      </c>
      <c r="E47" s="90"/>
      <c r="F47" s="90"/>
      <c r="G47" s="90"/>
      <c r="H47" s="90"/>
      <c r="I47" s="91"/>
    </row>
    <row r="48" spans="1:9" ht="16.5" customHeight="1">
      <c r="A48" s="259"/>
      <c r="B48" s="259"/>
      <c r="C48" s="43" t="s">
        <v>166</v>
      </c>
      <c r="D48" s="90" t="s">
        <v>176</v>
      </c>
      <c r="E48" s="90"/>
      <c r="F48" s="90"/>
      <c r="G48" s="90"/>
      <c r="H48" s="90"/>
      <c r="I48" s="91"/>
    </row>
    <row r="49" spans="1:9" ht="8.25" customHeight="1">
      <c r="A49" s="259"/>
      <c r="B49" s="259"/>
      <c r="C49" s="43"/>
      <c r="D49" s="43"/>
      <c r="E49" s="43"/>
      <c r="F49" s="43"/>
      <c r="G49" s="43"/>
      <c r="H49" s="43"/>
      <c r="I49" s="44"/>
    </row>
    <row r="50" spans="1:9" ht="18.75" customHeight="1">
      <c r="A50" s="259"/>
      <c r="B50" s="259"/>
      <c r="C50" s="43" t="s">
        <v>228</v>
      </c>
      <c r="D50" s="271"/>
      <c r="E50" s="271"/>
      <c r="F50" s="271"/>
      <c r="G50" s="271"/>
      <c r="H50" s="271"/>
      <c r="I50" s="272"/>
    </row>
    <row r="51" spans="1:9" ht="18.75" customHeight="1">
      <c r="A51" s="259"/>
      <c r="B51" s="259"/>
      <c r="C51" s="128" t="s">
        <v>229</v>
      </c>
      <c r="D51" s="273"/>
      <c r="E51" s="273"/>
      <c r="F51" s="273"/>
      <c r="G51" s="273"/>
      <c r="H51" s="273"/>
      <c r="I51" s="274"/>
    </row>
    <row r="52" spans="1:9" s="45" customFormat="1" ht="51" customHeight="1">
      <c r="A52" s="259" t="s">
        <v>122</v>
      </c>
      <c r="B52" s="259"/>
      <c r="C52" s="260"/>
      <c r="D52" s="260"/>
      <c r="E52" s="260"/>
      <c r="F52" s="260"/>
      <c r="G52" s="260"/>
      <c r="H52" s="260"/>
      <c r="I52" s="261"/>
    </row>
    <row r="53" spans="1:9" s="45" customFormat="1" ht="14.1" customHeight="1">
      <c r="A53" s="265" t="s">
        <v>124</v>
      </c>
      <c r="B53" s="266"/>
      <c r="C53" s="43" t="s">
        <v>166</v>
      </c>
      <c r="D53" s="90" t="s">
        <v>199</v>
      </c>
      <c r="E53" s="90"/>
      <c r="F53" s="90"/>
      <c r="G53" s="90"/>
      <c r="H53" s="90"/>
      <c r="I53" s="91"/>
    </row>
    <row r="54" spans="1:9" s="45" customFormat="1" ht="14.1" customHeight="1">
      <c r="A54" s="267"/>
      <c r="B54" s="268"/>
      <c r="C54" s="43" t="s">
        <v>166</v>
      </c>
      <c r="D54" s="90" t="s">
        <v>200</v>
      </c>
      <c r="E54" s="90"/>
      <c r="F54" s="90"/>
      <c r="G54" s="90"/>
      <c r="H54" s="90"/>
      <c r="I54" s="91"/>
    </row>
    <row r="55" spans="1:9" s="45" customFormat="1" ht="14.1" customHeight="1">
      <c r="A55" s="267"/>
      <c r="B55" s="268"/>
      <c r="C55" s="43" t="s">
        <v>166</v>
      </c>
      <c r="D55" s="90" t="s">
        <v>201</v>
      </c>
      <c r="E55" s="90"/>
      <c r="F55" s="90"/>
      <c r="G55" s="90"/>
      <c r="H55" s="90"/>
      <c r="I55" s="91"/>
    </row>
    <row r="56" spans="1:9" s="45" customFormat="1" ht="14.1" customHeight="1">
      <c r="A56" s="269"/>
      <c r="B56" s="270"/>
      <c r="C56" s="114" t="s">
        <v>166</v>
      </c>
      <c r="D56" s="115" t="s">
        <v>202</v>
      </c>
      <c r="E56" s="115"/>
      <c r="F56" s="115"/>
      <c r="G56" s="115"/>
      <c r="H56" s="115"/>
      <c r="I56" s="116"/>
    </row>
    <row r="58" spans="1:9">
      <c r="C58" s="113" t="s">
        <v>166</v>
      </c>
    </row>
    <row r="59" spans="1:9">
      <c r="C59" s="113" t="s">
        <v>198</v>
      </c>
    </row>
  </sheetData>
  <mergeCells count="53">
    <mergeCell ref="A53:B56"/>
    <mergeCell ref="A37:B51"/>
    <mergeCell ref="C31:D31"/>
    <mergeCell ref="E31:F31"/>
    <mergeCell ref="G31:I31"/>
    <mergeCell ref="C32:D32"/>
    <mergeCell ref="E32:F32"/>
    <mergeCell ref="G32:I32"/>
    <mergeCell ref="D50:I51"/>
    <mergeCell ref="A7:A8"/>
    <mergeCell ref="F12:I12"/>
    <mergeCell ref="F13:I13"/>
    <mergeCell ref="D19:E19"/>
    <mergeCell ref="H19:I19"/>
    <mergeCell ref="B13:D13"/>
    <mergeCell ref="A17:B17"/>
    <mergeCell ref="C17:I17"/>
    <mergeCell ref="A29:B29"/>
    <mergeCell ref="A52:B52"/>
    <mergeCell ref="C52:I52"/>
    <mergeCell ref="A30:B30"/>
    <mergeCell ref="A31:B31"/>
    <mergeCell ref="A32:B32"/>
    <mergeCell ref="C29:D29"/>
    <mergeCell ref="E29:F29"/>
    <mergeCell ref="G29:I29"/>
    <mergeCell ref="C30:D30"/>
    <mergeCell ref="E30:F30"/>
    <mergeCell ref="G30:I30"/>
    <mergeCell ref="A36:B36"/>
    <mergeCell ref="C36:I36"/>
    <mergeCell ref="A4:I4"/>
    <mergeCell ref="A19:B19"/>
    <mergeCell ref="A25:C25"/>
    <mergeCell ref="D25:E25"/>
    <mergeCell ref="F25:G25"/>
    <mergeCell ref="H25:I25"/>
    <mergeCell ref="B7:D8"/>
    <mergeCell ref="E7:E8"/>
    <mergeCell ref="F7:I8"/>
    <mergeCell ref="B9:D9"/>
    <mergeCell ref="F9:I9"/>
    <mergeCell ref="B10:C10"/>
    <mergeCell ref="F10:H10"/>
    <mergeCell ref="B11:I11"/>
    <mergeCell ref="A12:A13"/>
    <mergeCell ref="B12:D12"/>
    <mergeCell ref="A20:B20"/>
    <mergeCell ref="A21:B21"/>
    <mergeCell ref="A22:B22"/>
    <mergeCell ref="C20:H20"/>
    <mergeCell ref="C21:I21"/>
    <mergeCell ref="C22:I22"/>
  </mergeCells>
  <phoneticPr fontId="1"/>
  <conditionalFormatting sqref="A16:I16 A52 B5:I5 A2:I4">
    <cfRule type="expression" dxfId="51" priority="94">
      <formula>_xlfn.ISFORMULA(A2)</formula>
    </cfRule>
  </conditionalFormatting>
  <conditionalFormatting sqref="A53">
    <cfRule type="expression" dxfId="50" priority="70">
      <formula>_xlfn.ISFORMULA(A53)</formula>
    </cfRule>
  </conditionalFormatting>
  <conditionalFormatting sqref="A7">
    <cfRule type="expression" dxfId="49" priority="37">
      <formula>_xlfn.ISFORMULA(A7)</formula>
    </cfRule>
  </conditionalFormatting>
  <conditionalFormatting sqref="A12 E12:I12">
    <cfRule type="expression" dxfId="48" priority="36">
      <formula>_xlfn.ISFORMULA(A12)</formula>
    </cfRule>
  </conditionalFormatting>
  <conditionalFormatting sqref="A37">
    <cfRule type="expression" dxfId="47" priority="79">
      <formula>_xlfn.ISFORMULA(A37)</formula>
    </cfRule>
  </conditionalFormatting>
  <conditionalFormatting sqref="A6:I6 A10:B11 E10:F10">
    <cfRule type="expression" dxfId="46" priority="38">
      <formula>_xlfn.ISFORMULA(A6)</formula>
    </cfRule>
  </conditionalFormatting>
  <conditionalFormatting sqref="A25">
    <cfRule type="expression" dxfId="45" priority="33">
      <formula>_xlfn.ISFORMULA(A25)</formula>
    </cfRule>
  </conditionalFormatting>
  <conditionalFormatting sqref="F19 C19 A23:I24 J25 F25 A19:A22 E29:E31 G29:G32 C29:C32 A31:A32">
    <cfRule type="expression" dxfId="44" priority="35">
      <formula>_xlfn.ISFORMULA(A19)</formula>
    </cfRule>
  </conditionalFormatting>
  <conditionalFormatting sqref="G19">
    <cfRule type="expression" dxfId="43" priority="34">
      <formula>_xlfn.ISFORMULA(G19)</formula>
    </cfRule>
  </conditionalFormatting>
  <conditionalFormatting sqref="A28:I28">
    <cfRule type="expression" dxfId="42" priority="30">
      <formula>_xlfn.ISFORMULA(A28)</formula>
    </cfRule>
  </conditionalFormatting>
  <conditionalFormatting sqref="C22">
    <cfRule type="expression" dxfId="41" priority="28">
      <formula>_xlfn.ISFORMULA(C22)</formula>
    </cfRule>
  </conditionalFormatting>
  <conditionalFormatting sqref="C30">
    <cfRule type="expression" dxfId="40" priority="27">
      <formula>_xlfn.ISFORMULA(C30)</formula>
    </cfRule>
  </conditionalFormatting>
  <conditionalFormatting sqref="E29">
    <cfRule type="expression" dxfId="39" priority="26">
      <formula>_xlfn.ISFORMULA(E29)</formula>
    </cfRule>
  </conditionalFormatting>
  <conditionalFormatting sqref="C21">
    <cfRule type="expression" dxfId="38" priority="29">
      <formula>_xlfn.ISFORMULA(C21)</formula>
    </cfRule>
  </conditionalFormatting>
  <conditionalFormatting sqref="C30">
    <cfRule type="expression" dxfId="37" priority="25">
      <formula>_xlfn.ISFORMULA(C30)</formula>
    </cfRule>
  </conditionalFormatting>
  <conditionalFormatting sqref="E31">
    <cfRule type="expression" dxfId="36" priority="24">
      <formula>_xlfn.ISFORMULA(E31)</formula>
    </cfRule>
  </conditionalFormatting>
  <conditionalFormatting sqref="E32">
    <cfRule type="expression" dxfId="35" priority="23">
      <formula>_xlfn.ISFORMULA(E32)</formula>
    </cfRule>
  </conditionalFormatting>
  <conditionalFormatting sqref="A29:A30">
    <cfRule type="expression" dxfId="34" priority="22">
      <formula>_xlfn.ISFORMULA(A29)</formula>
    </cfRule>
  </conditionalFormatting>
  <conditionalFormatting sqref="A30">
    <cfRule type="expression" dxfId="33" priority="20">
      <formula>_xlfn.ISFORMULA(A30)</formula>
    </cfRule>
  </conditionalFormatting>
  <conditionalFormatting sqref="A30">
    <cfRule type="expression" dxfId="32" priority="21">
      <formula>_xlfn.ISFORMULA(A30)</formula>
    </cfRule>
  </conditionalFormatting>
  <conditionalFormatting sqref="A26:I26">
    <cfRule type="expression" dxfId="31" priority="19">
      <formula>_xlfn.ISFORMULA(A26)</formula>
    </cfRule>
  </conditionalFormatting>
  <conditionalFormatting sqref="A34:I34">
    <cfRule type="expression" dxfId="30" priority="18">
      <formula>_xlfn.ISFORMULA(A34)</formula>
    </cfRule>
  </conditionalFormatting>
  <conditionalFormatting sqref="A33:E33">
    <cfRule type="expression" dxfId="29" priority="17">
      <formula>_xlfn.ISFORMULA(A33)</formula>
    </cfRule>
  </conditionalFormatting>
  <conditionalFormatting sqref="F33:I33">
    <cfRule type="expression" dxfId="28" priority="16">
      <formula>_xlfn.ISFORMULA(F33)</formula>
    </cfRule>
  </conditionalFormatting>
  <conditionalFormatting sqref="A15:I15">
    <cfRule type="expression" dxfId="27" priority="15">
      <formula>_xlfn.ISFORMULA(A15)</formula>
    </cfRule>
  </conditionalFormatting>
  <conditionalFormatting sqref="A14:E14">
    <cfRule type="expression" dxfId="26" priority="14">
      <formula>_xlfn.ISFORMULA(A14)</formula>
    </cfRule>
  </conditionalFormatting>
  <conditionalFormatting sqref="F14:I14">
    <cfRule type="expression" dxfId="25" priority="13">
      <formula>_xlfn.ISFORMULA(F14)</formula>
    </cfRule>
  </conditionalFormatting>
  <conditionalFormatting sqref="A35:I35">
    <cfRule type="expression" dxfId="24" priority="12">
      <formula>_xlfn.ISFORMULA(A35)</formula>
    </cfRule>
  </conditionalFormatting>
  <conditionalFormatting sqref="A36">
    <cfRule type="expression" dxfId="23" priority="11">
      <formula>_xlfn.ISFORMULA(A36)</formula>
    </cfRule>
  </conditionalFormatting>
  <conditionalFormatting sqref="A27:I27">
    <cfRule type="expression" dxfId="22" priority="7">
      <formula>_xlfn.ISFORMULA(A27)</formula>
    </cfRule>
  </conditionalFormatting>
  <conditionalFormatting sqref="F8:I8 B7 E7:I7 F9">
    <cfRule type="expression" dxfId="21" priority="6">
      <formula>_xlfn.ISFORMULA(B7)</formula>
    </cfRule>
  </conditionalFormatting>
  <conditionalFormatting sqref="F13">
    <cfRule type="expression" dxfId="20" priority="5">
      <formula>_xlfn.ISFORMULA(F13)</formula>
    </cfRule>
  </conditionalFormatting>
  <conditionalFormatting sqref="A17">
    <cfRule type="expression" dxfId="19" priority="4">
      <formula>_xlfn.ISFORMULA(A17)</formula>
    </cfRule>
  </conditionalFormatting>
  <conditionalFormatting sqref="A18:I18">
    <cfRule type="expression" dxfId="18" priority="2">
      <formula>_xlfn.ISFORMULA(A18)</formula>
    </cfRule>
  </conditionalFormatting>
  <conditionalFormatting sqref="C17">
    <cfRule type="expression" dxfId="17" priority="1">
      <formula>_xlfn.ISFORMULA(C17)</formula>
    </cfRule>
  </conditionalFormatting>
  <dataValidations count="2">
    <dataValidation imeMode="disabled" allowBlank="1" showInputMessage="1" showErrorMessage="1" sqref="F10 B10" xr:uid="{8117CFE2-5399-4F3B-A599-2C13EEB2DA53}"/>
    <dataValidation type="list" allowBlank="1" showInputMessage="1" showErrorMessage="1" sqref="C37:C39 C53:C56 C46:C48 C41:C44 C50" xr:uid="{82963CB5-3A39-4370-A373-9E1F29D2E2F4}">
      <formula1>$C$58:$C$59</formula1>
    </dataValidation>
  </dataValidations>
  <pageMargins left="0.78740157480314965" right="0.78740157480314965" top="0.39370078740157483" bottom="0.59055118110236227" header="0.31496062992125984" footer="0.31496062992125984"/>
  <pageSetup paperSize="9" scale="8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ED83-2884-409F-9A23-53D15A432DDD}">
  <sheetPr>
    <tabColor theme="7" tint="0.79998168889431442"/>
    <pageSetUpPr fitToPage="1"/>
  </sheetPr>
  <dimension ref="A1:L38"/>
  <sheetViews>
    <sheetView showZeros="0" view="pageBreakPreview" zoomScale="85" zoomScaleNormal="85" zoomScaleSheetLayoutView="85" workbookViewId="0">
      <pane ySplit="2" topLeftCell="A3" activePane="bottomLeft" state="frozen"/>
      <selection activeCell="C17" sqref="C17"/>
      <selection pane="bottomLeft" activeCell="A4" sqref="A4:J4"/>
    </sheetView>
  </sheetViews>
  <sheetFormatPr defaultColWidth="8.875" defaultRowHeight="22.15" customHeight="1"/>
  <cols>
    <col min="1" max="1" width="2.25" style="47" customWidth="1"/>
    <col min="2" max="2" width="19" style="47" customWidth="1"/>
    <col min="3" max="3" width="23.375" style="47" customWidth="1"/>
    <col min="4" max="5" width="4.375" style="48" customWidth="1"/>
    <col min="6" max="7" width="10.125" style="48" customWidth="1"/>
    <col min="8" max="8" width="11.75" style="48" customWidth="1"/>
    <col min="9" max="10" width="10.125" style="48" customWidth="1"/>
    <col min="11" max="16384" width="8.875" style="47"/>
  </cols>
  <sheetData>
    <row r="1" spans="1:12" ht="13.5">
      <c r="A1" s="1" t="s">
        <v>242</v>
      </c>
    </row>
    <row r="2" spans="1:12" ht="13.5">
      <c r="A2" s="1" t="s">
        <v>152</v>
      </c>
    </row>
    <row r="3" spans="1:12" ht="12">
      <c r="A3" s="49"/>
    </row>
    <row r="4" spans="1:12" ht="24.75" customHeight="1">
      <c r="A4" s="179" t="s">
        <v>203</v>
      </c>
      <c r="B4" s="179"/>
      <c r="C4" s="179"/>
      <c r="D4" s="179"/>
      <c r="E4" s="179"/>
      <c r="F4" s="179"/>
      <c r="G4" s="179"/>
      <c r="H4" s="179"/>
      <c r="I4" s="179"/>
      <c r="J4" s="179"/>
    </row>
    <row r="5" spans="1:12" ht="12"/>
    <row r="6" spans="1:12" ht="27.75" customHeight="1">
      <c r="A6" s="180" t="s">
        <v>104</v>
      </c>
      <c r="B6" s="180"/>
      <c r="C6" s="182" t="s">
        <v>178</v>
      </c>
      <c r="D6" s="176" t="s">
        <v>98</v>
      </c>
      <c r="E6" s="176"/>
      <c r="F6" s="176" t="s">
        <v>188</v>
      </c>
      <c r="G6" s="176" t="s">
        <v>179</v>
      </c>
      <c r="H6" s="184" t="s">
        <v>160</v>
      </c>
      <c r="I6" s="275" t="s">
        <v>204</v>
      </c>
      <c r="J6" s="277" t="s">
        <v>205</v>
      </c>
    </row>
    <row r="7" spans="1:12" s="50" customFormat="1" ht="42" customHeight="1">
      <c r="A7" s="181"/>
      <c r="B7" s="181"/>
      <c r="C7" s="183"/>
      <c r="D7" s="124" t="s">
        <v>99</v>
      </c>
      <c r="E7" s="124" t="s">
        <v>100</v>
      </c>
      <c r="F7" s="177"/>
      <c r="G7" s="177"/>
      <c r="H7" s="185"/>
      <c r="I7" s="276"/>
      <c r="J7" s="278"/>
    </row>
    <row r="8" spans="1:12" s="50" customFormat="1" ht="20.25" customHeight="1">
      <c r="A8" s="192" t="s">
        <v>101</v>
      </c>
      <c r="B8" s="193"/>
      <c r="C8" s="193"/>
      <c r="D8" s="51"/>
      <c r="E8" s="51"/>
      <c r="F8" s="51"/>
      <c r="G8" s="51"/>
      <c r="H8" s="83"/>
      <c r="I8" s="51"/>
      <c r="J8" s="129"/>
    </row>
    <row r="9" spans="1:12" ht="20.25" customHeight="1">
      <c r="A9" s="84"/>
      <c r="B9" s="102"/>
      <c r="C9" s="103"/>
      <c r="D9" s="97"/>
      <c r="E9" s="97"/>
      <c r="F9" s="97"/>
      <c r="G9" s="99">
        <f>IFERROR(ROUNDDOWN(F9/1.1,0),"")</f>
        <v>0</v>
      </c>
      <c r="H9" s="100">
        <f>ROUNDDOWN(D9*G9,0)</f>
        <v>0</v>
      </c>
      <c r="I9" s="97"/>
      <c r="J9" s="97"/>
      <c r="L9" s="50" t="s">
        <v>86</v>
      </c>
    </row>
    <row r="10" spans="1:12" ht="20.25" customHeight="1">
      <c r="A10" s="84"/>
      <c r="B10" s="104"/>
      <c r="C10" s="105"/>
      <c r="D10" s="98"/>
      <c r="E10" s="98"/>
      <c r="F10" s="98"/>
      <c r="G10" s="101">
        <f t="shared" ref="G10:G15" si="0">IFERROR(ROUNDDOWN(F10/1.1,0),"")</f>
        <v>0</v>
      </c>
      <c r="H10" s="100">
        <f t="shared" ref="H10:H15" si="1">ROUNDDOWN(D10*G10,0)</f>
        <v>0</v>
      </c>
      <c r="I10" s="98"/>
      <c r="J10" s="98"/>
      <c r="L10" s="50"/>
    </row>
    <row r="11" spans="1:12" ht="20.25" customHeight="1">
      <c r="A11" s="84"/>
      <c r="B11" s="104"/>
      <c r="C11" s="105"/>
      <c r="D11" s="98"/>
      <c r="E11" s="98"/>
      <c r="F11" s="98"/>
      <c r="G11" s="101">
        <f t="shared" si="0"/>
        <v>0</v>
      </c>
      <c r="H11" s="100">
        <f t="shared" si="1"/>
        <v>0</v>
      </c>
      <c r="I11" s="98"/>
      <c r="J11" s="98"/>
    </row>
    <row r="12" spans="1:12" ht="20.25" customHeight="1">
      <c r="A12" s="84"/>
      <c r="B12" s="104"/>
      <c r="C12" s="105"/>
      <c r="D12" s="98"/>
      <c r="E12" s="98"/>
      <c r="F12" s="98"/>
      <c r="G12" s="101">
        <f t="shared" si="0"/>
        <v>0</v>
      </c>
      <c r="H12" s="100">
        <f t="shared" si="1"/>
        <v>0</v>
      </c>
      <c r="I12" s="98"/>
      <c r="J12" s="98"/>
    </row>
    <row r="13" spans="1:12" ht="20.25" customHeight="1">
      <c r="A13" s="84"/>
      <c r="B13" s="104"/>
      <c r="C13" s="105"/>
      <c r="D13" s="98"/>
      <c r="E13" s="98"/>
      <c r="F13" s="98"/>
      <c r="G13" s="101">
        <f t="shared" si="0"/>
        <v>0</v>
      </c>
      <c r="H13" s="100">
        <f t="shared" si="1"/>
        <v>0</v>
      </c>
      <c r="I13" s="98"/>
      <c r="J13" s="98"/>
    </row>
    <row r="14" spans="1:12" ht="20.25" customHeight="1">
      <c r="A14" s="84"/>
      <c r="B14" s="104"/>
      <c r="C14" s="105"/>
      <c r="D14" s="98"/>
      <c r="E14" s="98"/>
      <c r="F14" s="98"/>
      <c r="G14" s="101">
        <f t="shared" si="0"/>
        <v>0</v>
      </c>
      <c r="H14" s="100">
        <f t="shared" si="1"/>
        <v>0</v>
      </c>
      <c r="I14" s="98"/>
      <c r="J14" s="98"/>
    </row>
    <row r="15" spans="1:12" ht="20.25" customHeight="1" thickBot="1">
      <c r="A15" s="84"/>
      <c r="B15" s="104"/>
      <c r="C15" s="105"/>
      <c r="D15" s="98"/>
      <c r="E15" s="98"/>
      <c r="F15" s="98"/>
      <c r="G15" s="101">
        <f t="shared" si="0"/>
        <v>0</v>
      </c>
      <c r="H15" s="100">
        <f t="shared" si="1"/>
        <v>0</v>
      </c>
      <c r="I15" s="107"/>
      <c r="J15" s="107"/>
    </row>
    <row r="16" spans="1:12" ht="20.25" customHeight="1" thickTop="1">
      <c r="A16" s="84"/>
      <c r="B16" s="187" t="s">
        <v>161</v>
      </c>
      <c r="C16" s="188"/>
      <c r="D16" s="188"/>
      <c r="E16" s="188"/>
      <c r="F16" s="188"/>
      <c r="G16" s="189"/>
      <c r="H16" s="54">
        <f>ROUNDDOWN(SUM(H9:H15),-3)</f>
        <v>0</v>
      </c>
      <c r="I16" s="130"/>
      <c r="J16" s="117"/>
    </row>
    <row r="17" spans="1:10" ht="20.25" customHeight="1">
      <c r="A17" s="190" t="s">
        <v>102</v>
      </c>
      <c r="B17" s="191"/>
      <c r="C17" s="92" t="s">
        <v>177</v>
      </c>
      <c r="D17" s="178">
        <f>'様式５－２（事業報告書）'!K16</f>
        <v>0</v>
      </c>
      <c r="E17" s="178"/>
      <c r="F17" s="178"/>
      <c r="G17" s="92" t="s">
        <v>110</v>
      </c>
      <c r="H17" s="94" t="str">
        <f>IF(D17=0,"",D17+90)</f>
        <v/>
      </c>
      <c r="I17" s="92"/>
      <c r="J17" s="118"/>
    </row>
    <row r="18" spans="1:10" ht="20.25" customHeight="1">
      <c r="A18" s="186"/>
      <c r="B18" s="102"/>
      <c r="C18" s="106"/>
      <c r="D18" s="97"/>
      <c r="E18" s="97"/>
      <c r="F18" s="97"/>
      <c r="G18" s="99">
        <f t="shared" ref="G18:G24" si="2">IFERROR(ROUNDDOWN(F18/1.1,0),"")</f>
        <v>0</v>
      </c>
      <c r="H18" s="100">
        <f>ROUNDDOWN(D18*G18,0)</f>
        <v>0</v>
      </c>
      <c r="I18" s="97"/>
      <c r="J18" s="97"/>
    </row>
    <row r="19" spans="1:10" ht="20.25" customHeight="1">
      <c r="A19" s="186"/>
      <c r="B19" s="104"/>
      <c r="C19" s="105"/>
      <c r="D19" s="98"/>
      <c r="E19" s="98"/>
      <c r="F19" s="98"/>
      <c r="G19" s="101">
        <f t="shared" si="2"/>
        <v>0</v>
      </c>
      <c r="H19" s="100">
        <f t="shared" ref="H19:H24" si="3">ROUNDDOWN(D19*G19,0)</f>
        <v>0</v>
      </c>
      <c r="I19" s="98"/>
      <c r="J19" s="98"/>
    </row>
    <row r="20" spans="1:10" ht="20.25" customHeight="1">
      <c r="A20" s="186"/>
      <c r="B20" s="104"/>
      <c r="C20" s="105"/>
      <c r="D20" s="98"/>
      <c r="E20" s="98"/>
      <c r="F20" s="98"/>
      <c r="G20" s="101">
        <f t="shared" si="2"/>
        <v>0</v>
      </c>
      <c r="H20" s="100">
        <f t="shared" si="3"/>
        <v>0</v>
      </c>
      <c r="I20" s="98"/>
      <c r="J20" s="98"/>
    </row>
    <row r="21" spans="1:10" ht="20.25" customHeight="1">
      <c r="A21" s="186"/>
      <c r="B21" s="104"/>
      <c r="C21" s="105"/>
      <c r="D21" s="98"/>
      <c r="E21" s="98"/>
      <c r="F21" s="98"/>
      <c r="G21" s="101">
        <f t="shared" si="2"/>
        <v>0</v>
      </c>
      <c r="H21" s="100">
        <f t="shared" si="3"/>
        <v>0</v>
      </c>
      <c r="I21" s="98"/>
      <c r="J21" s="98"/>
    </row>
    <row r="22" spans="1:10" ht="20.25" customHeight="1">
      <c r="A22" s="186"/>
      <c r="B22" s="104"/>
      <c r="C22" s="105"/>
      <c r="D22" s="98"/>
      <c r="E22" s="98"/>
      <c r="F22" s="98"/>
      <c r="G22" s="101">
        <f t="shared" si="2"/>
        <v>0</v>
      </c>
      <c r="H22" s="100">
        <f t="shared" si="3"/>
        <v>0</v>
      </c>
      <c r="I22" s="98"/>
      <c r="J22" s="98"/>
    </row>
    <row r="23" spans="1:10" ht="20.25" customHeight="1">
      <c r="A23" s="186"/>
      <c r="B23" s="104"/>
      <c r="C23" s="105"/>
      <c r="D23" s="98"/>
      <c r="E23" s="98"/>
      <c r="F23" s="98"/>
      <c r="G23" s="101">
        <f t="shared" si="2"/>
        <v>0</v>
      </c>
      <c r="H23" s="100">
        <f t="shared" si="3"/>
        <v>0</v>
      </c>
      <c r="I23" s="98"/>
      <c r="J23" s="98"/>
    </row>
    <row r="24" spans="1:10" ht="20.25" customHeight="1" thickBot="1">
      <c r="A24" s="186"/>
      <c r="B24" s="102"/>
      <c r="C24" s="106"/>
      <c r="D24" s="107"/>
      <c r="E24" s="107"/>
      <c r="F24" s="107"/>
      <c r="G24" s="109">
        <f t="shared" si="2"/>
        <v>0</v>
      </c>
      <c r="H24" s="100">
        <f t="shared" si="3"/>
        <v>0</v>
      </c>
      <c r="I24" s="107"/>
      <c r="J24" s="107"/>
    </row>
    <row r="25" spans="1:10" ht="20.25" customHeight="1" thickTop="1">
      <c r="A25" s="186"/>
      <c r="B25" s="187" t="s">
        <v>161</v>
      </c>
      <c r="C25" s="188"/>
      <c r="D25" s="188"/>
      <c r="E25" s="188"/>
      <c r="F25" s="188"/>
      <c r="G25" s="189"/>
      <c r="H25" s="54">
        <f>ROUNDDOWN(SUM(H18:H24),-3)</f>
        <v>0</v>
      </c>
      <c r="I25" s="130"/>
      <c r="J25" s="117"/>
    </row>
    <row r="26" spans="1:10" ht="20.25" customHeight="1">
      <c r="A26" s="190" t="s">
        <v>103</v>
      </c>
      <c r="B26" s="191"/>
      <c r="C26" s="92" t="s">
        <v>177</v>
      </c>
      <c r="D26" s="178">
        <f>'様式５－２（事業報告書）'!K16</f>
        <v>0</v>
      </c>
      <c r="E26" s="178"/>
      <c r="F26" s="178"/>
      <c r="G26" s="92" t="s">
        <v>110</v>
      </c>
      <c r="H26" s="94" t="str">
        <f>IF(D26=0,"",D26+90)</f>
        <v/>
      </c>
      <c r="I26" s="92"/>
      <c r="J26" s="118"/>
    </row>
    <row r="27" spans="1:10" ht="20.25" customHeight="1">
      <c r="A27" s="186"/>
      <c r="B27" s="102"/>
      <c r="C27" s="106"/>
      <c r="D27" s="97"/>
      <c r="E27" s="97"/>
      <c r="F27" s="97"/>
      <c r="G27" s="99">
        <f t="shared" ref="G27:G33" si="4">IFERROR(ROUNDDOWN(F27/1.1,0),"")</f>
        <v>0</v>
      </c>
      <c r="H27" s="100">
        <f>ROUNDDOWN(D27*G27,0)</f>
        <v>0</v>
      </c>
      <c r="I27" s="97"/>
      <c r="J27" s="97"/>
    </row>
    <row r="28" spans="1:10" ht="20.25" customHeight="1">
      <c r="A28" s="186"/>
      <c r="B28" s="104"/>
      <c r="C28" s="106"/>
      <c r="D28" s="97"/>
      <c r="E28" s="97"/>
      <c r="F28" s="97"/>
      <c r="G28" s="101">
        <f t="shared" si="4"/>
        <v>0</v>
      </c>
      <c r="H28" s="100">
        <f t="shared" ref="H28:H33" si="5">ROUNDDOWN(D28*G28,0)</f>
        <v>0</v>
      </c>
      <c r="I28" s="98"/>
      <c r="J28" s="98"/>
    </row>
    <row r="29" spans="1:10" ht="20.25" customHeight="1">
      <c r="A29" s="186"/>
      <c r="B29" s="104"/>
      <c r="C29" s="106"/>
      <c r="D29" s="97"/>
      <c r="E29" s="97"/>
      <c r="F29" s="97"/>
      <c r="G29" s="101">
        <f t="shared" si="4"/>
        <v>0</v>
      </c>
      <c r="H29" s="100">
        <f t="shared" si="5"/>
        <v>0</v>
      </c>
      <c r="I29" s="98"/>
      <c r="J29" s="98"/>
    </row>
    <row r="30" spans="1:10" ht="20.25" customHeight="1">
      <c r="A30" s="186"/>
      <c r="B30" s="104"/>
      <c r="C30" s="105"/>
      <c r="D30" s="98"/>
      <c r="E30" s="98"/>
      <c r="F30" s="98"/>
      <c r="G30" s="101">
        <f t="shared" si="4"/>
        <v>0</v>
      </c>
      <c r="H30" s="100">
        <f t="shared" si="5"/>
        <v>0</v>
      </c>
      <c r="I30" s="98"/>
      <c r="J30" s="98"/>
    </row>
    <row r="31" spans="1:10" ht="20.25" customHeight="1">
      <c r="A31" s="186"/>
      <c r="B31" s="104"/>
      <c r="C31" s="105"/>
      <c r="D31" s="98"/>
      <c r="E31" s="98"/>
      <c r="F31" s="98"/>
      <c r="G31" s="101">
        <f t="shared" si="4"/>
        <v>0</v>
      </c>
      <c r="H31" s="100">
        <f t="shared" si="5"/>
        <v>0</v>
      </c>
      <c r="I31" s="98"/>
      <c r="J31" s="98"/>
    </row>
    <row r="32" spans="1:10" ht="20.25" customHeight="1">
      <c r="A32" s="186"/>
      <c r="B32" s="104"/>
      <c r="C32" s="105"/>
      <c r="D32" s="98"/>
      <c r="E32" s="98"/>
      <c r="F32" s="98"/>
      <c r="G32" s="101">
        <f t="shared" si="4"/>
        <v>0</v>
      </c>
      <c r="H32" s="100">
        <f t="shared" si="5"/>
        <v>0</v>
      </c>
      <c r="I32" s="98"/>
      <c r="J32" s="98"/>
    </row>
    <row r="33" spans="1:10" ht="20.25" customHeight="1" thickBot="1">
      <c r="A33" s="186"/>
      <c r="B33" s="104"/>
      <c r="C33" s="105"/>
      <c r="D33" s="98"/>
      <c r="E33" s="98"/>
      <c r="F33" s="98"/>
      <c r="G33" s="101">
        <f t="shared" si="4"/>
        <v>0</v>
      </c>
      <c r="H33" s="100">
        <f t="shared" si="5"/>
        <v>0</v>
      </c>
      <c r="I33" s="107"/>
      <c r="J33" s="107"/>
    </row>
    <row r="34" spans="1:10" ht="20.25" customHeight="1" thickTop="1" thickBot="1">
      <c r="A34" s="186"/>
      <c r="B34" s="187" t="s">
        <v>161</v>
      </c>
      <c r="C34" s="188"/>
      <c r="D34" s="188"/>
      <c r="E34" s="188"/>
      <c r="F34" s="188"/>
      <c r="G34" s="189"/>
      <c r="H34" s="54">
        <f>ROUNDDOWN(SUM(H27:H33),-3)</f>
        <v>0</v>
      </c>
      <c r="I34" s="131"/>
      <c r="J34" s="132"/>
    </row>
    <row r="35" spans="1:10" ht="26.25" customHeight="1" thickBot="1">
      <c r="A35" s="200" t="s">
        <v>186</v>
      </c>
      <c r="B35" s="201"/>
      <c r="C35" s="201"/>
      <c r="D35" s="201"/>
      <c r="E35" s="201"/>
      <c r="F35" s="201"/>
      <c r="G35" s="202"/>
      <c r="H35" s="85">
        <f>SUM(H16,H25,H34)</f>
        <v>0</v>
      </c>
      <c r="I35" s="52"/>
      <c r="J35" s="53"/>
    </row>
    <row r="36" spans="1:10" ht="26.25" customHeight="1" thickBot="1">
      <c r="A36" s="194" t="s">
        <v>187</v>
      </c>
      <c r="B36" s="195"/>
      <c r="C36" s="195"/>
      <c r="D36" s="195"/>
      <c r="E36" s="195"/>
      <c r="F36" s="195"/>
      <c r="G36" s="196"/>
      <c r="H36" s="85">
        <f>ROUNDDOWN(H35/2,-3)</f>
        <v>0</v>
      </c>
      <c r="I36" s="52"/>
      <c r="J36" s="53"/>
    </row>
    <row r="37" spans="1:10" ht="26.25" customHeight="1" thickBot="1">
      <c r="A37" s="194" t="s">
        <v>190</v>
      </c>
      <c r="B37" s="195"/>
      <c r="C37" s="195"/>
      <c r="D37" s="195"/>
      <c r="E37" s="195"/>
      <c r="F37" s="195"/>
      <c r="G37" s="196"/>
      <c r="H37" s="110">
        <v>150000</v>
      </c>
      <c r="I37" s="52"/>
      <c r="J37" s="53"/>
    </row>
    <row r="38" spans="1:10" ht="26.25" customHeight="1" thickBot="1">
      <c r="A38" s="197" t="s">
        <v>191</v>
      </c>
      <c r="B38" s="198"/>
      <c r="C38" s="198"/>
      <c r="D38" s="198"/>
      <c r="E38" s="198"/>
      <c r="F38" s="198"/>
      <c r="G38" s="199"/>
      <c r="H38" s="85">
        <f>MIN(H36,H37)</f>
        <v>0</v>
      </c>
      <c r="I38" s="52"/>
      <c r="J38" s="53"/>
    </row>
  </sheetData>
  <mergeCells count="23">
    <mergeCell ref="A4:J4"/>
    <mergeCell ref="A37:G37"/>
    <mergeCell ref="A38:G38"/>
    <mergeCell ref="H6:H7"/>
    <mergeCell ref="B16:G16"/>
    <mergeCell ref="A17:B17"/>
    <mergeCell ref="D17:F17"/>
    <mergeCell ref="B25:G25"/>
    <mergeCell ref="A8:C8"/>
    <mergeCell ref="A18:A25"/>
    <mergeCell ref="A6:B7"/>
    <mergeCell ref="C6:C7"/>
    <mergeCell ref="D6:E6"/>
    <mergeCell ref="F6:F7"/>
    <mergeCell ref="G6:G7"/>
    <mergeCell ref="A26:B26"/>
    <mergeCell ref="I6:I7"/>
    <mergeCell ref="J6:J7"/>
    <mergeCell ref="B34:G34"/>
    <mergeCell ref="A35:G35"/>
    <mergeCell ref="A36:G36"/>
    <mergeCell ref="D26:F26"/>
    <mergeCell ref="A27:A34"/>
  </mergeCells>
  <phoneticPr fontId="1"/>
  <conditionalFormatting sqref="A2">
    <cfRule type="expression" dxfId="16" priority="8">
      <formula>_xlfn.ISFORMULA(A2)</formula>
    </cfRule>
  </conditionalFormatting>
  <conditionalFormatting sqref="H35">
    <cfRule type="cellIs" dxfId="15" priority="9" operator="lessThan">
      <formula>500000</formula>
    </cfRule>
    <cfRule type="cellIs" dxfId="14" priority="10" operator="greaterThan">
      <formula>1000001</formula>
    </cfRule>
  </conditionalFormatting>
  <conditionalFormatting sqref="H36">
    <cfRule type="cellIs" dxfId="13" priority="6" operator="lessThan">
      <formula>500000</formula>
    </cfRule>
    <cfRule type="cellIs" dxfId="12" priority="7" operator="greaterThan">
      <formula>1000001</formula>
    </cfRule>
  </conditionalFormatting>
  <conditionalFormatting sqref="H37">
    <cfRule type="cellIs" dxfId="11" priority="4" operator="lessThan">
      <formula>500000</formula>
    </cfRule>
    <cfRule type="cellIs" dxfId="10" priority="5" operator="greaterThan">
      <formula>1000001</formula>
    </cfRule>
  </conditionalFormatting>
  <conditionalFormatting sqref="H38">
    <cfRule type="cellIs" dxfId="9" priority="2" operator="lessThan">
      <formula>500000</formula>
    </cfRule>
    <cfRule type="cellIs" dxfId="8" priority="3" operator="greaterThan">
      <formula>1000001</formula>
    </cfRule>
  </conditionalFormatting>
  <conditionalFormatting sqref="A1">
    <cfRule type="expression" dxfId="7" priority="1">
      <formula>_xlfn.ISFORMULA(A1)</formula>
    </cfRule>
  </conditionalFormatting>
  <dataValidations count="3">
    <dataValidation imeMode="hiragana" allowBlank="1" showInputMessage="1" showErrorMessage="1" sqref="C1:C3 C39:C65522 C5:C7 E27:E34 E18:E25 E1:E3 E39:E65522 C9:C15 C18:C24 E5:E16 C27:C33" xr:uid="{E41A92F6-855C-4D29-8A0F-CE0A09E46629}"/>
    <dataValidation imeMode="halfAlpha" allowBlank="1" showInputMessage="1" showErrorMessage="1" sqref="F1:G3 D1:D3 D27:D34 D39:D65522 H17 D18:D25 H26 F39:G65522 D5:D16 F18:G25 F5:G16 F27:G34 I1:J3 I39:J65522 I16:J16 I25:J25 I5:J8 I34:J34" xr:uid="{5CCC0A6F-088E-4C56-8280-8EEF06FDA14A}"/>
    <dataValidation type="list" imeMode="halfAlpha" allowBlank="1" showInputMessage="1" showErrorMessage="1" sqref="I9:J15 I27:J33 I18:J24" xr:uid="{A8E971F4-07CB-48F8-BE4C-62BC50A541FC}">
      <formula1>$L$9:$L$10</formula1>
    </dataValidation>
  </dataValidations>
  <pageMargins left="0.78740157480314965" right="0.78740157480314965" top="0.39370078740157483" bottom="0.59055118110236227" header="0.31496062992125984" footer="0.31496062992125984"/>
  <pageSetup paperSize="9" scale="68"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1331-C0E3-4573-B2FF-74F3EFC30064}">
  <sheetPr>
    <tabColor theme="7" tint="0.79998168889431442"/>
    <pageSetUpPr fitToPage="1"/>
  </sheetPr>
  <dimension ref="A1:H18"/>
  <sheetViews>
    <sheetView view="pageBreakPreview" zoomScale="60" zoomScaleNormal="100" workbookViewId="0">
      <selection activeCell="A18" sqref="A18"/>
    </sheetView>
  </sheetViews>
  <sheetFormatPr defaultRowHeight="18.75"/>
  <cols>
    <col min="8" max="8" width="18.375" customWidth="1"/>
  </cols>
  <sheetData>
    <row r="1" spans="1:8">
      <c r="A1" s="1" t="s">
        <v>242</v>
      </c>
    </row>
    <row r="2" spans="1:8">
      <c r="A2" s="1" t="s">
        <v>231</v>
      </c>
    </row>
    <row r="3" spans="1:8" s="47" customFormat="1" ht="24.75" customHeight="1">
      <c r="A3" s="179" t="s">
        <v>210</v>
      </c>
      <c r="B3" s="179"/>
      <c r="C3" s="179"/>
      <c r="D3" s="179"/>
      <c r="E3" s="179"/>
      <c r="F3" s="179"/>
      <c r="G3" s="179"/>
      <c r="H3" s="179"/>
    </row>
    <row r="8" spans="1:8" ht="81.95" customHeight="1"/>
    <row r="9" spans="1:8" ht="81.95" customHeight="1"/>
    <row r="10" spans="1:8" ht="81.95" customHeight="1"/>
    <row r="11" spans="1:8" ht="81.95" customHeight="1"/>
    <row r="12" spans="1:8" ht="81.95" customHeight="1"/>
    <row r="13" spans="1:8" ht="81.95" customHeight="1"/>
    <row r="18" spans="1:1">
      <c r="A18" t="s">
        <v>230</v>
      </c>
    </row>
  </sheetData>
  <mergeCells count="1">
    <mergeCell ref="A3:H3"/>
  </mergeCells>
  <phoneticPr fontId="1"/>
  <conditionalFormatting sqref="A2">
    <cfRule type="expression" dxfId="6" priority="2">
      <formula>_xlfn.ISFORMULA(A2)</formula>
    </cfRule>
  </conditionalFormatting>
  <conditionalFormatting sqref="A1">
    <cfRule type="expression" dxfId="5"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sheetPr>
    <pageSetUpPr fitToPage="1"/>
  </sheetPr>
  <dimension ref="A1:I28"/>
  <sheetViews>
    <sheetView showZeros="0" view="pageBreakPreview" zoomScale="85" zoomScaleNormal="85" zoomScaleSheetLayoutView="85" workbookViewId="0">
      <selection activeCell="A29" sqref="A29"/>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242</v>
      </c>
    </row>
    <row r="2" spans="1:9">
      <c r="A2" s="1" t="s">
        <v>153</v>
      </c>
    </row>
    <row r="4" spans="1:9">
      <c r="G4" s="224" t="s">
        <v>84</v>
      </c>
      <c r="H4" s="224"/>
      <c r="I4" s="224"/>
    </row>
    <row r="5" spans="1:9">
      <c r="G5" s="224" t="s">
        <v>82</v>
      </c>
      <c r="H5" s="224"/>
      <c r="I5" s="224"/>
    </row>
    <row r="6" spans="1:9">
      <c r="G6" s="14"/>
      <c r="H6" s="14"/>
      <c r="I6" s="14"/>
    </row>
    <row r="7" spans="1:9">
      <c r="G7" s="14"/>
      <c r="H7" s="14"/>
      <c r="I7" s="14"/>
    </row>
    <row r="8" spans="1:9">
      <c r="A8" s="1" t="s">
        <v>5</v>
      </c>
    </row>
    <row r="9" spans="1:9">
      <c r="A9" s="1" t="s">
        <v>226</v>
      </c>
    </row>
    <row r="13" spans="1:9">
      <c r="E13" s="1" t="s">
        <v>38</v>
      </c>
    </row>
    <row r="15" spans="1:9" ht="13.5" customHeight="1"/>
    <row r="16" spans="1:9">
      <c r="E16" s="4"/>
      <c r="F16" s="4"/>
    </row>
    <row r="17" spans="1:9">
      <c r="E17" s="4"/>
      <c r="F17" s="4"/>
    </row>
    <row r="19" spans="1:9">
      <c r="A19" s="133" t="s">
        <v>95</v>
      </c>
      <c r="B19" s="133"/>
      <c r="C19" s="133"/>
      <c r="D19" s="133"/>
      <c r="E19" s="133"/>
      <c r="F19" s="133"/>
      <c r="G19" s="133"/>
      <c r="H19" s="133"/>
      <c r="I19" s="133"/>
    </row>
    <row r="20" spans="1:9">
      <c r="A20" s="2"/>
      <c r="B20" s="2"/>
      <c r="C20" s="2"/>
      <c r="D20" s="2"/>
      <c r="E20" s="2"/>
      <c r="F20" s="2"/>
      <c r="G20" s="2"/>
      <c r="H20" s="2"/>
      <c r="I20" s="2"/>
    </row>
    <row r="22" spans="1:9" ht="29.25" customHeight="1">
      <c r="A22" s="227" t="s">
        <v>85</v>
      </c>
      <c r="B22" s="228"/>
      <c r="C22" s="228"/>
      <c r="D22" s="228"/>
      <c r="E22" s="228"/>
      <c r="F22" s="228"/>
      <c r="G22" s="228"/>
      <c r="H22" s="228"/>
      <c r="I22" s="228"/>
    </row>
    <row r="23" spans="1:9" ht="13.5" customHeight="1">
      <c r="A23" s="6"/>
      <c r="B23" s="7"/>
      <c r="C23" s="7"/>
      <c r="D23" s="7"/>
      <c r="E23" s="7"/>
      <c r="F23" s="7"/>
      <c r="G23" s="7"/>
      <c r="H23" s="7"/>
      <c r="I23" s="7"/>
    </row>
    <row r="25" spans="1:9">
      <c r="A25" s="133" t="s">
        <v>4</v>
      </c>
      <c r="B25" s="133"/>
      <c r="C25" s="133"/>
      <c r="D25" s="133"/>
      <c r="E25" s="133"/>
      <c r="F25" s="133"/>
      <c r="G25" s="133"/>
      <c r="H25" s="133"/>
      <c r="I25" s="133"/>
    </row>
    <row r="26" spans="1:9">
      <c r="A26" s="2"/>
      <c r="B26" s="2"/>
      <c r="C26" s="2"/>
      <c r="D26" s="2"/>
      <c r="E26" s="2"/>
      <c r="F26" s="2"/>
      <c r="G26" s="2"/>
      <c r="H26" s="2"/>
      <c r="I26" s="2"/>
    </row>
    <row r="28" spans="1:9">
      <c r="A28" s="1" t="s">
        <v>243</v>
      </c>
      <c r="C28" s="3" t="s">
        <v>8</v>
      </c>
      <c r="D28" s="225">
        <f>'様式５（実績報告書）'!D28</f>
        <v>0</v>
      </c>
      <c r="E28" s="225"/>
      <c r="F28" s="225"/>
      <c r="G28" s="1" t="s">
        <v>7</v>
      </c>
    </row>
  </sheetData>
  <mergeCells count="6">
    <mergeCell ref="D28:F28"/>
    <mergeCell ref="G4:I4"/>
    <mergeCell ref="G5:I5"/>
    <mergeCell ref="A19:I19"/>
    <mergeCell ref="A22:I22"/>
    <mergeCell ref="A25:I25"/>
  </mergeCells>
  <phoneticPr fontId="1"/>
  <conditionalFormatting sqref="A2:I28">
    <cfRule type="expression" dxfId="4" priority="2">
      <formula>_xlfn.ISFORMULA(A2)</formula>
    </cfRule>
  </conditionalFormatting>
  <conditionalFormatting sqref="A1:I1">
    <cfRule type="expression" dxfId="3" priority="1">
      <formula>_xlfn.ISFORMULA(A1)</formula>
    </cfRule>
  </conditionalFormatting>
  <pageMargins left="0.78740157480314965" right="0.78740157480314965" top="0.39370078740157483" bottom="0.59055118110236227"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6976-E605-433F-9922-0B797469B803}">
  <sheetPr>
    <tabColor theme="7" tint="0.79998168889431442"/>
    <pageSetUpPr fitToPage="1"/>
  </sheetPr>
  <dimension ref="A1:J48"/>
  <sheetViews>
    <sheetView showZeros="0" view="pageBreakPreview" zoomScale="85" zoomScaleNormal="85" zoomScaleSheetLayoutView="85" workbookViewId="0">
      <pane ySplit="2" topLeftCell="A3" activePane="bottomLeft" state="frozen"/>
      <selection activeCell="A16" sqref="A16:XFD16"/>
      <selection pane="bottomLeft" activeCell="A2" sqref="A2"/>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36" t="s">
        <v>242</v>
      </c>
      <c r="I1" s="67"/>
    </row>
    <row r="2" spans="1:10">
      <c r="A2" s="36" t="s">
        <v>235</v>
      </c>
      <c r="I2" s="67"/>
    </row>
    <row r="4" spans="1:10">
      <c r="J4" s="1">
        <f>IF(G5="年月日",0,IF(G5="",0,1))</f>
        <v>1</v>
      </c>
    </row>
    <row r="5" spans="1:10">
      <c r="G5" s="231" t="s">
        <v>83</v>
      </c>
      <c r="H5" s="231"/>
      <c r="I5" s="231"/>
      <c r="J5" s="1" t="e">
        <f>IF(#REF!="",0,1)</f>
        <v>#REF!</v>
      </c>
    </row>
    <row r="6" spans="1:10">
      <c r="A6" s="1" t="s">
        <v>5</v>
      </c>
      <c r="J6" s="1" t="e">
        <f>IF(#REF!="",0,1)</f>
        <v>#REF!</v>
      </c>
    </row>
    <row r="7" spans="1:10">
      <c r="A7" s="1" t="s">
        <v>6</v>
      </c>
      <c r="J7" s="1" t="e">
        <f>IF(#REF!="",0,1)</f>
        <v>#REF!</v>
      </c>
    </row>
    <row r="8" spans="1:10">
      <c r="J8" s="1" t="e">
        <f>IF(#REF!="",0,1)</f>
        <v>#REF!</v>
      </c>
    </row>
    <row r="9" spans="1:10">
      <c r="F9" s="67" t="s">
        <v>9</v>
      </c>
      <c r="G9" s="27">
        <f>'様式１（交付申請書）'!G9</f>
        <v>0</v>
      </c>
      <c r="J9" s="1" t="e">
        <f>IF(#REF!="",0,1)</f>
        <v>#REF!</v>
      </c>
    </row>
    <row r="10" spans="1:10" ht="27" customHeight="1">
      <c r="D10" s="232" t="s">
        <v>36</v>
      </c>
      <c r="E10" s="232"/>
      <c r="F10" s="4"/>
      <c r="G10" s="253">
        <f>'様式１（交付申請書）'!G10</f>
        <v>0</v>
      </c>
      <c r="H10" s="253"/>
      <c r="I10" s="253"/>
      <c r="J10" s="1" t="e">
        <f>IF(#REF!="",0,1)</f>
        <v>#REF!</v>
      </c>
    </row>
    <row r="11" spans="1:10" ht="13.5" customHeight="1">
      <c r="D11" s="229" t="s">
        <v>37</v>
      </c>
      <c r="E11" s="229"/>
      <c r="F11" s="4"/>
      <c r="G11" s="254">
        <f>'様式１（交付申請書）'!G11</f>
        <v>0</v>
      </c>
      <c r="H11" s="254"/>
      <c r="I11" s="254"/>
      <c r="J11" s="1" t="e">
        <f>IF(#REF!="",0,1)</f>
        <v>#REF!</v>
      </c>
    </row>
    <row r="12" spans="1:10">
      <c r="D12" s="229" t="s">
        <v>1</v>
      </c>
      <c r="E12" s="229"/>
      <c r="F12" s="4"/>
      <c r="G12" s="254">
        <f>'様式１（交付申請書）'!G12</f>
        <v>0</v>
      </c>
      <c r="H12" s="254"/>
      <c r="I12" s="254"/>
      <c r="J12" s="1" t="e">
        <f>IF(#REF!="",0,1)</f>
        <v>#REF!</v>
      </c>
    </row>
    <row r="13" spans="1:10">
      <c r="E13" s="4"/>
      <c r="F13" s="4"/>
      <c r="J13" s="15" t="e">
        <f>SUBTOTAL(6,J4:J12)</f>
        <v>#REF!</v>
      </c>
    </row>
    <row r="14" spans="1:10">
      <c r="D14" s="229" t="s">
        <v>35</v>
      </c>
      <c r="E14" s="229"/>
      <c r="F14" s="4"/>
      <c r="G14" s="253">
        <f>'様式１（交付申請書）'!G14</f>
        <v>0</v>
      </c>
      <c r="H14" s="253"/>
      <c r="I14" s="253"/>
    </row>
    <row r="15" spans="1:10">
      <c r="D15" s="229" t="s">
        <v>2</v>
      </c>
      <c r="E15" s="229"/>
      <c r="F15" s="4"/>
      <c r="G15" s="253">
        <f>'様式１（交付申請書）'!G15</f>
        <v>0</v>
      </c>
      <c r="H15" s="253"/>
      <c r="I15" s="253"/>
    </row>
    <row r="16" spans="1:10">
      <c r="D16" s="229" t="s">
        <v>3</v>
      </c>
      <c r="E16" s="229"/>
      <c r="F16" s="4"/>
      <c r="G16" s="241">
        <f>'様式１（交付申請書）'!G16</f>
        <v>0</v>
      </c>
      <c r="H16" s="253"/>
      <c r="I16" s="253"/>
    </row>
    <row r="17" spans="1:9">
      <c r="E17" s="4"/>
      <c r="F17" s="4"/>
    </row>
    <row r="18" spans="1:9">
      <c r="E18" s="4"/>
      <c r="F18" s="4"/>
    </row>
    <row r="20" spans="1:9" ht="13.5" customHeight="1">
      <c r="A20" s="236" t="s">
        <v>234</v>
      </c>
      <c r="B20" s="237"/>
      <c r="C20" s="237"/>
      <c r="D20" s="237"/>
      <c r="E20" s="237"/>
      <c r="F20" s="237"/>
      <c r="G20" s="237"/>
      <c r="H20" s="237"/>
      <c r="I20" s="237"/>
    </row>
    <row r="21" spans="1:9">
      <c r="A21" s="125"/>
      <c r="B21" s="125"/>
      <c r="C21" s="125"/>
      <c r="D21" s="125"/>
      <c r="E21" s="125"/>
      <c r="F21" s="125"/>
      <c r="G21" s="125"/>
      <c r="H21" s="125"/>
      <c r="I21" s="125"/>
    </row>
    <row r="22" spans="1:9" ht="35.25" customHeight="1">
      <c r="A22" s="240" t="s">
        <v>236</v>
      </c>
      <c r="B22" s="242"/>
      <c r="C22" s="242"/>
      <c r="D22" s="242"/>
      <c r="E22" s="242"/>
      <c r="F22" s="242"/>
      <c r="G22" s="242"/>
      <c r="H22" s="242"/>
      <c r="I22" s="242"/>
    </row>
    <row r="23" spans="1:9" ht="13.5" customHeight="1">
      <c r="A23" s="68"/>
      <c r="B23" s="7"/>
      <c r="C23" s="7"/>
      <c r="D23" s="7"/>
      <c r="E23" s="7"/>
      <c r="F23" s="7"/>
      <c r="G23" s="7"/>
      <c r="H23" s="7"/>
      <c r="I23" s="7"/>
    </row>
    <row r="25" spans="1:9">
      <c r="A25" s="133" t="s">
        <v>4</v>
      </c>
      <c r="B25" s="133"/>
      <c r="C25" s="133"/>
      <c r="D25" s="133"/>
      <c r="E25" s="133"/>
      <c r="F25" s="133"/>
      <c r="G25" s="133"/>
      <c r="H25" s="133"/>
      <c r="I25" s="133"/>
    </row>
    <row r="26" spans="1:9">
      <c r="A26" s="125"/>
      <c r="B26" s="125"/>
      <c r="C26" s="125"/>
      <c r="D26" s="125"/>
      <c r="E26" s="125"/>
      <c r="F26" s="125"/>
      <c r="G26" s="125"/>
      <c r="H26" s="125"/>
      <c r="I26" s="125"/>
    </row>
    <row r="28" spans="1:9">
      <c r="A28" s="1" t="s">
        <v>41</v>
      </c>
    </row>
    <row r="29" spans="1:9" ht="16.5" customHeight="1">
      <c r="C29" s="67" t="s">
        <v>8</v>
      </c>
      <c r="D29" s="235"/>
      <c r="E29" s="235"/>
      <c r="F29" s="235"/>
      <c r="G29" s="1" t="s">
        <v>7</v>
      </c>
    </row>
    <row r="33" spans="1:7">
      <c r="A33" s="1" t="s">
        <v>237</v>
      </c>
    </row>
    <row r="34" spans="1:7" ht="16.5" customHeight="1">
      <c r="C34" s="67" t="s">
        <v>8</v>
      </c>
      <c r="D34" s="235"/>
      <c r="E34" s="235"/>
      <c r="F34" s="235"/>
      <c r="G34" s="1" t="s">
        <v>7</v>
      </c>
    </row>
    <row r="37" spans="1:7">
      <c r="A37" s="1" t="s">
        <v>238</v>
      </c>
    </row>
    <row r="38" spans="1:7">
      <c r="A38" s="36" t="s">
        <v>239</v>
      </c>
    </row>
    <row r="39" spans="1:7" ht="16.5" customHeight="1">
      <c r="C39" s="67" t="s">
        <v>8</v>
      </c>
      <c r="D39" s="235"/>
      <c r="E39" s="235"/>
      <c r="F39" s="235"/>
      <c r="G39" s="1" t="s">
        <v>7</v>
      </c>
    </row>
    <row r="42" spans="1:7">
      <c r="A42" s="1" t="s">
        <v>240</v>
      </c>
    </row>
    <row r="43" spans="1:7" ht="16.5" customHeight="1">
      <c r="C43" s="67" t="s">
        <v>8</v>
      </c>
      <c r="D43" s="235"/>
      <c r="E43" s="235"/>
      <c r="F43" s="235"/>
      <c r="G43" s="1" t="s">
        <v>7</v>
      </c>
    </row>
    <row r="48" spans="1:7">
      <c r="A48" s="126"/>
    </row>
  </sheetData>
  <mergeCells count="20">
    <mergeCell ref="D12:E12"/>
    <mergeCell ref="G12:I12"/>
    <mergeCell ref="G5:I5"/>
    <mergeCell ref="D10:E10"/>
    <mergeCell ref="G10:I10"/>
    <mergeCell ref="D11:E11"/>
    <mergeCell ref="G11:I11"/>
    <mergeCell ref="D14:E14"/>
    <mergeCell ref="G14:I14"/>
    <mergeCell ref="D15:E15"/>
    <mergeCell ref="G15:I15"/>
    <mergeCell ref="D16:E16"/>
    <mergeCell ref="G16:I16"/>
    <mergeCell ref="D34:F34"/>
    <mergeCell ref="D39:F39"/>
    <mergeCell ref="D43:F43"/>
    <mergeCell ref="A20:I20"/>
    <mergeCell ref="A22:I22"/>
    <mergeCell ref="A25:I25"/>
    <mergeCell ref="D29:F29"/>
  </mergeCells>
  <phoneticPr fontId="1"/>
  <conditionalFormatting sqref="A2:I27 A44:I44 A43:H43 A28:B42 I28:I43 C29:H42 A46:I47">
    <cfRule type="expression" dxfId="2" priority="6">
      <formula>_xlfn.ISFORMULA(A2)</formula>
    </cfRule>
  </conditionalFormatting>
  <conditionalFormatting sqref="A45:I45">
    <cfRule type="expression" dxfId="1" priority="2">
      <formula>_xlfn.ISFORMULA(A45)</formula>
    </cfRule>
  </conditionalFormatting>
  <conditionalFormatting sqref="A1:I1">
    <cfRule type="expression" dxfId="0" priority="1">
      <formula>_xlfn.ISFORMULA(A1)</formula>
    </cfRule>
  </conditionalFormatting>
  <dataValidations count="1">
    <dataValidation imeMode="disabled" allowBlank="1" showInputMessage="1" showErrorMessage="1" sqref="G9 G16:I16 D29:F29 D39:F39 D34:F34 D43:F43" xr:uid="{48120D54-A0EA-49C5-852A-47017F61BCE4}"/>
  </dataValidations>
  <pageMargins left="0.78740157480314965" right="0.78740157480314965" top="0.39370078740157483" bottom="0.59055118110236227" header="0.31496062992125984" footer="0.31496062992125984"/>
  <pageSetup paperSize="9" scale="99"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4F45-4E14-4C7D-98B7-C941D5938BEA}">
  <dimension ref="A1"/>
  <sheetViews>
    <sheetView workbookViewId="0">
      <selection activeCell="B28" sqref="B28"/>
    </sheetView>
  </sheetViews>
  <sheetFormatPr defaultRowHeight="18.75"/>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12"/>
  <sheetViews>
    <sheetView workbookViewId="0">
      <selection activeCell="B28" sqref="B28"/>
    </sheetView>
  </sheetViews>
  <sheetFormatPr defaultRowHeight="18.75"/>
  <cols>
    <col min="2" max="2" width="14.75" customWidth="1"/>
    <col min="4" max="4" width="8.875" customWidth="1"/>
  </cols>
  <sheetData>
    <row r="2" spans="2:6">
      <c r="B2" s="1" t="s">
        <v>12</v>
      </c>
      <c r="C2" s="1" t="s">
        <v>16</v>
      </c>
      <c r="D2" s="1" t="s">
        <v>14</v>
      </c>
      <c r="F2" s="1" t="s">
        <v>42</v>
      </c>
    </row>
    <row r="3" spans="2:6">
      <c r="B3" s="1" t="s">
        <v>45</v>
      </c>
      <c r="C3" s="1" t="s">
        <v>46</v>
      </c>
      <c r="D3" s="1" t="s">
        <v>15</v>
      </c>
      <c r="F3" s="1" t="s">
        <v>43</v>
      </c>
    </row>
    <row r="4" spans="2:6">
      <c r="B4" s="1" t="s">
        <v>13</v>
      </c>
      <c r="C4" s="1"/>
      <c r="D4" s="1" t="s">
        <v>47</v>
      </c>
    </row>
    <row r="5" spans="2:6">
      <c r="B5" s="1" t="s">
        <v>50</v>
      </c>
      <c r="C5" s="1"/>
      <c r="D5" s="1"/>
    </row>
    <row r="7" spans="2:6">
      <c r="B7" s="1" t="s">
        <v>73</v>
      </c>
    </row>
    <row r="8" spans="2:6">
      <c r="B8" s="1" t="s">
        <v>51</v>
      </c>
    </row>
    <row r="11" spans="2:6">
      <c r="B11" t="s">
        <v>86</v>
      </c>
    </row>
    <row r="12" spans="2:6">
      <c r="B12" t="s">
        <v>87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I38"/>
  <sheetViews>
    <sheetView showZeros="0" tabSelected="1" view="pageBreakPreview" zoomScaleNormal="85" zoomScaleSheetLayoutView="100" workbookViewId="0">
      <pane ySplit="2" topLeftCell="A3" activePane="bottomLeft" state="frozen"/>
      <selection activeCell="A16" sqref="A16:I16"/>
      <selection pane="bottomLeft" activeCell="A12" sqref="A12"/>
    </sheetView>
  </sheetViews>
  <sheetFormatPr defaultColWidth="9" defaultRowHeight="13.5"/>
  <cols>
    <col min="1" max="1" width="17.625" style="55" customWidth="1"/>
    <col min="2" max="2" width="3.375" style="55" customWidth="1"/>
    <col min="3" max="3" width="12.625" style="55" customWidth="1"/>
    <col min="4" max="4" width="7.125" style="55" customWidth="1"/>
    <col min="5" max="5" width="9" style="55"/>
    <col min="6" max="6" width="1.875" style="55" customWidth="1"/>
    <col min="7" max="9" width="9" style="55"/>
    <col min="10" max="10" width="6.5" style="55" bestFit="1" customWidth="1"/>
    <col min="11" max="16384" width="9" style="55"/>
  </cols>
  <sheetData>
    <row r="1" spans="1:9">
      <c r="A1" s="55" t="s">
        <v>223</v>
      </c>
    </row>
    <row r="2" spans="1:9">
      <c r="A2" s="55" t="s">
        <v>224</v>
      </c>
      <c r="I2" s="56"/>
    </row>
    <row r="5" spans="1:9">
      <c r="G5" s="136"/>
      <c r="H5" s="136"/>
      <c r="I5" s="136"/>
    </row>
    <row r="6" spans="1:9">
      <c r="A6" s="55" t="s">
        <v>5</v>
      </c>
    </row>
    <row r="7" spans="1:9">
      <c r="A7" s="55" t="s">
        <v>6</v>
      </c>
    </row>
    <row r="9" spans="1:9">
      <c r="F9" s="56" t="s">
        <v>9</v>
      </c>
      <c r="G9" s="57"/>
    </row>
    <row r="10" spans="1:9" ht="27" customHeight="1">
      <c r="D10" s="134" t="s">
        <v>92</v>
      </c>
      <c r="E10" s="134"/>
      <c r="F10" s="58"/>
      <c r="G10" s="137"/>
      <c r="H10" s="137"/>
      <c r="I10" s="137"/>
    </row>
    <row r="11" spans="1:9">
      <c r="D11" s="135" t="s">
        <v>93</v>
      </c>
      <c r="E11" s="135"/>
      <c r="F11" s="58"/>
      <c r="G11" s="138"/>
      <c r="H11" s="138"/>
      <c r="I11" s="138"/>
    </row>
    <row r="12" spans="1:9">
      <c r="D12" s="135" t="s">
        <v>1</v>
      </c>
      <c r="E12" s="135"/>
      <c r="F12" s="58"/>
      <c r="G12" s="138"/>
      <c r="H12" s="138"/>
      <c r="I12" s="138"/>
    </row>
    <row r="13" spans="1:9">
      <c r="E13" s="58"/>
      <c r="F13" s="58"/>
    </row>
    <row r="14" spans="1:9" ht="13.5" customHeight="1">
      <c r="D14" s="135" t="s">
        <v>35</v>
      </c>
      <c r="E14" s="135"/>
      <c r="F14" s="58"/>
      <c r="G14" s="138"/>
      <c r="H14" s="138"/>
      <c r="I14" s="138"/>
    </row>
    <row r="15" spans="1:9" ht="13.5" customHeight="1">
      <c r="D15" s="135" t="s">
        <v>2</v>
      </c>
      <c r="E15" s="135"/>
      <c r="F15" s="58"/>
      <c r="G15" s="138"/>
      <c r="H15" s="138"/>
      <c r="I15" s="138"/>
    </row>
    <row r="16" spans="1:9" ht="13.5" customHeight="1">
      <c r="D16" s="135" t="s">
        <v>3</v>
      </c>
      <c r="E16" s="135"/>
      <c r="F16" s="58"/>
      <c r="G16" s="143"/>
      <c r="H16" s="143"/>
      <c r="I16" s="143"/>
    </row>
    <row r="17" spans="1:9">
      <c r="E17" s="58"/>
      <c r="F17" s="58"/>
    </row>
    <row r="18" spans="1:9">
      <c r="E18" s="58"/>
      <c r="F18" s="58"/>
    </row>
    <row r="20" spans="1:9">
      <c r="A20" s="139" t="s">
        <v>94</v>
      </c>
      <c r="B20" s="139"/>
      <c r="C20" s="139"/>
      <c r="D20" s="139"/>
      <c r="E20" s="139"/>
      <c r="F20" s="139"/>
      <c r="G20" s="139"/>
      <c r="H20" s="139"/>
      <c r="I20" s="139"/>
    </row>
    <row r="21" spans="1:9">
      <c r="A21" s="59"/>
      <c r="B21" s="59"/>
      <c r="C21" s="59"/>
      <c r="D21" s="59"/>
      <c r="E21" s="59"/>
      <c r="F21" s="59"/>
      <c r="G21" s="59"/>
      <c r="H21" s="59"/>
      <c r="I21" s="59"/>
    </row>
    <row r="23" spans="1:9" ht="42" customHeight="1">
      <c r="A23" s="140" t="s">
        <v>213</v>
      </c>
      <c r="B23" s="141"/>
      <c r="C23" s="141"/>
      <c r="D23" s="141"/>
      <c r="E23" s="141"/>
      <c r="F23" s="141"/>
      <c r="G23" s="141"/>
      <c r="H23" s="141"/>
      <c r="I23" s="141"/>
    </row>
    <row r="24" spans="1:9" ht="13.5" customHeight="1">
      <c r="A24" s="60"/>
      <c r="B24" s="61"/>
      <c r="C24" s="61"/>
      <c r="D24" s="61"/>
      <c r="E24" s="61"/>
      <c r="F24" s="61"/>
      <c r="G24" s="61"/>
      <c r="H24" s="61"/>
      <c r="I24" s="61"/>
    </row>
    <row r="26" spans="1:9">
      <c r="A26" s="139" t="s">
        <v>4</v>
      </c>
      <c r="B26" s="139"/>
      <c r="C26" s="139"/>
      <c r="D26" s="139"/>
      <c r="E26" s="139"/>
      <c r="F26" s="139"/>
      <c r="G26" s="139"/>
      <c r="H26" s="139"/>
      <c r="I26" s="139"/>
    </row>
    <row r="27" spans="1:9">
      <c r="A27" s="59"/>
      <c r="B27" s="59"/>
      <c r="C27" s="59"/>
      <c r="D27" s="59"/>
      <c r="E27" s="59"/>
      <c r="F27" s="59"/>
      <c r="G27" s="59"/>
      <c r="H27" s="59"/>
      <c r="I27" s="59"/>
    </row>
    <row r="29" spans="1:9">
      <c r="A29" s="55" t="s">
        <v>90</v>
      </c>
      <c r="C29" s="56" t="s">
        <v>8</v>
      </c>
      <c r="D29" s="142">
        <f>'様式１－３（積算書）'!H38</f>
        <v>0</v>
      </c>
      <c r="E29" s="142"/>
      <c r="F29" s="142"/>
      <c r="G29" s="55" t="s">
        <v>7</v>
      </c>
    </row>
    <row r="32" spans="1:9">
      <c r="A32" s="55" t="s">
        <v>91</v>
      </c>
    </row>
    <row r="34" spans="1:1">
      <c r="A34" s="63" t="s">
        <v>19</v>
      </c>
    </row>
    <row r="35" spans="1:1">
      <c r="A35" s="63" t="s">
        <v>207</v>
      </c>
    </row>
    <row r="36" spans="1:1">
      <c r="A36" s="63" t="s">
        <v>134</v>
      </c>
    </row>
    <row r="37" spans="1:1">
      <c r="A37" s="63" t="s">
        <v>135</v>
      </c>
    </row>
    <row r="38" spans="1:1">
      <c r="A38" s="63" t="s">
        <v>133</v>
      </c>
    </row>
  </sheetData>
  <mergeCells count="17">
    <mergeCell ref="A20:I20"/>
    <mergeCell ref="A23:I23"/>
    <mergeCell ref="A26:I26"/>
    <mergeCell ref="D29:F29"/>
    <mergeCell ref="G14:I14"/>
    <mergeCell ref="G15:I15"/>
    <mergeCell ref="G16:I16"/>
    <mergeCell ref="D16:E16"/>
    <mergeCell ref="D14:E14"/>
    <mergeCell ref="D15:E15"/>
    <mergeCell ref="D10:E10"/>
    <mergeCell ref="D11:E11"/>
    <mergeCell ref="D12:E12"/>
    <mergeCell ref="G5:I5"/>
    <mergeCell ref="G10:I10"/>
    <mergeCell ref="G11:I11"/>
    <mergeCell ref="G12:I12"/>
  </mergeCells>
  <phoneticPr fontId="1"/>
  <conditionalFormatting sqref="A2:I38">
    <cfRule type="expression" dxfId="103" priority="1">
      <formula>_xlfn.ISFORMULA(A2)</formula>
    </cfRule>
  </conditionalFormatting>
  <dataValidations count="1">
    <dataValidation imeMode="disabled" allowBlank="1" showInputMessage="1" showErrorMessage="1" sqref="G16:I16 G9 D29:F29" xr:uid="{EB20F3DB-ADCF-47C3-A6E5-B32610CC9111}"/>
  </dataValidations>
  <pageMargins left="0.79" right="0.78"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pageSetUpPr fitToPage="1"/>
  </sheetPr>
  <dimension ref="A1:Q43"/>
  <sheetViews>
    <sheetView showZeros="0" view="pageBreakPreview" zoomScale="85" zoomScaleNormal="70" zoomScaleSheetLayoutView="85" workbookViewId="0">
      <pane ySplit="2" topLeftCell="A3" activePane="bottomLeft" state="frozen"/>
      <selection activeCell="S33" sqref="S33"/>
      <selection pane="bottomLeft"/>
    </sheetView>
  </sheetViews>
  <sheetFormatPr defaultColWidth="9" defaultRowHeight="12"/>
  <cols>
    <col min="1" max="1" width="12.125" style="70" customWidth="1"/>
    <col min="2" max="9" width="10.125" style="70" customWidth="1"/>
    <col min="10" max="10" width="12.25" style="70" customWidth="1"/>
    <col min="11" max="11" width="17.25" style="70" customWidth="1"/>
    <col min="12" max="12" width="25.125" style="70" customWidth="1"/>
    <col min="13" max="16384" width="9" style="70"/>
  </cols>
  <sheetData>
    <row r="1" spans="1:9">
      <c r="A1" s="70" t="s">
        <v>241</v>
      </c>
    </row>
    <row r="2" spans="1:9">
      <c r="A2" s="70" t="s">
        <v>129</v>
      </c>
      <c r="I2" s="71"/>
    </row>
    <row r="4" spans="1:9" ht="16.5">
      <c r="A4" s="155" t="s">
        <v>10</v>
      </c>
      <c r="B4" s="155"/>
      <c r="C4" s="155"/>
      <c r="D4" s="155"/>
      <c r="E4" s="155"/>
      <c r="F4" s="155"/>
      <c r="G4" s="155"/>
      <c r="H4" s="155"/>
      <c r="I4" s="155"/>
    </row>
    <row r="5" spans="1:9">
      <c r="A5" s="72"/>
    </row>
    <row r="6" spans="1:9" ht="20.25" customHeight="1">
      <c r="A6" s="111" t="s">
        <v>105</v>
      </c>
      <c r="B6" s="73"/>
    </row>
    <row r="7" spans="1:9" ht="18.75" customHeight="1">
      <c r="A7" s="160" t="s">
        <v>93</v>
      </c>
      <c r="B7" s="156">
        <f>IFERROR('様式１（交付申請書）'!G11,"　")</f>
        <v>0</v>
      </c>
      <c r="C7" s="156"/>
      <c r="D7" s="156"/>
      <c r="E7" s="157" t="s">
        <v>11</v>
      </c>
      <c r="F7" s="158">
        <f>IFERROR('様式１（交付申請書）'!G10,"　")</f>
        <v>0</v>
      </c>
      <c r="G7" s="158"/>
      <c r="H7" s="158"/>
      <c r="I7" s="158"/>
    </row>
    <row r="8" spans="1:9" ht="18.75" customHeight="1">
      <c r="A8" s="161"/>
      <c r="B8" s="156"/>
      <c r="C8" s="156"/>
      <c r="D8" s="156"/>
      <c r="E8" s="157"/>
      <c r="F8" s="158"/>
      <c r="G8" s="158"/>
      <c r="H8" s="158"/>
      <c r="I8" s="158"/>
    </row>
    <row r="9" spans="1:9" ht="18.75" customHeight="1">
      <c r="A9" s="77" t="s">
        <v>76</v>
      </c>
      <c r="B9" s="159">
        <f>IFERROR('様式１（交付申請書）'!G12,"　")</f>
        <v>0</v>
      </c>
      <c r="C9" s="159"/>
      <c r="D9" s="159"/>
      <c r="E9" s="122" t="s">
        <v>80</v>
      </c>
      <c r="F9" s="153">
        <f>'様式１（交付申請書）'!G16</f>
        <v>0</v>
      </c>
      <c r="G9" s="153"/>
      <c r="H9" s="153"/>
      <c r="I9" s="153"/>
    </row>
    <row r="10" spans="1:9" ht="18.75" customHeight="1">
      <c r="A10" s="123" t="s">
        <v>44</v>
      </c>
      <c r="B10" s="144"/>
      <c r="C10" s="145"/>
      <c r="D10" s="76" t="s">
        <v>108</v>
      </c>
      <c r="E10" s="77" t="s">
        <v>75</v>
      </c>
      <c r="F10" s="144"/>
      <c r="G10" s="145"/>
      <c r="H10" s="145"/>
      <c r="I10" s="78" t="s">
        <v>107</v>
      </c>
    </row>
    <row r="11" spans="1:9" ht="18.75" customHeight="1">
      <c r="A11" s="122" t="s">
        <v>0</v>
      </c>
      <c r="B11" s="146"/>
      <c r="C11" s="146"/>
      <c r="D11" s="146"/>
      <c r="E11" s="146"/>
      <c r="F11" s="146"/>
      <c r="G11" s="146"/>
      <c r="H11" s="146"/>
      <c r="I11" s="146"/>
    </row>
    <row r="12" spans="1:9" ht="18.75" customHeight="1">
      <c r="A12" s="122" t="s">
        <v>162</v>
      </c>
      <c r="B12" s="144"/>
      <c r="C12" s="145"/>
      <c r="D12" s="154"/>
      <c r="E12" s="122" t="s">
        <v>97</v>
      </c>
      <c r="F12" s="147"/>
      <c r="G12" s="148"/>
      <c r="H12" s="148"/>
      <c r="I12" s="149"/>
    </row>
    <row r="13" spans="1:9" ht="18.75" customHeight="1">
      <c r="A13" s="122" t="s">
        <v>163</v>
      </c>
      <c r="B13" s="150">
        <f>IFERROR('様式１（交付申請書）'!G15,"　")</f>
        <v>0</v>
      </c>
      <c r="C13" s="151"/>
      <c r="D13" s="152"/>
      <c r="E13" s="122" t="s">
        <v>80</v>
      </c>
      <c r="F13" s="153">
        <f>IFERROR('様式１（交付申請書）'!G16,"　")</f>
        <v>0</v>
      </c>
      <c r="G13" s="153"/>
      <c r="H13" s="153"/>
      <c r="I13" s="153"/>
    </row>
    <row r="14" spans="1:9" ht="13.5" customHeight="1"/>
    <row r="15" spans="1:9" ht="13.5" customHeight="1"/>
    <row r="16" spans="1:9" ht="20.25" customHeight="1">
      <c r="A16" s="111" t="s">
        <v>193</v>
      </c>
      <c r="B16" s="73"/>
    </row>
    <row r="17" spans="1:17" ht="43.5" customHeight="1">
      <c r="A17" s="168" t="s">
        <v>180</v>
      </c>
      <c r="B17" s="168"/>
      <c r="C17" s="168"/>
      <c r="D17" s="168"/>
      <c r="E17" s="168"/>
      <c r="F17" s="168"/>
      <c r="G17" s="168"/>
      <c r="H17" s="168"/>
      <c r="I17" s="168"/>
    </row>
    <row r="18" spans="1:17" ht="54" customHeight="1">
      <c r="A18" s="157" t="s">
        <v>156</v>
      </c>
      <c r="B18" s="157"/>
      <c r="C18" s="157"/>
      <c r="D18" s="146"/>
      <c r="E18" s="146"/>
      <c r="F18" s="146"/>
      <c r="G18" s="146"/>
      <c r="H18" s="146"/>
      <c r="I18" s="146"/>
      <c r="J18" s="127"/>
    </row>
    <row r="19" spans="1:17" ht="54" customHeight="1">
      <c r="A19" s="157" t="s">
        <v>155</v>
      </c>
      <c r="B19" s="157"/>
      <c r="C19" s="157"/>
      <c r="D19" s="146"/>
      <c r="E19" s="146"/>
      <c r="F19" s="146"/>
      <c r="G19" s="146"/>
      <c r="H19" s="146"/>
      <c r="I19" s="146"/>
    </row>
    <row r="20" spans="1:17" ht="13.5" customHeight="1"/>
    <row r="21" spans="1:17" ht="13.5" customHeight="1"/>
    <row r="22" spans="1:17" ht="20.25" customHeight="1">
      <c r="A22" s="111" t="s">
        <v>159</v>
      </c>
      <c r="B22" s="73"/>
      <c r="K22" s="95" t="s">
        <v>212</v>
      </c>
    </row>
    <row r="23" spans="1:17" ht="18.75" customHeight="1">
      <c r="A23" s="164" t="s">
        <v>183</v>
      </c>
      <c r="B23" s="165"/>
      <c r="C23" s="144"/>
      <c r="D23" s="145"/>
      <c r="E23" s="145"/>
      <c r="F23" s="145"/>
      <c r="G23" s="145"/>
      <c r="H23" s="145"/>
      <c r="I23" s="154"/>
      <c r="K23" s="93" t="s">
        <v>182</v>
      </c>
      <c r="Q23" s="81"/>
    </row>
    <row r="24" spans="1:17" ht="13.5" customHeight="1"/>
    <row r="25" spans="1:17" ht="18.75" customHeight="1">
      <c r="A25" s="166" t="s">
        <v>113</v>
      </c>
      <c r="B25" s="167"/>
      <c r="C25" s="79" t="s">
        <v>111</v>
      </c>
      <c r="D25" s="171"/>
      <c r="E25" s="172"/>
      <c r="F25" s="80" t="s">
        <v>110</v>
      </c>
      <c r="G25" s="79" t="s">
        <v>112</v>
      </c>
      <c r="H25" s="171"/>
      <c r="I25" s="172"/>
      <c r="J25" s="112" t="b">
        <f>IF(H25-D25&gt;=28,"OK")</f>
        <v>0</v>
      </c>
      <c r="K25" s="93">
        <f>D25</f>
        <v>0</v>
      </c>
      <c r="Q25" s="81"/>
    </row>
    <row r="26" spans="1:17" ht="18.75" customHeight="1">
      <c r="A26" s="166" t="s">
        <v>127</v>
      </c>
      <c r="B26" s="167"/>
      <c r="C26" s="173"/>
      <c r="D26" s="174"/>
      <c r="E26" s="174"/>
      <c r="F26" s="174"/>
      <c r="G26" s="174"/>
      <c r="H26" s="174"/>
      <c r="I26" s="78" t="s">
        <v>107</v>
      </c>
    </row>
    <row r="27" spans="1:17" ht="18.75" customHeight="1">
      <c r="A27" s="164" t="s">
        <v>119</v>
      </c>
      <c r="B27" s="165"/>
      <c r="C27" s="173"/>
      <c r="D27" s="174"/>
      <c r="E27" s="174"/>
      <c r="F27" s="174"/>
      <c r="G27" s="174"/>
      <c r="H27" s="174"/>
      <c r="I27" s="175"/>
    </row>
    <row r="28" spans="1:17" ht="18.75" customHeight="1">
      <c r="A28" s="164" t="s">
        <v>109</v>
      </c>
      <c r="B28" s="165"/>
      <c r="C28" s="173"/>
      <c r="D28" s="174"/>
      <c r="E28" s="174"/>
      <c r="F28" s="174"/>
      <c r="G28" s="174"/>
      <c r="H28" s="174"/>
      <c r="I28" s="175"/>
    </row>
    <row r="31" spans="1:17" ht="18.75" customHeight="1">
      <c r="A31" s="169" t="s">
        <v>115</v>
      </c>
      <c r="B31" s="169"/>
      <c r="C31" s="164"/>
      <c r="D31" s="171"/>
      <c r="E31" s="172"/>
      <c r="F31" s="169" t="s">
        <v>117</v>
      </c>
      <c r="G31" s="169"/>
      <c r="H31" s="170">
        <f>IFERROR(MAX(D31,H25),"")</f>
        <v>0</v>
      </c>
      <c r="I31" s="170"/>
      <c r="Q31" s="81"/>
    </row>
    <row r="32" spans="1:17" ht="18.75" customHeight="1">
      <c r="F32" s="169" t="s">
        <v>195</v>
      </c>
      <c r="G32" s="169"/>
      <c r="H32" s="170" t="str">
        <f>IF(H31=0,"",H31+30)</f>
        <v/>
      </c>
      <c r="I32" s="170"/>
    </row>
    <row r="33" spans="1:11" ht="12.75" customHeight="1"/>
    <row r="34" spans="1:11" ht="18.75" customHeight="1">
      <c r="A34" s="70" t="s">
        <v>118</v>
      </c>
    </row>
    <row r="35" spans="1:11" s="82" customFormat="1" ht="18.75" customHeight="1">
      <c r="A35" s="166" t="s">
        <v>114</v>
      </c>
      <c r="B35" s="167"/>
      <c r="C35" s="166" t="s">
        <v>125</v>
      </c>
      <c r="D35" s="167"/>
      <c r="E35" s="157" t="s">
        <v>126</v>
      </c>
      <c r="F35" s="157"/>
      <c r="G35" s="157" t="s">
        <v>154</v>
      </c>
      <c r="H35" s="157"/>
      <c r="I35" s="157"/>
    </row>
    <row r="36" spans="1:11" s="82" customFormat="1" ht="18.75" customHeight="1">
      <c r="A36" s="163"/>
      <c r="B36" s="163"/>
      <c r="C36" s="163"/>
      <c r="D36" s="163"/>
      <c r="E36" s="163"/>
      <c r="F36" s="163"/>
      <c r="G36" s="163"/>
      <c r="H36" s="163"/>
      <c r="I36" s="163"/>
    </row>
    <row r="37" spans="1:11" s="82" customFormat="1" ht="18.75" customHeight="1">
      <c r="A37" s="163"/>
      <c r="B37" s="163"/>
      <c r="C37" s="163"/>
      <c r="D37" s="163"/>
      <c r="E37" s="163"/>
      <c r="F37" s="163"/>
      <c r="G37" s="163"/>
      <c r="H37" s="163"/>
      <c r="I37" s="163"/>
    </row>
    <row r="38" spans="1:11" s="82" customFormat="1" ht="18.75" customHeight="1">
      <c r="A38" s="163"/>
      <c r="B38" s="163"/>
      <c r="C38" s="163"/>
      <c r="D38" s="163"/>
      <c r="E38" s="163"/>
      <c r="F38" s="163"/>
      <c r="G38" s="163"/>
      <c r="H38" s="163"/>
      <c r="I38" s="163"/>
    </row>
    <row r="39" spans="1:11" ht="14.25" customHeight="1"/>
    <row r="40" spans="1:11" ht="20.25" customHeight="1">
      <c r="A40" s="111" t="s">
        <v>194</v>
      </c>
      <c r="B40" s="73"/>
      <c r="K40" s="95" t="s">
        <v>181</v>
      </c>
    </row>
    <row r="41" spans="1:11" ht="48" customHeight="1">
      <c r="A41" s="168" t="s">
        <v>206</v>
      </c>
      <c r="B41" s="168"/>
      <c r="C41" s="168"/>
      <c r="D41" s="168"/>
      <c r="E41" s="168"/>
      <c r="F41" s="168"/>
      <c r="G41" s="168"/>
      <c r="H41" s="168"/>
      <c r="I41" s="168"/>
    </row>
    <row r="42" spans="1:11" s="81" customFormat="1" ht="57.6" customHeight="1">
      <c r="A42" s="162" t="s">
        <v>157</v>
      </c>
      <c r="B42" s="162"/>
      <c r="C42" s="162"/>
      <c r="D42" s="146"/>
      <c r="E42" s="146"/>
      <c r="F42" s="146"/>
      <c r="G42" s="146"/>
      <c r="H42" s="146"/>
      <c r="I42" s="146"/>
    </row>
    <row r="43" spans="1:11" s="81" customFormat="1" ht="57.6" customHeight="1">
      <c r="A43" s="162" t="s">
        <v>158</v>
      </c>
      <c r="B43" s="162"/>
      <c r="C43" s="162"/>
      <c r="D43" s="146"/>
      <c r="E43" s="146"/>
      <c r="F43" s="146"/>
      <c r="G43" s="146"/>
      <c r="H43" s="146"/>
      <c r="I43" s="146"/>
    </row>
  </sheetData>
  <mergeCells count="57">
    <mergeCell ref="A35:B35"/>
    <mergeCell ref="E35:F35"/>
    <mergeCell ref="G35:I35"/>
    <mergeCell ref="C26:H26"/>
    <mergeCell ref="C28:I28"/>
    <mergeCell ref="C27:I27"/>
    <mergeCell ref="A17:I17"/>
    <mergeCell ref="A36:B36"/>
    <mergeCell ref="A37:B37"/>
    <mergeCell ref="A38:B38"/>
    <mergeCell ref="C36:D36"/>
    <mergeCell ref="C35:D35"/>
    <mergeCell ref="A31:C31"/>
    <mergeCell ref="H31:I31"/>
    <mergeCell ref="D31:E31"/>
    <mergeCell ref="A27:B27"/>
    <mergeCell ref="F31:G31"/>
    <mergeCell ref="F32:G32"/>
    <mergeCell ref="H32:I32"/>
    <mergeCell ref="C23:I23"/>
    <mergeCell ref="D25:E25"/>
    <mergeCell ref="H25:I25"/>
    <mergeCell ref="D42:I42"/>
    <mergeCell ref="C37:D37"/>
    <mergeCell ref="C38:D38"/>
    <mergeCell ref="E38:F38"/>
    <mergeCell ref="E37:F37"/>
    <mergeCell ref="A43:C43"/>
    <mergeCell ref="D43:I43"/>
    <mergeCell ref="D18:I18"/>
    <mergeCell ref="D19:I19"/>
    <mergeCell ref="A18:C18"/>
    <mergeCell ref="A19:C19"/>
    <mergeCell ref="E36:F36"/>
    <mergeCell ref="G38:I38"/>
    <mergeCell ref="G37:I37"/>
    <mergeCell ref="G36:I36"/>
    <mergeCell ref="A23:B23"/>
    <mergeCell ref="A26:B26"/>
    <mergeCell ref="A25:B25"/>
    <mergeCell ref="A28:B28"/>
    <mergeCell ref="A41:I41"/>
    <mergeCell ref="A42:C42"/>
    <mergeCell ref="A4:I4"/>
    <mergeCell ref="B7:D8"/>
    <mergeCell ref="E7:E8"/>
    <mergeCell ref="F7:I8"/>
    <mergeCell ref="B9:D9"/>
    <mergeCell ref="F9:I9"/>
    <mergeCell ref="A7:A8"/>
    <mergeCell ref="B10:C10"/>
    <mergeCell ref="F10:H10"/>
    <mergeCell ref="B11:I11"/>
    <mergeCell ref="F12:I12"/>
    <mergeCell ref="B13:D13"/>
    <mergeCell ref="F13:I13"/>
    <mergeCell ref="B12:D12"/>
  </mergeCells>
  <phoneticPr fontId="1"/>
  <conditionalFormatting sqref="A2:I6 A10:B11 E10:F10 F25 C25 A29:I30 J31 F31 A25:A28 E35:E37 G35:G38 C35:C38 A37:A38 A16:I16">
    <cfRule type="expression" dxfId="102" priority="133">
      <formula>_xlfn.ISFORMULA(A2)</formula>
    </cfRule>
  </conditionalFormatting>
  <conditionalFormatting sqref="F8:I8 A7:B7 E7:I7 F9">
    <cfRule type="expression" dxfId="101" priority="126">
      <formula>_xlfn.ISFORMULA(A7)</formula>
    </cfRule>
  </conditionalFormatting>
  <conditionalFormatting sqref="A12 E12:I12 F13">
    <cfRule type="expression" dxfId="100" priority="125">
      <formula>_xlfn.ISFORMULA(A12)</formula>
    </cfRule>
  </conditionalFormatting>
  <conditionalFormatting sqref="G25">
    <cfRule type="expression" dxfId="99" priority="123">
      <formula>_xlfn.ISFORMULA(G25)</formula>
    </cfRule>
  </conditionalFormatting>
  <conditionalFormatting sqref="A31">
    <cfRule type="expression" dxfId="98" priority="113">
      <formula>_xlfn.ISFORMULA(A31)</formula>
    </cfRule>
  </conditionalFormatting>
  <conditionalFormatting sqref="A42:A43">
    <cfRule type="expression" dxfId="97" priority="98">
      <formula>_xlfn.ISFORMULA(A42)</formula>
    </cfRule>
  </conditionalFormatting>
  <conditionalFormatting sqref="A18:A19">
    <cfRule type="expression" dxfId="96" priority="110">
      <formula>_xlfn.ISFORMULA(A18)</formula>
    </cfRule>
  </conditionalFormatting>
  <conditionalFormatting sqref="F32">
    <cfRule type="expression" dxfId="95" priority="94">
      <formula>_xlfn.ISFORMULA(F32)</formula>
    </cfRule>
  </conditionalFormatting>
  <conditionalFormatting sqref="A32:E32">
    <cfRule type="expression" dxfId="94" priority="96">
      <formula>_xlfn.ISFORMULA(A32)</formula>
    </cfRule>
  </conditionalFormatting>
  <conditionalFormatting sqref="A34:I34">
    <cfRule type="expression" dxfId="93" priority="88">
      <formula>_xlfn.ISFORMULA(A34)</formula>
    </cfRule>
  </conditionalFormatting>
  <conditionalFormatting sqref="A39:E39">
    <cfRule type="expression" dxfId="92" priority="83">
      <formula>_xlfn.ISFORMULA(A39)</formula>
    </cfRule>
  </conditionalFormatting>
  <conditionalFormatting sqref="F39:I39">
    <cfRule type="expression" dxfId="91" priority="82">
      <formula>_xlfn.ISFORMULA(F39)</formula>
    </cfRule>
  </conditionalFormatting>
  <conditionalFormatting sqref="C36">
    <cfRule type="expression" dxfId="90" priority="58">
      <formula>_xlfn.ISFORMULA(C36)</formula>
    </cfRule>
  </conditionalFormatting>
  <conditionalFormatting sqref="C27">
    <cfRule type="expression" dxfId="89" priority="63">
      <formula>_xlfn.ISFORMULA(C27)</formula>
    </cfRule>
  </conditionalFormatting>
  <conditionalFormatting sqref="C28">
    <cfRule type="expression" dxfId="88" priority="62">
      <formula>_xlfn.ISFORMULA(C28)</formula>
    </cfRule>
  </conditionalFormatting>
  <conditionalFormatting sqref="E35">
    <cfRule type="expression" dxfId="87" priority="55">
      <formula>_xlfn.ISFORMULA(E35)</formula>
    </cfRule>
  </conditionalFormatting>
  <conditionalFormatting sqref="C36">
    <cfRule type="expression" dxfId="86" priority="53">
      <formula>_xlfn.ISFORMULA(C36)</formula>
    </cfRule>
  </conditionalFormatting>
  <conditionalFormatting sqref="E38">
    <cfRule type="expression" dxfId="85" priority="48">
      <formula>_xlfn.ISFORMULA(E38)</formula>
    </cfRule>
  </conditionalFormatting>
  <conditionalFormatting sqref="E37">
    <cfRule type="expression" dxfId="84" priority="50">
      <formula>_xlfn.ISFORMULA(E37)</formula>
    </cfRule>
  </conditionalFormatting>
  <conditionalFormatting sqref="A36">
    <cfRule type="expression" dxfId="83" priority="30">
      <formula>_xlfn.ISFORMULA(A36)</formula>
    </cfRule>
  </conditionalFormatting>
  <conditionalFormatting sqref="A36">
    <cfRule type="expression" dxfId="82" priority="29">
      <formula>_xlfn.ISFORMULA(A36)</formula>
    </cfRule>
  </conditionalFormatting>
  <conditionalFormatting sqref="A35:A36">
    <cfRule type="expression" dxfId="81" priority="31">
      <formula>_xlfn.ISFORMULA(A35)</formula>
    </cfRule>
  </conditionalFormatting>
  <conditionalFormatting sqref="A21:I21">
    <cfRule type="expression" dxfId="80" priority="24">
      <formula>_xlfn.ISFORMULA(A21)</formula>
    </cfRule>
  </conditionalFormatting>
  <conditionalFormatting sqref="A20:E20">
    <cfRule type="expression" dxfId="79" priority="23">
      <formula>_xlfn.ISFORMULA(A20)</formula>
    </cfRule>
  </conditionalFormatting>
  <conditionalFormatting sqref="F20:I20">
    <cfRule type="expression" dxfId="78" priority="22">
      <formula>_xlfn.ISFORMULA(F20)</formula>
    </cfRule>
  </conditionalFormatting>
  <conditionalFormatting sqref="A33:I33">
    <cfRule type="expression" dxfId="77" priority="21">
      <formula>_xlfn.ISFORMULA(A33)</formula>
    </cfRule>
  </conditionalFormatting>
  <conditionalFormatting sqref="A22:I22">
    <cfRule type="expression" dxfId="76" priority="14">
      <formula>_xlfn.ISFORMULA(A22)</formula>
    </cfRule>
  </conditionalFormatting>
  <conditionalFormatting sqref="A15:I15">
    <cfRule type="expression" dxfId="75" priority="13">
      <formula>_xlfn.ISFORMULA(A15)</formula>
    </cfRule>
  </conditionalFormatting>
  <conditionalFormatting sqref="A14:E14">
    <cfRule type="expression" dxfId="74" priority="12">
      <formula>_xlfn.ISFORMULA(A14)</formula>
    </cfRule>
  </conditionalFormatting>
  <conditionalFormatting sqref="F14:I14">
    <cfRule type="expression" dxfId="73" priority="11">
      <formula>_xlfn.ISFORMULA(F14)</formula>
    </cfRule>
  </conditionalFormatting>
  <conditionalFormatting sqref="A23">
    <cfRule type="expression" dxfId="72" priority="4">
      <formula>_xlfn.ISFORMULA(A23)</formula>
    </cfRule>
  </conditionalFormatting>
  <conditionalFormatting sqref="C23">
    <cfRule type="expression" dxfId="71" priority="3">
      <formula>_xlfn.ISFORMULA(C23)</formula>
    </cfRule>
  </conditionalFormatting>
  <conditionalFormatting sqref="A40:I40">
    <cfRule type="expression" dxfId="70" priority="2">
      <formula>_xlfn.ISFORMULA(A40)</formula>
    </cfRule>
  </conditionalFormatting>
  <conditionalFormatting sqref="A24:I24">
    <cfRule type="expression" dxfId="69" priority="1">
      <formula>_xlfn.ISFORMULA(A24)</formula>
    </cfRule>
  </conditionalFormatting>
  <dataValidations count="2">
    <dataValidation imeMode="disabled" allowBlank="1" showInputMessage="1" showErrorMessage="1" sqref="F10 B10" xr:uid="{399C6400-A343-4D20-A86F-3CCD14E46F38}"/>
    <dataValidation type="list" allowBlank="1" showInputMessage="1" showErrorMessage="1" sqref="C23:I23" xr:uid="{18831203-9A00-401C-89A8-CAFEE897E2CB}">
      <formula1>K22:K23</formula1>
    </dataValidation>
  </dataValidations>
  <pageMargins left="0.78740157480314965" right="0.78740157480314965" top="0.39370078740157483" bottom="0.59055118110236227" header="0.31496062992125984" footer="0.31496062992125984"/>
  <pageSetup paperSize="9" scale="83"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2C12-8999-4980-92AD-DD4D6BA076C3}">
  <sheetPr>
    <tabColor theme="9" tint="0.79998168889431442"/>
    <pageSetUpPr fitToPage="1"/>
  </sheetPr>
  <dimension ref="A1:J38"/>
  <sheetViews>
    <sheetView showZeros="0" view="pageBreakPreview" zoomScale="85" zoomScaleNormal="100" zoomScaleSheetLayoutView="85" workbookViewId="0">
      <pane ySplit="2" topLeftCell="A3" activePane="bottomLeft" state="frozen"/>
      <selection activeCell="A9" sqref="A9:H9"/>
      <selection pane="bottomLeft" activeCell="A2" sqref="A2"/>
    </sheetView>
  </sheetViews>
  <sheetFormatPr defaultColWidth="8.875" defaultRowHeight="22.15" customHeight="1"/>
  <cols>
    <col min="1" max="1" width="2.25" style="47" customWidth="1"/>
    <col min="2" max="2" width="19" style="47" customWidth="1"/>
    <col min="3" max="3" width="23.375" style="47" customWidth="1"/>
    <col min="4" max="5" width="4.375" style="48" customWidth="1"/>
    <col min="6" max="7" width="10.125" style="48" customWidth="1"/>
    <col min="8" max="8" width="11.75" style="48" customWidth="1"/>
    <col min="9" max="9" width="8" style="47" customWidth="1"/>
    <col min="10" max="10" width="3.875" style="47" customWidth="1"/>
    <col min="11" max="11" width="8.875" style="47" customWidth="1"/>
    <col min="12" max="16384" width="8.875" style="47"/>
  </cols>
  <sheetData>
    <row r="1" spans="1:10" ht="13.5">
      <c r="A1" s="1" t="s">
        <v>242</v>
      </c>
    </row>
    <row r="2" spans="1:10" ht="13.5">
      <c r="A2" s="1" t="s">
        <v>130</v>
      </c>
    </row>
    <row r="3" spans="1:10" ht="12">
      <c r="A3" s="49"/>
    </row>
    <row r="4" spans="1:10" ht="24.75" customHeight="1">
      <c r="A4" s="179" t="s">
        <v>192</v>
      </c>
      <c r="B4" s="179"/>
      <c r="C4" s="179"/>
      <c r="D4" s="179"/>
      <c r="E4" s="179"/>
      <c r="F4" s="179"/>
      <c r="G4" s="179"/>
      <c r="H4" s="179"/>
    </row>
    <row r="5" spans="1:10" ht="12"/>
    <row r="6" spans="1:10" ht="27.75" customHeight="1">
      <c r="A6" s="180" t="s">
        <v>104</v>
      </c>
      <c r="B6" s="180"/>
      <c r="C6" s="182" t="s">
        <v>178</v>
      </c>
      <c r="D6" s="176" t="s">
        <v>98</v>
      </c>
      <c r="E6" s="176"/>
      <c r="F6" s="176" t="s">
        <v>188</v>
      </c>
      <c r="G6" s="176" t="s">
        <v>179</v>
      </c>
      <c r="H6" s="184" t="s">
        <v>160</v>
      </c>
    </row>
    <row r="7" spans="1:10" s="50" customFormat="1" ht="27.75" customHeight="1">
      <c r="A7" s="181"/>
      <c r="B7" s="181"/>
      <c r="C7" s="183"/>
      <c r="D7" s="66" t="s">
        <v>99</v>
      </c>
      <c r="E7" s="66" t="s">
        <v>100</v>
      </c>
      <c r="F7" s="177"/>
      <c r="G7" s="177"/>
      <c r="H7" s="185"/>
    </row>
    <row r="8" spans="1:10" s="50" customFormat="1" ht="20.25" customHeight="1">
      <c r="A8" s="192" t="s">
        <v>101</v>
      </c>
      <c r="B8" s="193"/>
      <c r="C8" s="193"/>
      <c r="D8" s="51"/>
      <c r="E8" s="51"/>
      <c r="F8" s="51"/>
      <c r="G8" s="51"/>
      <c r="H8" s="83"/>
    </row>
    <row r="9" spans="1:10" ht="20.25" customHeight="1">
      <c r="A9" s="84"/>
      <c r="B9" s="102"/>
      <c r="C9" s="103"/>
      <c r="D9" s="97"/>
      <c r="E9" s="97"/>
      <c r="F9" s="97"/>
      <c r="G9" s="99"/>
      <c r="H9" s="100"/>
      <c r="I9" s="52"/>
      <c r="J9" s="53"/>
    </row>
    <row r="10" spans="1:10" ht="20.25" customHeight="1">
      <c r="A10" s="84"/>
      <c r="B10" s="104"/>
      <c r="C10" s="105"/>
      <c r="D10" s="98"/>
      <c r="E10" s="98"/>
      <c r="F10" s="98"/>
      <c r="G10" s="101">
        <f t="shared" ref="G10:G15" si="0">IFERROR(ROUNDDOWN(F10/1.1,0),"")</f>
        <v>0</v>
      </c>
      <c r="H10" s="100">
        <f t="shared" ref="H10:H15" si="1">ROUNDDOWN(D10*G10,0)</f>
        <v>0</v>
      </c>
      <c r="I10" s="52"/>
      <c r="J10" s="53"/>
    </row>
    <row r="11" spans="1:10" ht="20.25" customHeight="1">
      <c r="A11" s="84"/>
      <c r="B11" s="104"/>
      <c r="C11" s="105"/>
      <c r="D11" s="98"/>
      <c r="E11" s="98"/>
      <c r="F11" s="98"/>
      <c r="G11" s="101">
        <f t="shared" si="0"/>
        <v>0</v>
      </c>
      <c r="H11" s="100">
        <f t="shared" si="1"/>
        <v>0</v>
      </c>
      <c r="I11" s="52"/>
      <c r="J11" s="53"/>
    </row>
    <row r="12" spans="1:10" ht="20.25" customHeight="1">
      <c r="A12" s="84"/>
      <c r="B12" s="104"/>
      <c r="C12" s="105"/>
      <c r="D12" s="98"/>
      <c r="E12" s="98"/>
      <c r="F12" s="98"/>
      <c r="G12" s="101">
        <f t="shared" si="0"/>
        <v>0</v>
      </c>
      <c r="H12" s="100">
        <f t="shared" si="1"/>
        <v>0</v>
      </c>
      <c r="I12" s="52"/>
      <c r="J12" s="53"/>
    </row>
    <row r="13" spans="1:10" ht="20.25" customHeight="1">
      <c r="A13" s="84"/>
      <c r="B13" s="104"/>
      <c r="C13" s="105"/>
      <c r="D13" s="98"/>
      <c r="E13" s="98"/>
      <c r="F13" s="98"/>
      <c r="G13" s="101">
        <f t="shared" si="0"/>
        <v>0</v>
      </c>
      <c r="H13" s="100">
        <f t="shared" si="1"/>
        <v>0</v>
      </c>
      <c r="I13" s="52"/>
      <c r="J13" s="53"/>
    </row>
    <row r="14" spans="1:10" ht="20.25" customHeight="1">
      <c r="A14" s="84"/>
      <c r="B14" s="104"/>
      <c r="C14" s="105"/>
      <c r="D14" s="98"/>
      <c r="E14" s="98"/>
      <c r="F14" s="98"/>
      <c r="G14" s="101">
        <f t="shared" si="0"/>
        <v>0</v>
      </c>
      <c r="H14" s="100">
        <f t="shared" si="1"/>
        <v>0</v>
      </c>
      <c r="I14" s="52"/>
      <c r="J14" s="53"/>
    </row>
    <row r="15" spans="1:10" ht="20.25" customHeight="1" thickBot="1">
      <c r="A15" s="84"/>
      <c r="B15" s="104"/>
      <c r="C15" s="105"/>
      <c r="D15" s="98"/>
      <c r="E15" s="98"/>
      <c r="F15" s="98"/>
      <c r="G15" s="101">
        <f t="shared" si="0"/>
        <v>0</v>
      </c>
      <c r="H15" s="100">
        <f t="shared" si="1"/>
        <v>0</v>
      </c>
      <c r="I15" s="52"/>
      <c r="J15" s="53"/>
    </row>
    <row r="16" spans="1:10" ht="20.25" customHeight="1" thickTop="1">
      <c r="A16" s="84"/>
      <c r="B16" s="187" t="s">
        <v>161</v>
      </c>
      <c r="C16" s="188"/>
      <c r="D16" s="188"/>
      <c r="E16" s="188"/>
      <c r="F16" s="188"/>
      <c r="G16" s="189"/>
      <c r="H16" s="108">
        <f>ROUNDDOWN(SUM(H9:H15),-3)</f>
        <v>0</v>
      </c>
      <c r="I16" s="52"/>
      <c r="J16" s="53"/>
    </row>
    <row r="17" spans="1:10" ht="20.25" customHeight="1">
      <c r="A17" s="190" t="s">
        <v>102</v>
      </c>
      <c r="B17" s="191"/>
      <c r="C17" s="92" t="s">
        <v>177</v>
      </c>
      <c r="D17" s="178">
        <f>'様式１－２（事業計画書）'!K25</f>
        <v>0</v>
      </c>
      <c r="E17" s="178"/>
      <c r="F17" s="178"/>
      <c r="G17" s="92" t="s">
        <v>110</v>
      </c>
      <c r="H17" s="94" t="str">
        <f>IF(D17=0,"",D17+90)</f>
        <v/>
      </c>
      <c r="I17" s="52"/>
      <c r="J17" s="53"/>
    </row>
    <row r="18" spans="1:10" ht="20.25" customHeight="1">
      <c r="A18" s="186"/>
      <c r="B18" s="102"/>
      <c r="C18" s="106"/>
      <c r="D18" s="97"/>
      <c r="E18" s="97"/>
      <c r="F18" s="97"/>
      <c r="G18" s="99"/>
      <c r="H18" s="100"/>
      <c r="I18" s="52"/>
      <c r="J18" s="53"/>
    </row>
    <row r="19" spans="1:10" ht="20.25" customHeight="1">
      <c r="A19" s="186"/>
      <c r="B19" s="104"/>
      <c r="C19" s="105"/>
      <c r="D19" s="98"/>
      <c r="E19" s="98"/>
      <c r="F19" s="98"/>
      <c r="G19" s="101">
        <f t="shared" ref="G19:G24" si="2">IFERROR(ROUNDDOWN(F19/1.1,0),"")</f>
        <v>0</v>
      </c>
      <c r="H19" s="100">
        <f t="shared" ref="H19:H24" si="3">ROUNDDOWN(D19*G19,0)</f>
        <v>0</v>
      </c>
      <c r="I19" s="52"/>
      <c r="J19" s="53"/>
    </row>
    <row r="20" spans="1:10" ht="20.25" customHeight="1">
      <c r="A20" s="186"/>
      <c r="B20" s="104"/>
      <c r="C20" s="105"/>
      <c r="D20" s="98"/>
      <c r="E20" s="98"/>
      <c r="F20" s="98"/>
      <c r="G20" s="101">
        <f t="shared" si="2"/>
        <v>0</v>
      </c>
      <c r="H20" s="100">
        <f t="shared" si="3"/>
        <v>0</v>
      </c>
      <c r="I20" s="52"/>
      <c r="J20" s="53"/>
    </row>
    <row r="21" spans="1:10" ht="20.25" customHeight="1">
      <c r="A21" s="186"/>
      <c r="B21" s="104"/>
      <c r="C21" s="105"/>
      <c r="D21" s="98"/>
      <c r="E21" s="98"/>
      <c r="F21" s="98"/>
      <c r="G21" s="101">
        <f t="shared" si="2"/>
        <v>0</v>
      </c>
      <c r="H21" s="100">
        <f t="shared" si="3"/>
        <v>0</v>
      </c>
      <c r="I21" s="52"/>
      <c r="J21" s="53"/>
    </row>
    <row r="22" spans="1:10" ht="20.25" customHeight="1">
      <c r="A22" s="186"/>
      <c r="B22" s="104"/>
      <c r="C22" s="105"/>
      <c r="D22" s="98"/>
      <c r="E22" s="98"/>
      <c r="F22" s="98"/>
      <c r="G22" s="101">
        <f t="shared" si="2"/>
        <v>0</v>
      </c>
      <c r="H22" s="100">
        <f t="shared" si="3"/>
        <v>0</v>
      </c>
      <c r="I22" s="52"/>
      <c r="J22" s="53"/>
    </row>
    <row r="23" spans="1:10" ht="20.25" customHeight="1">
      <c r="A23" s="186"/>
      <c r="B23" s="104"/>
      <c r="C23" s="105"/>
      <c r="D23" s="98"/>
      <c r="E23" s="98"/>
      <c r="F23" s="98"/>
      <c r="G23" s="101">
        <f t="shared" si="2"/>
        <v>0</v>
      </c>
      <c r="H23" s="100">
        <f t="shared" si="3"/>
        <v>0</v>
      </c>
      <c r="I23" s="52"/>
      <c r="J23" s="53"/>
    </row>
    <row r="24" spans="1:10" ht="20.25" customHeight="1" thickBot="1">
      <c r="A24" s="186"/>
      <c r="B24" s="102"/>
      <c r="C24" s="106"/>
      <c r="D24" s="107"/>
      <c r="E24" s="107"/>
      <c r="F24" s="107"/>
      <c r="G24" s="109">
        <f t="shared" si="2"/>
        <v>0</v>
      </c>
      <c r="H24" s="100">
        <f t="shared" si="3"/>
        <v>0</v>
      </c>
      <c r="I24" s="52"/>
      <c r="J24" s="53"/>
    </row>
    <row r="25" spans="1:10" ht="20.25" customHeight="1" thickTop="1">
      <c r="A25" s="186"/>
      <c r="B25" s="187" t="s">
        <v>161</v>
      </c>
      <c r="C25" s="188"/>
      <c r="D25" s="188"/>
      <c r="E25" s="188"/>
      <c r="F25" s="188"/>
      <c r="G25" s="189"/>
      <c r="H25" s="108">
        <f>ROUNDDOWN(SUM(H18:H24),-3)</f>
        <v>0</v>
      </c>
      <c r="I25" s="52"/>
      <c r="J25" s="53"/>
    </row>
    <row r="26" spans="1:10" ht="20.25" customHeight="1">
      <c r="A26" s="190" t="s">
        <v>103</v>
      </c>
      <c r="B26" s="191"/>
      <c r="C26" s="92" t="s">
        <v>177</v>
      </c>
      <c r="D26" s="178">
        <f>'様式１－２（事業計画書）'!K25</f>
        <v>0</v>
      </c>
      <c r="E26" s="178"/>
      <c r="F26" s="178"/>
      <c r="G26" s="92" t="s">
        <v>110</v>
      </c>
      <c r="H26" s="94" t="str">
        <f>IF(D26=0,"",D26+90)</f>
        <v/>
      </c>
      <c r="I26" s="52"/>
      <c r="J26" s="53"/>
    </row>
    <row r="27" spans="1:10" ht="24.6" customHeight="1">
      <c r="A27" s="186"/>
      <c r="B27" s="102"/>
      <c r="C27" s="106"/>
      <c r="D27" s="97"/>
      <c r="E27" s="97"/>
      <c r="F27" s="97"/>
      <c r="G27" s="99"/>
      <c r="H27" s="100"/>
      <c r="I27" s="52"/>
      <c r="J27" s="53"/>
    </row>
    <row r="28" spans="1:10" ht="24.6" customHeight="1">
      <c r="A28" s="186"/>
      <c r="B28" s="104"/>
      <c r="C28" s="106"/>
      <c r="D28" s="97"/>
      <c r="E28" s="97"/>
      <c r="F28" s="97"/>
      <c r="G28" s="101"/>
      <c r="H28" s="100"/>
      <c r="I28" s="52"/>
      <c r="J28" s="53"/>
    </row>
    <row r="29" spans="1:10" ht="24.6" customHeight="1">
      <c r="A29" s="186"/>
      <c r="B29" s="104"/>
      <c r="C29" s="106"/>
      <c r="D29" s="97"/>
      <c r="E29" s="97"/>
      <c r="F29" s="97"/>
      <c r="G29" s="101"/>
      <c r="H29" s="100"/>
      <c r="I29" s="52"/>
      <c r="J29" s="53"/>
    </row>
    <row r="30" spans="1:10" ht="20.25" customHeight="1">
      <c r="A30" s="186"/>
      <c r="B30" s="104"/>
      <c r="C30" s="105"/>
      <c r="D30" s="98"/>
      <c r="E30" s="98"/>
      <c r="F30" s="98"/>
      <c r="G30" s="101">
        <f t="shared" ref="G30:G33" si="4">IFERROR(ROUNDDOWN(F30/1.1,0),"")</f>
        <v>0</v>
      </c>
      <c r="H30" s="100">
        <f t="shared" ref="H30:H33" si="5">ROUNDDOWN(D30*G30,0)</f>
        <v>0</v>
      </c>
      <c r="I30" s="52"/>
      <c r="J30" s="53"/>
    </row>
    <row r="31" spans="1:10" ht="20.25" customHeight="1">
      <c r="A31" s="186"/>
      <c r="B31" s="104"/>
      <c r="C31" s="105"/>
      <c r="D31" s="98"/>
      <c r="E31" s="98"/>
      <c r="F31" s="98"/>
      <c r="G31" s="101">
        <f t="shared" si="4"/>
        <v>0</v>
      </c>
      <c r="H31" s="100">
        <f t="shared" si="5"/>
        <v>0</v>
      </c>
      <c r="I31" s="52"/>
      <c r="J31" s="53"/>
    </row>
    <row r="32" spans="1:10" ht="20.25" customHeight="1">
      <c r="A32" s="186"/>
      <c r="B32" s="104"/>
      <c r="C32" s="105"/>
      <c r="D32" s="98"/>
      <c r="E32" s="98"/>
      <c r="F32" s="98"/>
      <c r="G32" s="101">
        <f t="shared" si="4"/>
        <v>0</v>
      </c>
      <c r="H32" s="100">
        <f t="shared" si="5"/>
        <v>0</v>
      </c>
      <c r="I32" s="52"/>
      <c r="J32" s="53"/>
    </row>
    <row r="33" spans="1:10" ht="20.25" customHeight="1" thickBot="1">
      <c r="A33" s="186"/>
      <c r="B33" s="104"/>
      <c r="C33" s="105"/>
      <c r="D33" s="98"/>
      <c r="E33" s="98"/>
      <c r="F33" s="98"/>
      <c r="G33" s="101">
        <f t="shared" si="4"/>
        <v>0</v>
      </c>
      <c r="H33" s="100">
        <f t="shared" si="5"/>
        <v>0</v>
      </c>
      <c r="I33" s="52"/>
      <c r="J33" s="53"/>
    </row>
    <row r="34" spans="1:10" ht="24.6" customHeight="1" thickTop="1" thickBot="1">
      <c r="A34" s="186"/>
      <c r="B34" s="187" t="s">
        <v>161</v>
      </c>
      <c r="C34" s="188"/>
      <c r="D34" s="188"/>
      <c r="E34" s="188"/>
      <c r="F34" s="188"/>
      <c r="G34" s="189"/>
      <c r="H34" s="108">
        <f>ROUNDDOWN(SUM(H27:H33),-3)</f>
        <v>0</v>
      </c>
      <c r="I34" s="52"/>
      <c r="J34" s="53"/>
    </row>
    <row r="35" spans="1:10" ht="26.25" customHeight="1" thickBot="1">
      <c r="A35" s="200" t="s">
        <v>186</v>
      </c>
      <c r="B35" s="201"/>
      <c r="C35" s="201"/>
      <c r="D35" s="201"/>
      <c r="E35" s="201"/>
      <c r="F35" s="201"/>
      <c r="G35" s="202"/>
      <c r="H35" s="85">
        <f>SUM(H16,H25,H34)</f>
        <v>0</v>
      </c>
      <c r="I35" s="52"/>
      <c r="J35" s="53"/>
    </row>
    <row r="36" spans="1:10" ht="26.25" customHeight="1" thickBot="1">
      <c r="A36" s="194" t="s">
        <v>187</v>
      </c>
      <c r="B36" s="195"/>
      <c r="C36" s="195"/>
      <c r="D36" s="195"/>
      <c r="E36" s="195"/>
      <c r="F36" s="195"/>
      <c r="G36" s="196"/>
      <c r="H36" s="110">
        <f>ROUNDDOWN(H35/2,-3)</f>
        <v>0</v>
      </c>
      <c r="I36" s="52"/>
      <c r="J36" s="53"/>
    </row>
    <row r="37" spans="1:10" ht="26.25" customHeight="1" thickBot="1">
      <c r="A37" s="194" t="s">
        <v>190</v>
      </c>
      <c r="B37" s="195"/>
      <c r="C37" s="195"/>
      <c r="D37" s="195"/>
      <c r="E37" s="195"/>
      <c r="F37" s="195"/>
      <c r="G37" s="196"/>
      <c r="H37" s="110">
        <v>150000</v>
      </c>
      <c r="I37" s="52"/>
      <c r="J37" s="53"/>
    </row>
    <row r="38" spans="1:10" ht="26.25" customHeight="1" thickBot="1">
      <c r="A38" s="197" t="s">
        <v>191</v>
      </c>
      <c r="B38" s="198"/>
      <c r="C38" s="198"/>
      <c r="D38" s="198"/>
      <c r="E38" s="198"/>
      <c r="F38" s="198"/>
      <c r="G38" s="199"/>
      <c r="H38" s="85">
        <f>MIN(H36,H37)</f>
        <v>0</v>
      </c>
      <c r="I38" s="52"/>
      <c r="J38" s="53"/>
    </row>
  </sheetData>
  <mergeCells count="21">
    <mergeCell ref="A37:G37"/>
    <mergeCell ref="A38:G38"/>
    <mergeCell ref="A36:G36"/>
    <mergeCell ref="A35:G35"/>
    <mergeCell ref="A27:A34"/>
    <mergeCell ref="B34:G34"/>
    <mergeCell ref="F6:F7"/>
    <mergeCell ref="D17:F17"/>
    <mergeCell ref="D26:F26"/>
    <mergeCell ref="A4:H4"/>
    <mergeCell ref="A6:B7"/>
    <mergeCell ref="C6:C7"/>
    <mergeCell ref="D6:E6"/>
    <mergeCell ref="G6:G7"/>
    <mergeCell ref="H6:H7"/>
    <mergeCell ref="A18:A25"/>
    <mergeCell ref="B25:G25"/>
    <mergeCell ref="A17:B17"/>
    <mergeCell ref="A26:B26"/>
    <mergeCell ref="A8:C8"/>
    <mergeCell ref="B16:G16"/>
  </mergeCells>
  <phoneticPr fontId="1"/>
  <conditionalFormatting sqref="A2">
    <cfRule type="expression" dxfId="68" priority="12">
      <formula>_xlfn.ISFORMULA(A2)</formula>
    </cfRule>
  </conditionalFormatting>
  <conditionalFormatting sqref="H35">
    <cfRule type="cellIs" dxfId="67" priority="13" operator="lessThan">
      <formula>500000</formula>
    </cfRule>
    <cfRule type="cellIs" dxfId="66" priority="14" operator="greaterThan">
      <formula>1000001</formula>
    </cfRule>
  </conditionalFormatting>
  <conditionalFormatting sqref="H36">
    <cfRule type="cellIs" dxfId="65" priority="6" operator="lessThan">
      <formula>500000</formula>
    </cfRule>
    <cfRule type="cellIs" dxfId="64" priority="7" operator="greaterThan">
      <formula>1000001</formula>
    </cfRule>
  </conditionalFormatting>
  <conditionalFormatting sqref="H37">
    <cfRule type="cellIs" dxfId="63" priority="4" operator="lessThan">
      <formula>500000</formula>
    </cfRule>
    <cfRule type="cellIs" dxfId="62" priority="5" operator="greaterThan">
      <formula>1000001</formula>
    </cfRule>
  </conditionalFormatting>
  <conditionalFormatting sqref="H38">
    <cfRule type="cellIs" dxfId="61" priority="2" operator="lessThan">
      <formula>500000</formula>
    </cfRule>
    <cfRule type="cellIs" dxfId="60" priority="3" operator="greaterThan">
      <formula>1000001</formula>
    </cfRule>
  </conditionalFormatting>
  <conditionalFormatting sqref="A1">
    <cfRule type="expression" dxfId="59" priority="1">
      <formula>_xlfn.ISFORMULA(A1)</formula>
    </cfRule>
  </conditionalFormatting>
  <dataValidations count="2">
    <dataValidation imeMode="halfAlpha" allowBlank="1" showInputMessage="1" showErrorMessage="1" sqref="F1:G3 D1:D3 D39:D65522 F39:G65522 F27:G34 D5:D16 F18:G25 H17 F5:G16 D18:D25 D27:D34 H26" xr:uid="{A6D6CA24-FA89-4C5E-AE48-63DBFAF52044}"/>
    <dataValidation imeMode="hiragana" allowBlank="1" showInputMessage="1" showErrorMessage="1" sqref="C1:C3 E39:E65522 C5:C7 C39:C65522 C9:C15 C18:C24 E27:E34 E5:E16 E18:E25 E1:E3 C27:C33" xr:uid="{6A66CBC6-EAD5-4FC8-98C7-6329F180705C}"/>
  </dataValidations>
  <pageMargins left="0.78740157480314965" right="0.78740157480314965" top="0.39370078740157483" bottom="0.59055118110236227" header="0.31496062992125984" footer="0.31496062992125984"/>
  <pageSetup paperSize="9" scale="92"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view="pageBreakPreview" zoomScale="85" zoomScaleNormal="85" zoomScaleSheetLayoutView="85" workbookViewId="0">
      <pane ySplit="2" topLeftCell="A3" activePane="bottomLeft" state="frozen"/>
      <selection activeCell="F11" sqref="F11:I11"/>
      <selection pane="bottomLeft" activeCell="A8" sqref="A8:H8"/>
    </sheetView>
  </sheetViews>
  <sheetFormatPr defaultColWidth="9" defaultRowHeight="12"/>
  <cols>
    <col min="1" max="1" width="9" style="39" customWidth="1"/>
    <col min="2" max="2" width="12" style="39" customWidth="1"/>
    <col min="3" max="5" width="9" style="39" customWidth="1"/>
    <col min="6" max="6" width="9" style="39"/>
    <col min="7" max="7" width="9" style="39" customWidth="1"/>
    <col min="8" max="8" width="12.625" style="39" customWidth="1"/>
    <col min="9" max="9" width="9" style="39" hidden="1" customWidth="1"/>
    <col min="10" max="10" width="10.875" style="39" customWidth="1"/>
    <col min="11" max="16384" width="9" style="39"/>
  </cols>
  <sheetData>
    <row r="1" spans="1:8">
      <c r="A1" s="39" t="s">
        <v>242</v>
      </c>
    </row>
    <row r="2" spans="1:8">
      <c r="A2" s="39" t="s">
        <v>131</v>
      </c>
      <c r="H2" s="40"/>
    </row>
    <row r="5" spans="1:8">
      <c r="A5" s="208" t="s">
        <v>30</v>
      </c>
      <c r="B5" s="208"/>
      <c r="C5" s="208"/>
      <c r="D5" s="208"/>
      <c r="E5" s="208"/>
      <c r="F5" s="208"/>
      <c r="G5" s="208"/>
      <c r="H5" s="208"/>
    </row>
    <row r="8" spans="1:8" ht="54.75" customHeight="1">
      <c r="A8" s="209" t="s">
        <v>216</v>
      </c>
      <c r="B8" s="209"/>
      <c r="C8" s="209"/>
      <c r="D8" s="209"/>
      <c r="E8" s="209"/>
      <c r="F8" s="209"/>
      <c r="G8" s="209"/>
      <c r="H8" s="209"/>
    </row>
    <row r="10" spans="1:8" ht="30" customHeight="1">
      <c r="A10" s="208" t="s">
        <v>4</v>
      </c>
      <c r="B10" s="208"/>
      <c r="C10" s="208"/>
      <c r="D10" s="208"/>
      <c r="E10" s="208"/>
      <c r="F10" s="208"/>
      <c r="G10" s="208"/>
      <c r="H10" s="208"/>
    </row>
    <row r="11" spans="1:8" ht="183.75" customHeight="1">
      <c r="A11" s="210"/>
      <c r="B11" s="210"/>
      <c r="C11" s="210"/>
      <c r="D11" s="210"/>
      <c r="E11" s="210"/>
      <c r="F11" s="210"/>
      <c r="G11" s="210"/>
      <c r="H11" s="210"/>
    </row>
    <row r="12" spans="1:8" ht="27.75" customHeight="1">
      <c r="A12" s="210"/>
      <c r="B12" s="210"/>
      <c r="C12" s="210"/>
      <c r="D12" s="210"/>
      <c r="E12" s="210"/>
      <c r="F12" s="210"/>
      <c r="G12" s="210"/>
      <c r="H12" s="210"/>
    </row>
    <row r="14" spans="1:8" ht="39.75" customHeight="1"/>
    <row r="15" spans="1:8" ht="18" customHeight="1">
      <c r="F15" s="207">
        <f>'様式１（交付申請書）'!G5</f>
        <v>0</v>
      </c>
      <c r="G15" s="207"/>
      <c r="H15" s="207"/>
    </row>
    <row r="16" spans="1:8" ht="18" customHeight="1"/>
    <row r="17" spans="1:10">
      <c r="A17" s="39" t="s">
        <v>225</v>
      </c>
    </row>
    <row r="18" spans="1:10">
      <c r="A18" s="119" t="s">
        <v>222</v>
      </c>
    </row>
    <row r="20" spans="1:10" ht="18" customHeight="1">
      <c r="C20" s="119" t="s">
        <v>218</v>
      </c>
      <c r="I20" s="39">
        <f>IF(F15="年月日",0,IF(F15="",0,1))</f>
        <v>1</v>
      </c>
    </row>
    <row r="21" spans="1:10" ht="24" customHeight="1">
      <c r="A21" s="204" t="s">
        <v>217</v>
      </c>
      <c r="B21" s="204"/>
      <c r="C21" s="206">
        <f>'様式１（交付申請書）'!G10</f>
        <v>0</v>
      </c>
      <c r="D21" s="206"/>
      <c r="E21" s="206"/>
      <c r="F21" s="206"/>
      <c r="G21" s="206"/>
      <c r="H21" s="206"/>
      <c r="I21" s="39">
        <f>IF(C21=0,0,IF(C21="",0,1))</f>
        <v>0</v>
      </c>
    </row>
    <row r="22" spans="1:10" ht="18" customHeight="1">
      <c r="I22" s="39" t="e">
        <f>IF(#REF!="",0,1)</f>
        <v>#REF!</v>
      </c>
    </row>
    <row r="23" spans="1:10" ht="18" customHeight="1">
      <c r="C23" s="119" t="s">
        <v>220</v>
      </c>
    </row>
    <row r="24" spans="1:10" ht="24" customHeight="1">
      <c r="A24" s="204" t="s">
        <v>219</v>
      </c>
      <c r="B24" s="204"/>
      <c r="C24" s="205"/>
      <c r="D24" s="205"/>
      <c r="E24" s="205"/>
      <c r="F24" s="205"/>
      <c r="G24" s="205"/>
      <c r="H24" s="205"/>
      <c r="I24" s="39">
        <f>IF(C25=0,0,IF(C25="",0,1))</f>
        <v>0</v>
      </c>
    </row>
    <row r="25" spans="1:10" ht="24" customHeight="1">
      <c r="A25" s="204" t="s">
        <v>221</v>
      </c>
      <c r="B25" s="204"/>
      <c r="C25" s="203"/>
      <c r="D25" s="203"/>
      <c r="E25" s="203"/>
      <c r="F25" s="203"/>
      <c r="G25" s="203"/>
      <c r="H25" s="203"/>
    </row>
    <row r="26" spans="1:10" ht="18" customHeight="1"/>
    <row r="27" spans="1:10">
      <c r="I27" s="120" t="e">
        <f>SUBTOTAL(6,I20:I24)</f>
        <v>#REF!</v>
      </c>
      <c r="J27" s="121"/>
    </row>
  </sheetData>
  <mergeCells count="12">
    <mergeCell ref="F15:H15"/>
    <mergeCell ref="A5:H5"/>
    <mergeCell ref="A10:H10"/>
    <mergeCell ref="A8:H8"/>
    <mergeCell ref="A11:H11"/>
    <mergeCell ref="A12:H12"/>
    <mergeCell ref="C25:H25"/>
    <mergeCell ref="A24:B24"/>
    <mergeCell ref="A25:B25"/>
    <mergeCell ref="C24:H24"/>
    <mergeCell ref="A21:B21"/>
    <mergeCell ref="C21:H21"/>
  </mergeCells>
  <phoneticPr fontId="1"/>
  <conditionalFormatting sqref="A2:H7 A8 A9:H14 A16:H23 D15:H15 A26:H26 A24:C25">
    <cfRule type="expression" dxfId="58" priority="1">
      <formula>_xlfn.ISFORMULA(A2)</formula>
    </cfRule>
  </conditionalFormatting>
  <dataValidations count="1">
    <dataValidation imeMode="fullKatakana" allowBlank="1" showInputMessage="1" showErrorMessage="1" sqref="C24" xr:uid="{5A20D26B-1775-4F80-B26B-4099B60C4D71}"/>
  </dataValidations>
  <pageMargins left="0.79" right="0.78" top="0.41" bottom="0.59"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tabColor theme="9" tint="0.79998168889431442"/>
  </sheetPr>
  <dimension ref="A1:H31"/>
  <sheetViews>
    <sheetView showZeros="0" view="pageBreakPreview" zoomScale="85" zoomScaleNormal="85" zoomScaleSheetLayoutView="85" workbookViewId="0">
      <pane ySplit="2" topLeftCell="A3" activePane="bottomLeft" state="frozen"/>
      <selection activeCell="H38" sqref="H38"/>
      <selection pane="bottomLeft" activeCell="H10" sqref="H10"/>
    </sheetView>
  </sheetViews>
  <sheetFormatPr defaultColWidth="9" defaultRowHeight="13.5" customHeight="1"/>
  <cols>
    <col min="1" max="5" width="9" style="1" customWidth="1"/>
    <col min="6" max="6" width="9" style="1"/>
    <col min="7" max="7" width="9" style="1" customWidth="1"/>
    <col min="8" max="8" width="15.75" style="1" customWidth="1"/>
    <col min="9" max="16384" width="9" style="1"/>
  </cols>
  <sheetData>
    <row r="1" spans="1:8" ht="13.5" customHeight="1">
      <c r="A1" s="1" t="s">
        <v>242</v>
      </c>
    </row>
    <row r="2" spans="1:8" ht="13.5" customHeight="1">
      <c r="A2" s="1" t="s">
        <v>132</v>
      </c>
    </row>
    <row r="7" spans="1:8" ht="13.5" customHeight="1">
      <c r="A7" s="133" t="s">
        <v>52</v>
      </c>
      <c r="B7" s="133"/>
      <c r="C7" s="133"/>
      <c r="D7" s="133"/>
      <c r="E7" s="133"/>
      <c r="F7" s="133"/>
      <c r="G7" s="133"/>
      <c r="H7" s="133"/>
    </row>
    <row r="10" spans="1:8" ht="13.5" customHeight="1">
      <c r="A10" s="1" t="s">
        <v>34</v>
      </c>
    </row>
    <row r="12" spans="1:8" ht="13.5" customHeight="1">
      <c r="G12" s="212">
        <f>'様式１（交付申請書）'!G5</f>
        <v>0</v>
      </c>
      <c r="H12" s="212"/>
    </row>
    <row r="20" spans="1:8" ht="57" customHeight="1"/>
    <row r="25" spans="1:8" ht="13.5" customHeight="1">
      <c r="A25" s="1" t="s">
        <v>31</v>
      </c>
    </row>
    <row r="26" spans="1:8" ht="42" customHeight="1">
      <c r="A26" s="213" t="s">
        <v>48</v>
      </c>
      <c r="B26" s="213"/>
      <c r="C26" s="213"/>
      <c r="D26" s="218">
        <f>'様式１（交付申請書）'!G10</f>
        <v>0</v>
      </c>
      <c r="E26" s="218"/>
      <c r="F26" s="218"/>
      <c r="G26" s="218"/>
      <c r="H26" s="218"/>
    </row>
    <row r="27" spans="1:8" ht="18" customHeight="1">
      <c r="A27" s="214" t="s">
        <v>32</v>
      </c>
      <c r="B27" s="214"/>
      <c r="C27" s="214"/>
      <c r="D27" s="219"/>
      <c r="E27" s="220"/>
      <c r="F27" s="220"/>
      <c r="G27" s="220"/>
      <c r="H27" s="221"/>
    </row>
    <row r="28" spans="1:8" ht="42" customHeight="1">
      <c r="A28" s="215" t="s">
        <v>37</v>
      </c>
      <c r="B28" s="216"/>
      <c r="C28" s="216"/>
      <c r="D28" s="222">
        <f>'様式１（交付申請書）'!G11</f>
        <v>0</v>
      </c>
      <c r="E28" s="222"/>
      <c r="F28" s="222"/>
      <c r="G28" s="222"/>
      <c r="H28" s="222"/>
    </row>
    <row r="29" spans="1:8" ht="18" customHeight="1">
      <c r="A29" s="214" t="s">
        <v>32</v>
      </c>
      <c r="B29" s="214"/>
      <c r="C29" s="214"/>
      <c r="D29" s="223">
        <f>'様式１－４（誓約書）'!C24</f>
        <v>0</v>
      </c>
      <c r="E29" s="223"/>
      <c r="F29" s="223"/>
      <c r="G29" s="223"/>
      <c r="H29" s="223"/>
    </row>
    <row r="30" spans="1:8" ht="42" customHeight="1">
      <c r="A30" s="215" t="s">
        <v>49</v>
      </c>
      <c r="B30" s="216"/>
      <c r="C30" s="216"/>
      <c r="D30" s="222">
        <f>'様式１（交付申請書）'!G12</f>
        <v>0</v>
      </c>
      <c r="E30" s="222"/>
      <c r="F30" s="222"/>
      <c r="G30" s="222"/>
      <c r="H30" s="222"/>
    </row>
    <row r="31" spans="1:8" ht="18" customHeight="1">
      <c r="A31" s="217" t="s">
        <v>33</v>
      </c>
      <c r="B31" s="217"/>
      <c r="C31" s="217"/>
      <c r="D31" s="211">
        <f>'様式１（交付申請書）'!G16</f>
        <v>0</v>
      </c>
      <c r="E31" s="211"/>
      <c r="F31" s="211"/>
      <c r="G31" s="211"/>
      <c r="H31" s="211"/>
    </row>
  </sheetData>
  <mergeCells count="14">
    <mergeCell ref="A7:H7"/>
    <mergeCell ref="D31:H31"/>
    <mergeCell ref="G12:H12"/>
    <mergeCell ref="A26:C26"/>
    <mergeCell ref="A27:C27"/>
    <mergeCell ref="A28:C28"/>
    <mergeCell ref="A31:C31"/>
    <mergeCell ref="D26:H26"/>
    <mergeCell ref="D27:H27"/>
    <mergeCell ref="D28:H28"/>
    <mergeCell ref="A30:C30"/>
    <mergeCell ref="D30:H30"/>
    <mergeCell ref="A29:C29"/>
    <mergeCell ref="D29:H29"/>
  </mergeCells>
  <phoneticPr fontId="1"/>
  <conditionalFormatting sqref="A2:H44">
    <cfRule type="expression" dxfId="57" priority="1">
      <formula>_xlfn.ISFORMULA(A2)</formula>
    </cfRule>
  </conditionalFormatting>
  <dataValidations count="2">
    <dataValidation imeMode="fullKatakana" allowBlank="1" showInputMessage="1" showErrorMessage="1" sqref="D27:H27 D29:H29" xr:uid="{B906B0B5-158C-4CF6-9C2B-5ABFB7E7E52B}"/>
    <dataValidation imeMode="disabled" allowBlank="1" showInputMessage="1" showErrorMessage="1" sqref="D31:H31" xr:uid="{AAC1491B-5D13-4806-AF7B-F8C4336296F1}"/>
  </dataValidations>
  <pageMargins left="0.77" right="0.78" top="0.41" bottom="0.59"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dimension ref="A1:I34"/>
  <sheetViews>
    <sheetView showZeros="0" view="pageBreakPreview" zoomScale="85" zoomScaleNormal="85" zoomScaleSheetLayoutView="85" workbookViewId="0"/>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242</v>
      </c>
    </row>
    <row r="2" spans="1:9">
      <c r="A2" s="1" t="s">
        <v>136</v>
      </c>
    </row>
    <row r="4" spans="1:9">
      <c r="G4" s="224" t="s">
        <v>81</v>
      </c>
      <c r="H4" s="224"/>
      <c r="I4" s="224"/>
    </row>
    <row r="5" spans="1:9">
      <c r="G5" s="224" t="s">
        <v>82</v>
      </c>
      <c r="H5" s="224"/>
      <c r="I5" s="224"/>
    </row>
    <row r="6" spans="1:9">
      <c r="G6" s="14"/>
      <c r="H6" s="14"/>
      <c r="I6" s="14"/>
    </row>
    <row r="7" spans="1:9">
      <c r="G7" s="14"/>
      <c r="H7" s="14"/>
      <c r="I7" s="14"/>
    </row>
    <row r="8" spans="1:9">
      <c r="A8" s="1" t="s">
        <v>5</v>
      </c>
    </row>
    <row r="9" spans="1:9">
      <c r="A9" s="1" t="s">
        <v>226</v>
      </c>
    </row>
    <row r="13" spans="1:9">
      <c r="E13" s="1" t="s">
        <v>38</v>
      </c>
    </row>
    <row r="16" spans="1:9">
      <c r="E16" s="4"/>
      <c r="F16" s="4"/>
    </row>
    <row r="17" spans="1:9">
      <c r="E17" s="4"/>
      <c r="F17" s="4"/>
    </row>
    <row r="19" spans="1:9">
      <c r="A19" s="133" t="s">
        <v>96</v>
      </c>
      <c r="B19" s="133"/>
      <c r="C19" s="133"/>
      <c r="D19" s="133"/>
      <c r="E19" s="133"/>
      <c r="F19" s="133"/>
      <c r="G19" s="133"/>
      <c r="H19" s="133"/>
      <c r="I19" s="133"/>
    </row>
    <row r="20" spans="1:9">
      <c r="A20" s="2"/>
      <c r="B20" s="2"/>
      <c r="C20" s="2"/>
      <c r="D20" s="2"/>
      <c r="E20" s="2"/>
      <c r="F20" s="2"/>
      <c r="G20" s="2"/>
      <c r="H20" s="2"/>
      <c r="I20" s="2"/>
    </row>
    <row r="22" spans="1:9" ht="45" customHeight="1">
      <c r="A22" s="227" t="s">
        <v>215</v>
      </c>
      <c r="B22" s="228"/>
      <c r="C22" s="228"/>
      <c r="D22" s="228"/>
      <c r="E22" s="228"/>
      <c r="F22" s="228"/>
      <c r="G22" s="228"/>
      <c r="H22" s="228"/>
      <c r="I22" s="228"/>
    </row>
    <row r="23" spans="1:9" ht="13.5" customHeight="1">
      <c r="A23" s="6"/>
      <c r="B23" s="7"/>
      <c r="C23" s="7"/>
      <c r="D23" s="7"/>
      <c r="E23" s="7"/>
      <c r="F23" s="7"/>
      <c r="G23" s="7"/>
      <c r="H23" s="7"/>
      <c r="I23" s="7"/>
    </row>
    <row r="25" spans="1:9">
      <c r="A25" s="133" t="s">
        <v>4</v>
      </c>
      <c r="B25" s="133"/>
      <c r="C25" s="133"/>
      <c r="D25" s="133"/>
      <c r="E25" s="133"/>
      <c r="F25" s="133"/>
      <c r="G25" s="133"/>
      <c r="H25" s="133"/>
      <c r="I25" s="133"/>
    </row>
    <row r="27" spans="1:9">
      <c r="A27" s="1" t="s">
        <v>39</v>
      </c>
      <c r="C27" s="3" t="s">
        <v>8</v>
      </c>
      <c r="D27" s="225">
        <f>'様式１（交付申請書）'!D29</f>
        <v>0</v>
      </c>
      <c r="E27" s="225"/>
      <c r="F27" s="225"/>
      <c r="G27" s="1" t="s">
        <v>7</v>
      </c>
    </row>
    <row r="30" spans="1:9">
      <c r="A30" s="1" t="s">
        <v>40</v>
      </c>
    </row>
    <row r="32" spans="1:9" ht="40.5" customHeight="1">
      <c r="A32" s="226"/>
      <c r="B32" s="226"/>
      <c r="C32" s="226"/>
      <c r="D32" s="226"/>
      <c r="E32" s="226"/>
      <c r="F32" s="226"/>
      <c r="G32" s="226"/>
      <c r="H32" s="226"/>
      <c r="I32" s="226"/>
    </row>
    <row r="33" spans="1:9" ht="40.5" customHeight="1">
      <c r="A33" s="226"/>
      <c r="B33" s="226"/>
      <c r="C33" s="226"/>
      <c r="D33" s="226"/>
      <c r="E33" s="226"/>
      <c r="F33" s="226"/>
      <c r="G33" s="226"/>
      <c r="H33" s="226"/>
      <c r="I33" s="226"/>
    </row>
    <row r="34" spans="1:9" ht="84.75" customHeight="1"/>
  </sheetData>
  <mergeCells count="8">
    <mergeCell ref="G4:I4"/>
    <mergeCell ref="G5:I5"/>
    <mergeCell ref="D27:F27"/>
    <mergeCell ref="A32:I32"/>
    <mergeCell ref="A33:I33"/>
    <mergeCell ref="A19:I19"/>
    <mergeCell ref="A22:I22"/>
    <mergeCell ref="A25:I25"/>
  </mergeCells>
  <phoneticPr fontId="1"/>
  <conditionalFormatting sqref="A2:I33">
    <cfRule type="expression" dxfId="56" priority="1">
      <formula>_xlfn.ISFORMULA(A2)</formula>
    </cfRule>
  </conditionalFormatting>
  <dataValidations count="1">
    <dataValidation imeMode="disabled" allowBlank="1" showInputMessage="1" showErrorMessage="1" sqref="D27:F27"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C68-005E-4A3A-BB79-683A850C2A47}">
  <sheetPr>
    <tabColor theme="5" tint="0.79998168889431442"/>
  </sheetPr>
  <dimension ref="A1:I42"/>
  <sheetViews>
    <sheetView showZeros="0" view="pageBreakPreview" zoomScale="85" zoomScaleNormal="85" zoomScaleSheetLayoutView="85" workbookViewId="0">
      <pane ySplit="2" topLeftCell="A3" activePane="bottomLeft" state="frozen"/>
      <selection activeCell="S33" sqref="S33"/>
      <selection pane="bottomLeft" activeCell="C7" sqref="C7"/>
    </sheetView>
  </sheetViews>
  <sheetFormatPr defaultColWidth="9" defaultRowHeight="13.5"/>
  <cols>
    <col min="1" max="1" width="17.625" style="1" customWidth="1"/>
    <col min="2" max="2" width="17.375" style="1" customWidth="1"/>
    <col min="3" max="3" width="7.125" style="1" customWidth="1"/>
    <col min="4" max="4" width="9" style="1"/>
    <col min="5" max="5" width="1.875" style="1" customWidth="1"/>
    <col min="6" max="7" width="9" style="1"/>
    <col min="8" max="8" width="7.375" style="1" customWidth="1"/>
    <col min="9" max="9" width="0" style="1" hidden="1" customWidth="1"/>
    <col min="10" max="16384" width="9" style="1"/>
  </cols>
  <sheetData>
    <row r="1" spans="1:9">
      <c r="A1" s="1" t="s">
        <v>242</v>
      </c>
    </row>
    <row r="2" spans="1:9">
      <c r="A2" s="36" t="s">
        <v>145</v>
      </c>
      <c r="H2" s="67"/>
    </row>
    <row r="4" spans="1:9">
      <c r="I4" s="1">
        <f>IF(F5="年月日",0,IF(F5="",0,1))</f>
        <v>1</v>
      </c>
    </row>
    <row r="5" spans="1:9">
      <c r="F5" s="231" t="s">
        <v>83</v>
      </c>
      <c r="G5" s="231"/>
      <c r="H5" s="231"/>
      <c r="I5" s="1">
        <f>IF(B28="",0,1)</f>
        <v>0</v>
      </c>
    </row>
    <row r="6" spans="1:9">
      <c r="A6" s="1" t="s">
        <v>5</v>
      </c>
      <c r="I6" s="15">
        <f>SUBTOTAL(6,I4:I5)</f>
        <v>0</v>
      </c>
    </row>
    <row r="7" spans="1:9">
      <c r="A7" s="1" t="s">
        <v>6</v>
      </c>
    </row>
    <row r="9" spans="1:9">
      <c r="E9" s="67" t="s">
        <v>9</v>
      </c>
      <c r="F9" s="27">
        <f>'[1]様式１（交付申請書）'!G8</f>
        <v>0</v>
      </c>
    </row>
    <row r="10" spans="1:9" ht="27" customHeight="1">
      <c r="C10" s="232" t="s">
        <v>36</v>
      </c>
      <c r="D10" s="232"/>
      <c r="E10" s="4"/>
      <c r="F10" s="233">
        <f>'[1]様式１（交付申請書）'!G9</f>
        <v>0</v>
      </c>
      <c r="G10" s="233"/>
      <c r="H10" s="233"/>
    </row>
    <row r="11" spans="1:9" ht="13.5" customHeight="1">
      <c r="C11" s="229" t="s">
        <v>37</v>
      </c>
      <c r="D11" s="229"/>
      <c r="E11" s="4"/>
      <c r="F11" s="230">
        <f>'[1]様式１（交付申請書）'!G10</f>
        <v>0</v>
      </c>
      <c r="G11" s="230"/>
      <c r="H11" s="230"/>
    </row>
    <row r="12" spans="1:9">
      <c r="C12" s="229" t="s">
        <v>76</v>
      </c>
      <c r="D12" s="229"/>
      <c r="E12" s="4"/>
      <c r="F12" s="230">
        <f>'[1]様式１（交付申請書）'!G11</f>
        <v>0</v>
      </c>
      <c r="G12" s="230"/>
      <c r="H12" s="230"/>
    </row>
    <row r="13" spans="1:9">
      <c r="D13" s="4"/>
      <c r="E13" s="4"/>
    </row>
    <row r="14" spans="1:9">
      <c r="C14" s="229" t="s">
        <v>35</v>
      </c>
      <c r="D14" s="229"/>
      <c r="E14" s="4"/>
      <c r="F14" s="233">
        <f>'[1]様式１（交付申請書）'!G14</f>
        <v>0</v>
      </c>
      <c r="G14" s="233"/>
      <c r="H14" s="233"/>
    </row>
    <row r="15" spans="1:9">
      <c r="C15" s="229" t="s">
        <v>2</v>
      </c>
      <c r="D15" s="229"/>
      <c r="E15" s="4"/>
      <c r="F15" s="233">
        <f>'[1]様式１（交付申請書）'!G15</f>
        <v>0</v>
      </c>
      <c r="G15" s="233"/>
      <c r="H15" s="233"/>
    </row>
    <row r="16" spans="1:9">
      <c r="C16" s="229" t="s">
        <v>3</v>
      </c>
      <c r="D16" s="229"/>
      <c r="E16" s="4"/>
      <c r="F16" s="233">
        <f>'[1]様式１（交付申請書）'!G16</f>
        <v>0</v>
      </c>
      <c r="G16" s="233"/>
      <c r="H16" s="233"/>
    </row>
    <row r="17" spans="1:8">
      <c r="D17" s="4"/>
      <c r="E17" s="4"/>
    </row>
    <row r="18" spans="1:8">
      <c r="D18" s="4"/>
      <c r="E18" s="4"/>
    </row>
    <row r="20" spans="1:8" ht="29.25" customHeight="1">
      <c r="A20" s="236" t="s">
        <v>139</v>
      </c>
      <c r="B20" s="237"/>
      <c r="C20" s="237"/>
      <c r="D20" s="237"/>
      <c r="E20" s="237"/>
      <c r="F20" s="237"/>
      <c r="G20" s="237"/>
      <c r="H20" s="237"/>
    </row>
    <row r="21" spans="1:8">
      <c r="A21" s="65"/>
      <c r="B21" s="65"/>
      <c r="C21" s="65"/>
      <c r="D21" s="65"/>
      <c r="E21" s="65"/>
      <c r="F21" s="65"/>
      <c r="G21" s="65"/>
      <c r="H21" s="65"/>
    </row>
    <row r="22" spans="1:8" ht="47.25" customHeight="1">
      <c r="A22" s="238" t="s">
        <v>148</v>
      </c>
      <c r="B22" s="239"/>
      <c r="C22" s="239"/>
      <c r="D22" s="239"/>
      <c r="E22" s="239"/>
      <c r="F22" s="239"/>
      <c r="G22" s="239"/>
      <c r="H22" s="239"/>
    </row>
    <row r="23" spans="1:8" ht="13.5" customHeight="1">
      <c r="A23" s="68"/>
      <c r="B23" s="7"/>
      <c r="C23" s="7"/>
      <c r="D23" s="7"/>
      <c r="E23" s="7"/>
      <c r="F23" s="7"/>
      <c r="G23" s="7"/>
      <c r="H23" s="7"/>
    </row>
    <row r="25" spans="1:8">
      <c r="A25" s="133" t="s">
        <v>4</v>
      </c>
      <c r="B25" s="133"/>
      <c r="C25" s="133"/>
      <c r="D25" s="133"/>
      <c r="E25" s="133"/>
      <c r="F25" s="133"/>
      <c r="G25" s="133"/>
      <c r="H25" s="133"/>
    </row>
    <row r="26" spans="1:8">
      <c r="A26" s="65"/>
      <c r="B26" s="65"/>
      <c r="C26" s="65"/>
      <c r="D26" s="65"/>
      <c r="E26" s="65"/>
      <c r="F26" s="65"/>
      <c r="G26" s="65"/>
      <c r="H26" s="65"/>
    </row>
    <row r="28" spans="1:8" ht="47.25" customHeight="1">
      <c r="A28" s="5" t="s">
        <v>138</v>
      </c>
      <c r="B28" s="240"/>
      <c r="C28" s="240"/>
      <c r="D28" s="240"/>
      <c r="E28" s="240"/>
      <c r="F28" s="240"/>
      <c r="G28" s="240"/>
      <c r="H28" s="240"/>
    </row>
    <row r="31" spans="1:8" ht="47.25" customHeight="1">
      <c r="A31" s="5" t="s">
        <v>140</v>
      </c>
      <c r="B31" s="240"/>
      <c r="C31" s="240"/>
      <c r="D31" s="240"/>
      <c r="E31" s="240"/>
      <c r="F31" s="240"/>
      <c r="G31" s="240"/>
      <c r="H31" s="240"/>
    </row>
    <row r="34" spans="1:8">
      <c r="A34" s="1" t="s">
        <v>144</v>
      </c>
      <c r="B34" s="69"/>
      <c r="C34" s="225"/>
      <c r="D34" s="225"/>
      <c r="E34" s="225"/>
      <c r="F34" s="69"/>
    </row>
    <row r="35" spans="1:8">
      <c r="B35" s="67" t="s">
        <v>141</v>
      </c>
      <c r="C35" s="235"/>
      <c r="D35" s="235"/>
      <c r="E35" s="235"/>
      <c r="F35" s="1" t="s">
        <v>7</v>
      </c>
    </row>
    <row r="37" spans="1:8">
      <c r="B37" s="67" t="s">
        <v>142</v>
      </c>
      <c r="C37" s="234"/>
      <c r="D37" s="234"/>
      <c r="E37" s="234"/>
      <c r="F37" s="1" t="s">
        <v>7</v>
      </c>
    </row>
    <row r="39" spans="1:8">
      <c r="B39" s="67" t="s">
        <v>143</v>
      </c>
      <c r="C39" s="235"/>
      <c r="D39" s="235"/>
      <c r="E39" s="235"/>
      <c r="F39" s="1" t="s">
        <v>7</v>
      </c>
    </row>
    <row r="42" spans="1:8" ht="52.5" customHeight="1">
      <c r="A42" s="226" t="s">
        <v>232</v>
      </c>
      <c r="B42" s="226"/>
      <c r="C42" s="226"/>
      <c r="D42" s="226"/>
      <c r="E42" s="226"/>
      <c r="F42" s="226"/>
      <c r="G42" s="226"/>
      <c r="H42" s="226"/>
    </row>
  </sheetData>
  <mergeCells count="23">
    <mergeCell ref="C39:E39"/>
    <mergeCell ref="A20:H20"/>
    <mergeCell ref="A22:H22"/>
    <mergeCell ref="A25:H25"/>
    <mergeCell ref="B28:H28"/>
    <mergeCell ref="C35:E35"/>
    <mergeCell ref="B31:H31"/>
    <mergeCell ref="C12:D12"/>
    <mergeCell ref="F12:H12"/>
    <mergeCell ref="A42:H42"/>
    <mergeCell ref="F5:H5"/>
    <mergeCell ref="C10:D10"/>
    <mergeCell ref="F10:H10"/>
    <mergeCell ref="C11:D11"/>
    <mergeCell ref="F11:H11"/>
    <mergeCell ref="C14:D14"/>
    <mergeCell ref="F14:H14"/>
    <mergeCell ref="C15:D15"/>
    <mergeCell ref="F15:H15"/>
    <mergeCell ref="C16:D16"/>
    <mergeCell ref="F16:H16"/>
    <mergeCell ref="C37:E37"/>
    <mergeCell ref="C34:E34"/>
  </mergeCells>
  <phoneticPr fontId="1"/>
  <conditionalFormatting sqref="A2:H33 A34 A40:H41 A42 B34:H39">
    <cfRule type="expression" dxfId="55" priority="6">
      <formula>_xlfn.ISFORMULA(A2)</formula>
    </cfRule>
  </conditionalFormatting>
  <dataValidations count="1">
    <dataValidation imeMode="disabled" allowBlank="1" showInputMessage="1" showErrorMessage="1" sqref="F9 F16:H16 C35:E35 C37:E37 C34:E34 C39:E39" xr:uid="{70EA3D34-62C1-4FD1-98EB-B23AED4C8E9E}"/>
  </dataValidations>
  <pageMargins left="0.77" right="0.78"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8" tint="0.79998168889431442"/>
  </sheetPr>
  <dimension ref="A1:K29"/>
  <sheetViews>
    <sheetView showZeros="0" view="pageBreakPreview" zoomScaleNormal="85" zoomScaleSheetLayoutView="100" workbookViewId="0">
      <pane ySplit="2" topLeftCell="A3" activePane="bottomLeft" state="frozen"/>
      <selection activeCell="S33" sqref="S33"/>
      <selection pane="bottomLeft" activeCell="E7" sqref="E7"/>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8.25" style="1" customWidth="1"/>
    <col min="10" max="10" width="0" style="1" hidden="1" customWidth="1"/>
    <col min="11" max="16384" width="9" style="1"/>
  </cols>
  <sheetData>
    <row r="1" spans="1:11">
      <c r="A1" s="1" t="s">
        <v>242</v>
      </c>
    </row>
    <row r="2" spans="1:11">
      <c r="A2" s="36" t="s">
        <v>146</v>
      </c>
      <c r="K2" s="62" t="str">
        <f>IF(J6=1,"OK","未入力項目があります")</f>
        <v>未入力項目があります</v>
      </c>
    </row>
    <row r="4" spans="1:11">
      <c r="J4" s="1">
        <f>IF(G5="年月日",0,IF(G5="",0,1))</f>
        <v>1</v>
      </c>
    </row>
    <row r="5" spans="1:11">
      <c r="G5" s="231" t="s">
        <v>83</v>
      </c>
      <c r="H5" s="231"/>
      <c r="I5" s="231"/>
      <c r="J5" s="1">
        <f>IF(C29="",0,1)</f>
        <v>0</v>
      </c>
    </row>
    <row r="6" spans="1:11">
      <c r="A6" s="1" t="s">
        <v>5</v>
      </c>
      <c r="J6" s="15">
        <f>SUBTOTAL(6,J4:J5)</f>
        <v>0</v>
      </c>
    </row>
    <row r="7" spans="1:11">
      <c r="A7" s="1" t="s">
        <v>6</v>
      </c>
    </row>
    <row r="9" spans="1:11">
      <c r="F9" s="3" t="s">
        <v>9</v>
      </c>
      <c r="G9" s="27"/>
    </row>
    <row r="10" spans="1:11" ht="27" customHeight="1">
      <c r="D10" s="232" t="s">
        <v>36</v>
      </c>
      <c r="E10" s="232"/>
      <c r="F10" s="4"/>
      <c r="G10" s="233"/>
      <c r="H10" s="233"/>
      <c r="I10" s="233"/>
    </row>
    <row r="11" spans="1:11" ht="13.5" customHeight="1">
      <c r="D11" s="229" t="s">
        <v>37</v>
      </c>
      <c r="E11" s="229"/>
      <c r="F11" s="4"/>
      <c r="G11" s="230"/>
      <c r="H11" s="230"/>
      <c r="I11" s="230"/>
    </row>
    <row r="12" spans="1:11">
      <c r="D12" s="229" t="s">
        <v>1</v>
      </c>
      <c r="E12" s="229"/>
      <c r="F12" s="4"/>
      <c r="G12" s="230"/>
      <c r="H12" s="230"/>
      <c r="I12" s="230"/>
    </row>
    <row r="13" spans="1:11">
      <c r="E13" s="4"/>
      <c r="F13" s="4"/>
    </row>
    <row r="14" spans="1:11">
      <c r="D14" s="229" t="s">
        <v>35</v>
      </c>
      <c r="E14" s="229"/>
      <c r="F14" s="4"/>
      <c r="G14" s="233"/>
      <c r="H14" s="233"/>
      <c r="I14" s="233"/>
    </row>
    <row r="15" spans="1:11">
      <c r="D15" s="229" t="s">
        <v>2</v>
      </c>
      <c r="E15" s="229"/>
      <c r="F15" s="4"/>
      <c r="G15" s="233"/>
      <c r="H15" s="233"/>
      <c r="I15" s="233"/>
    </row>
    <row r="16" spans="1:11">
      <c r="D16" s="229" t="s">
        <v>3</v>
      </c>
      <c r="E16" s="229"/>
      <c r="F16" s="4"/>
      <c r="G16" s="241"/>
      <c r="H16" s="241"/>
      <c r="I16" s="241"/>
    </row>
    <row r="17" spans="1:9">
      <c r="E17" s="4"/>
      <c r="F17" s="4"/>
    </row>
    <row r="18" spans="1:9">
      <c r="E18" s="4"/>
      <c r="F18" s="4"/>
    </row>
    <row r="20" spans="1:9" ht="29.25" customHeight="1">
      <c r="A20" s="236" t="s">
        <v>137</v>
      </c>
      <c r="B20" s="237"/>
      <c r="C20" s="237"/>
      <c r="D20" s="237"/>
      <c r="E20" s="237"/>
      <c r="F20" s="237"/>
      <c r="G20" s="237"/>
      <c r="H20" s="237"/>
      <c r="I20" s="237"/>
    </row>
    <row r="21" spans="1:9">
      <c r="A21" s="2"/>
      <c r="B21" s="2"/>
      <c r="C21" s="2"/>
      <c r="D21" s="2"/>
      <c r="E21" s="2"/>
      <c r="F21" s="2"/>
      <c r="G21" s="2"/>
      <c r="H21" s="2"/>
      <c r="I21" s="2"/>
    </row>
    <row r="22" spans="1:9">
      <c r="A22" s="33"/>
      <c r="B22" s="33"/>
      <c r="C22" s="33"/>
      <c r="D22" s="33"/>
      <c r="E22" s="33"/>
      <c r="F22" s="33"/>
      <c r="G22" s="33"/>
      <c r="H22" s="33"/>
      <c r="I22" s="33"/>
    </row>
    <row r="23" spans="1:9" ht="45.75" customHeight="1">
      <c r="A23" s="240" t="s">
        <v>149</v>
      </c>
      <c r="B23" s="242"/>
      <c r="C23" s="242"/>
      <c r="D23" s="242"/>
      <c r="E23" s="242"/>
      <c r="F23" s="242"/>
      <c r="G23" s="242"/>
      <c r="H23" s="242"/>
      <c r="I23" s="242"/>
    </row>
    <row r="24" spans="1:9" ht="13.5" customHeight="1">
      <c r="A24" s="6"/>
      <c r="B24" s="7"/>
      <c r="C24" s="7"/>
      <c r="D24" s="7"/>
      <c r="E24" s="7"/>
      <c r="F24" s="7"/>
      <c r="G24" s="7"/>
      <c r="H24" s="7"/>
      <c r="I24" s="7"/>
    </row>
    <row r="26" spans="1:9">
      <c r="A26" s="133" t="s">
        <v>4</v>
      </c>
      <c r="B26" s="133"/>
      <c r="C26" s="133"/>
      <c r="D26" s="133"/>
      <c r="E26" s="133"/>
      <c r="F26" s="133"/>
      <c r="G26" s="133"/>
      <c r="H26" s="133"/>
      <c r="I26" s="133"/>
    </row>
    <row r="27" spans="1:9">
      <c r="A27" s="2"/>
      <c r="B27" s="2"/>
      <c r="C27" s="2"/>
      <c r="D27" s="2"/>
      <c r="E27" s="2"/>
      <c r="F27" s="2"/>
      <c r="G27" s="2"/>
      <c r="H27" s="2"/>
      <c r="I27" s="2"/>
    </row>
    <row r="29" spans="1:9" ht="47.25" customHeight="1">
      <c r="A29" s="5" t="s">
        <v>227</v>
      </c>
      <c r="C29" s="240"/>
      <c r="D29" s="240"/>
      <c r="E29" s="240"/>
      <c r="F29" s="240"/>
      <c r="G29" s="240"/>
      <c r="H29" s="240"/>
      <c r="I29" s="240"/>
    </row>
  </sheetData>
  <mergeCells count="17">
    <mergeCell ref="C29:I29"/>
    <mergeCell ref="G14:I14"/>
    <mergeCell ref="G15:I15"/>
    <mergeCell ref="G16:I16"/>
    <mergeCell ref="A20:I20"/>
    <mergeCell ref="A23:I23"/>
    <mergeCell ref="A26:I26"/>
    <mergeCell ref="G12:I12"/>
    <mergeCell ref="D12:E12"/>
    <mergeCell ref="D14:E14"/>
    <mergeCell ref="D15:E15"/>
    <mergeCell ref="D16:E16"/>
    <mergeCell ref="D10:E10"/>
    <mergeCell ref="D11:E11"/>
    <mergeCell ref="G5:I5"/>
    <mergeCell ref="G10:I10"/>
    <mergeCell ref="G11:I11"/>
  </mergeCells>
  <phoneticPr fontId="1"/>
  <conditionalFormatting sqref="A3:I29 A2:H2 K2">
    <cfRule type="expression" dxfId="54" priority="1">
      <formula>_xlfn.ISFORMULA(A2)</formula>
    </cfRule>
  </conditionalFormatting>
  <dataValidations count="1">
    <dataValidation imeMode="disabled" allowBlank="1" showInputMessage="1" showErrorMessage="1" sqref="G9 G16:I16" xr:uid="{9BB16D34-D5DC-4E6D-80BF-205A50052671}"/>
  </dataValidations>
  <pageMargins left="0.79" right="0.79"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提出前チェックシート</vt:lpstr>
      <vt:lpstr>様式１（交付申請書）</vt:lpstr>
      <vt:lpstr>様式１－２（事業計画書）</vt:lpstr>
      <vt:lpstr>様式１－３（積算書）</vt:lpstr>
      <vt:lpstr>様式１－４（誓約書）</vt:lpstr>
      <vt:lpstr>様式１－５（県税誓約書）</vt:lpstr>
      <vt:lpstr>様式２（交付決定）</vt:lpstr>
      <vt:lpstr>様式３（変更承認申請書）</vt:lpstr>
      <vt:lpstr>様式４（廃止承認申請書）</vt:lpstr>
      <vt:lpstr>様式５（実績報告書）</vt:lpstr>
      <vt:lpstr>様式５別紙（通帳の写し等添付台紙）</vt:lpstr>
      <vt:lpstr>様式５－２（事業報告書）</vt:lpstr>
      <vt:lpstr>様式５－３（事業経費内訳報告書）</vt:lpstr>
      <vt:lpstr>様式５－３別紙（支払証憑等添付台紙）</vt:lpstr>
      <vt:lpstr>様式６（額の確定）</vt:lpstr>
      <vt:lpstr>様式７（仕入控除税額）</vt:lpstr>
      <vt:lpstr>Sheet1</vt:lpstr>
      <vt:lpstr>リスト</vt:lpstr>
      <vt:lpstr>'様式１（交付申請書）'!_Hlk156816574</vt:lpstr>
      <vt:lpstr>'様式２（交付決定）'!_Hlk156816574</vt:lpstr>
      <vt:lpstr>'様式３（変更承認申請書）'!_Hlk156816574</vt:lpstr>
      <vt:lpstr>'様式４（廃止承認申請書）'!_Hlk156816574</vt:lpstr>
      <vt:lpstr>'様式５（実績報告書）'!_Hlk156816574</vt:lpstr>
      <vt:lpstr>'様式６（額の確定）'!_Hlk156816574</vt:lpstr>
      <vt:lpstr>'様式７（仕入控除税額）'!_Hlk156816574</vt:lpstr>
      <vt:lpstr>提出前チェックシート!Print_Area</vt:lpstr>
      <vt:lpstr>'様式１（交付申請書）'!Print_Area</vt:lpstr>
      <vt:lpstr>'様式１－２（事業計画書）'!Print_Area</vt:lpstr>
      <vt:lpstr>'様式１－３（積算書）'!Print_Area</vt:lpstr>
      <vt:lpstr>'様式１－４（誓約書）'!Print_Area</vt:lpstr>
      <vt:lpstr>'様式１－５（県税誓約書）'!Print_Area</vt:lpstr>
      <vt:lpstr>'様式２（交付決定）'!Print_Area</vt:lpstr>
      <vt:lpstr>'様式３（変更承認申請書）'!Print_Area</vt:lpstr>
      <vt:lpstr>'様式４（廃止承認申請書）'!Print_Area</vt:lpstr>
      <vt:lpstr>'様式５（実績報告書）'!Print_Area</vt:lpstr>
      <vt:lpstr>'様式５－２（事業報告書）'!Print_Area</vt:lpstr>
      <vt:lpstr>'様式５－３（事業経費内訳報告書）'!Print_Area</vt:lpstr>
      <vt:lpstr>'様式５－３別紙（支払証憑等添付台紙）'!Print_Area</vt:lpstr>
      <vt:lpstr>'様式５別紙（通帳の写し等添付台紙）'!Print_Area</vt:lpstr>
      <vt:lpstr>'様式７（仕入控除税額）'!Print_Area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2026-04-20T08:32:55Z</cp:lastPrinted>
  <dcterms:created xsi:type="dcterms:W3CDTF">2024-01-17T06:10:32Z</dcterms:created>
  <dcterms:modified xsi:type="dcterms:W3CDTF">2026-04-22T10:56:53Z</dcterms:modified>
</cp:coreProperties>
</file>