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①－財政係\財政係R7\R6決算統計\17 照会\R8.3.10〆令和６年度財政状況資料集の作成および提出について\04確認依頼\02修正・回答\"/>
    </mc:Choice>
  </mc:AlternateContent>
  <bookViews>
    <workbookView xWindow="0" yWindow="0" windowWidth="28800" windowHeight="13848" firstSheet="6" activeTab="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U88" i="12"/>
  <c r="AP88" i="12"/>
  <c r="AF88" i="12"/>
  <c r="AU63" i="12" l="1"/>
  <c r="AP63" i="12"/>
  <c r="AP23" i="12" l="1"/>
  <c r="AA23" i="12"/>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<sst xmlns="http://schemas.openxmlformats.org/spreadsheetml/2006/main" count="1110" uniqueCount="571">
  <si>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</si>
  <si>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</si>
  <si>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</si>
  <si>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</si>
  <si>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</si>
  <si>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</si>
  <si>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</si>
  <si>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</si>
  <si>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</si>
  <si>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</si>
  <si>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</si>
  <si>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</si>
  <si>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</si>
  <si>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</si>
  <si>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</si>
  <si>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</si>
  <si>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</si>
  <si>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</si>
  <si>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</si>
  <si>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</si>
  <si>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</si>
  <si>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</si>
  <si>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</si>
  <si>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</si>
  <si>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</si>
  <si>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</si>
  <si>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</si>
  <si>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</si>
  <si>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</si>
  <si>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</si>
  <si>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</si>
  <si>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</si>
  <si>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</si>
  <si>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</si>
  <si>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</si>
  <si>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</si>
  <si>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</si>
  <si>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</si>
  <si>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</si>
  <si>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</si>
  <si>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</si>
  <si>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</si>
  <si>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</si>
  <si>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</si>
  <si>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</si>
  <si>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</si>
  <si>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</si>
  <si>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</si>
  <si>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</si>
  <si>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</si>
  <si>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</si>
  <si>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</si>
  <si>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</si>
  <si>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</si>
  <si>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</si>
  <si>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</si>
  <si>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</si>
  <si>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</si>
  <si>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</si>
  <si>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</si>
  <si>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</si>
  <si>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</si>
  <si>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</si>
  <si>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</si>
  <si>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</si>
  <si>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</si>
  <si>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</si>
  <si>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</si>
  <si>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</si>
  <si>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</si>
  <si>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</si>
  <si>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</si>
  <si>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</si>
  <si>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</si>
  <si>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</si>
  <si>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</si>
  <si>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</si>
  <si>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</si>
  <si>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</si>
  <si>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</si>
  <si>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</si>
  <si>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</si>
  <si>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</si>
  <si>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</si>
  <si>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</si>
  <si>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</si>
  <si>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</si>
  <si>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</si>
  <si>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</si>
  <si>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</si>
  <si>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</si>
  <si>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</si>
  <si>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</si>
  <si>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</si>
  <si>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</si>
  <si>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</si>
  <si>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</si>
  <si>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</si>
  <si>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</si>
  <si>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</si>
  <si>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</si>
  <si>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</si>
  <si>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</si>
  <si>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</si>
  <si>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</si>
  <si>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</si>
  <si>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</si>
  <si>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</si>
  <si>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</si>
  <si>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</si>
  <si>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</si>
  <si>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</si>
  <si>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</si>
  <si>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</si>
  <si>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</si>
  <si>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</si>
  <si>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</si>
  <si>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</si>
  <si>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</si>
  <si>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</si>
  <si>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</si>
  <si>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</si>
  <si>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</si>
  <si>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</si>
  <si>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</si>
  <si>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</si>
  <si>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</si>
  <si>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</si>
  <si>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</si>
  <si>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</si>
  <si>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</si>
  <si>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</si>
  <si>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</si>
  <si>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</si>
  <si>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</si>
  <si>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</si>
  <si>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</si>
  <si>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</si>
  <si>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</si>
  <si>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</si>
  <si>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</si>
  <si>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</si>
  <si>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</si>
  <si>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</si>
  <si>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</si>
  <si>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</si>
  <si>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</si>
  <si>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</si>
  <si>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</si>
  <si>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</si>
  <si>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</si>
  <si>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</si>
  <si>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</si>
  <si>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</si>
  <si>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</si>
  <si>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</si>
  <si>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</si>
  <si>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</si>
  <si>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</si>
  <si>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</si>
  <si>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</si>
  <si>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</si>
  <si>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</si>
  <si>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</si>
  <si>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</si>
  <si>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</si>
  <si>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</si>
  <si>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</si>
  <si>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</si>
  <si>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</si>
  <si>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</si>
  <si>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</si>
  <si>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</si>
  <si>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</si>
  <si>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</si>
  <si>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</si>
  <si>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</si>
  <si>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</si>
  <si>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</si>
  <si>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</si>
  <si>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</si>
  <si>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</si>
  <si>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</si>
  <si>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</si>
  <si>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</si>
  <si>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</si>
  <si>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</si>
  <si>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</si>
  <si>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</si>
  <si>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</si>
  <si>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</si>
  <si>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</si>
  <si>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</si>
  <si>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</si>
  <si>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</si>
  <si>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</si>
  <si>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</si>
  <si>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</si>
  <si>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</si>
  <si>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</si>
  <si>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</si>
  <si>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</si>
  <si>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</si>
  <si>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滋賀県甲賀市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</si>
  <si>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</si>
  <si>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</si>
  <si>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</si>
  <si>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</si>
  <si>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</si>
  <si>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</si>
  <si>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</si>
  <si>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</si>
  <si>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</si>
  <si>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</si>
  <si>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</si>
  <si>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</si>
  <si>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</si>
  <si>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</si>
  <si>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</si>
  <si>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</si>
  <si>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</si>
  <si>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</si>
  <si>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</si>
  <si>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</si>
  <si>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</si>
  <si>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</si>
  <si>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</si>
  <si>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</si>
  <si>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</si>
  <si>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</si>
  <si>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</si>
  <si>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</si>
  <si>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</si>
  <si>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</si>
  <si>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</si>
  <si>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</si>
  <si>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</si>
  <si>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</si>
  <si>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</si>
  <si>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</si>
  <si>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</si>
  <si>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</si>
  <si>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</si>
  <si>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</si>
  <si>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</si>
  <si>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</si>
  <si>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</si>
  <si>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</si>
  <si>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</si>
  <si>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</si>
  <si>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</si>
  <si>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</si>
  <si>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</si>
  <si>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</si>
  <si>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</si>
  <si>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</si>
  <si>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</si>
  <si>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</si>
  <si>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</si>
  <si>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</si>
  <si>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</si>
  <si>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</si>
  <si>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</si>
  <si>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</si>
  <si>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</si>
  <si>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</si>
  <si>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</si>
  <si>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</si>
  <si>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</si>
  <si>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</si>
  <si>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</si>
  <si>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</si>
  <si>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</si>
  <si>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</si>
  <si>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</si>
  <si>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</si>
  <si>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</si>
  <si>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</si>
  <si>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</si>
  <si>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</si>
  <si>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</si>
  <si>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</si>
  <si>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</si>
  <si>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</si>
  <si>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</si>
  <si>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</si>
  <si>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</si>
  <si>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</si>
  <si>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</si>
  <si>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</si>
  <si>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</si>
  <si>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</si>
  <si>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</si>
  <si>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</si>
  <si>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</si>
  <si>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</si>
  <si>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</si>
  <si>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</si>
  <si>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</si>
  <si>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</si>
  <si>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</si>
  <si>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</si>
  <si>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</si>
  <si>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</si>
  <si>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</si>
  <si>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</si>
  <si>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</si>
  <si>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</si>
  <si>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</si>
  <si>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</si>
  <si>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</si>
  <si>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</si>
  <si>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</si>
  <si>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</si>
  <si>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</si>
  <si>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</si>
  <si>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</si>
  <si>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</si>
  <si>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</si>
  <si>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</si>
  <si>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</si>
  <si>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</si>
  <si>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</si>
  <si>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</si>
  <si>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</si>
  <si>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</si>
  <si>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</si>
  <si>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</si>
  <si>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</si>
  <si>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</si>
  <si>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</si>
  <si>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</si>
  <si>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</si>
  <si>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</si>
  <si>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</si>
  <si>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</si>
  <si>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</si>
  <si>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</si>
  <si>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</si>
  <si>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</si>
  <si>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</si>
  <si>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</si>
  <si>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</si>
  <si>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</si>
  <si>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</si>
  <si>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</si>
  <si>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</si>
  <si>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</si>
  <si>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</si>
  <si>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</si>
  <si>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</si>
  <si>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</si>
  <si>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</si>
  <si>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滋賀県甲賀市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</si>
  <si>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</si>
  <si>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</si>
  <si>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</si>
  <si>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</si>
  <si>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</si>
  <si>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</si>
  <si>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</si>
  <si>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</si>
  <si>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</si>
  <si>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</si>
  <si>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</si>
  <si>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</si>
  <si>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</si>
  <si>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</si>
  <si>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</si>
  <si>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</si>
  <si>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</si>
  <si>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</si>
  <si>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</si>
  <si>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</si>
  <si>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野洲川基幹水利施設管理事業特別会計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</si>
  <si>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</si>
  <si>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</si>
  <si>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</si>
  <si>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</si>
  <si>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</si>
  <si>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</si>
  <si>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</si>
  <si>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</si>
  <si>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</si>
  <si>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</si>
  <si>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</si>
  <si>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</si>
  <si>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</si>
  <si>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</si>
  <si>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</si>
  <si>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</si>
  <si>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病院事業会計</t>
    <phoneticPr fontId="5"/>
  </si>
  <si>
    <t>法適用企業</t>
    <phoneticPr fontId="5"/>
  </si>
  <si>
    <t>水道事業会計</t>
    <phoneticPr fontId="5"/>
  </si>
  <si>
    <t>診療所事業会計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</si>
  <si>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</si>
  <si>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</si>
  <si>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</si>
  <si>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</si>
  <si>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</si>
  <si>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</si>
  <si>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</si>
  <si>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</si>
  <si>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</si>
  <si>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</si>
  <si>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</si>
  <si>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</si>
  <si>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</si>
  <si>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</si>
  <si>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</si>
  <si>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</si>
  <si>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</si>
  <si>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</si>
  <si>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</si>
  <si>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</si>
  <si>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</si>
  <si>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</si>
  <si>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</si>
  <si>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</si>
  <si>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</si>
  <si>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</si>
  <si>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</si>
  <si>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</si>
  <si>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</si>
  <si>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</si>
  <si>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</si>
  <si>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</si>
  <si>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</si>
  <si>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</si>
  <si>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</si>
  <si>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</si>
  <si>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</si>
  <si>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</si>
  <si>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</si>
  <si>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</si>
  <si>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</si>
  <si>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</si>
  <si>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</si>
  <si>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</si>
  <si>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</si>
  <si>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</si>
  <si>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</si>
  <si>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</si>
  <si>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</si>
  <si>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</si>
  <si>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</si>
  <si>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</si>
  <si>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</si>
  <si>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</si>
  <si>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</si>
  <si>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</si>
  <si>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</si>
  <si>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</si>
  <si>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</si>
  <si>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</si>
  <si>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</si>
  <si>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</si>
  <si>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</si>
  <si>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</si>
  <si>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</si>
  <si>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</si>
  <si>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</si>
  <si>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</si>
  <si>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</si>
  <si>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</si>
  <si>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</si>
  <si>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</si>
  <si>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</si>
  <si>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</si>
  <si>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</si>
  <si>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</si>
  <si>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</si>
  <si>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</si>
  <si>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</si>
  <si>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</si>
  <si>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</si>
  <si>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</si>
  <si>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</si>
  <si>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</si>
  <si>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</si>
  <si>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</si>
  <si>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</si>
  <si>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</si>
  <si>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</si>
  <si>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</si>
  <si>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</si>
  <si>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</si>
  <si>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</si>
  <si>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</si>
  <si>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</si>
  <si>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</si>
  <si>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</si>
  <si>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</si>
  <si>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</si>
  <si>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</si>
  <si>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</si>
  <si>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</si>
  <si>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</si>
  <si>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</si>
  <si>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</si>
  <si>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</si>
  <si>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</si>
  <si>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</si>
  <si>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</si>
  <si>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</si>
  <si>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</si>
  <si>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</si>
  <si>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</si>
  <si>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</si>
  <si>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</si>
  <si>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</si>
  <si>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</si>
  <si>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</si>
  <si>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</si>
  <si>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</si>
  <si>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</si>
  <si>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</si>
  <si>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</si>
  <si>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</si>
  <si>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</si>
  <si>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</si>
  <si>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</si>
  <si>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</si>
  <si>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</si>
  <si>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</si>
  <si>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</si>
  <si>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</si>
  <si>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</si>
  <si>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</si>
  <si>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</si>
  <si>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</si>
  <si>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4.02</t>
  </si>
  <si>
    <t>水道事業会計</t>
  </si>
  <si>
    <t>一般会計</t>
  </si>
  <si>
    <t>病院事業会計</t>
  </si>
  <si>
    <t>下水道事業会計</t>
  </si>
  <si>
    <t>診療所事業会計</t>
  </si>
  <si>
    <t>介護保険特別会計</t>
  </si>
  <si>
    <t>後期高齢者医療特別会計</t>
  </si>
  <si>
    <t>国民健康保険特別会計</t>
  </si>
  <si>
    <t>その他会計（赤字）</t>
  </si>
  <si>
    <t>▲ 0.00</t>
  </si>
  <si>
    <t>その他会計（黒字）</t>
  </si>
  <si>
    <t>R02</t>
    <phoneticPr fontId="5"/>
  </si>
  <si>
    <t>R03</t>
    <phoneticPr fontId="5"/>
  </si>
  <si>
    <t>R04</t>
    <phoneticPr fontId="5"/>
  </si>
  <si>
    <t>R05</t>
    <phoneticPr fontId="5"/>
  </si>
  <si>
    <t>R06</t>
    <phoneticPr fontId="5"/>
  </si>
  <si>
    <t>公共施設等整備基金</t>
    <phoneticPr fontId="2"/>
  </si>
  <si>
    <t>住みよさと活気あふれるまちづくり基金</t>
    <phoneticPr fontId="2"/>
  </si>
  <si>
    <t>教育振興基金</t>
    <phoneticPr fontId="2"/>
  </si>
  <si>
    <t>あい甲賀ふるさと応援基金</t>
    <phoneticPr fontId="2"/>
  </si>
  <si>
    <t>鉄道施設基金</t>
    <phoneticPr fontId="2"/>
  </si>
  <si>
    <t>甲賀広域行政組合</t>
    <rPh sb="0" eb="2">
      <t>コウカ</t>
    </rPh>
    <rPh sb="2" eb="4">
      <t>コウイキ</t>
    </rPh>
    <rPh sb="4" eb="6">
      <t>ギョウセイ</t>
    </rPh>
    <rPh sb="6" eb="8">
      <t>クミアイ</t>
    </rPh>
    <phoneticPr fontId="2"/>
  </si>
  <si>
    <t>公立甲賀病院組合（一般会計）</t>
    <rPh sb="0" eb="4">
      <t>コウリツコウカ</t>
    </rPh>
    <rPh sb="4" eb="6">
      <t>ビョウイン</t>
    </rPh>
    <rPh sb="6" eb="8">
      <t>クミアイ</t>
    </rPh>
    <rPh sb="9" eb="11">
      <t>イッパン</t>
    </rPh>
    <rPh sb="11" eb="13">
      <t>カイケイ</t>
    </rPh>
    <phoneticPr fontId="2"/>
  </si>
  <si>
    <t>滋賀県市町村職員研修センター</t>
    <rPh sb="0" eb="3">
      <t>シガケン</t>
    </rPh>
    <rPh sb="3" eb="6">
      <t>シチョウソン</t>
    </rPh>
    <rPh sb="6" eb="8">
      <t>ショクイン</t>
    </rPh>
    <rPh sb="8" eb="10">
      <t>ケンシュウ</t>
    </rPh>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</si>
  <si>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</si>
  <si>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</si>
  <si>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</si>
  <si>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</si>
  <si>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信楽高原鐵道㈱</t>
    <rPh sb="0" eb="4">
      <t>シガラキコウゲン</t>
    </rPh>
    <rPh sb="4" eb="6">
      <t>テツドウ</t>
    </rPh>
    <phoneticPr fontId="2"/>
  </si>
  <si>
    <t>㈱道の駅あいの土山</t>
    <rPh sb="1" eb="2">
      <t>ミチ</t>
    </rPh>
    <rPh sb="3" eb="4">
      <t>エキ</t>
    </rPh>
    <rPh sb="7" eb="9">
      <t>ツチヤマ</t>
    </rPh>
    <phoneticPr fontId="2"/>
  </si>
  <si>
    <t>㈱土山町緑のふるさと振興会</t>
    <rPh sb="1" eb="4">
      <t>ツチヤマチョウ</t>
    </rPh>
    <rPh sb="4" eb="5">
      <t>ミドリ</t>
    </rPh>
    <rPh sb="10" eb="12">
      <t>シンコウ</t>
    </rPh>
    <rPh sb="12" eb="13">
      <t>カイ</t>
    </rPh>
    <phoneticPr fontId="2"/>
  </si>
  <si>
    <t>(有)グリーンサポートこうか</t>
    <rPh sb="1" eb="2">
      <t>アリ</t>
    </rPh>
    <phoneticPr fontId="2"/>
  </si>
  <si>
    <t>(財)あいの土山文化体育振興会</t>
    <rPh sb="1" eb="2">
      <t>ザイ</t>
    </rPh>
    <rPh sb="6" eb="8">
      <t>ツチヤマ</t>
    </rPh>
    <rPh sb="8" eb="10">
      <t>ブンカ</t>
    </rPh>
    <rPh sb="10" eb="12">
      <t>タイイク</t>
    </rPh>
    <rPh sb="12" eb="14">
      <t>シンコウ</t>
    </rPh>
    <rPh sb="14" eb="15">
      <t>カイ</t>
    </rPh>
    <phoneticPr fontId="2"/>
  </si>
  <si>
    <t>(財)甲賀創健文化振興事業団</t>
    <rPh sb="1" eb="2">
      <t>ザイ</t>
    </rPh>
    <rPh sb="3" eb="5">
      <t>コウカ</t>
    </rPh>
    <rPh sb="5" eb="6">
      <t>キズ</t>
    </rPh>
    <rPh sb="6" eb="7">
      <t>ケン</t>
    </rPh>
    <rPh sb="7" eb="9">
      <t>ブンカ</t>
    </rPh>
    <rPh sb="9" eb="11">
      <t>シンコウ</t>
    </rPh>
    <rPh sb="11" eb="14">
      <t>ジギョウダン</t>
    </rPh>
    <phoneticPr fontId="2"/>
  </si>
  <si>
    <t>㈱あいコムこうか</t>
  </si>
  <si>
    <t>公立甲賀病院組合（一般会計）</t>
  </si>
  <si>
    <t>-</t>
    <phoneticPr fontId="38"/>
  </si>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</sst>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7" fillId="0" borderId="33" xfId="3" applyNumberFormat="1" applyFont="1" applyFill="1" applyBorder="1" applyAlignment="1" applyProtection="1">
      <alignment horizontal="right" vertical="center" shrinkToFit="1"/>
      <protection locked="0"/>
    </xf>
    <xf numFmtId="177" fontId="7" fillId="0" borderId="34" xfId="3" applyNumberFormat="1" applyFont="1" applyFill="1" applyBorder="1" applyAlignment="1" applyProtection="1">
      <alignment horizontal="right" vertical="center" shrinkToFit="1"/>
      <protection locked="0"/>
    </xf>
    <xf numFmtId="177" fontId="7" fillId="0" borderId="35" xfId="3"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EC40-41F1-82B5-075CE8A807B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63811</c:v>
                </c:pt>
                <c:pt idx="1">
                  <c:v>50338</c:v>
                </c:pt>
                <c:pt idx="2">
                  <c:v>44777</c:v>
                </c:pt>
                <c:pt idx="3">
                  <c:v>58634</c:v>
                </c:pt>
                <c:pt idx="4">
                  <c:v>100888</c:v>
                </c:pt>
              </c:numCache>
            </c:numRef>
          </c:val>
          <c:smooth val="0"/>
          <c:extLst>
            <c:ext xmlns:c16="http://schemas.microsoft.com/office/drawing/2014/chart" uri="{C3380CC4-5D6E-409C-BE32-E72D297353CC}">
              <c16:uniqueId val="{00000001-EC40-41F1-82B5-075CE8A807B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6.37</c:v>
                </c:pt>
                <c:pt idx="1">
                  <c:v>9.33</c:v>
                </c:pt>
                <c:pt idx="2">
                  <c:v>9.3800000000000008</c:v>
                </c:pt>
                <c:pt idx="3">
                  <c:v>7.87</c:v>
                </c:pt>
                <c:pt idx="4">
                  <c:v>5.89</c:v>
                </c:pt>
              </c:numCache>
            </c:numRef>
          </c:val>
          <c:extLst>
            <c:ext xmlns:c16="http://schemas.microsoft.com/office/drawing/2014/chart" uri="{C3380CC4-5D6E-409C-BE32-E72D297353CC}">
              <c16:uniqueId val="{00000000-2463-4301-91CF-126048F3E7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11.24</c:v>
                </c:pt>
                <c:pt idx="1">
                  <c:v>13.52</c:v>
                </c:pt>
                <c:pt idx="2">
                  <c:v>14.92</c:v>
                </c:pt>
                <c:pt idx="3">
                  <c:v>16.350000000000001</c:v>
                </c:pt>
                <c:pt idx="4">
                  <c:v>13.91</c:v>
                </c:pt>
              </c:numCache>
            </c:numRef>
          </c:val>
          <c:extLst>
            <c:ext xmlns:c16="http://schemas.microsoft.com/office/drawing/2014/chart" uri="{C3380CC4-5D6E-409C-BE32-E72D297353CC}">
              <c16:uniqueId val="{00000001-2463-4301-91CF-126048F3E7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0.63</c:v>
                </c:pt>
                <c:pt idx="1">
                  <c:v>5.86</c:v>
                </c:pt>
                <c:pt idx="2">
                  <c:v>0.83</c:v>
                </c:pt>
                <c:pt idx="3">
                  <c:v>0.03</c:v>
                </c:pt>
                <c:pt idx="4">
                  <c:v>-4.0199999999999996</c:v>
                </c:pt>
              </c:numCache>
            </c:numRef>
          </c:val>
          <c:smooth val="0"/>
          <c:extLst>
            <c:ext xmlns:c16="http://schemas.microsoft.com/office/drawing/2014/chart" uri="{C3380CC4-5D6E-409C-BE32-E72D297353CC}">
              <c16:uniqueId val="{00000002-2463-4301-91CF-126048F3E7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0.79</c:v>
                </c:pt>
                <c:pt idx="2">
                  <c:v>#N/A</c:v>
                </c:pt>
                <c:pt idx="3">
                  <c:v>0.47</c:v>
                </c:pt>
                <c:pt idx="4">
                  <c:v>#N/A</c:v>
                </c:pt>
                <c:pt idx="5">
                  <c:v>0.31</c:v>
                </c:pt>
                <c:pt idx="6">
                  <c:v>#N/A</c:v>
                </c:pt>
                <c:pt idx="7">
                  <c:v>0</c:v>
                </c:pt>
                <c:pt idx="8">
                  <c:v>#N/A</c:v>
                </c:pt>
                <c:pt idx="9">
                  <c:v>0</c:v>
                </c:pt>
              </c:numCache>
            </c:numRef>
          </c:val>
          <c:extLst>
            <c:ext xmlns:c16="http://schemas.microsoft.com/office/drawing/2014/chart" uri="{C3380CC4-5D6E-409C-BE32-E72D297353CC}">
              <c16:uniqueId val="{00000000-2F50-4CC1-B29B-1BA2626069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1-2F50-4CC1-B29B-1BA262606918}"/>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0.25</c:v>
                </c:pt>
                <c:pt idx="2">
                  <c:v>#N/A</c:v>
                </c:pt>
                <c:pt idx="3">
                  <c:v>0.38</c:v>
                </c:pt>
                <c:pt idx="4">
                  <c:v>#N/A</c:v>
                </c:pt>
                <c:pt idx="5">
                  <c:v>0.04</c:v>
                </c:pt>
                <c:pt idx="6">
                  <c:v>#N/A</c:v>
                </c:pt>
                <c:pt idx="7">
                  <c:v>0.21</c:v>
                </c:pt>
                <c:pt idx="8">
                  <c:v>#N/A</c:v>
                </c:pt>
                <c:pt idx="9">
                  <c:v>0.06</c:v>
                </c:pt>
              </c:numCache>
            </c:numRef>
          </c:val>
          <c:extLst>
            <c:ext xmlns:c16="http://schemas.microsoft.com/office/drawing/2014/chart" uri="{C3380CC4-5D6E-409C-BE32-E72D297353CC}">
              <c16:uniqueId val="{00000002-2F50-4CC1-B29B-1BA26260691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0.08</c:v>
                </c:pt>
                <c:pt idx="4">
                  <c:v>#N/A</c:v>
                </c:pt>
                <c:pt idx="5">
                  <c:v>0.08</c:v>
                </c:pt>
                <c:pt idx="6">
                  <c:v>#N/A</c:v>
                </c:pt>
                <c:pt idx="7">
                  <c:v>0.18</c:v>
                </c:pt>
                <c:pt idx="8">
                  <c:v>#N/A</c:v>
                </c:pt>
                <c:pt idx="9">
                  <c:v>0.18</c:v>
                </c:pt>
              </c:numCache>
            </c:numRef>
          </c:val>
          <c:extLst>
            <c:ext xmlns:c16="http://schemas.microsoft.com/office/drawing/2014/chart" uri="{C3380CC4-5D6E-409C-BE32-E72D297353CC}">
              <c16:uniqueId val="{00000003-2F50-4CC1-B29B-1BA262606918}"/>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1.34</c:v>
                </c:pt>
                <c:pt idx="2">
                  <c:v>#N/A</c:v>
                </c:pt>
                <c:pt idx="3">
                  <c:v>1.38</c:v>
                </c:pt>
                <c:pt idx="4">
                  <c:v>#N/A</c:v>
                </c:pt>
                <c:pt idx="5">
                  <c:v>1.38</c:v>
                </c:pt>
                <c:pt idx="6">
                  <c:v>#N/A</c:v>
                </c:pt>
                <c:pt idx="7">
                  <c:v>0.82</c:v>
                </c:pt>
                <c:pt idx="8">
                  <c:v>#N/A</c:v>
                </c:pt>
                <c:pt idx="9">
                  <c:v>0.51</c:v>
                </c:pt>
              </c:numCache>
            </c:numRef>
          </c:val>
          <c:extLst>
            <c:ext xmlns:c16="http://schemas.microsoft.com/office/drawing/2014/chart" uri="{C3380CC4-5D6E-409C-BE32-E72D297353CC}">
              <c16:uniqueId val="{00000004-2F50-4CC1-B29B-1BA262606918}"/>
            </c:ext>
          </c:extLst>
        </c:ser>
        <c:ser>
          <c:idx val="5"/>
          <c:order val="5"/>
          <c:tx>
            <c:strRef>
              <c:f>データシート!$A$32</c:f>
              <c:strCache>
                <c:ptCount val="1"/>
                <c:pt idx="0">
                  <c:v>診療所事業会計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0.56999999999999995</c:v>
                </c:pt>
                <c:pt idx="2">
                  <c:v>#N/A</c:v>
                </c:pt>
                <c:pt idx="3">
                  <c:v>0.43</c:v>
                </c:pt>
                <c:pt idx="4">
                  <c:v>#N/A</c:v>
                </c:pt>
                <c:pt idx="5">
                  <c:v>0.57999999999999996</c:v>
                </c:pt>
                <c:pt idx="6">
                  <c:v>#N/A</c:v>
                </c:pt>
                <c:pt idx="7">
                  <c:v>1.39</c:v>
                </c:pt>
                <c:pt idx="8">
                  <c:v>#N/A</c:v>
                </c:pt>
                <c:pt idx="9">
                  <c:v>1.36</c:v>
                </c:pt>
              </c:numCache>
            </c:numRef>
          </c:val>
          <c:extLst>
            <c:ext xmlns:c16="http://schemas.microsoft.com/office/drawing/2014/chart" uri="{C3380CC4-5D6E-409C-BE32-E72D297353CC}">
              <c16:uniqueId val="{00000005-2F50-4CC1-B29B-1BA26260691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2.27</c:v>
                </c:pt>
                <c:pt idx="2">
                  <c:v>#N/A</c:v>
                </c:pt>
                <c:pt idx="3">
                  <c:v>2.33</c:v>
                </c:pt>
                <c:pt idx="4">
                  <c:v>#N/A</c:v>
                </c:pt>
                <c:pt idx="5">
                  <c:v>2.4</c:v>
                </c:pt>
                <c:pt idx="6">
                  <c:v>#N/A</c:v>
                </c:pt>
                <c:pt idx="7">
                  <c:v>2.84</c:v>
                </c:pt>
                <c:pt idx="8">
                  <c:v>#N/A</c:v>
                </c:pt>
                <c:pt idx="9">
                  <c:v>2.66</c:v>
                </c:pt>
              </c:numCache>
            </c:numRef>
          </c:val>
          <c:extLst>
            <c:ext xmlns:c16="http://schemas.microsoft.com/office/drawing/2014/chart" uri="{C3380CC4-5D6E-409C-BE32-E72D297353CC}">
              <c16:uniqueId val="{00000006-2F50-4CC1-B29B-1BA262606918}"/>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0.28999999999999998</c:v>
                </c:pt>
                <c:pt idx="2">
                  <c:v>#N/A</c:v>
                </c:pt>
                <c:pt idx="3">
                  <c:v>1.19</c:v>
                </c:pt>
                <c:pt idx="4">
                  <c:v>#N/A</c:v>
                </c:pt>
                <c:pt idx="5">
                  <c:v>3.25</c:v>
                </c:pt>
                <c:pt idx="6">
                  <c:v>#N/A</c:v>
                </c:pt>
                <c:pt idx="7">
                  <c:v>3.35</c:v>
                </c:pt>
                <c:pt idx="8">
                  <c:v>#N/A</c:v>
                </c:pt>
                <c:pt idx="9">
                  <c:v>2.84</c:v>
                </c:pt>
              </c:numCache>
            </c:numRef>
          </c:val>
          <c:extLst>
            <c:ext xmlns:c16="http://schemas.microsoft.com/office/drawing/2014/chart" uri="{C3380CC4-5D6E-409C-BE32-E72D297353CC}">
              <c16:uniqueId val="{00000007-2F50-4CC1-B29B-1BA26260691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6.37</c:v>
                </c:pt>
                <c:pt idx="2">
                  <c:v>#N/A</c:v>
                </c:pt>
                <c:pt idx="3">
                  <c:v>9.33</c:v>
                </c:pt>
                <c:pt idx="4">
                  <c:v>#N/A</c:v>
                </c:pt>
                <c:pt idx="5">
                  <c:v>9.3699999999999992</c:v>
                </c:pt>
                <c:pt idx="6">
                  <c:v>#N/A</c:v>
                </c:pt>
                <c:pt idx="7">
                  <c:v>7.87</c:v>
                </c:pt>
                <c:pt idx="8">
                  <c:v>#N/A</c:v>
                </c:pt>
                <c:pt idx="9">
                  <c:v>5.89</c:v>
                </c:pt>
              </c:numCache>
            </c:numRef>
          </c:val>
          <c:extLst>
            <c:ext xmlns:c16="http://schemas.microsoft.com/office/drawing/2014/chart" uri="{C3380CC4-5D6E-409C-BE32-E72D297353CC}">
              <c16:uniqueId val="{00000008-2F50-4CC1-B29B-1BA26260691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17.04</c:v>
                </c:pt>
                <c:pt idx="2">
                  <c:v>#N/A</c:v>
                </c:pt>
                <c:pt idx="3">
                  <c:v>18.010000000000002</c:v>
                </c:pt>
                <c:pt idx="4">
                  <c:v>#N/A</c:v>
                </c:pt>
                <c:pt idx="5">
                  <c:v>19.190000000000001</c:v>
                </c:pt>
                <c:pt idx="6">
                  <c:v>#N/A</c:v>
                </c:pt>
                <c:pt idx="7">
                  <c:v>20.29</c:v>
                </c:pt>
                <c:pt idx="8">
                  <c:v>#N/A</c:v>
                </c:pt>
                <c:pt idx="9">
                  <c:v>19.95</c:v>
                </c:pt>
              </c:numCache>
            </c:numRef>
          </c:val>
          <c:extLst>
            <c:ext xmlns:c16="http://schemas.microsoft.com/office/drawing/2014/chart" uri="{C3380CC4-5D6E-409C-BE32-E72D297353CC}">
              <c16:uniqueId val="{00000009-2F50-4CC1-B29B-1BA2626069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4442</c:v>
                </c:pt>
                <c:pt idx="5">
                  <c:v>4485</c:v>
                </c:pt>
                <c:pt idx="8">
                  <c:v>4552</c:v>
                </c:pt>
                <c:pt idx="11">
                  <c:v>4340</c:v>
                </c:pt>
                <c:pt idx="14">
                  <c:v>4227</c:v>
                </c:pt>
              </c:numCache>
            </c:numRef>
          </c:val>
          <c:extLst>
            <c:ext xmlns:c16="http://schemas.microsoft.com/office/drawing/2014/chart" uri="{C3380CC4-5D6E-409C-BE32-E72D297353CC}">
              <c16:uniqueId val="{00000000-1134-4F0C-923B-75D96CB496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1134-4F0C-923B-75D96CB496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9</c:v>
                </c:pt>
                <c:pt idx="6">
                  <c:v>7</c:v>
                </c:pt>
                <c:pt idx="9">
                  <c:v>0</c:v>
                </c:pt>
                <c:pt idx="12">
                  <c:v>0</c:v>
                </c:pt>
              </c:numCache>
            </c:numRef>
          </c:val>
          <c:extLst>
            <c:ext xmlns:c16="http://schemas.microsoft.com/office/drawing/2014/chart" uri="{C3380CC4-5D6E-409C-BE32-E72D297353CC}">
              <c16:uniqueId val="{00000002-1134-4F0C-923B-75D96CB496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472</c:v>
                </c:pt>
                <c:pt idx="3">
                  <c:v>397</c:v>
                </c:pt>
                <c:pt idx="6">
                  <c:v>291</c:v>
                </c:pt>
                <c:pt idx="9">
                  <c:v>281</c:v>
                </c:pt>
                <c:pt idx="12">
                  <c:v>240</c:v>
                </c:pt>
              </c:numCache>
            </c:numRef>
          </c:val>
          <c:extLst>
            <c:ext xmlns:c16="http://schemas.microsoft.com/office/drawing/2014/chart" uri="{C3380CC4-5D6E-409C-BE32-E72D297353CC}">
              <c16:uniqueId val="{00000003-1134-4F0C-923B-75D96CB496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1344</c:v>
                </c:pt>
                <c:pt idx="3">
                  <c:v>1279</c:v>
                </c:pt>
                <c:pt idx="6">
                  <c:v>1004</c:v>
                </c:pt>
                <c:pt idx="9">
                  <c:v>1004</c:v>
                </c:pt>
                <c:pt idx="12">
                  <c:v>957</c:v>
                </c:pt>
              </c:numCache>
            </c:numRef>
          </c:val>
          <c:extLst>
            <c:ext xmlns:c16="http://schemas.microsoft.com/office/drawing/2014/chart" uri="{C3380CC4-5D6E-409C-BE32-E72D297353CC}">
              <c16:uniqueId val="{00000004-1134-4F0C-923B-75D96CB496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34-4F0C-923B-75D96CB496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134-4F0C-923B-75D96CB496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4029</c:v>
                </c:pt>
                <c:pt idx="3">
                  <c:v>4247</c:v>
                </c:pt>
                <c:pt idx="6">
                  <c:v>4489</c:v>
                </c:pt>
                <c:pt idx="9">
                  <c:v>4372</c:v>
                </c:pt>
                <c:pt idx="12">
                  <c:v>4286</c:v>
                </c:pt>
              </c:numCache>
            </c:numRef>
          </c:val>
          <c:extLst>
            <c:ext xmlns:c16="http://schemas.microsoft.com/office/drawing/2014/chart" uri="{C3380CC4-5D6E-409C-BE32-E72D297353CC}">
              <c16:uniqueId val="{00000007-1134-4F0C-923B-75D96CB4967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1412</c:v>
                </c:pt>
                <c:pt idx="2">
                  <c:v>#N/A</c:v>
                </c:pt>
                <c:pt idx="3">
                  <c:v>#N/A</c:v>
                </c:pt>
                <c:pt idx="4">
                  <c:v>1447</c:v>
                </c:pt>
                <c:pt idx="5">
                  <c:v>#N/A</c:v>
                </c:pt>
                <c:pt idx="6">
                  <c:v>#N/A</c:v>
                </c:pt>
                <c:pt idx="7">
                  <c:v>1239</c:v>
                </c:pt>
                <c:pt idx="8">
                  <c:v>#N/A</c:v>
                </c:pt>
                <c:pt idx="9">
                  <c:v>#N/A</c:v>
                </c:pt>
                <c:pt idx="10">
                  <c:v>1317</c:v>
                </c:pt>
                <c:pt idx="11">
                  <c:v>#N/A</c:v>
                </c:pt>
                <c:pt idx="12">
                  <c:v>#N/A</c:v>
                </c:pt>
                <c:pt idx="13">
                  <c:v>1257</c:v>
                </c:pt>
                <c:pt idx="14">
                  <c:v>#N/A</c:v>
                </c:pt>
              </c:numCache>
            </c:numRef>
          </c:val>
          <c:smooth val="0"/>
          <c:extLst>
            <c:ext xmlns:c16="http://schemas.microsoft.com/office/drawing/2014/chart" uri="{C3380CC4-5D6E-409C-BE32-E72D297353CC}">
              <c16:uniqueId val="{00000008-1134-4F0C-923B-75D96CB4967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54303</c:v>
                </c:pt>
                <c:pt idx="5">
                  <c:v>53130</c:v>
                </c:pt>
                <c:pt idx="8">
                  <c:v>51031</c:v>
                </c:pt>
                <c:pt idx="11">
                  <c:v>49504</c:v>
                </c:pt>
                <c:pt idx="14">
                  <c:v>48797</c:v>
                </c:pt>
              </c:numCache>
            </c:numRef>
          </c:val>
          <c:extLst>
            <c:ext xmlns:c16="http://schemas.microsoft.com/office/drawing/2014/chart" uri="{C3380CC4-5D6E-409C-BE32-E72D297353CC}">
              <c16:uniqueId val="{00000000-E67F-4928-9457-A73A4B5700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192</c:v>
                </c:pt>
                <c:pt idx="5">
                  <c:v>141</c:v>
                </c:pt>
                <c:pt idx="8">
                  <c:v>100</c:v>
                </c:pt>
                <c:pt idx="11">
                  <c:v>89</c:v>
                </c:pt>
                <c:pt idx="14">
                  <c:v>56</c:v>
                </c:pt>
              </c:numCache>
            </c:numRef>
          </c:val>
          <c:extLst>
            <c:ext xmlns:c16="http://schemas.microsoft.com/office/drawing/2014/chart" uri="{C3380CC4-5D6E-409C-BE32-E72D297353CC}">
              <c16:uniqueId val="{00000001-E67F-4928-9457-A73A4B5700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7730</c:v>
                </c:pt>
                <c:pt idx="5">
                  <c:v>9422</c:v>
                </c:pt>
                <c:pt idx="8">
                  <c:v>10295</c:v>
                </c:pt>
                <c:pt idx="11">
                  <c:v>9286</c:v>
                </c:pt>
                <c:pt idx="14">
                  <c:v>8586</c:v>
                </c:pt>
              </c:numCache>
            </c:numRef>
          </c:val>
          <c:extLst>
            <c:ext xmlns:c16="http://schemas.microsoft.com/office/drawing/2014/chart" uri="{C3380CC4-5D6E-409C-BE32-E72D297353CC}">
              <c16:uniqueId val="{00000002-E67F-4928-9457-A73A4B5700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7F-4928-9457-A73A4B5700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67F-4928-9457-A73A4B5700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7F-4928-9457-A73A4B5700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6227</c:v>
                </c:pt>
                <c:pt idx="3">
                  <c:v>6136</c:v>
                </c:pt>
                <c:pt idx="6">
                  <c:v>6062</c:v>
                </c:pt>
                <c:pt idx="9">
                  <c:v>6182</c:v>
                </c:pt>
                <c:pt idx="12">
                  <c:v>6307</c:v>
                </c:pt>
              </c:numCache>
            </c:numRef>
          </c:val>
          <c:extLst>
            <c:ext xmlns:c16="http://schemas.microsoft.com/office/drawing/2014/chart" uri="{C3380CC4-5D6E-409C-BE32-E72D297353CC}">
              <c16:uniqueId val="{00000006-E67F-4928-9457-A73A4B5700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3680</c:v>
                </c:pt>
                <c:pt idx="3">
                  <c:v>3929</c:v>
                </c:pt>
                <c:pt idx="6">
                  <c:v>4239</c:v>
                </c:pt>
                <c:pt idx="9">
                  <c:v>4637</c:v>
                </c:pt>
                <c:pt idx="12">
                  <c:v>4704</c:v>
                </c:pt>
              </c:numCache>
            </c:numRef>
          </c:val>
          <c:extLst>
            <c:ext xmlns:c16="http://schemas.microsoft.com/office/drawing/2014/chart" uri="{C3380CC4-5D6E-409C-BE32-E72D297353CC}">
              <c16:uniqueId val="{00000007-E67F-4928-9457-A73A4B5700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14547</c:v>
                </c:pt>
                <c:pt idx="3">
                  <c:v>12908</c:v>
                </c:pt>
                <c:pt idx="6">
                  <c:v>10743</c:v>
                </c:pt>
                <c:pt idx="9">
                  <c:v>9376</c:v>
                </c:pt>
                <c:pt idx="12">
                  <c:v>8602</c:v>
                </c:pt>
              </c:numCache>
            </c:numRef>
          </c:val>
          <c:extLst>
            <c:ext xmlns:c16="http://schemas.microsoft.com/office/drawing/2014/chart" uri="{C3380CC4-5D6E-409C-BE32-E72D297353CC}">
              <c16:uniqueId val="{00000008-E67F-4928-9457-A73A4B5700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c:v>
                </c:pt>
                <c:pt idx="3">
                  <c:v>7</c:v>
                </c:pt>
                <c:pt idx="6">
                  <c:v>0</c:v>
                </c:pt>
                <c:pt idx="9">
                  <c:v>0</c:v>
                </c:pt>
                <c:pt idx="12">
                  <c:v>0</c:v>
                </c:pt>
              </c:numCache>
            </c:numRef>
          </c:val>
          <c:extLst>
            <c:ext xmlns:c16="http://schemas.microsoft.com/office/drawing/2014/chart" uri="{C3380CC4-5D6E-409C-BE32-E72D297353CC}">
              <c16:uniqueId val="{00000009-E67F-4928-9457-A73A4B5700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49646</c:v>
                </c:pt>
                <c:pt idx="3">
                  <c:v>48603</c:v>
                </c:pt>
                <c:pt idx="6">
                  <c:v>46546</c:v>
                </c:pt>
                <c:pt idx="9">
                  <c:v>44795</c:v>
                </c:pt>
                <c:pt idx="12">
                  <c:v>45722</c:v>
                </c:pt>
              </c:numCache>
            </c:numRef>
          </c:val>
          <c:extLst>
            <c:ext xmlns:c16="http://schemas.microsoft.com/office/drawing/2014/chart" uri="{C3380CC4-5D6E-409C-BE32-E72D297353CC}">
              <c16:uniqueId val="{0000000A-E67F-4928-9457-A73A4B5700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11892</c:v>
                </c:pt>
                <c:pt idx="2">
                  <c:v>#N/A</c:v>
                </c:pt>
                <c:pt idx="3">
                  <c:v>#N/A</c:v>
                </c:pt>
                <c:pt idx="4">
                  <c:v>8890</c:v>
                </c:pt>
                <c:pt idx="5">
                  <c:v>#N/A</c:v>
                </c:pt>
                <c:pt idx="6">
                  <c:v>#N/A</c:v>
                </c:pt>
                <c:pt idx="7">
                  <c:v>6165</c:v>
                </c:pt>
                <c:pt idx="8">
                  <c:v>#N/A</c:v>
                </c:pt>
                <c:pt idx="9">
                  <c:v>#N/A</c:v>
                </c:pt>
                <c:pt idx="10">
                  <c:v>6111</c:v>
                </c:pt>
                <c:pt idx="11">
                  <c:v>#N/A</c:v>
                </c:pt>
                <c:pt idx="12">
                  <c:v>#N/A</c:v>
                </c:pt>
                <c:pt idx="13">
                  <c:v>7896</c:v>
                </c:pt>
                <c:pt idx="14">
                  <c:v>#N/A</c:v>
                </c:pt>
              </c:numCache>
            </c:numRef>
          </c:val>
          <c:smooth val="0"/>
          <c:extLst>
            <c:ext xmlns:c16="http://schemas.microsoft.com/office/drawing/2014/chart" uri="{C3380CC4-5D6E-409C-BE32-E72D297353CC}">
              <c16:uniqueId val="{0000000B-E67F-4928-9457-A73A4B5700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3853</c:v>
                </c:pt>
                <c:pt idx="1">
                  <c:v>4240</c:v>
                </c:pt>
                <c:pt idx="2">
                  <c:v>3669</c:v>
                </c:pt>
              </c:numCache>
            </c:numRef>
          </c:val>
          <c:extLst>
            <c:ext xmlns:c16="http://schemas.microsoft.com/office/drawing/2014/chart" uri="{C3380CC4-5D6E-409C-BE32-E72D297353CC}">
              <c16:uniqueId val="{00000000-5C8F-4D02-8749-C612021D3A6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537</c:v>
                </c:pt>
                <c:pt idx="1">
                  <c:v>537</c:v>
                </c:pt>
                <c:pt idx="2">
                  <c:v>603</c:v>
                </c:pt>
              </c:numCache>
            </c:numRef>
          </c:val>
          <c:extLst>
            <c:ext xmlns:c16="http://schemas.microsoft.com/office/drawing/2014/chart" uri="{C3380CC4-5D6E-409C-BE32-E72D297353CC}">
              <c16:uniqueId val="{00000001-5C8F-4D02-8749-C612021D3A6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6041</c:v>
                </c:pt>
                <c:pt idx="1">
                  <c:v>4391</c:v>
                </c:pt>
                <c:pt idx="2">
                  <c:v>4243</c:v>
                </c:pt>
              </c:numCache>
            </c:numRef>
          </c:val>
          <c:extLst>
            <c:ext xmlns:c16="http://schemas.microsoft.com/office/drawing/2014/chart" uri="{C3380CC4-5D6E-409C-BE32-E72D297353CC}">
              <c16:uniqueId val="{00000002-5C8F-4D02-8749-C612021D3A6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a:t>
          </a:r>
          <a:r>
            <a:rPr kumimoji="1" lang="ja-JP" altLang="en-US" sz="1400">
              <a:solidFill>
                <a:sysClr val="windowText" lastClr="000000"/>
              </a:solidFill>
              <a:latin typeface="ＭＳ ゴシック" pitchFamily="49" charset="-128"/>
              <a:ea typeface="ＭＳ ゴシック" pitchFamily="49" charset="-128"/>
            </a:rPr>
            <a:t>道の駅再整備事業などの大規模施設整備事業の実施等により</a:t>
          </a:r>
          <a:r>
            <a:rPr kumimoji="1" lang="ja-JP" altLang="en-US" sz="1400">
              <a:solidFill>
                <a:srgbClr val="FF0000"/>
              </a:solidFill>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元利償還金は高い水準となっているが、新規発行する市債を交付税措置率の高い事業債（旧合併特例事業債（特例分）、臨時財政対策債など）に絞る方針を継続した結果、算入公債費の減に寄与し、実質公債費比率が</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ヶ年平均）となった。</a:t>
          </a:r>
        </a:p>
        <a:p>
          <a:r>
            <a:rPr kumimoji="1" lang="ja-JP" altLang="en-US" sz="1400">
              <a:latin typeface="ＭＳ ゴシック" pitchFamily="49" charset="-128"/>
              <a:ea typeface="ＭＳ ゴシック" pitchFamily="49" charset="-128"/>
            </a:rPr>
            <a:t>　引き続き交付税措置率が高い有利な地方債の活用を図り、分子の増加を抑制し、健全化に努める。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満期一括償還地方債を発行していないため、当該地方債の償還の財源としての積立を行っていない。</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100">
            <a:solidFill>
              <a:schemeClr val="dk1"/>
            </a:solidFill>
            <a:effectLst/>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一般会計等に係る地方債現在高の増により将来負担額は増加し、</a:t>
          </a:r>
          <a:r>
            <a:rPr kumimoji="1" lang="en-US" altLang="ja-JP" sz="1400">
              <a:latin typeface="ＭＳ ゴシック" pitchFamily="49" charset="-128"/>
              <a:ea typeface="ＭＳ ゴシック" pitchFamily="49" charset="-128"/>
            </a:rPr>
            <a:t>35.6</a:t>
          </a:r>
          <a:r>
            <a:rPr kumimoji="1" lang="ja-JP" altLang="en-US" sz="1400">
              <a:latin typeface="ＭＳ ゴシック" pitchFamily="49" charset="-128"/>
              <a:ea typeface="ＭＳ ゴシック" pitchFamily="49" charset="-128"/>
            </a:rPr>
            <a:t>％と前年度より</a:t>
          </a:r>
          <a:r>
            <a:rPr kumimoji="1" lang="en-US" altLang="ja-JP" sz="1400">
              <a:latin typeface="ＭＳ ゴシック" pitchFamily="49" charset="-128"/>
              <a:ea typeface="ＭＳ ゴシック" pitchFamily="49" charset="-128"/>
            </a:rPr>
            <a:t>7.4</a:t>
          </a:r>
          <a:r>
            <a:rPr kumimoji="1" lang="ja-JP" altLang="en-US" sz="1400">
              <a:latin typeface="ＭＳ ゴシック" pitchFamily="49" charset="-128"/>
              <a:ea typeface="ＭＳ ゴシック" pitchFamily="49" charset="-128"/>
            </a:rPr>
            <a:t>％と大幅に増加した。</a:t>
          </a:r>
        </a:p>
        <a:p>
          <a:r>
            <a:rPr kumimoji="1" lang="ja-JP" altLang="en-US" sz="1400">
              <a:latin typeface="ＭＳ ゴシック" pitchFamily="49" charset="-128"/>
              <a:ea typeface="ＭＳ ゴシック" pitchFamily="49" charset="-128"/>
            </a:rPr>
            <a:t>　また、公営企業債等繰入見込額については減少傾向にあるが、下水道事業において未整備地区の整備が実施されることから、公営企業債に係る負担が高い水準で推移する見込みである。</a:t>
          </a:r>
        </a:p>
        <a:p>
          <a:r>
            <a:rPr kumimoji="1" lang="ja-JP" altLang="en-US" sz="1400">
              <a:latin typeface="ＭＳ ゴシック" pitchFamily="49" charset="-128"/>
              <a:ea typeface="ＭＳ ゴシック" pitchFamily="49" charset="-128"/>
            </a:rPr>
            <a:t>　今後も大規模事業の実施が予定されていることから、引き続き実施事業の絞り込みや実施年度の見直しを行いながら、歳入に見合った歳出の徹底を初めとした財政の健全化を図り、将来負担比率の分子を抑制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滋賀県甲賀市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前年度決算剰余金から財政調整基金へ積み立てた一方</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道の駅整備事業や子育て支援センター・保健センター集約複合施設整備事業、信楽高原鐵道施設管理運営事業等に財政調整基金や鉄道施設基金等を取り崩したこと等により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等の影響による社会情勢の変化等により先が見通せない中で臨時的支出への備えが必要であるため、ふるさと納税の拡充等歳入の確保や事務事業の見直しなどを進め、基金の取り崩す額を抑えることで持続可能な財政運営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公共施設等整備基金：公共施設等の整備を円滑に行うため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住みよさと活気あふれるまちづくり基金：市民の連携強化及び地域振興を図るため（合併特例事業債による基金造成）</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教育振興基金：教育事業の円滑な執行のため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あい甲賀ふるさと応援基金：個人又は団体等から広く寄附を募り、個性と魅力あるまちづくりを図るため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鉄道施設基金：信楽高原鐵道の施設の保守及び管理等のため</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鉄道施設基金：信楽高原鐵道施設管理運営事業等へ充当したことによる減少。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住みよさと活気あふれるまちづくり基金：前年度決算に基づき、前年度取り崩し分の一部を積み立てたことによる増加。</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あい甲賀ふるさと応援基金：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教育環境整備事業や妊婦健康診査事業などへ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億円充当した一方で、前年度のふるさと応援寄附金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住みよさと活気あふれるまちづくり基金：総合計画の実現に向けた事業（ソフト事業）の財源として、毎年数億円程度を取り崩し予定。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前年度決算剰余金（実質収支額）の一部（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億円の取り崩しを行ったこと等から、財政調整基金全体としては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決算状況を踏まえて、可能な範囲で積み立てを行っているが、社会保障関係経費の増大や災害などの臨時的支出に備えるためにも、財政調整基金に頼らない予算編成とし、標準財政規模の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割を目安とした残高の維持を目指す。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普通交付税の追加交付のうち一部を減債基金に積み立てたため増となった。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地方債償還のピークを迎えていることから、今後も必要に応じて償還財源として取り崩しを行う。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87,729
82,988
481.62
51,005,966
49,163,482
1,554,126
26,375,910
45,722,359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財政力指数（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ヶ年平均）は、直近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ヶ年は横ばいで推移しており類似団体平均値を下回っている。単年度財政力指数は、景気回復や企業業績の伸びによる個人・法人市民税の増となった一方、物価高騰による物件費等の増により</a:t>
          </a:r>
          <a:r>
            <a:rPr kumimoji="1" lang="ja-JP" altLang="en-US" sz="1300">
              <a:latin typeface="ＭＳ Ｐゴシック" panose="020B0600070205080204" pitchFamily="50" charset="-128"/>
              <a:ea typeface="ＭＳ Ｐゴシック" panose="020B0600070205080204" pitchFamily="50" charset="-128"/>
            </a:rPr>
            <a:t>前年度と同値となっている。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年度に合併特例事業債が終了したことや基金が大幅に減少したことなどを踏まえ、今後「歳入に見合った歳出」の徹底による歳出削減と市税徴収強化によって、引き続き持続可能な財政運営に努める。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132645</xdr:rowOff>
    </xdr:from>
    <xdr:to>
      <xdr:col>23</xdr:col>
      <xdr:colOff>133350</xdr:colOff>
      <xdr:row>42</xdr:row>
      <xdr:rowOff>146050</xdr:rowOff>
    </xdr:to>
    <xdr:cxnSp macro="">
      <xdr:nvCxnSpPr>
        <xdr:cNvPr id="69" name="直線コネクタ 68"/>
        <xdr:cNvCxnSpPr/>
      </xdr:nvCxnSpPr>
      <xdr:spPr>
        <a:xfrm flipV="1">
          <a:off x="4114800" y="73335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42</xdr:row>
      <xdr:rowOff>146050</xdr:rowOff>
    </xdr:to>
    <xdr:cxnSp macro="">
      <xdr:nvCxnSpPr>
        <xdr:cNvPr id="72" name="直線コネクタ 71"/>
        <xdr:cNvCxnSpPr/>
      </xdr:nvCxnSpPr>
      <xdr:spPr>
        <a:xfrm>
          <a:off x="3225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132645</xdr:rowOff>
    </xdr:to>
    <xdr:cxnSp macro="">
      <xdr:nvCxnSpPr>
        <xdr:cNvPr id="75" name="直線コネクタ 74"/>
        <xdr:cNvCxnSpPr/>
      </xdr:nvCxnSpPr>
      <xdr:spPr>
        <a:xfrm>
          <a:off x="2336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105833</xdr:rowOff>
    </xdr:to>
    <xdr:cxnSp macro="">
      <xdr:nvCxnSpPr>
        <xdr:cNvPr id="78" name="直線コネクタ 77"/>
        <xdr:cNvCxnSpPr/>
      </xdr:nvCxnSpPr>
      <xdr:spPr>
        <a:xfrm>
          <a:off x="1447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88" name="楕円 87"/>
        <xdr:cNvSpPr/>
      </xdr:nvSpPr>
      <xdr:spPr>
        <a:xfrm>
          <a:off x="4902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53922</xdr:rowOff>
    </xdr:from>
    <xdr:ext cx="762000" cy="259045"/>
    <xdr:sp macro="" textlink="">
      <xdr:nvSpPr>
        <xdr:cNvPr id="89" name="財政力該当値テキスト"/>
        <xdr:cNvSpPr txBox="1"/>
      </xdr:nvSpPr>
      <xdr:spPr>
        <a:xfrm>
          <a:off x="5041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2" name="楕円 91"/>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3" name="テキスト ボックス 92"/>
        <xdr:cNvSpPr txBox="1"/>
      </xdr:nvSpPr>
      <xdr:spPr>
        <a:xfrm>
          <a:off x="2844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経常一般財源において、地方税（</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百万円）や県税交付金（</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百万円）等の影響により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百万円増加したが、経常経費において、人件費が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百万円の増等の影響により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百万円増加した結果、経常収支比率は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ポイント悪化し類似団体平均値を上回っている。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96203</xdr:rowOff>
    </xdr:from>
    <xdr:to>
      <xdr:col>23</xdr:col>
      <xdr:colOff>133350</xdr:colOff>
      <xdr:row>64</xdr:row>
      <xdr:rowOff>57468</xdr:rowOff>
    </xdr:to>
    <xdr:cxnSp macro="">
      <xdr:nvCxnSpPr>
        <xdr:cNvPr id="128" name="直線コネクタ 127"/>
        <xdr:cNvCxnSpPr/>
      </xdr:nvCxnSpPr>
      <xdr:spPr>
        <a:xfrm>
          <a:off x="4114800" y="10897553"/>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5715</xdr:rowOff>
    </xdr:from>
    <xdr:to>
      <xdr:col>19</xdr:col>
      <xdr:colOff>133350</xdr:colOff>
      <xdr:row>63</xdr:row>
      <xdr:rowOff>96203</xdr:rowOff>
    </xdr:to>
    <xdr:cxnSp macro="">
      <xdr:nvCxnSpPr>
        <xdr:cNvPr id="131" name="直線コネクタ 130"/>
        <xdr:cNvCxnSpPr/>
      </xdr:nvCxnSpPr>
      <xdr:spPr>
        <a:xfrm>
          <a:off x="3225800" y="1080706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46990</xdr:rowOff>
    </xdr:from>
    <xdr:to>
      <xdr:col>15</xdr:col>
      <xdr:colOff>82550</xdr:colOff>
      <xdr:row>63</xdr:row>
      <xdr:rowOff>5715</xdr:rowOff>
    </xdr:to>
    <xdr:cxnSp macro="">
      <xdr:nvCxnSpPr>
        <xdr:cNvPr id="134" name="直線コネクタ 133"/>
        <xdr:cNvCxnSpPr/>
      </xdr:nvCxnSpPr>
      <xdr:spPr>
        <a:xfrm>
          <a:off x="2336800" y="1050544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46990</xdr:rowOff>
    </xdr:from>
    <xdr:to>
      <xdr:col>11</xdr:col>
      <xdr:colOff>31750</xdr:colOff>
      <xdr:row>63</xdr:row>
      <xdr:rowOff>120332</xdr:rowOff>
    </xdr:to>
    <xdr:cxnSp macro="">
      <xdr:nvCxnSpPr>
        <xdr:cNvPr id="137" name="直線コネクタ 136"/>
        <xdr:cNvCxnSpPr/>
      </xdr:nvCxnSpPr>
      <xdr:spPr>
        <a:xfrm flipV="1">
          <a:off x="1447800" y="10505440"/>
          <a:ext cx="889000" cy="41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6668</xdr:rowOff>
    </xdr:from>
    <xdr:to>
      <xdr:col>23</xdr:col>
      <xdr:colOff>184150</xdr:colOff>
      <xdr:row>64</xdr:row>
      <xdr:rowOff>108268</xdr:rowOff>
    </xdr:to>
    <xdr:sp macro="" textlink="">
      <xdr:nvSpPr>
        <xdr:cNvPr id="147" name="楕円 146"/>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150195</xdr:rowOff>
    </xdr:from>
    <xdr:ext cx="762000" cy="259045"/>
    <xdr:sp macro="" textlink="">
      <xdr:nvSpPr>
        <xdr:cNvPr id="148" name="財政構造の弾力性該当値テキスト"/>
        <xdr:cNvSpPr txBox="1"/>
      </xdr:nvSpPr>
      <xdr:spPr>
        <a:xfrm>
          <a:off x="5041900" y="1095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45403</xdr:rowOff>
    </xdr:from>
    <xdr:to>
      <xdr:col>19</xdr:col>
      <xdr:colOff>184150</xdr:colOff>
      <xdr:row>63</xdr:row>
      <xdr:rowOff>147003</xdr:rowOff>
    </xdr:to>
    <xdr:sp macro="" textlink="">
      <xdr:nvSpPr>
        <xdr:cNvPr id="149" name="楕円 148"/>
        <xdr:cNvSpPr/>
      </xdr:nvSpPr>
      <xdr:spPr>
        <a:xfrm>
          <a:off x="4064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157180</xdr:rowOff>
    </xdr:from>
    <xdr:ext cx="736600" cy="259045"/>
    <xdr:sp macro="" textlink="">
      <xdr:nvSpPr>
        <xdr:cNvPr id="150" name="テキスト ボックス 149"/>
        <xdr:cNvSpPr txBox="1"/>
      </xdr:nvSpPr>
      <xdr:spPr>
        <a:xfrm>
          <a:off x="3733800" y="1061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126365</xdr:rowOff>
    </xdr:from>
    <xdr:to>
      <xdr:col>15</xdr:col>
      <xdr:colOff>133350</xdr:colOff>
      <xdr:row>63</xdr:row>
      <xdr:rowOff>56515</xdr:rowOff>
    </xdr:to>
    <xdr:sp macro="" textlink="">
      <xdr:nvSpPr>
        <xdr:cNvPr id="151" name="楕円 150"/>
        <xdr:cNvSpPr/>
      </xdr:nvSpPr>
      <xdr:spPr>
        <a:xfrm>
          <a:off x="3175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66692</xdr:rowOff>
    </xdr:from>
    <xdr:ext cx="762000" cy="259045"/>
    <xdr:sp macro="" textlink="">
      <xdr:nvSpPr>
        <xdr:cNvPr id="152" name="テキスト ボックス 151"/>
        <xdr:cNvSpPr txBox="1"/>
      </xdr:nvSpPr>
      <xdr:spPr>
        <a:xfrm>
          <a:off x="2844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167640</xdr:rowOff>
    </xdr:from>
    <xdr:to>
      <xdr:col>11</xdr:col>
      <xdr:colOff>82550</xdr:colOff>
      <xdr:row>61</xdr:row>
      <xdr:rowOff>97790</xdr:rowOff>
    </xdr:to>
    <xdr:sp macro="" textlink="">
      <xdr:nvSpPr>
        <xdr:cNvPr id="153" name="楕円 152"/>
        <xdr:cNvSpPr/>
      </xdr:nvSpPr>
      <xdr:spPr>
        <a:xfrm>
          <a:off x="2286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107967</xdr:rowOff>
    </xdr:from>
    <xdr:ext cx="762000" cy="259045"/>
    <xdr:sp macro="" textlink="">
      <xdr:nvSpPr>
        <xdr:cNvPr id="154" name="テキスト ボックス 153"/>
        <xdr:cNvSpPr txBox="1"/>
      </xdr:nvSpPr>
      <xdr:spPr>
        <a:xfrm>
          <a:off x="1955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55" name="楕円 154"/>
        <xdr:cNvSpPr/>
      </xdr:nvSpPr>
      <xdr:spPr>
        <a:xfrm>
          <a:off x="1397000" y="1087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56" name="テキスト ボックス 155"/>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[168,441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人件費は、昨年度に引き続き主に地域手当、勤勉手当等の引き上げにより増加し、物件費においては、物価高騰による委託費や給食材料費の増の影響により増加し、前年度比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9,456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類似団体平均を上回っていることから、引き続き施設の維持管理の見直し、統廃合等を含めた行財政改革の実践などにより経費の削減に努める。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44752</xdr:rowOff>
    </xdr:from>
    <xdr:to>
      <xdr:col>23</xdr:col>
      <xdr:colOff>133350</xdr:colOff>
      <xdr:row>83</xdr:row>
      <xdr:rowOff>120810</xdr:rowOff>
    </xdr:to>
    <xdr:cxnSp macro="">
      <xdr:nvCxnSpPr>
        <xdr:cNvPr id="191" name="直線コネクタ 190"/>
        <xdr:cNvCxnSpPr/>
      </xdr:nvCxnSpPr>
      <xdr:spPr>
        <a:xfrm>
          <a:off x="4114800" y="14275102"/>
          <a:ext cx="838200" cy="7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44752</xdr:rowOff>
    </xdr:from>
    <xdr:to>
      <xdr:col>19</xdr:col>
      <xdr:colOff>133350</xdr:colOff>
      <xdr:row>83</xdr:row>
      <xdr:rowOff>100493</xdr:rowOff>
    </xdr:to>
    <xdr:cxnSp macro="">
      <xdr:nvCxnSpPr>
        <xdr:cNvPr id="194" name="直線コネクタ 193"/>
        <xdr:cNvCxnSpPr/>
      </xdr:nvCxnSpPr>
      <xdr:spPr>
        <a:xfrm flipV="1">
          <a:off x="3225800" y="14275102"/>
          <a:ext cx="889000" cy="5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32841</xdr:rowOff>
    </xdr:from>
    <xdr:ext cx="736600" cy="259045"/>
    <xdr:sp macro="" textlink="">
      <xdr:nvSpPr>
        <xdr:cNvPr id="196" name="テキスト ボックス 195"/>
        <xdr:cNvSpPr txBox="1"/>
      </xdr:nvSpPr>
      <xdr:spPr>
        <a:xfrm>
          <a:off x="3733800" y="1392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25794</xdr:rowOff>
    </xdr:from>
    <xdr:to>
      <xdr:col>15</xdr:col>
      <xdr:colOff>82550</xdr:colOff>
      <xdr:row>83</xdr:row>
      <xdr:rowOff>100493</xdr:rowOff>
    </xdr:to>
    <xdr:cxnSp macro="">
      <xdr:nvCxnSpPr>
        <xdr:cNvPr id="197" name="直線コネクタ 196"/>
        <xdr:cNvCxnSpPr/>
      </xdr:nvCxnSpPr>
      <xdr:spPr>
        <a:xfrm>
          <a:off x="2336800" y="14256144"/>
          <a:ext cx="889000" cy="7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35624</xdr:rowOff>
    </xdr:from>
    <xdr:ext cx="762000" cy="259045"/>
    <xdr:sp macro="" textlink="">
      <xdr:nvSpPr>
        <xdr:cNvPr id="199" name="テキスト ボックス 198"/>
        <xdr:cNvSpPr txBox="1"/>
      </xdr:nvSpPr>
      <xdr:spPr>
        <a:xfrm>
          <a:off x="2844800" y="13923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165812</xdr:rowOff>
    </xdr:from>
    <xdr:to>
      <xdr:col>11</xdr:col>
      <xdr:colOff>31750</xdr:colOff>
      <xdr:row>83</xdr:row>
      <xdr:rowOff>25794</xdr:rowOff>
    </xdr:to>
    <xdr:cxnSp macro="">
      <xdr:nvCxnSpPr>
        <xdr:cNvPr id="200" name="直線コネクタ 199"/>
        <xdr:cNvCxnSpPr/>
      </xdr:nvCxnSpPr>
      <xdr:spPr>
        <a:xfrm>
          <a:off x="1447800" y="14224712"/>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165144</xdr:rowOff>
    </xdr:from>
    <xdr:ext cx="762000" cy="259045"/>
    <xdr:sp macro="" textlink="">
      <xdr:nvSpPr>
        <xdr:cNvPr id="202" name="テキスト ボックス 201"/>
        <xdr:cNvSpPr txBox="1"/>
      </xdr:nvSpPr>
      <xdr:spPr>
        <a:xfrm>
          <a:off x="1955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110569</xdr:rowOff>
    </xdr:from>
    <xdr:ext cx="762000" cy="259045"/>
    <xdr:sp macro="" textlink="">
      <xdr:nvSpPr>
        <xdr:cNvPr id="204" name="テキスト ボックス 203"/>
        <xdr:cNvSpPr txBox="1"/>
      </xdr:nvSpPr>
      <xdr:spPr>
        <a:xfrm>
          <a:off x="1066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70010</xdr:rowOff>
    </xdr:from>
    <xdr:to>
      <xdr:col>23</xdr:col>
      <xdr:colOff>184150</xdr:colOff>
      <xdr:row>84</xdr:row>
      <xdr:rowOff>160</xdr:rowOff>
    </xdr:to>
    <xdr:sp macro="" textlink="">
      <xdr:nvSpPr>
        <xdr:cNvPr id="210" name="楕円 209"/>
        <xdr:cNvSpPr/>
      </xdr:nvSpPr>
      <xdr:spPr>
        <a:xfrm>
          <a:off x="4902200" y="143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42087</xdr:rowOff>
    </xdr:from>
    <xdr:ext cx="762000" cy="259045"/>
    <xdr:sp macro="" textlink="">
      <xdr:nvSpPr>
        <xdr:cNvPr id="211" name="人件費・物件費等の状況該当値テキスト"/>
        <xdr:cNvSpPr txBox="1"/>
      </xdr:nvSpPr>
      <xdr:spPr>
        <a:xfrm>
          <a:off x="5041900" y="142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165402</xdr:rowOff>
    </xdr:from>
    <xdr:to>
      <xdr:col>19</xdr:col>
      <xdr:colOff>184150</xdr:colOff>
      <xdr:row>83</xdr:row>
      <xdr:rowOff>95552</xdr:rowOff>
    </xdr:to>
    <xdr:sp macro="" textlink="">
      <xdr:nvSpPr>
        <xdr:cNvPr id="212" name="楕円 211"/>
        <xdr:cNvSpPr/>
      </xdr:nvSpPr>
      <xdr:spPr>
        <a:xfrm>
          <a:off x="4064000" y="1422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80329</xdr:rowOff>
    </xdr:from>
    <xdr:ext cx="736600" cy="259045"/>
    <xdr:sp macro="" textlink="">
      <xdr:nvSpPr>
        <xdr:cNvPr id="213" name="テキスト ボックス 212"/>
        <xdr:cNvSpPr txBox="1"/>
      </xdr:nvSpPr>
      <xdr:spPr>
        <a:xfrm>
          <a:off x="3733800" y="14310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49693</xdr:rowOff>
    </xdr:from>
    <xdr:to>
      <xdr:col>15</xdr:col>
      <xdr:colOff>133350</xdr:colOff>
      <xdr:row>83</xdr:row>
      <xdr:rowOff>151293</xdr:rowOff>
    </xdr:to>
    <xdr:sp macro="" textlink="">
      <xdr:nvSpPr>
        <xdr:cNvPr id="214" name="楕円 213"/>
        <xdr:cNvSpPr/>
      </xdr:nvSpPr>
      <xdr:spPr>
        <a:xfrm>
          <a:off x="3175000" y="1428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136070</xdr:rowOff>
    </xdr:from>
    <xdr:ext cx="762000" cy="259045"/>
    <xdr:sp macro="" textlink="">
      <xdr:nvSpPr>
        <xdr:cNvPr id="215" name="テキスト ボックス 214"/>
        <xdr:cNvSpPr txBox="1"/>
      </xdr:nvSpPr>
      <xdr:spPr>
        <a:xfrm>
          <a:off x="2844800" y="1436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146444</xdr:rowOff>
    </xdr:from>
    <xdr:to>
      <xdr:col>11</xdr:col>
      <xdr:colOff>82550</xdr:colOff>
      <xdr:row>83</xdr:row>
      <xdr:rowOff>76594</xdr:rowOff>
    </xdr:to>
    <xdr:sp macro="" textlink="">
      <xdr:nvSpPr>
        <xdr:cNvPr id="216" name="楕円 215"/>
        <xdr:cNvSpPr/>
      </xdr:nvSpPr>
      <xdr:spPr>
        <a:xfrm>
          <a:off x="2286000" y="1420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61371</xdr:rowOff>
    </xdr:from>
    <xdr:ext cx="762000" cy="259045"/>
    <xdr:sp macro="" textlink="">
      <xdr:nvSpPr>
        <xdr:cNvPr id="217" name="テキスト ボックス 216"/>
        <xdr:cNvSpPr txBox="1"/>
      </xdr:nvSpPr>
      <xdr:spPr>
        <a:xfrm>
          <a:off x="1955800" y="1429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115012</xdr:rowOff>
    </xdr:from>
    <xdr:to>
      <xdr:col>7</xdr:col>
      <xdr:colOff>31750</xdr:colOff>
      <xdr:row>83</xdr:row>
      <xdr:rowOff>45162</xdr:rowOff>
    </xdr:to>
    <xdr:sp macro="" textlink="">
      <xdr:nvSpPr>
        <xdr:cNvPr id="218" name="楕円 217"/>
        <xdr:cNvSpPr/>
      </xdr:nvSpPr>
      <xdr:spPr>
        <a:xfrm>
          <a:off x="1397000" y="1417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29939</xdr:rowOff>
    </xdr:from>
    <xdr:ext cx="762000" cy="259045"/>
    <xdr:sp macro="" textlink="">
      <xdr:nvSpPr>
        <xdr:cNvPr id="219" name="テキスト ボックス 218"/>
        <xdr:cNvSpPr txBox="1"/>
      </xdr:nvSpPr>
      <xdr:spPr>
        <a:xfrm>
          <a:off x="1066800" y="1426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ポイント減少となった。類似団体平均と同程度の水準となるよう、引き続き社会情勢の変化や国の公務員制度改革の動向等も踏まえ、給与制度の適正化を進めるとともに、人件費の抑制に努める。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83457</xdr:rowOff>
    </xdr:to>
    <xdr:cxnSp macro="">
      <xdr:nvCxnSpPr>
        <xdr:cNvPr id="255" name="直線コネクタ 254"/>
        <xdr:cNvCxnSpPr/>
      </xdr:nvCxnSpPr>
      <xdr:spPr>
        <a:xfrm flipV="1">
          <a:off x="16179800" y="1462223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83457</xdr:rowOff>
    </xdr:to>
    <xdr:cxnSp macro="">
      <xdr:nvCxnSpPr>
        <xdr:cNvPr id="258" name="直線コネクタ 257"/>
        <xdr:cNvCxnSpPr/>
      </xdr:nvCxnSpPr>
      <xdr:spPr>
        <a:xfrm>
          <a:off x="15290800" y="145705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14514</xdr:rowOff>
    </xdr:to>
    <xdr:cxnSp macro="">
      <xdr:nvCxnSpPr>
        <xdr:cNvPr id="261" name="直線コネクタ 260"/>
        <xdr:cNvCxnSpPr/>
      </xdr:nvCxnSpPr>
      <xdr:spPr>
        <a:xfrm flipV="1">
          <a:off x="14401800" y="145705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100693</xdr:rowOff>
    </xdr:to>
    <xdr:cxnSp macro="">
      <xdr:nvCxnSpPr>
        <xdr:cNvPr id="264" name="直線コネクタ 263"/>
        <xdr:cNvCxnSpPr/>
      </xdr:nvCxnSpPr>
      <xdr:spPr>
        <a:xfrm flipV="1">
          <a:off x="13512800" y="145877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4" name="楕円 273"/>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5" name="給与水準   （国との比較）該当値テキスト"/>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6" name="楕円 275"/>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77" name="テキスト ボックス 276"/>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8" name="楕円 277"/>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79" name="テキスト ボックス 278"/>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0" name="楕円 279"/>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1" name="テキスト ボックス 280"/>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2" name="楕円 281"/>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3" name="テキスト ボックス 282"/>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町合併以来、定員適正化計画（</a:t>
          </a:r>
          <a:r>
            <a:rPr kumimoji="1" lang="en-US" altLang="ja-JP" sz="1300">
              <a:latin typeface="ＭＳ Ｐゴシック" panose="020B0600070205080204" pitchFamily="50" charset="-128"/>
              <a:ea typeface="ＭＳ Ｐゴシック" panose="020B0600070205080204" pitchFamily="50" charset="-128"/>
            </a:rPr>
            <a:t>H17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）、定員適正化計画</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）、定員適正化計画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）、定員適正化計画</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R7</a:t>
          </a:r>
          <a:r>
            <a:rPr kumimoji="1" lang="ja-JP" altLang="en-US" sz="1300">
              <a:latin typeface="ＭＳ Ｐゴシック" panose="020B0600070205080204" pitchFamily="50" charset="-128"/>
              <a:ea typeface="ＭＳ Ｐゴシック" panose="020B0600070205080204" pitchFamily="50" charset="-128"/>
            </a:rPr>
            <a:t>）に基づき、勧奨退職の推進や採用の抑制により計画以上のペースで縮減してきた。近年はマンパワーの維持のため雇用の抑制を控えており、前年度比</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人増加したが、類似団体平均を下回っている状況にある。今後も民間委託等の推進を図るなど事務事業の見直しと適正人員の配置及び会計年度任用職員の活用を行い、より適切な定員管理に努める。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55608</xdr:rowOff>
    </xdr:from>
    <xdr:to>
      <xdr:col>81</xdr:col>
      <xdr:colOff>44450</xdr:colOff>
      <xdr:row>61</xdr:row>
      <xdr:rowOff>91803</xdr:rowOff>
    </xdr:to>
    <xdr:cxnSp macro="">
      <xdr:nvCxnSpPr>
        <xdr:cNvPr id="320" name="直線コネクタ 319"/>
        <xdr:cNvCxnSpPr/>
      </xdr:nvCxnSpPr>
      <xdr:spPr>
        <a:xfrm>
          <a:off x="16179800" y="10514058"/>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24584</xdr:rowOff>
    </xdr:from>
    <xdr:to>
      <xdr:col>77</xdr:col>
      <xdr:colOff>44450</xdr:colOff>
      <xdr:row>61</xdr:row>
      <xdr:rowOff>55608</xdr:rowOff>
    </xdr:to>
    <xdr:cxnSp macro="">
      <xdr:nvCxnSpPr>
        <xdr:cNvPr id="323" name="直線コネクタ 322"/>
        <xdr:cNvCxnSpPr/>
      </xdr:nvCxnSpPr>
      <xdr:spPr>
        <a:xfrm>
          <a:off x="15290800" y="104830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24584</xdr:rowOff>
    </xdr:from>
    <xdr:to>
      <xdr:col>72</xdr:col>
      <xdr:colOff>203200</xdr:colOff>
      <xdr:row>61</xdr:row>
      <xdr:rowOff>45266</xdr:rowOff>
    </xdr:to>
    <xdr:cxnSp macro="">
      <xdr:nvCxnSpPr>
        <xdr:cNvPr id="326" name="直線コネクタ 325"/>
        <xdr:cNvCxnSpPr/>
      </xdr:nvCxnSpPr>
      <xdr:spPr>
        <a:xfrm flipV="1">
          <a:off x="14401800" y="10483034"/>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34925</xdr:rowOff>
    </xdr:from>
    <xdr:to>
      <xdr:col>68</xdr:col>
      <xdr:colOff>152400</xdr:colOff>
      <xdr:row>61</xdr:row>
      <xdr:rowOff>45266</xdr:rowOff>
    </xdr:to>
    <xdr:cxnSp macro="">
      <xdr:nvCxnSpPr>
        <xdr:cNvPr id="329" name="直線コネクタ 328"/>
        <xdr:cNvCxnSpPr/>
      </xdr:nvCxnSpPr>
      <xdr:spPr>
        <a:xfrm>
          <a:off x="13512800" y="1049337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41003</xdr:rowOff>
    </xdr:from>
    <xdr:to>
      <xdr:col>81</xdr:col>
      <xdr:colOff>95250</xdr:colOff>
      <xdr:row>61</xdr:row>
      <xdr:rowOff>142603</xdr:rowOff>
    </xdr:to>
    <xdr:sp macro="" textlink="">
      <xdr:nvSpPr>
        <xdr:cNvPr id="339" name="楕円 338"/>
        <xdr:cNvSpPr/>
      </xdr:nvSpPr>
      <xdr:spPr>
        <a:xfrm>
          <a:off x="169672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57530</xdr:rowOff>
    </xdr:from>
    <xdr:ext cx="762000" cy="259045"/>
    <xdr:sp macro="" textlink="">
      <xdr:nvSpPr>
        <xdr:cNvPr id="340" name="定員管理の状況該当値テキスト"/>
        <xdr:cNvSpPr txBox="1"/>
      </xdr:nvSpPr>
      <xdr:spPr>
        <a:xfrm>
          <a:off x="171069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4808</xdr:rowOff>
    </xdr:from>
    <xdr:to>
      <xdr:col>77</xdr:col>
      <xdr:colOff>95250</xdr:colOff>
      <xdr:row>61</xdr:row>
      <xdr:rowOff>106408</xdr:rowOff>
    </xdr:to>
    <xdr:sp macro="" textlink="">
      <xdr:nvSpPr>
        <xdr:cNvPr id="341" name="楕円 340"/>
        <xdr:cNvSpPr/>
      </xdr:nvSpPr>
      <xdr:spPr>
        <a:xfrm>
          <a:off x="16129000" y="104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116585</xdr:rowOff>
    </xdr:from>
    <xdr:ext cx="736600" cy="259045"/>
    <xdr:sp macro="" textlink="">
      <xdr:nvSpPr>
        <xdr:cNvPr id="342" name="テキスト ボックス 341"/>
        <xdr:cNvSpPr txBox="1"/>
      </xdr:nvSpPr>
      <xdr:spPr>
        <a:xfrm>
          <a:off x="15798800" y="1023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145234</xdr:rowOff>
    </xdr:from>
    <xdr:to>
      <xdr:col>73</xdr:col>
      <xdr:colOff>44450</xdr:colOff>
      <xdr:row>61</xdr:row>
      <xdr:rowOff>75384</xdr:rowOff>
    </xdr:to>
    <xdr:sp macro="" textlink="">
      <xdr:nvSpPr>
        <xdr:cNvPr id="343" name="楕円 342"/>
        <xdr:cNvSpPr/>
      </xdr:nvSpPr>
      <xdr:spPr>
        <a:xfrm>
          <a:off x="15240000" y="104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85561</xdr:rowOff>
    </xdr:from>
    <xdr:ext cx="762000" cy="259045"/>
    <xdr:sp macro="" textlink="">
      <xdr:nvSpPr>
        <xdr:cNvPr id="344" name="テキスト ボックス 343"/>
        <xdr:cNvSpPr txBox="1"/>
      </xdr:nvSpPr>
      <xdr:spPr>
        <a:xfrm>
          <a:off x="14909800" y="1020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165916</xdr:rowOff>
    </xdr:from>
    <xdr:to>
      <xdr:col>68</xdr:col>
      <xdr:colOff>203200</xdr:colOff>
      <xdr:row>61</xdr:row>
      <xdr:rowOff>96066</xdr:rowOff>
    </xdr:to>
    <xdr:sp macro="" textlink="">
      <xdr:nvSpPr>
        <xdr:cNvPr id="345" name="楕円 344"/>
        <xdr:cNvSpPr/>
      </xdr:nvSpPr>
      <xdr:spPr>
        <a:xfrm>
          <a:off x="14351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106243</xdr:rowOff>
    </xdr:from>
    <xdr:ext cx="762000" cy="259045"/>
    <xdr:sp macro="" textlink="">
      <xdr:nvSpPr>
        <xdr:cNvPr id="346" name="テキスト ボックス 345"/>
        <xdr:cNvSpPr txBox="1"/>
      </xdr:nvSpPr>
      <xdr:spPr>
        <a:xfrm>
          <a:off x="14020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47" name="楕円 346"/>
        <xdr:cNvSpPr/>
      </xdr:nvSpPr>
      <xdr:spPr>
        <a:xfrm>
          <a:off x="13462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48" name="テキスト ボックス 347"/>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新規借入の際には交付税措置率の高い事業債（旧合併特例事業債（特例分）、臨時財政対策債）に厳選していることに加え、公営企業会計での起債償還が進んでいることに伴う繰入金の大幅な減少によ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類似団体平均をやや上回ったものの、引き続き交付税措置率の高い有利な起債を発行するなど、財務体質の改善に努める。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19896</xdr:rowOff>
    </xdr:from>
    <xdr:to>
      <xdr:col>81</xdr:col>
      <xdr:colOff>44450</xdr:colOff>
      <xdr:row>41</xdr:row>
      <xdr:rowOff>44027</xdr:rowOff>
    </xdr:to>
    <xdr:cxnSp macro="">
      <xdr:nvCxnSpPr>
        <xdr:cNvPr id="381" name="直線コネクタ 380"/>
        <xdr:cNvCxnSpPr/>
      </xdr:nvCxnSpPr>
      <xdr:spPr>
        <a:xfrm flipV="1">
          <a:off x="16179800" y="704934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60113</xdr:rowOff>
    </xdr:to>
    <xdr:cxnSp macro="">
      <xdr:nvCxnSpPr>
        <xdr:cNvPr id="384" name="直線コネクタ 383"/>
        <xdr:cNvCxnSpPr/>
      </xdr:nvCxnSpPr>
      <xdr:spPr>
        <a:xfrm flipV="1">
          <a:off x="15290800" y="70734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76200</xdr:rowOff>
    </xdr:to>
    <xdr:cxnSp macro="">
      <xdr:nvCxnSpPr>
        <xdr:cNvPr id="387" name="直線コネクタ 386"/>
        <xdr:cNvCxnSpPr/>
      </xdr:nvCxnSpPr>
      <xdr:spPr>
        <a:xfrm flipV="1">
          <a:off x="14401800" y="70895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108373</xdr:rowOff>
    </xdr:to>
    <xdr:cxnSp macro="">
      <xdr:nvCxnSpPr>
        <xdr:cNvPr id="390" name="直線コネクタ 389"/>
        <xdr:cNvCxnSpPr/>
      </xdr:nvCxnSpPr>
      <xdr:spPr>
        <a:xfrm flipV="1">
          <a:off x="13512800" y="71056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400" name="楕円 399"/>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401" name="公債費負担の状況該当値テキスト"/>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2" name="楕円 401"/>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3" name="テキスト ボックス 402"/>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4" name="楕円 403"/>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05" name="テキスト ボックス 404"/>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6" name="楕円 405"/>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407" name="テキスト ボックス 406"/>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08" name="楕円 407"/>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409" name="テキスト ボックス 408"/>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将来負担比率は、施設整備事業などの実施に伴う地方債現在高の増により、前年度から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地方債残高と基金残高の動向は将来負担比率に大きな影響を及ぼすものであることから、可能な限り基金などの確保を図るとともに、引き続き定員管理の適正化や事務事業の見直しなどの実践に努める。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5503</xdr:rowOff>
    </xdr:from>
    <xdr:to>
      <xdr:col>81</xdr:col>
      <xdr:colOff>44450</xdr:colOff>
      <xdr:row>16</xdr:row>
      <xdr:rowOff>104704</xdr:rowOff>
    </xdr:to>
    <xdr:cxnSp macro="">
      <xdr:nvCxnSpPr>
        <xdr:cNvPr id="443" name="直線コネクタ 442"/>
        <xdr:cNvCxnSpPr/>
      </xdr:nvCxnSpPr>
      <xdr:spPr>
        <a:xfrm>
          <a:off x="16179800" y="2748703"/>
          <a:ext cx="838200" cy="9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5503</xdr:rowOff>
    </xdr:from>
    <xdr:to>
      <xdr:col>77</xdr:col>
      <xdr:colOff>44450</xdr:colOff>
      <xdr:row>16</xdr:row>
      <xdr:rowOff>14887</xdr:rowOff>
    </xdr:to>
    <xdr:cxnSp macro="">
      <xdr:nvCxnSpPr>
        <xdr:cNvPr id="446" name="直線コネクタ 445"/>
        <xdr:cNvCxnSpPr/>
      </xdr:nvCxnSpPr>
      <xdr:spPr>
        <a:xfrm flipV="1">
          <a:off x="15290800" y="2748703"/>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14887</xdr:rowOff>
    </xdr:from>
    <xdr:to>
      <xdr:col>72</xdr:col>
      <xdr:colOff>203200</xdr:colOff>
      <xdr:row>16</xdr:row>
      <xdr:rowOff>167710</xdr:rowOff>
    </xdr:to>
    <xdr:cxnSp macro="">
      <xdr:nvCxnSpPr>
        <xdr:cNvPr id="449" name="直線コネクタ 448"/>
        <xdr:cNvCxnSpPr/>
      </xdr:nvCxnSpPr>
      <xdr:spPr>
        <a:xfrm flipV="1">
          <a:off x="14401800" y="275808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167710</xdr:rowOff>
    </xdr:from>
    <xdr:to>
      <xdr:col>68</xdr:col>
      <xdr:colOff>152400</xdr:colOff>
      <xdr:row>18</xdr:row>
      <xdr:rowOff>36618</xdr:rowOff>
    </xdr:to>
    <xdr:cxnSp macro="">
      <xdr:nvCxnSpPr>
        <xdr:cNvPr id="452" name="直線コネクタ 451"/>
        <xdr:cNvCxnSpPr/>
      </xdr:nvCxnSpPr>
      <xdr:spPr>
        <a:xfrm flipV="1">
          <a:off x="13512800" y="2910910"/>
          <a:ext cx="889000" cy="21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5" name="フローチャート: 判断 454"/>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6" name="テキスト ボックス 455"/>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53904</xdr:rowOff>
    </xdr:from>
    <xdr:to>
      <xdr:col>81</xdr:col>
      <xdr:colOff>95250</xdr:colOff>
      <xdr:row>16</xdr:row>
      <xdr:rowOff>155504</xdr:rowOff>
    </xdr:to>
    <xdr:sp macro="" textlink="">
      <xdr:nvSpPr>
        <xdr:cNvPr id="462" name="楕円 461"/>
        <xdr:cNvSpPr/>
      </xdr:nvSpPr>
      <xdr:spPr>
        <a:xfrm>
          <a:off x="16967200" y="27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25981</xdr:rowOff>
    </xdr:from>
    <xdr:ext cx="762000" cy="259045"/>
    <xdr:sp macro="" textlink="">
      <xdr:nvSpPr>
        <xdr:cNvPr id="463" name="将来負担の状況該当値テキスト"/>
        <xdr:cNvSpPr txBox="1"/>
      </xdr:nvSpPr>
      <xdr:spPr>
        <a:xfrm>
          <a:off x="17106900" y="27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126153</xdr:rowOff>
    </xdr:from>
    <xdr:to>
      <xdr:col>77</xdr:col>
      <xdr:colOff>95250</xdr:colOff>
      <xdr:row>16</xdr:row>
      <xdr:rowOff>56303</xdr:rowOff>
    </xdr:to>
    <xdr:sp macro="" textlink="">
      <xdr:nvSpPr>
        <xdr:cNvPr id="464" name="楕円 463"/>
        <xdr:cNvSpPr/>
      </xdr:nvSpPr>
      <xdr:spPr>
        <a:xfrm>
          <a:off x="16129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41080</xdr:rowOff>
    </xdr:from>
    <xdr:ext cx="736600" cy="259045"/>
    <xdr:sp macro="" textlink="">
      <xdr:nvSpPr>
        <xdr:cNvPr id="465" name="テキスト ボックス 464"/>
        <xdr:cNvSpPr txBox="1"/>
      </xdr:nvSpPr>
      <xdr:spPr>
        <a:xfrm>
          <a:off x="15798800" y="2784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135537</xdr:rowOff>
    </xdr:from>
    <xdr:to>
      <xdr:col>73</xdr:col>
      <xdr:colOff>44450</xdr:colOff>
      <xdr:row>16</xdr:row>
      <xdr:rowOff>65687</xdr:rowOff>
    </xdr:to>
    <xdr:sp macro="" textlink="">
      <xdr:nvSpPr>
        <xdr:cNvPr id="466" name="楕円 465"/>
        <xdr:cNvSpPr/>
      </xdr:nvSpPr>
      <xdr:spPr>
        <a:xfrm>
          <a:off x="15240000" y="270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50464</xdr:rowOff>
    </xdr:from>
    <xdr:ext cx="762000" cy="259045"/>
    <xdr:sp macro="" textlink="">
      <xdr:nvSpPr>
        <xdr:cNvPr id="467" name="テキスト ボックス 466"/>
        <xdr:cNvSpPr txBox="1"/>
      </xdr:nvSpPr>
      <xdr:spPr>
        <a:xfrm>
          <a:off x="14909800" y="279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116910</xdr:rowOff>
    </xdr:from>
    <xdr:to>
      <xdr:col>68</xdr:col>
      <xdr:colOff>203200</xdr:colOff>
      <xdr:row>17</xdr:row>
      <xdr:rowOff>47060</xdr:rowOff>
    </xdr:to>
    <xdr:sp macro="" textlink="">
      <xdr:nvSpPr>
        <xdr:cNvPr id="468" name="楕円 467"/>
        <xdr:cNvSpPr/>
      </xdr:nvSpPr>
      <xdr:spPr>
        <a:xfrm>
          <a:off x="14351000" y="28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31837</xdr:rowOff>
    </xdr:from>
    <xdr:ext cx="762000" cy="259045"/>
    <xdr:sp macro="" textlink="">
      <xdr:nvSpPr>
        <xdr:cNvPr id="469" name="テキスト ボックス 468"/>
        <xdr:cNvSpPr txBox="1"/>
      </xdr:nvSpPr>
      <xdr:spPr>
        <a:xfrm>
          <a:off x="14020800" y="294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157268</xdr:rowOff>
    </xdr:from>
    <xdr:to>
      <xdr:col>64</xdr:col>
      <xdr:colOff>152400</xdr:colOff>
      <xdr:row>18</xdr:row>
      <xdr:rowOff>87418</xdr:rowOff>
    </xdr:to>
    <xdr:sp macro="" textlink="">
      <xdr:nvSpPr>
        <xdr:cNvPr id="470" name="楕円 469"/>
        <xdr:cNvSpPr/>
      </xdr:nvSpPr>
      <xdr:spPr>
        <a:xfrm>
          <a:off x="13462000" y="30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72195</xdr:rowOff>
    </xdr:from>
    <xdr:ext cx="762000" cy="259045"/>
    <xdr:sp macro="" textlink="">
      <xdr:nvSpPr>
        <xdr:cNvPr id="471" name="テキスト ボックス 470"/>
        <xdr:cNvSpPr txBox="1"/>
      </xdr:nvSpPr>
      <xdr:spPr>
        <a:xfrm>
          <a:off x="13131800" y="315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87,729
82,988
481.62
51,005,966
49,163,482
1,554,126
26,375,910
45,722,359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人件費については、主に地域手当、勤勉手当の引き上げにより増加したため、経常収支比率は前年度と比較して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今後も定員適正化計画に基づく職員数の削減を進めるとともに、時間外勤務手当等の削減により一層努める。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120142</xdr:rowOff>
    </xdr:to>
    <xdr:cxnSp macro="">
      <xdr:nvCxnSpPr>
        <xdr:cNvPr id="64" name="直線コネクタ 63"/>
        <xdr:cNvCxnSpPr/>
      </xdr:nvCxnSpPr>
      <xdr:spPr>
        <a:xfrm>
          <a:off x="3987800" y="643636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92710</xdr:rowOff>
    </xdr:to>
    <xdr:cxnSp macro="">
      <xdr:nvCxnSpPr>
        <xdr:cNvPr id="67" name="直線コネクタ 66"/>
        <xdr:cNvCxnSpPr/>
      </xdr:nvCxnSpPr>
      <xdr:spPr>
        <a:xfrm>
          <a:off x="3098800" y="63814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10414</xdr:rowOff>
    </xdr:from>
    <xdr:to>
      <xdr:col>15</xdr:col>
      <xdr:colOff>98425</xdr:colOff>
      <xdr:row>37</xdr:row>
      <xdr:rowOff>37846</xdr:rowOff>
    </xdr:to>
    <xdr:cxnSp macro="">
      <xdr:nvCxnSpPr>
        <xdr:cNvPr id="70" name="直線コネクタ 69"/>
        <xdr:cNvCxnSpPr/>
      </xdr:nvCxnSpPr>
      <xdr:spPr>
        <a:xfrm>
          <a:off x="2209800" y="63540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124714</xdr:rowOff>
    </xdr:to>
    <xdr:cxnSp macro="">
      <xdr:nvCxnSpPr>
        <xdr:cNvPr id="73" name="直線コネクタ 72"/>
        <xdr:cNvCxnSpPr/>
      </xdr:nvCxnSpPr>
      <xdr:spPr>
        <a:xfrm flipV="1">
          <a:off x="1320800" y="635406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158496</xdr:rowOff>
    </xdr:from>
    <xdr:to>
      <xdr:col>15</xdr:col>
      <xdr:colOff>149225</xdr:colOff>
      <xdr:row>37</xdr:row>
      <xdr:rowOff>88646</xdr:rowOff>
    </xdr:to>
    <xdr:sp macro="" textlink="">
      <xdr:nvSpPr>
        <xdr:cNvPr id="87" name="楕円 86"/>
        <xdr:cNvSpPr/>
      </xdr:nvSpPr>
      <xdr:spPr>
        <a:xfrm>
          <a:off x="3048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88" name="テキスト ボックス 87"/>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90" name="テキスト ボックス 89"/>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物件費の経常収支比率は、前年度比で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ポイントの増となり、類似団体平均より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広い面積を有するためごみ収集運搬業務の負担や、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町合併による複数施設の運営などが依然として大きな割合を占めていることから、今後も民間委託等による事務事業の見直しや施設の統廃合を含めた行財政改革を実践し、歳出削減に努める。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39370</xdr:rowOff>
    </xdr:from>
    <xdr:to>
      <xdr:col>82</xdr:col>
      <xdr:colOff>107950</xdr:colOff>
      <xdr:row>15</xdr:row>
      <xdr:rowOff>130810</xdr:rowOff>
    </xdr:to>
    <xdr:cxnSp macro="">
      <xdr:nvCxnSpPr>
        <xdr:cNvPr id="125" name="直線コネクタ 124"/>
        <xdr:cNvCxnSpPr/>
      </xdr:nvCxnSpPr>
      <xdr:spPr>
        <a:xfrm>
          <a:off x="15671800" y="261112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39370</xdr:rowOff>
    </xdr:from>
    <xdr:to>
      <xdr:col>78</xdr:col>
      <xdr:colOff>69850</xdr:colOff>
      <xdr:row>15</xdr:row>
      <xdr:rowOff>62230</xdr:rowOff>
    </xdr:to>
    <xdr:cxnSp macro="">
      <xdr:nvCxnSpPr>
        <xdr:cNvPr id="128" name="直線コネクタ 127"/>
        <xdr:cNvCxnSpPr/>
      </xdr:nvCxnSpPr>
      <xdr:spPr>
        <a:xfrm flipV="1">
          <a:off x="14782800" y="261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142240</xdr:rowOff>
    </xdr:from>
    <xdr:to>
      <xdr:col>73</xdr:col>
      <xdr:colOff>180975</xdr:colOff>
      <xdr:row>15</xdr:row>
      <xdr:rowOff>62230</xdr:rowOff>
    </xdr:to>
    <xdr:cxnSp macro="">
      <xdr:nvCxnSpPr>
        <xdr:cNvPr id="131" name="直線コネクタ 130"/>
        <xdr:cNvCxnSpPr/>
      </xdr:nvCxnSpPr>
      <xdr:spPr>
        <a:xfrm>
          <a:off x="13893800" y="2542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142240</xdr:rowOff>
    </xdr:from>
    <xdr:to>
      <xdr:col>69</xdr:col>
      <xdr:colOff>92075</xdr:colOff>
      <xdr:row>15</xdr:row>
      <xdr:rowOff>62230</xdr:rowOff>
    </xdr:to>
    <xdr:cxnSp macro="">
      <xdr:nvCxnSpPr>
        <xdr:cNvPr id="134" name="直線コネクタ 133"/>
        <xdr:cNvCxnSpPr/>
      </xdr:nvCxnSpPr>
      <xdr:spPr>
        <a:xfrm flipV="1">
          <a:off x="13004800" y="2542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4" name="楕円 143"/>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5" name="物件費該当値テキスト"/>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160020</xdr:rowOff>
    </xdr:from>
    <xdr:to>
      <xdr:col>78</xdr:col>
      <xdr:colOff>120650</xdr:colOff>
      <xdr:row>15</xdr:row>
      <xdr:rowOff>90170</xdr:rowOff>
    </xdr:to>
    <xdr:sp macro="" textlink="">
      <xdr:nvSpPr>
        <xdr:cNvPr id="146" name="楕円 145"/>
        <xdr:cNvSpPr/>
      </xdr:nvSpPr>
      <xdr:spPr>
        <a:xfrm>
          <a:off x="15621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100347</xdr:rowOff>
    </xdr:from>
    <xdr:ext cx="736600" cy="259045"/>
    <xdr:sp macro="" textlink="">
      <xdr:nvSpPr>
        <xdr:cNvPr id="147" name="テキスト ボックス 146"/>
        <xdr:cNvSpPr txBox="1"/>
      </xdr:nvSpPr>
      <xdr:spPr>
        <a:xfrm>
          <a:off x="15290800" y="232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48" name="楕円 147"/>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49" name="テキスト ボックス 148"/>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91440</xdr:rowOff>
    </xdr:from>
    <xdr:to>
      <xdr:col>69</xdr:col>
      <xdr:colOff>142875</xdr:colOff>
      <xdr:row>15</xdr:row>
      <xdr:rowOff>21590</xdr:rowOff>
    </xdr:to>
    <xdr:sp macro="" textlink="">
      <xdr:nvSpPr>
        <xdr:cNvPr id="150" name="楕円 149"/>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31767</xdr:rowOff>
    </xdr:from>
    <xdr:ext cx="762000" cy="259045"/>
    <xdr:sp macro="" textlink="">
      <xdr:nvSpPr>
        <xdr:cNvPr id="151" name="テキスト ボックス 150"/>
        <xdr:cNvSpPr txBox="1"/>
      </xdr:nvSpPr>
      <xdr:spPr>
        <a:xfrm>
          <a:off x="13512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xdr:rowOff>
    </xdr:from>
    <xdr:to>
      <xdr:col>65</xdr:col>
      <xdr:colOff>53975</xdr:colOff>
      <xdr:row>15</xdr:row>
      <xdr:rowOff>113030</xdr:rowOff>
    </xdr:to>
    <xdr:sp macro="" textlink="">
      <xdr:nvSpPr>
        <xdr:cNvPr id="152" name="楕円 151"/>
        <xdr:cNvSpPr/>
      </xdr:nvSpPr>
      <xdr:spPr>
        <a:xfrm>
          <a:off x="12954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123207</xdr:rowOff>
    </xdr:from>
    <xdr:ext cx="762000" cy="259045"/>
    <xdr:sp macro="" textlink="">
      <xdr:nvSpPr>
        <xdr:cNvPr id="153" name="テキスト ボックス 152"/>
        <xdr:cNvSpPr txBox="1"/>
      </xdr:nvSpPr>
      <xdr:spPr>
        <a:xfrm>
          <a:off x="12623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費は、障害福祉サービス給付事業費の増などにより増加したことにより、</a:t>
          </a:r>
          <a:r>
            <a:rPr kumimoji="1" lang="ja-JP" altLang="en-US" sz="1300">
              <a:latin typeface="ＭＳ Ｐゴシック" panose="020B0600070205080204" pitchFamily="50" charset="-128"/>
              <a:ea typeface="ＭＳ Ｐゴシック" panose="020B0600070205080204" pitchFamily="50" charset="-128"/>
            </a:rPr>
            <a:t>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少子化が進み、児童福祉費等に係る扶助費の減少は見込まれるが、一方で高齢化による老人福祉費等による扶助費の増加が見込まれることから、事業見直しにより適度なサービス水準と経費のバランスに留意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61</xdr:row>
      <xdr:rowOff>44450</xdr:rowOff>
    </xdr:to>
    <xdr:cxnSp macro="">
      <xdr:nvCxnSpPr>
        <xdr:cNvPr id="181" name="直線コネクタ 180"/>
        <xdr:cNvCxnSpPr/>
      </xdr:nvCxnSpPr>
      <xdr:spPr>
        <a:xfrm flipV="1">
          <a:off x="4826000" y="92837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16527</xdr:rowOff>
    </xdr:from>
    <xdr:ext cx="762000" cy="259045"/>
    <xdr:sp macro="" textlink="">
      <xdr:nvSpPr>
        <xdr:cNvPr id="182" name="扶助費最小値テキスト"/>
        <xdr:cNvSpPr txBox="1"/>
      </xdr:nvSpPr>
      <xdr:spPr>
        <a:xfrm>
          <a:off x="4914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44450</xdr:rowOff>
    </xdr:from>
    <xdr:to>
      <xdr:col>24</xdr:col>
      <xdr:colOff>114300</xdr:colOff>
      <xdr:row>61</xdr:row>
      <xdr:rowOff>44450</xdr:rowOff>
    </xdr:to>
    <xdr:cxnSp macro="">
      <xdr:nvCxnSpPr>
        <xdr:cNvPr id="183" name="直線コネクタ 182"/>
        <xdr:cNvCxnSpPr/>
      </xdr:nvCxnSpPr>
      <xdr:spPr>
        <a:xfrm>
          <a:off x="4737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4" name="扶助費最大値テキスト"/>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5" name="直線コネクタ 184"/>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55</xdr:row>
      <xdr:rowOff>57150</xdr:rowOff>
    </xdr:to>
    <xdr:cxnSp macro="">
      <xdr:nvCxnSpPr>
        <xdr:cNvPr id="186" name="直線コネクタ 185"/>
        <xdr:cNvCxnSpPr/>
      </xdr:nvCxnSpPr>
      <xdr:spPr>
        <a:xfrm>
          <a:off x="3987800" y="92710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7"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88" name="フローチャート: 判断 187"/>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95250</xdr:rowOff>
    </xdr:from>
    <xdr:to>
      <xdr:col>19</xdr:col>
      <xdr:colOff>187325</xdr:colOff>
      <xdr:row>54</xdr:row>
      <xdr:rowOff>12700</xdr:rowOff>
    </xdr:to>
    <xdr:cxnSp macro="">
      <xdr:nvCxnSpPr>
        <xdr:cNvPr id="189" name="直線コネクタ 188"/>
        <xdr:cNvCxnSpPr/>
      </xdr:nvCxnSpPr>
      <xdr:spPr>
        <a:xfrm>
          <a:off x="3098800" y="9182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63500</xdr:rowOff>
    </xdr:from>
    <xdr:to>
      <xdr:col>20</xdr:col>
      <xdr:colOff>38100</xdr:colOff>
      <xdr:row>56</xdr:row>
      <xdr:rowOff>165100</xdr:rowOff>
    </xdr:to>
    <xdr:sp macro="" textlink="">
      <xdr:nvSpPr>
        <xdr:cNvPr id="190" name="フローチャート: 判断 189"/>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149877</xdr:rowOff>
    </xdr:from>
    <xdr:ext cx="736600" cy="259045"/>
    <xdr:sp macro="" textlink="">
      <xdr:nvSpPr>
        <xdr:cNvPr id="191" name="テキスト ボックス 190"/>
        <xdr:cNvSpPr txBox="1"/>
      </xdr:nvSpPr>
      <xdr:spPr>
        <a:xfrm>
          <a:off x="3606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44450</xdr:rowOff>
    </xdr:from>
    <xdr:to>
      <xdr:col>15</xdr:col>
      <xdr:colOff>98425</xdr:colOff>
      <xdr:row>53</xdr:row>
      <xdr:rowOff>95250</xdr:rowOff>
    </xdr:to>
    <xdr:cxnSp macro="">
      <xdr:nvCxnSpPr>
        <xdr:cNvPr id="192" name="直線コネクタ 191"/>
        <xdr:cNvCxnSpPr/>
      </xdr:nvCxnSpPr>
      <xdr:spPr>
        <a:xfrm>
          <a:off x="2209800" y="913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146050</xdr:rowOff>
    </xdr:from>
    <xdr:to>
      <xdr:col>15</xdr:col>
      <xdr:colOff>149225</xdr:colOff>
      <xdr:row>56</xdr:row>
      <xdr:rowOff>76200</xdr:rowOff>
    </xdr:to>
    <xdr:sp macro="" textlink="">
      <xdr:nvSpPr>
        <xdr:cNvPr id="193" name="フローチャート: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44450</xdr:rowOff>
    </xdr:from>
    <xdr:to>
      <xdr:col>11</xdr:col>
      <xdr:colOff>9525</xdr:colOff>
      <xdr:row>53</xdr:row>
      <xdr:rowOff>95250</xdr:rowOff>
    </xdr:to>
    <xdr:cxnSp macro="">
      <xdr:nvCxnSpPr>
        <xdr:cNvPr id="195" name="直線コネクタ 194"/>
        <xdr:cNvCxnSpPr/>
      </xdr:nvCxnSpPr>
      <xdr:spPr>
        <a:xfrm flipV="1">
          <a:off x="1320800" y="9131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196" name="フローチャート: 判断 195"/>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7" name="テキスト ボックス 196"/>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158750</xdr:rowOff>
    </xdr:from>
    <xdr:to>
      <xdr:col>6</xdr:col>
      <xdr:colOff>171450</xdr:colOff>
      <xdr:row>56</xdr:row>
      <xdr:rowOff>88900</xdr:rowOff>
    </xdr:to>
    <xdr:sp macro="" textlink="">
      <xdr:nvSpPr>
        <xdr:cNvPr id="198" name="フローチャート: 判断 197"/>
        <xdr:cNvSpPr/>
      </xdr:nvSpPr>
      <xdr:spPr>
        <a:xfrm>
          <a:off x="1270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199" name="テキスト ボックス 198"/>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6350</xdr:rowOff>
    </xdr:from>
    <xdr:to>
      <xdr:col>24</xdr:col>
      <xdr:colOff>76200</xdr:colOff>
      <xdr:row>55</xdr:row>
      <xdr:rowOff>107950</xdr:rowOff>
    </xdr:to>
    <xdr:sp macro="" textlink="">
      <xdr:nvSpPr>
        <xdr:cNvPr id="205" name="楕円 204"/>
        <xdr:cNvSpPr/>
      </xdr:nvSpPr>
      <xdr:spPr>
        <a:xfrm>
          <a:off x="4775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22877</xdr:rowOff>
    </xdr:from>
    <xdr:ext cx="762000" cy="259045"/>
    <xdr:sp macro="" textlink="">
      <xdr:nvSpPr>
        <xdr:cNvPr id="206" name="扶助費該当値テキスト"/>
        <xdr:cNvSpPr txBox="1"/>
      </xdr:nvSpPr>
      <xdr:spPr>
        <a:xfrm>
          <a:off x="4914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44450</xdr:rowOff>
    </xdr:from>
    <xdr:to>
      <xdr:col>15</xdr:col>
      <xdr:colOff>149225</xdr:colOff>
      <xdr:row>53</xdr:row>
      <xdr:rowOff>146050</xdr:rowOff>
    </xdr:to>
    <xdr:sp macro="" textlink="">
      <xdr:nvSpPr>
        <xdr:cNvPr id="209" name="楕円 208"/>
        <xdr:cNvSpPr/>
      </xdr:nvSpPr>
      <xdr:spPr>
        <a:xfrm>
          <a:off x="3048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156227</xdr:rowOff>
    </xdr:from>
    <xdr:ext cx="762000" cy="259045"/>
    <xdr:sp macro="" textlink="">
      <xdr:nvSpPr>
        <xdr:cNvPr id="210" name="テキスト ボックス 209"/>
        <xdr:cNvSpPr txBox="1"/>
      </xdr:nvSpPr>
      <xdr:spPr>
        <a:xfrm>
          <a:off x="2717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165100</xdr:rowOff>
    </xdr:from>
    <xdr:to>
      <xdr:col>11</xdr:col>
      <xdr:colOff>60325</xdr:colOff>
      <xdr:row>53</xdr:row>
      <xdr:rowOff>95250</xdr:rowOff>
    </xdr:to>
    <xdr:sp macro="" textlink="">
      <xdr:nvSpPr>
        <xdr:cNvPr id="211" name="楕円 210"/>
        <xdr:cNvSpPr/>
      </xdr:nvSpPr>
      <xdr:spPr>
        <a:xfrm>
          <a:off x="2159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105427</xdr:rowOff>
    </xdr:from>
    <xdr:ext cx="762000" cy="259045"/>
    <xdr:sp macro="" textlink="">
      <xdr:nvSpPr>
        <xdr:cNvPr id="212" name="テキスト ボックス 211"/>
        <xdr:cNvSpPr txBox="1"/>
      </xdr:nvSpPr>
      <xdr:spPr>
        <a:xfrm>
          <a:off x="18288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44450</xdr:rowOff>
    </xdr:from>
    <xdr:to>
      <xdr:col>6</xdr:col>
      <xdr:colOff>171450</xdr:colOff>
      <xdr:row>53</xdr:row>
      <xdr:rowOff>146050</xdr:rowOff>
    </xdr:to>
    <xdr:sp macro="" textlink="">
      <xdr:nvSpPr>
        <xdr:cNvPr id="213" name="楕円 212"/>
        <xdr:cNvSpPr/>
      </xdr:nvSpPr>
      <xdr:spPr>
        <a:xfrm>
          <a:off x="1270000" y="91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156227</xdr:rowOff>
    </xdr:from>
    <xdr:ext cx="762000" cy="259045"/>
    <xdr:sp macro="" textlink="">
      <xdr:nvSpPr>
        <xdr:cNvPr id="214" name="テキスト ボックス 213"/>
        <xdr:cNvSpPr txBox="1"/>
      </xdr:nvSpPr>
      <xdr:spPr>
        <a:xfrm>
          <a:off x="9398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特別会計への繰出金は、後期高齢者医療事業への繰出金が増加したものの、介護保険事業や国民健康保険</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事業への繰出金が減少したことが影響し、前年度と比較して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今後も特別会計、企業会計においては独立採算制を念頭においた健全化に努め、赤字補填のための繰出金の削減に努める。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4" name="直線コネクタ 243"/>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7"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48" name="直線コネクタ 247"/>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113393</xdr:rowOff>
    </xdr:to>
    <xdr:cxnSp macro="">
      <xdr:nvCxnSpPr>
        <xdr:cNvPr id="249" name="直線コネクタ 248"/>
        <xdr:cNvCxnSpPr/>
      </xdr:nvCxnSpPr>
      <xdr:spPr>
        <a:xfrm flipV="1">
          <a:off x="15671800" y="9842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154412</xdr:rowOff>
    </xdr:from>
    <xdr:ext cx="762000" cy="259045"/>
    <xdr:sp macro="" textlink="">
      <xdr:nvSpPr>
        <xdr:cNvPr id="250" name="その他平均値テキスト"/>
        <xdr:cNvSpPr txBox="1"/>
      </xdr:nvSpPr>
      <xdr:spPr>
        <a:xfrm>
          <a:off x="16598900" y="9927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1" name="フローチャート: 判断 250"/>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113393</xdr:rowOff>
    </xdr:to>
    <xdr:cxnSp macro="">
      <xdr:nvCxnSpPr>
        <xdr:cNvPr id="252" name="直線コネクタ 251"/>
        <xdr:cNvCxnSpPr/>
      </xdr:nvCxnSpPr>
      <xdr:spPr>
        <a:xfrm>
          <a:off x="14782800" y="9864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3" name="フローチャート: 判断 252"/>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54" name="テキスト ボックス 253"/>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57</xdr:row>
      <xdr:rowOff>91622</xdr:rowOff>
    </xdr:to>
    <xdr:cxnSp macro="">
      <xdr:nvCxnSpPr>
        <xdr:cNvPr id="255" name="直線コネクタ 254"/>
        <xdr:cNvCxnSpPr/>
      </xdr:nvCxnSpPr>
      <xdr:spPr>
        <a:xfrm>
          <a:off x="13893800" y="97880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6" name="フローチャート: 判断 255"/>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57" name="テキスト ボックス 256"/>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15422</xdr:rowOff>
    </xdr:from>
    <xdr:to>
      <xdr:col>69</xdr:col>
      <xdr:colOff>92075</xdr:colOff>
      <xdr:row>57</xdr:row>
      <xdr:rowOff>69850</xdr:rowOff>
    </xdr:to>
    <xdr:cxnSp macro="">
      <xdr:nvCxnSpPr>
        <xdr:cNvPr id="258" name="直線コネクタ 257"/>
        <xdr:cNvCxnSpPr/>
      </xdr:nvCxnSpPr>
      <xdr:spPr>
        <a:xfrm flipV="1">
          <a:off x="13004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59" name="フローチャート: 判断 258"/>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0" name="テキスト ボックス 259"/>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1" name="フローチャート: 判断 260"/>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2" name="テキスト ボックス 261"/>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8" name="楕円 267"/>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69" name="その他該当値テキスト"/>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62593</xdr:rowOff>
    </xdr:from>
    <xdr:to>
      <xdr:col>78</xdr:col>
      <xdr:colOff>120650</xdr:colOff>
      <xdr:row>57</xdr:row>
      <xdr:rowOff>164193</xdr:rowOff>
    </xdr:to>
    <xdr:sp macro="" textlink="">
      <xdr:nvSpPr>
        <xdr:cNvPr id="270" name="楕円 269"/>
        <xdr:cNvSpPr/>
      </xdr:nvSpPr>
      <xdr:spPr>
        <a:xfrm>
          <a:off x="15621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2920</xdr:rowOff>
    </xdr:from>
    <xdr:ext cx="736600" cy="259045"/>
    <xdr:sp macro="" textlink="">
      <xdr:nvSpPr>
        <xdr:cNvPr id="271" name="テキスト ボックス 270"/>
        <xdr:cNvSpPr txBox="1"/>
      </xdr:nvSpPr>
      <xdr:spPr>
        <a:xfrm>
          <a:off x="15290800" y="960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2" name="楕円 271"/>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152599</xdr:rowOff>
    </xdr:from>
    <xdr:ext cx="762000" cy="259045"/>
    <xdr:sp macro="" textlink="">
      <xdr:nvSpPr>
        <xdr:cNvPr id="273" name="テキスト ボックス 272"/>
        <xdr:cNvSpPr txBox="1"/>
      </xdr:nvSpPr>
      <xdr:spPr>
        <a:xfrm>
          <a:off x="14401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4" name="楕円 273"/>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76399</xdr:rowOff>
    </xdr:from>
    <xdr:ext cx="762000" cy="259045"/>
    <xdr:sp macro="" textlink="">
      <xdr:nvSpPr>
        <xdr:cNvPr id="275" name="テキスト ボックス 274"/>
        <xdr:cNvSpPr txBox="1"/>
      </xdr:nvSpPr>
      <xdr:spPr>
        <a:xfrm>
          <a:off x="135128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6" name="楕円 275"/>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7" name="テキスト ボックス 276"/>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補助費等その他に係る経常収支比率が類似団体よりも上回るのは、一部事務組合の公立病院への補助金が多額になっているためである。</a:t>
          </a:r>
        </a:p>
        <a:p>
          <a:r>
            <a:rPr kumimoji="1" lang="ja-JP" altLang="en-US" sz="1300">
              <a:latin typeface="ＭＳ Ｐゴシック" panose="020B0600070205080204" pitchFamily="50" charset="-128"/>
              <a:ea typeface="ＭＳ Ｐゴシック" panose="020B0600070205080204" pitchFamily="50" charset="-128"/>
            </a:rPr>
            <a:t>　今後も効果の薄れてきた事業や補助金適正化計画に基づき補助金等を見直し、さらなる削減に努める。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2" name="直線コネクタ 301"/>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5" name="補助費等最大値テキスト"/>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6" name="直線コネクタ 305"/>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124714</xdr:rowOff>
    </xdr:to>
    <xdr:cxnSp macro="">
      <xdr:nvCxnSpPr>
        <xdr:cNvPr id="307" name="直線コネクタ 306"/>
        <xdr:cNvCxnSpPr/>
      </xdr:nvCxnSpPr>
      <xdr:spPr>
        <a:xfrm flipV="1">
          <a:off x="15671800" y="64637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129286</xdr:rowOff>
    </xdr:to>
    <xdr:cxnSp macro="">
      <xdr:nvCxnSpPr>
        <xdr:cNvPr id="310" name="直線コネクタ 309"/>
        <xdr:cNvCxnSpPr/>
      </xdr:nvCxnSpPr>
      <xdr:spPr>
        <a:xfrm flipV="1">
          <a:off x="14782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1" name="フローチャート: 判断 310"/>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2" name="テキスト ボックス 311"/>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88138</xdr:rowOff>
    </xdr:from>
    <xdr:to>
      <xdr:col>73</xdr:col>
      <xdr:colOff>180975</xdr:colOff>
      <xdr:row>37</xdr:row>
      <xdr:rowOff>129286</xdr:rowOff>
    </xdr:to>
    <xdr:cxnSp macro="">
      <xdr:nvCxnSpPr>
        <xdr:cNvPr id="313" name="直線コネクタ 312"/>
        <xdr:cNvCxnSpPr/>
      </xdr:nvCxnSpPr>
      <xdr:spPr>
        <a:xfrm>
          <a:off x="13893800" y="643178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4" name="フローチャート: 判断 313"/>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5" name="テキスト ボックス 314"/>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38</xdr:row>
      <xdr:rowOff>3556</xdr:rowOff>
    </xdr:to>
    <xdr:cxnSp macro="">
      <xdr:nvCxnSpPr>
        <xdr:cNvPr id="316" name="直線コネクタ 315"/>
        <xdr:cNvCxnSpPr/>
      </xdr:nvCxnSpPr>
      <xdr:spPr>
        <a:xfrm flipV="1">
          <a:off x="13004800" y="64317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7" name="フローチャート: 判断 316"/>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18" name="テキスト ボックス 317"/>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19" name="フローチャート: 判断 318"/>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0" name="テキスト ボックス 319"/>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26" name="楕円 325"/>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27" name="補助費等該当値テキスト"/>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73914</xdr:rowOff>
    </xdr:from>
    <xdr:to>
      <xdr:col>78</xdr:col>
      <xdr:colOff>120650</xdr:colOff>
      <xdr:row>38</xdr:row>
      <xdr:rowOff>4064</xdr:rowOff>
    </xdr:to>
    <xdr:sp macro="" textlink="">
      <xdr:nvSpPr>
        <xdr:cNvPr id="328" name="楕円 327"/>
        <xdr:cNvSpPr/>
      </xdr:nvSpPr>
      <xdr:spPr>
        <a:xfrm>
          <a:off x="15621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29" name="テキスト ボックス 328"/>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30" name="楕円 329"/>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31" name="テキスト ボックス 330"/>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32" name="楕円 331"/>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33" name="テキスト ボックス 332"/>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34" name="楕円 333"/>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35" name="テキスト ボックス 334"/>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庁舎整備事業等の大規模建設事業にかかる償還や公営企業会計等にかかる償還が進んだことにより、前年度比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a:t>
          </a:r>
          <a:r>
            <a:rPr kumimoji="1" lang="ja-JP" altLang="en-US" sz="1300">
              <a:latin typeface="ＭＳ Ｐゴシック" panose="020B0600070205080204" pitchFamily="50" charset="-128"/>
              <a:ea typeface="ＭＳ Ｐゴシック" panose="020B0600070205080204" pitchFamily="50" charset="-128"/>
            </a:rPr>
            <a:t>交付税措置率が高い有利な起債を厳選し、悪化につながらないよう、財務体質の改善に努める。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0" name="直線コネクタ 359"/>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1" name="公債費最小値テキスト"/>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2" name="直線コネクタ 361"/>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101854</xdr:rowOff>
    </xdr:from>
    <xdr:to>
      <xdr:col>24</xdr:col>
      <xdr:colOff>25400</xdr:colOff>
      <xdr:row>77</xdr:row>
      <xdr:rowOff>138430</xdr:rowOff>
    </xdr:to>
    <xdr:cxnSp macro="">
      <xdr:nvCxnSpPr>
        <xdr:cNvPr id="365" name="直線コネクタ 364"/>
        <xdr:cNvCxnSpPr/>
      </xdr:nvCxnSpPr>
      <xdr:spPr>
        <a:xfrm flipV="1">
          <a:off x="3987800" y="133035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17290</xdr:rowOff>
    </xdr:from>
    <xdr:ext cx="762000" cy="259045"/>
    <xdr:sp macro="" textlink="">
      <xdr:nvSpPr>
        <xdr:cNvPr id="366" name="公債費平均値テキスト"/>
        <xdr:cNvSpPr txBox="1"/>
      </xdr:nvSpPr>
      <xdr:spPr>
        <a:xfrm>
          <a:off x="4914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7" name="フローチャート: 判断 366"/>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77</xdr:row>
      <xdr:rowOff>147574</xdr:rowOff>
    </xdr:to>
    <xdr:cxnSp macro="">
      <xdr:nvCxnSpPr>
        <xdr:cNvPr id="368" name="直線コネクタ 367"/>
        <xdr:cNvCxnSpPr/>
      </xdr:nvCxnSpPr>
      <xdr:spPr>
        <a:xfrm flipV="1">
          <a:off x="3098800" y="133400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9" name="フローチャート: 判断 368"/>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0" name="テキスト ボックス 369"/>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147574</xdr:rowOff>
    </xdr:to>
    <xdr:cxnSp macro="">
      <xdr:nvCxnSpPr>
        <xdr:cNvPr id="371" name="直線コネクタ 370"/>
        <xdr:cNvCxnSpPr/>
      </xdr:nvCxnSpPr>
      <xdr:spPr>
        <a:xfrm>
          <a:off x="2209800" y="132943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2" name="フローチャート: 判断 371"/>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3" name="テキスト ボックス 372"/>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110998</xdr:rowOff>
    </xdr:to>
    <xdr:cxnSp macro="">
      <xdr:nvCxnSpPr>
        <xdr:cNvPr id="374" name="直線コネクタ 373"/>
        <xdr:cNvCxnSpPr/>
      </xdr:nvCxnSpPr>
      <xdr:spPr>
        <a:xfrm flipV="1">
          <a:off x="1320800" y="132943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5" name="フローチャート: 判断 374"/>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76" name="テキスト ボックス 375"/>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7" name="フローチャート: 判断 376"/>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78" name="テキスト ボックス 377"/>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84" name="楕円 383"/>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23131</xdr:rowOff>
    </xdr:from>
    <xdr:ext cx="762000" cy="259045"/>
    <xdr:sp macro="" textlink="">
      <xdr:nvSpPr>
        <xdr:cNvPr id="385" name="公債費該当値テキスト"/>
        <xdr:cNvSpPr txBox="1"/>
      </xdr:nvSpPr>
      <xdr:spPr>
        <a:xfrm>
          <a:off x="4914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6" name="楕円 385"/>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7" name="テキスト ボックス 386"/>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96774</xdr:rowOff>
    </xdr:from>
    <xdr:to>
      <xdr:col>15</xdr:col>
      <xdr:colOff>149225</xdr:colOff>
      <xdr:row>78</xdr:row>
      <xdr:rowOff>26924</xdr:rowOff>
    </xdr:to>
    <xdr:sp macro="" textlink="">
      <xdr:nvSpPr>
        <xdr:cNvPr id="388" name="楕円 387"/>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11701</xdr:rowOff>
    </xdr:from>
    <xdr:ext cx="762000" cy="259045"/>
    <xdr:sp macro="" textlink="">
      <xdr:nvSpPr>
        <xdr:cNvPr id="389" name="テキスト ボックス 388"/>
        <xdr:cNvSpPr txBox="1"/>
      </xdr:nvSpPr>
      <xdr:spPr>
        <a:xfrm>
          <a:off x="2717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0" name="楕円 389"/>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91" name="テキスト ボックス 390"/>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92" name="楕円 391"/>
        <xdr:cNvSpPr/>
      </xdr:nvSpPr>
      <xdr:spPr>
        <a:xfrm>
          <a:off x="1270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146575</xdr:rowOff>
    </xdr:from>
    <xdr:ext cx="762000" cy="259045"/>
    <xdr:sp macro="" textlink="">
      <xdr:nvSpPr>
        <xdr:cNvPr id="393" name="テキスト ボックス 392"/>
        <xdr:cNvSpPr txBox="1"/>
      </xdr:nvSpPr>
      <xdr:spPr>
        <a:xfrm>
          <a:off x="939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人件費や物件費、補助金等が増加した影響により、</a:t>
          </a:r>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類似団体平均と同値となっているものの、今後も継続した行財政改革を進めることにより、一層の改善に努める。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1" name="直線コネクタ 420"/>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2" name="公債費以外最小値テキスト"/>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3" name="直線コネクタ 422"/>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4" name="公債費以外最大値テキスト"/>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5" name="直線コネクタ 424"/>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46990</xdr:rowOff>
    </xdr:from>
    <xdr:to>
      <xdr:col>82</xdr:col>
      <xdr:colOff>107950</xdr:colOff>
      <xdr:row>76</xdr:row>
      <xdr:rowOff>104139</xdr:rowOff>
    </xdr:to>
    <xdr:cxnSp macro="">
      <xdr:nvCxnSpPr>
        <xdr:cNvPr id="426" name="直線コネクタ 425"/>
        <xdr:cNvCxnSpPr/>
      </xdr:nvCxnSpPr>
      <xdr:spPr>
        <a:xfrm>
          <a:off x="15671800" y="12905740"/>
          <a:ext cx="838200" cy="22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7" name="公債費以外平均値テキスト"/>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8" name="フローチャート: 判断 427"/>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88900</xdr:rowOff>
    </xdr:from>
    <xdr:to>
      <xdr:col>78</xdr:col>
      <xdr:colOff>69850</xdr:colOff>
      <xdr:row>75</xdr:row>
      <xdr:rowOff>46990</xdr:rowOff>
    </xdr:to>
    <xdr:cxnSp macro="">
      <xdr:nvCxnSpPr>
        <xdr:cNvPr id="429" name="直線コネクタ 428"/>
        <xdr:cNvCxnSpPr/>
      </xdr:nvCxnSpPr>
      <xdr:spPr>
        <a:xfrm>
          <a:off x="14782800" y="12776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0" name="フローチャート: 判断 429"/>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1" name="テキスト ボックス 430"/>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142240</xdr:rowOff>
    </xdr:from>
    <xdr:to>
      <xdr:col>73</xdr:col>
      <xdr:colOff>180975</xdr:colOff>
      <xdr:row>74</xdr:row>
      <xdr:rowOff>88900</xdr:rowOff>
    </xdr:to>
    <xdr:cxnSp macro="">
      <xdr:nvCxnSpPr>
        <xdr:cNvPr id="432" name="直線コネクタ 431"/>
        <xdr:cNvCxnSpPr/>
      </xdr:nvCxnSpPr>
      <xdr:spPr>
        <a:xfrm>
          <a:off x="13893800" y="124866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3" name="フローチャート: 判断 432"/>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97807</xdr:rowOff>
    </xdr:from>
    <xdr:ext cx="762000" cy="259045"/>
    <xdr:sp macro="" textlink="">
      <xdr:nvSpPr>
        <xdr:cNvPr id="434" name="テキスト ボックス 433"/>
        <xdr:cNvSpPr txBox="1"/>
      </xdr:nvSpPr>
      <xdr:spPr>
        <a:xfrm>
          <a:off x="14401800" y="1295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142240</xdr:rowOff>
    </xdr:from>
    <xdr:to>
      <xdr:col>69</xdr:col>
      <xdr:colOff>92075</xdr:colOff>
      <xdr:row>75</xdr:row>
      <xdr:rowOff>123190</xdr:rowOff>
    </xdr:to>
    <xdr:cxnSp macro="">
      <xdr:nvCxnSpPr>
        <xdr:cNvPr id="435" name="直線コネクタ 434"/>
        <xdr:cNvCxnSpPr/>
      </xdr:nvCxnSpPr>
      <xdr:spPr>
        <a:xfrm flipV="1">
          <a:off x="13004800" y="1248664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6" name="フローチャート: 判断 435"/>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7" name="テキスト ボックス 436"/>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5" name="楕円 444"/>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25416</xdr:rowOff>
    </xdr:from>
    <xdr:ext cx="762000" cy="259045"/>
    <xdr:sp macro="" textlink="">
      <xdr:nvSpPr>
        <xdr:cNvPr id="446" name="公債費以外該当値テキスト"/>
        <xdr:cNvSpPr txBox="1"/>
      </xdr:nvSpPr>
      <xdr:spPr>
        <a:xfrm>
          <a:off x="16598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167640</xdr:rowOff>
    </xdr:from>
    <xdr:to>
      <xdr:col>78</xdr:col>
      <xdr:colOff>120650</xdr:colOff>
      <xdr:row>75</xdr:row>
      <xdr:rowOff>97790</xdr:rowOff>
    </xdr:to>
    <xdr:sp macro="" textlink="">
      <xdr:nvSpPr>
        <xdr:cNvPr id="447" name="楕円 446"/>
        <xdr:cNvSpPr/>
      </xdr:nvSpPr>
      <xdr:spPr>
        <a:xfrm>
          <a:off x="15621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48" name="テキスト ボックス 447"/>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38100</xdr:rowOff>
    </xdr:from>
    <xdr:to>
      <xdr:col>74</xdr:col>
      <xdr:colOff>31750</xdr:colOff>
      <xdr:row>74</xdr:row>
      <xdr:rowOff>139700</xdr:rowOff>
    </xdr:to>
    <xdr:sp macro="" textlink="">
      <xdr:nvSpPr>
        <xdr:cNvPr id="449" name="楕円 448"/>
        <xdr:cNvSpPr/>
      </xdr:nvSpPr>
      <xdr:spPr>
        <a:xfrm>
          <a:off x="14732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149877</xdr:rowOff>
    </xdr:from>
    <xdr:ext cx="762000" cy="259045"/>
    <xdr:sp macro="" textlink="">
      <xdr:nvSpPr>
        <xdr:cNvPr id="450" name="テキスト ボックス 449"/>
        <xdr:cNvSpPr txBox="1"/>
      </xdr:nvSpPr>
      <xdr:spPr>
        <a:xfrm>
          <a:off x="14401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91440</xdr:rowOff>
    </xdr:from>
    <xdr:to>
      <xdr:col>69</xdr:col>
      <xdr:colOff>142875</xdr:colOff>
      <xdr:row>73</xdr:row>
      <xdr:rowOff>21590</xdr:rowOff>
    </xdr:to>
    <xdr:sp macro="" textlink="">
      <xdr:nvSpPr>
        <xdr:cNvPr id="451" name="楕円 450"/>
        <xdr:cNvSpPr/>
      </xdr:nvSpPr>
      <xdr:spPr>
        <a:xfrm>
          <a:off x="138430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31767</xdr:rowOff>
    </xdr:from>
    <xdr:ext cx="762000" cy="259045"/>
    <xdr:sp macro="" textlink="">
      <xdr:nvSpPr>
        <xdr:cNvPr id="452" name="テキスト ボックス 451"/>
        <xdr:cNvSpPr txBox="1"/>
      </xdr:nvSpPr>
      <xdr:spPr>
        <a:xfrm>
          <a:off x="13512800" y="1220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53" name="楕円 452"/>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54" name="テキスト ボックス 453"/>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129248</xdr:rowOff>
    </xdr:from>
    <xdr:to>
      <xdr:col>29</xdr:col>
      <xdr:colOff>127000</xdr:colOff>
      <xdr:row>16</xdr:row>
      <xdr:rowOff>54096</xdr:rowOff>
    </xdr:to>
    <xdr:cxnSp macro="">
      <xdr:nvCxnSpPr>
        <xdr:cNvPr id="50" name="直線コネクタ 49"/>
        <xdr:cNvCxnSpPr/>
      </xdr:nvCxnSpPr>
      <xdr:spPr bwMode="auto">
        <a:xfrm flipV="1">
          <a:off x="5003800" y="2748623"/>
          <a:ext cx="647700" cy="96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153528</xdr:rowOff>
    </xdr:from>
    <xdr:ext cx="762000" cy="259045"/>
    <xdr:sp macro="" textlink="">
      <xdr:nvSpPr>
        <xdr:cNvPr id="51" name="人口1人当たり決算額の推移平均値テキスト130"/>
        <xdr:cNvSpPr txBox="1"/>
      </xdr:nvSpPr>
      <xdr:spPr>
        <a:xfrm>
          <a:off x="5740400" y="294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54096</xdr:rowOff>
    </xdr:from>
    <xdr:to>
      <xdr:col>26</xdr:col>
      <xdr:colOff>50800</xdr:colOff>
      <xdr:row>16</xdr:row>
      <xdr:rowOff>103130</xdr:rowOff>
    </xdr:to>
    <xdr:cxnSp macro="">
      <xdr:nvCxnSpPr>
        <xdr:cNvPr id="53" name="直線コネクタ 52"/>
        <xdr:cNvCxnSpPr/>
      </xdr:nvCxnSpPr>
      <xdr:spPr bwMode="auto">
        <a:xfrm flipV="1">
          <a:off x="4305300" y="2844921"/>
          <a:ext cx="698500" cy="49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46220</xdr:rowOff>
    </xdr:from>
    <xdr:ext cx="736600" cy="259045"/>
    <xdr:sp macro="" textlink="">
      <xdr:nvSpPr>
        <xdr:cNvPr id="55" name="テキスト ボックス 54"/>
        <xdr:cNvSpPr txBox="1"/>
      </xdr:nvSpPr>
      <xdr:spPr>
        <a:xfrm>
          <a:off x="4622800" y="317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103130</xdr:rowOff>
    </xdr:from>
    <xdr:to>
      <xdr:col>22</xdr:col>
      <xdr:colOff>114300</xdr:colOff>
      <xdr:row>16</xdr:row>
      <xdr:rowOff>117094</xdr:rowOff>
    </xdr:to>
    <xdr:cxnSp macro="">
      <xdr:nvCxnSpPr>
        <xdr:cNvPr id="56" name="直線コネクタ 55"/>
        <xdr:cNvCxnSpPr/>
      </xdr:nvCxnSpPr>
      <xdr:spPr bwMode="auto">
        <a:xfrm flipV="1">
          <a:off x="3606800" y="2893955"/>
          <a:ext cx="698500" cy="13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81157</xdr:rowOff>
    </xdr:from>
    <xdr:ext cx="762000" cy="259045"/>
    <xdr:sp macro="" textlink="">
      <xdr:nvSpPr>
        <xdr:cNvPr id="58" name="テキスト ボックス 57"/>
        <xdr:cNvSpPr txBox="1"/>
      </xdr:nvSpPr>
      <xdr:spPr>
        <a:xfrm>
          <a:off x="3924300" y="3214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117094</xdr:rowOff>
    </xdr:from>
    <xdr:to>
      <xdr:col>18</xdr:col>
      <xdr:colOff>177800</xdr:colOff>
      <xdr:row>16</xdr:row>
      <xdr:rowOff>151193</xdr:rowOff>
    </xdr:to>
    <xdr:cxnSp macro="">
      <xdr:nvCxnSpPr>
        <xdr:cNvPr id="59" name="直線コネクタ 58"/>
        <xdr:cNvCxnSpPr/>
      </xdr:nvCxnSpPr>
      <xdr:spPr bwMode="auto">
        <a:xfrm flipV="1">
          <a:off x="2908300" y="2907919"/>
          <a:ext cx="698500" cy="34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95807</xdr:rowOff>
    </xdr:from>
    <xdr:ext cx="762000" cy="259045"/>
    <xdr:sp macro="" textlink="">
      <xdr:nvSpPr>
        <xdr:cNvPr id="61" name="テキスト ボックス 60"/>
        <xdr:cNvSpPr txBox="1"/>
      </xdr:nvSpPr>
      <xdr:spPr>
        <a:xfrm>
          <a:off x="3225800" y="32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123982</xdr:rowOff>
    </xdr:from>
    <xdr:ext cx="762000" cy="259045"/>
    <xdr:sp macro="" textlink="">
      <xdr:nvSpPr>
        <xdr:cNvPr id="63" name="テキスト ボックス 62"/>
        <xdr:cNvSpPr txBox="1"/>
      </xdr:nvSpPr>
      <xdr:spPr>
        <a:xfrm>
          <a:off x="2527300" y="32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78448</xdr:rowOff>
    </xdr:from>
    <xdr:to>
      <xdr:col>29</xdr:col>
      <xdr:colOff>177800</xdr:colOff>
      <xdr:row>16</xdr:row>
      <xdr:rowOff>8598</xdr:rowOff>
    </xdr:to>
    <xdr:sp macro="" textlink="">
      <xdr:nvSpPr>
        <xdr:cNvPr id="69" name="楕円 68"/>
        <xdr:cNvSpPr/>
      </xdr:nvSpPr>
      <xdr:spPr bwMode="auto">
        <a:xfrm>
          <a:off x="5600700" y="2697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94975</xdr:rowOff>
    </xdr:from>
    <xdr:ext cx="762000" cy="259045"/>
    <xdr:sp macro="" textlink="">
      <xdr:nvSpPr>
        <xdr:cNvPr id="70" name="人口1人当たり決算額の推移該当値テキスト130"/>
        <xdr:cNvSpPr txBox="1"/>
      </xdr:nvSpPr>
      <xdr:spPr>
        <a:xfrm>
          <a:off x="5740400" y="254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3296</xdr:rowOff>
    </xdr:from>
    <xdr:to>
      <xdr:col>26</xdr:col>
      <xdr:colOff>101600</xdr:colOff>
      <xdr:row>16</xdr:row>
      <xdr:rowOff>104896</xdr:rowOff>
    </xdr:to>
    <xdr:sp macro="" textlink="">
      <xdr:nvSpPr>
        <xdr:cNvPr id="71" name="楕円 70"/>
        <xdr:cNvSpPr/>
      </xdr:nvSpPr>
      <xdr:spPr bwMode="auto">
        <a:xfrm>
          <a:off x="4953000" y="2794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115073</xdr:rowOff>
    </xdr:from>
    <xdr:ext cx="736600" cy="259045"/>
    <xdr:sp macro="" textlink="">
      <xdr:nvSpPr>
        <xdr:cNvPr id="72" name="テキスト ボックス 71"/>
        <xdr:cNvSpPr txBox="1"/>
      </xdr:nvSpPr>
      <xdr:spPr>
        <a:xfrm>
          <a:off x="4622800" y="2562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52330</xdr:rowOff>
    </xdr:from>
    <xdr:to>
      <xdr:col>22</xdr:col>
      <xdr:colOff>165100</xdr:colOff>
      <xdr:row>16</xdr:row>
      <xdr:rowOff>153930</xdr:rowOff>
    </xdr:to>
    <xdr:sp macro="" textlink="">
      <xdr:nvSpPr>
        <xdr:cNvPr id="73" name="楕円 72"/>
        <xdr:cNvSpPr/>
      </xdr:nvSpPr>
      <xdr:spPr bwMode="auto">
        <a:xfrm>
          <a:off x="4254500" y="2843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164107</xdr:rowOff>
    </xdr:from>
    <xdr:ext cx="762000" cy="259045"/>
    <xdr:sp macro="" textlink="">
      <xdr:nvSpPr>
        <xdr:cNvPr id="74" name="テキスト ボックス 73"/>
        <xdr:cNvSpPr txBox="1"/>
      </xdr:nvSpPr>
      <xdr:spPr>
        <a:xfrm>
          <a:off x="3924300" y="26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66294</xdr:rowOff>
    </xdr:from>
    <xdr:to>
      <xdr:col>19</xdr:col>
      <xdr:colOff>38100</xdr:colOff>
      <xdr:row>16</xdr:row>
      <xdr:rowOff>167894</xdr:rowOff>
    </xdr:to>
    <xdr:sp macro="" textlink="">
      <xdr:nvSpPr>
        <xdr:cNvPr id="75" name="楕円 74"/>
        <xdr:cNvSpPr/>
      </xdr:nvSpPr>
      <xdr:spPr bwMode="auto">
        <a:xfrm>
          <a:off x="3556000" y="2857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6621</xdr:rowOff>
    </xdr:from>
    <xdr:ext cx="762000" cy="259045"/>
    <xdr:sp macro="" textlink="">
      <xdr:nvSpPr>
        <xdr:cNvPr id="76" name="テキスト ボックス 75"/>
        <xdr:cNvSpPr txBox="1"/>
      </xdr:nvSpPr>
      <xdr:spPr>
        <a:xfrm>
          <a:off x="3225800" y="2625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100393</xdr:rowOff>
    </xdr:from>
    <xdr:to>
      <xdr:col>15</xdr:col>
      <xdr:colOff>101600</xdr:colOff>
      <xdr:row>17</xdr:row>
      <xdr:rowOff>30543</xdr:rowOff>
    </xdr:to>
    <xdr:sp macro="" textlink="">
      <xdr:nvSpPr>
        <xdr:cNvPr id="77" name="楕円 76"/>
        <xdr:cNvSpPr/>
      </xdr:nvSpPr>
      <xdr:spPr bwMode="auto">
        <a:xfrm>
          <a:off x="2857500" y="2891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40720</xdr:rowOff>
    </xdr:from>
    <xdr:ext cx="762000" cy="259045"/>
    <xdr:sp macro="" textlink="">
      <xdr:nvSpPr>
        <xdr:cNvPr id="78" name="テキスト ボックス 77"/>
        <xdr:cNvSpPr txBox="1"/>
      </xdr:nvSpPr>
      <xdr:spPr>
        <a:xfrm>
          <a:off x="2527300" y="266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188167</xdr:rowOff>
    </xdr:from>
    <xdr:to>
      <xdr:col>29</xdr:col>
      <xdr:colOff>127000</xdr:colOff>
      <xdr:row>35</xdr:row>
      <xdr:rowOff>206259</xdr:rowOff>
    </xdr:to>
    <xdr:cxnSp macro="">
      <xdr:nvCxnSpPr>
        <xdr:cNvPr id="113" name="直線コネクタ 112"/>
        <xdr:cNvCxnSpPr/>
      </xdr:nvCxnSpPr>
      <xdr:spPr bwMode="auto">
        <a:xfrm>
          <a:off x="5003800" y="6798517"/>
          <a:ext cx="647700" cy="18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188167</xdr:rowOff>
    </xdr:from>
    <xdr:to>
      <xdr:col>26</xdr:col>
      <xdr:colOff>50800</xdr:colOff>
      <xdr:row>35</xdr:row>
      <xdr:rowOff>219224</xdr:rowOff>
    </xdr:to>
    <xdr:cxnSp macro="">
      <xdr:nvCxnSpPr>
        <xdr:cNvPr id="116" name="直線コネクタ 115"/>
        <xdr:cNvCxnSpPr/>
      </xdr:nvCxnSpPr>
      <xdr:spPr bwMode="auto">
        <a:xfrm flipV="1">
          <a:off x="4305300" y="6798517"/>
          <a:ext cx="698500" cy="310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145941</xdr:rowOff>
    </xdr:from>
    <xdr:to>
      <xdr:col>22</xdr:col>
      <xdr:colOff>114300</xdr:colOff>
      <xdr:row>35</xdr:row>
      <xdr:rowOff>219224</xdr:rowOff>
    </xdr:to>
    <xdr:cxnSp macro="">
      <xdr:nvCxnSpPr>
        <xdr:cNvPr id="119" name="直線コネクタ 118"/>
        <xdr:cNvCxnSpPr/>
      </xdr:nvCxnSpPr>
      <xdr:spPr bwMode="auto">
        <a:xfrm>
          <a:off x="3606800" y="6756291"/>
          <a:ext cx="698500" cy="73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145941</xdr:rowOff>
    </xdr:from>
    <xdr:to>
      <xdr:col>18</xdr:col>
      <xdr:colOff>177800</xdr:colOff>
      <xdr:row>35</xdr:row>
      <xdr:rowOff>162465</xdr:rowOff>
    </xdr:to>
    <xdr:cxnSp macro="">
      <xdr:nvCxnSpPr>
        <xdr:cNvPr id="122" name="直線コネクタ 121"/>
        <xdr:cNvCxnSpPr/>
      </xdr:nvCxnSpPr>
      <xdr:spPr bwMode="auto">
        <a:xfrm flipV="1">
          <a:off x="2908300" y="6756291"/>
          <a:ext cx="698500" cy="16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282461</xdr:rowOff>
    </xdr:from>
    <xdr:ext cx="762000" cy="259045"/>
    <xdr:sp macro="" textlink="">
      <xdr:nvSpPr>
        <xdr:cNvPr id="126" name="テキスト ボックス 125"/>
        <xdr:cNvSpPr txBox="1"/>
      </xdr:nvSpPr>
      <xdr:spPr>
        <a:xfrm>
          <a:off x="25273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155459</xdr:rowOff>
    </xdr:from>
    <xdr:to>
      <xdr:col>29</xdr:col>
      <xdr:colOff>177800</xdr:colOff>
      <xdr:row>35</xdr:row>
      <xdr:rowOff>257059</xdr:rowOff>
    </xdr:to>
    <xdr:sp macro="" textlink="">
      <xdr:nvSpPr>
        <xdr:cNvPr id="132" name="楕円 131"/>
        <xdr:cNvSpPr/>
      </xdr:nvSpPr>
      <xdr:spPr bwMode="auto">
        <a:xfrm>
          <a:off x="5600700" y="6765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127536</xdr:rowOff>
    </xdr:from>
    <xdr:ext cx="762000" cy="259045"/>
    <xdr:sp macro="" textlink="">
      <xdr:nvSpPr>
        <xdr:cNvPr id="133" name="人口1人当たり決算額の推移該当値テキスト445"/>
        <xdr:cNvSpPr txBox="1"/>
      </xdr:nvSpPr>
      <xdr:spPr>
        <a:xfrm>
          <a:off x="5740400" y="6737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137367</xdr:rowOff>
    </xdr:from>
    <xdr:to>
      <xdr:col>26</xdr:col>
      <xdr:colOff>101600</xdr:colOff>
      <xdr:row>35</xdr:row>
      <xdr:rowOff>238967</xdr:rowOff>
    </xdr:to>
    <xdr:sp macro="" textlink="">
      <xdr:nvSpPr>
        <xdr:cNvPr id="134" name="楕円 133"/>
        <xdr:cNvSpPr/>
      </xdr:nvSpPr>
      <xdr:spPr bwMode="auto">
        <a:xfrm>
          <a:off x="4953000" y="6747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223744</xdr:rowOff>
    </xdr:from>
    <xdr:ext cx="736600" cy="259045"/>
    <xdr:sp macro="" textlink="">
      <xdr:nvSpPr>
        <xdr:cNvPr id="135" name="テキスト ボックス 134"/>
        <xdr:cNvSpPr txBox="1"/>
      </xdr:nvSpPr>
      <xdr:spPr>
        <a:xfrm>
          <a:off x="4622800" y="6834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168424</xdr:rowOff>
    </xdr:from>
    <xdr:to>
      <xdr:col>22</xdr:col>
      <xdr:colOff>165100</xdr:colOff>
      <xdr:row>35</xdr:row>
      <xdr:rowOff>270024</xdr:rowOff>
    </xdr:to>
    <xdr:sp macro="" textlink="">
      <xdr:nvSpPr>
        <xdr:cNvPr id="136" name="楕円 135"/>
        <xdr:cNvSpPr/>
      </xdr:nvSpPr>
      <xdr:spPr bwMode="auto">
        <a:xfrm>
          <a:off x="4254500" y="6778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254801</xdr:rowOff>
    </xdr:from>
    <xdr:ext cx="762000" cy="259045"/>
    <xdr:sp macro="" textlink="">
      <xdr:nvSpPr>
        <xdr:cNvPr id="137" name="テキスト ボックス 136"/>
        <xdr:cNvSpPr txBox="1"/>
      </xdr:nvSpPr>
      <xdr:spPr>
        <a:xfrm>
          <a:off x="3924300" y="6865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95141</xdr:rowOff>
    </xdr:from>
    <xdr:to>
      <xdr:col>19</xdr:col>
      <xdr:colOff>38100</xdr:colOff>
      <xdr:row>35</xdr:row>
      <xdr:rowOff>196741</xdr:rowOff>
    </xdr:to>
    <xdr:sp macro="" textlink="">
      <xdr:nvSpPr>
        <xdr:cNvPr id="138" name="楕円 137"/>
        <xdr:cNvSpPr/>
      </xdr:nvSpPr>
      <xdr:spPr bwMode="auto">
        <a:xfrm>
          <a:off x="3556000" y="6705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206918</xdr:rowOff>
    </xdr:from>
    <xdr:ext cx="762000" cy="259045"/>
    <xdr:sp macro="" textlink="">
      <xdr:nvSpPr>
        <xdr:cNvPr id="139" name="テキスト ボックス 138"/>
        <xdr:cNvSpPr txBox="1"/>
      </xdr:nvSpPr>
      <xdr:spPr>
        <a:xfrm>
          <a:off x="3225800" y="647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111665</xdr:rowOff>
    </xdr:from>
    <xdr:to>
      <xdr:col>15</xdr:col>
      <xdr:colOff>101600</xdr:colOff>
      <xdr:row>35</xdr:row>
      <xdr:rowOff>213265</xdr:rowOff>
    </xdr:to>
    <xdr:sp macro="" textlink="">
      <xdr:nvSpPr>
        <xdr:cNvPr id="140" name="楕円 139"/>
        <xdr:cNvSpPr/>
      </xdr:nvSpPr>
      <xdr:spPr bwMode="auto">
        <a:xfrm>
          <a:off x="2857500" y="6722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223442</xdr:rowOff>
    </xdr:from>
    <xdr:ext cx="762000" cy="259045"/>
    <xdr:sp macro="" textlink="">
      <xdr:nvSpPr>
        <xdr:cNvPr id="141" name="テキスト ボックス 140"/>
        <xdr:cNvSpPr txBox="1"/>
      </xdr:nvSpPr>
      <xdr:spPr>
        <a:xfrm>
          <a:off x="2527300" y="649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87,729
82,988
481.62
51,005,966
49,163,482
1,554,126
26,375,910
45,722,359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140288</xdr:rowOff>
    </xdr:from>
    <xdr:to>
      <xdr:col>24</xdr:col>
      <xdr:colOff>63500</xdr:colOff>
      <xdr:row>35</xdr:row>
      <xdr:rowOff>44309</xdr:rowOff>
    </xdr:to>
    <xdr:cxnSp macro="">
      <xdr:nvCxnSpPr>
        <xdr:cNvPr id="63" name="直線コネクタ 62"/>
        <xdr:cNvCxnSpPr/>
      </xdr:nvCxnSpPr>
      <xdr:spPr>
        <a:xfrm flipV="1">
          <a:off x="3797300" y="5969588"/>
          <a:ext cx="838200" cy="7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44309</xdr:rowOff>
    </xdr:from>
    <xdr:to>
      <xdr:col>19</xdr:col>
      <xdr:colOff>177800</xdr:colOff>
      <xdr:row>35</xdr:row>
      <xdr:rowOff>82811</xdr:rowOff>
    </xdr:to>
    <xdr:cxnSp macro="">
      <xdr:nvCxnSpPr>
        <xdr:cNvPr id="66" name="直線コネクタ 65"/>
        <xdr:cNvCxnSpPr/>
      </xdr:nvCxnSpPr>
      <xdr:spPr>
        <a:xfrm flipV="1">
          <a:off x="2908300" y="6045059"/>
          <a:ext cx="8890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82811</xdr:rowOff>
    </xdr:from>
    <xdr:to>
      <xdr:col>15</xdr:col>
      <xdr:colOff>50800</xdr:colOff>
      <xdr:row>35</xdr:row>
      <xdr:rowOff>82942</xdr:rowOff>
    </xdr:to>
    <xdr:cxnSp macro="">
      <xdr:nvCxnSpPr>
        <xdr:cNvPr id="69" name="直線コネクタ 68"/>
        <xdr:cNvCxnSpPr/>
      </xdr:nvCxnSpPr>
      <xdr:spPr>
        <a:xfrm flipV="1">
          <a:off x="2019300" y="6083561"/>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82942</xdr:rowOff>
    </xdr:from>
    <xdr:to>
      <xdr:col>10</xdr:col>
      <xdr:colOff>114300</xdr:colOff>
      <xdr:row>35</xdr:row>
      <xdr:rowOff>115207</xdr:rowOff>
    </xdr:to>
    <xdr:cxnSp macro="">
      <xdr:nvCxnSpPr>
        <xdr:cNvPr id="72" name="直線コネクタ 71"/>
        <xdr:cNvCxnSpPr/>
      </xdr:nvCxnSpPr>
      <xdr:spPr>
        <a:xfrm flipV="1">
          <a:off x="1130300" y="6083692"/>
          <a:ext cx="889000" cy="3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155550</xdr:rowOff>
    </xdr:from>
    <xdr:ext cx="534377" cy="259045"/>
    <xdr:sp macro="" textlink="">
      <xdr:nvSpPr>
        <xdr:cNvPr id="76" name="テキスト ボックス 75"/>
        <xdr:cNvSpPr txBox="1"/>
      </xdr:nvSpPr>
      <xdr:spPr>
        <a:xfrm>
          <a:off x="863111" y="632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89488</xdr:rowOff>
    </xdr:from>
    <xdr:to>
      <xdr:col>24</xdr:col>
      <xdr:colOff>114300</xdr:colOff>
      <xdr:row>35</xdr:row>
      <xdr:rowOff>19638</xdr:rowOff>
    </xdr:to>
    <xdr:sp macro="" textlink="">
      <xdr:nvSpPr>
        <xdr:cNvPr id="82" name="楕円 81"/>
        <xdr:cNvSpPr/>
      </xdr:nvSpPr>
      <xdr:spPr>
        <a:xfrm>
          <a:off x="4584700" y="591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112365</xdr:rowOff>
    </xdr:from>
    <xdr:ext cx="534377" cy="259045"/>
    <xdr:sp macro="" textlink="">
      <xdr:nvSpPr>
        <xdr:cNvPr id="83" name="人件費該当値テキスト"/>
        <xdr:cNvSpPr txBox="1"/>
      </xdr:nvSpPr>
      <xdr:spPr>
        <a:xfrm>
          <a:off x="4686300" y="577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164959</xdr:rowOff>
    </xdr:from>
    <xdr:to>
      <xdr:col>20</xdr:col>
      <xdr:colOff>38100</xdr:colOff>
      <xdr:row>35</xdr:row>
      <xdr:rowOff>95109</xdr:rowOff>
    </xdr:to>
    <xdr:sp macro="" textlink="">
      <xdr:nvSpPr>
        <xdr:cNvPr id="84" name="楕円 83"/>
        <xdr:cNvSpPr/>
      </xdr:nvSpPr>
      <xdr:spPr>
        <a:xfrm>
          <a:off x="3746500" y="59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111636</xdr:rowOff>
    </xdr:from>
    <xdr:ext cx="534377" cy="259045"/>
    <xdr:sp macro="" textlink="">
      <xdr:nvSpPr>
        <xdr:cNvPr id="85" name="テキスト ボックス 84"/>
        <xdr:cNvSpPr txBox="1"/>
      </xdr:nvSpPr>
      <xdr:spPr>
        <a:xfrm>
          <a:off x="3530111" y="576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32011</xdr:rowOff>
    </xdr:from>
    <xdr:to>
      <xdr:col>15</xdr:col>
      <xdr:colOff>101600</xdr:colOff>
      <xdr:row>35</xdr:row>
      <xdr:rowOff>133611</xdr:rowOff>
    </xdr:to>
    <xdr:sp macro="" textlink="">
      <xdr:nvSpPr>
        <xdr:cNvPr id="86" name="楕円 85"/>
        <xdr:cNvSpPr/>
      </xdr:nvSpPr>
      <xdr:spPr>
        <a:xfrm>
          <a:off x="2857500" y="603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150138</xdr:rowOff>
    </xdr:from>
    <xdr:ext cx="534377" cy="259045"/>
    <xdr:sp macro="" textlink="">
      <xdr:nvSpPr>
        <xdr:cNvPr id="87" name="テキスト ボックス 86"/>
        <xdr:cNvSpPr txBox="1"/>
      </xdr:nvSpPr>
      <xdr:spPr>
        <a:xfrm>
          <a:off x="2641111" y="580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32142</xdr:rowOff>
    </xdr:from>
    <xdr:to>
      <xdr:col>10</xdr:col>
      <xdr:colOff>165100</xdr:colOff>
      <xdr:row>35</xdr:row>
      <xdr:rowOff>133742</xdr:rowOff>
    </xdr:to>
    <xdr:sp macro="" textlink="">
      <xdr:nvSpPr>
        <xdr:cNvPr id="88" name="楕円 87"/>
        <xdr:cNvSpPr/>
      </xdr:nvSpPr>
      <xdr:spPr>
        <a:xfrm>
          <a:off x="1968500" y="603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150269</xdr:rowOff>
    </xdr:from>
    <xdr:ext cx="534377" cy="259045"/>
    <xdr:sp macro="" textlink="">
      <xdr:nvSpPr>
        <xdr:cNvPr id="89" name="テキスト ボックス 88"/>
        <xdr:cNvSpPr txBox="1"/>
      </xdr:nvSpPr>
      <xdr:spPr>
        <a:xfrm>
          <a:off x="1752111" y="58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64407</xdr:rowOff>
    </xdr:from>
    <xdr:to>
      <xdr:col>6</xdr:col>
      <xdr:colOff>38100</xdr:colOff>
      <xdr:row>35</xdr:row>
      <xdr:rowOff>166007</xdr:rowOff>
    </xdr:to>
    <xdr:sp macro="" textlink="">
      <xdr:nvSpPr>
        <xdr:cNvPr id="90" name="楕円 89"/>
        <xdr:cNvSpPr/>
      </xdr:nvSpPr>
      <xdr:spPr>
        <a:xfrm>
          <a:off x="1079500" y="606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11084</xdr:rowOff>
    </xdr:from>
    <xdr:ext cx="534377" cy="259045"/>
    <xdr:sp macro="" textlink="">
      <xdr:nvSpPr>
        <xdr:cNvPr id="91" name="テキスト ボックス 90"/>
        <xdr:cNvSpPr txBox="1"/>
      </xdr:nvSpPr>
      <xdr:spPr>
        <a:xfrm>
          <a:off x="863111" y="58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98792</xdr:rowOff>
    </xdr:from>
    <xdr:to>
      <xdr:col>24</xdr:col>
      <xdr:colOff>63500</xdr:colOff>
      <xdr:row>56</xdr:row>
      <xdr:rowOff>150847</xdr:rowOff>
    </xdr:to>
    <xdr:cxnSp macro="">
      <xdr:nvCxnSpPr>
        <xdr:cNvPr id="123" name="直線コネクタ 122"/>
        <xdr:cNvCxnSpPr/>
      </xdr:nvCxnSpPr>
      <xdr:spPr>
        <a:xfrm flipV="1">
          <a:off x="3797300" y="9699992"/>
          <a:ext cx="838200" cy="5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62009</xdr:rowOff>
    </xdr:from>
    <xdr:to>
      <xdr:col>19</xdr:col>
      <xdr:colOff>177800</xdr:colOff>
      <xdr:row>56</xdr:row>
      <xdr:rowOff>150847</xdr:rowOff>
    </xdr:to>
    <xdr:cxnSp macro="">
      <xdr:nvCxnSpPr>
        <xdr:cNvPr id="126" name="直線コネクタ 125"/>
        <xdr:cNvCxnSpPr/>
      </xdr:nvCxnSpPr>
      <xdr:spPr>
        <a:xfrm>
          <a:off x="2908300" y="9663209"/>
          <a:ext cx="889000" cy="8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62009</xdr:rowOff>
    </xdr:from>
    <xdr:to>
      <xdr:col>15</xdr:col>
      <xdr:colOff>50800</xdr:colOff>
      <xdr:row>56</xdr:row>
      <xdr:rowOff>146112</xdr:rowOff>
    </xdr:to>
    <xdr:cxnSp macro="">
      <xdr:nvCxnSpPr>
        <xdr:cNvPr id="129" name="直線コネクタ 128"/>
        <xdr:cNvCxnSpPr/>
      </xdr:nvCxnSpPr>
      <xdr:spPr>
        <a:xfrm flipV="1">
          <a:off x="2019300" y="9663209"/>
          <a:ext cx="889000" cy="8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146112</xdr:rowOff>
    </xdr:from>
    <xdr:to>
      <xdr:col>10</xdr:col>
      <xdr:colOff>114300</xdr:colOff>
      <xdr:row>56</xdr:row>
      <xdr:rowOff>165532</xdr:rowOff>
    </xdr:to>
    <xdr:cxnSp macro="">
      <xdr:nvCxnSpPr>
        <xdr:cNvPr id="132" name="直線コネクタ 131"/>
        <xdr:cNvCxnSpPr/>
      </xdr:nvCxnSpPr>
      <xdr:spPr>
        <a:xfrm flipV="1">
          <a:off x="1130300" y="9747312"/>
          <a:ext cx="889000" cy="1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93137</xdr:rowOff>
    </xdr:from>
    <xdr:ext cx="534377" cy="259045"/>
    <xdr:sp macro="" textlink="">
      <xdr:nvSpPr>
        <xdr:cNvPr id="136" name="テキスト ボックス 135"/>
        <xdr:cNvSpPr txBox="1"/>
      </xdr:nvSpPr>
      <xdr:spPr>
        <a:xfrm>
          <a:off x="863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47992</xdr:rowOff>
    </xdr:from>
    <xdr:to>
      <xdr:col>24</xdr:col>
      <xdr:colOff>114300</xdr:colOff>
      <xdr:row>56</xdr:row>
      <xdr:rowOff>149592</xdr:rowOff>
    </xdr:to>
    <xdr:sp macro="" textlink="">
      <xdr:nvSpPr>
        <xdr:cNvPr id="142" name="楕円 141"/>
        <xdr:cNvSpPr/>
      </xdr:nvSpPr>
      <xdr:spPr>
        <a:xfrm>
          <a:off x="4584700" y="96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70869</xdr:rowOff>
    </xdr:from>
    <xdr:ext cx="534377" cy="259045"/>
    <xdr:sp macro="" textlink="">
      <xdr:nvSpPr>
        <xdr:cNvPr id="143" name="物件費該当値テキスト"/>
        <xdr:cNvSpPr txBox="1"/>
      </xdr:nvSpPr>
      <xdr:spPr>
        <a:xfrm>
          <a:off x="4686300" y="950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100047</xdr:rowOff>
    </xdr:from>
    <xdr:to>
      <xdr:col>20</xdr:col>
      <xdr:colOff>38100</xdr:colOff>
      <xdr:row>57</xdr:row>
      <xdr:rowOff>30197</xdr:rowOff>
    </xdr:to>
    <xdr:sp macro="" textlink="">
      <xdr:nvSpPr>
        <xdr:cNvPr id="144" name="楕円 143"/>
        <xdr:cNvSpPr/>
      </xdr:nvSpPr>
      <xdr:spPr>
        <a:xfrm>
          <a:off x="3746500" y="97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21324</xdr:rowOff>
    </xdr:from>
    <xdr:ext cx="534377" cy="259045"/>
    <xdr:sp macro="" textlink="">
      <xdr:nvSpPr>
        <xdr:cNvPr id="145" name="テキスト ボックス 144"/>
        <xdr:cNvSpPr txBox="1"/>
      </xdr:nvSpPr>
      <xdr:spPr>
        <a:xfrm>
          <a:off x="3530111" y="979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11209</xdr:rowOff>
    </xdr:from>
    <xdr:to>
      <xdr:col>15</xdr:col>
      <xdr:colOff>101600</xdr:colOff>
      <xdr:row>56</xdr:row>
      <xdr:rowOff>112809</xdr:rowOff>
    </xdr:to>
    <xdr:sp macro="" textlink="">
      <xdr:nvSpPr>
        <xdr:cNvPr id="146" name="楕円 145"/>
        <xdr:cNvSpPr/>
      </xdr:nvSpPr>
      <xdr:spPr>
        <a:xfrm>
          <a:off x="2857500" y="961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129336</xdr:rowOff>
    </xdr:from>
    <xdr:ext cx="534377" cy="259045"/>
    <xdr:sp macro="" textlink="">
      <xdr:nvSpPr>
        <xdr:cNvPr id="147" name="テキスト ボックス 146"/>
        <xdr:cNvSpPr txBox="1"/>
      </xdr:nvSpPr>
      <xdr:spPr>
        <a:xfrm>
          <a:off x="2641111" y="938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95312</xdr:rowOff>
    </xdr:from>
    <xdr:to>
      <xdr:col>10</xdr:col>
      <xdr:colOff>165100</xdr:colOff>
      <xdr:row>57</xdr:row>
      <xdr:rowOff>25462</xdr:rowOff>
    </xdr:to>
    <xdr:sp macro="" textlink="">
      <xdr:nvSpPr>
        <xdr:cNvPr id="148" name="楕円 147"/>
        <xdr:cNvSpPr/>
      </xdr:nvSpPr>
      <xdr:spPr>
        <a:xfrm>
          <a:off x="1968500" y="96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41989</xdr:rowOff>
    </xdr:from>
    <xdr:ext cx="534377" cy="259045"/>
    <xdr:sp macro="" textlink="">
      <xdr:nvSpPr>
        <xdr:cNvPr id="149" name="テキスト ボックス 148"/>
        <xdr:cNvSpPr txBox="1"/>
      </xdr:nvSpPr>
      <xdr:spPr>
        <a:xfrm>
          <a:off x="1752111" y="947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114732</xdr:rowOff>
    </xdr:from>
    <xdr:to>
      <xdr:col>6</xdr:col>
      <xdr:colOff>38100</xdr:colOff>
      <xdr:row>57</xdr:row>
      <xdr:rowOff>44882</xdr:rowOff>
    </xdr:to>
    <xdr:sp macro="" textlink="">
      <xdr:nvSpPr>
        <xdr:cNvPr id="150" name="楕円 149"/>
        <xdr:cNvSpPr/>
      </xdr:nvSpPr>
      <xdr:spPr>
        <a:xfrm>
          <a:off x="1079500" y="971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61409</xdr:rowOff>
    </xdr:from>
    <xdr:ext cx="534377" cy="259045"/>
    <xdr:sp macro="" textlink="">
      <xdr:nvSpPr>
        <xdr:cNvPr id="151" name="テキスト ボックス 150"/>
        <xdr:cNvSpPr txBox="1"/>
      </xdr:nvSpPr>
      <xdr:spPr>
        <a:xfrm>
          <a:off x="863111" y="949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50546</xdr:rowOff>
    </xdr:from>
    <xdr:to>
      <xdr:col>24</xdr:col>
      <xdr:colOff>63500</xdr:colOff>
      <xdr:row>78</xdr:row>
      <xdr:rowOff>60947</xdr:rowOff>
    </xdr:to>
    <xdr:cxnSp macro="">
      <xdr:nvCxnSpPr>
        <xdr:cNvPr id="180" name="直線コネクタ 179"/>
        <xdr:cNvCxnSpPr/>
      </xdr:nvCxnSpPr>
      <xdr:spPr>
        <a:xfrm flipV="1">
          <a:off x="3797300" y="13423646"/>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26543</xdr:rowOff>
    </xdr:from>
    <xdr:to>
      <xdr:col>19</xdr:col>
      <xdr:colOff>177800</xdr:colOff>
      <xdr:row>78</xdr:row>
      <xdr:rowOff>60947</xdr:rowOff>
    </xdr:to>
    <xdr:cxnSp macro="">
      <xdr:nvCxnSpPr>
        <xdr:cNvPr id="183" name="直線コネクタ 182"/>
        <xdr:cNvCxnSpPr/>
      </xdr:nvCxnSpPr>
      <xdr:spPr>
        <a:xfrm>
          <a:off x="2908300" y="13399643"/>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26543</xdr:rowOff>
    </xdr:from>
    <xdr:to>
      <xdr:col>15</xdr:col>
      <xdr:colOff>50800</xdr:colOff>
      <xdr:row>78</xdr:row>
      <xdr:rowOff>75806</xdr:rowOff>
    </xdr:to>
    <xdr:cxnSp macro="">
      <xdr:nvCxnSpPr>
        <xdr:cNvPr id="186" name="直線コネクタ 185"/>
        <xdr:cNvCxnSpPr/>
      </xdr:nvCxnSpPr>
      <xdr:spPr>
        <a:xfrm flipV="1">
          <a:off x="2019300" y="13399643"/>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75806</xdr:rowOff>
    </xdr:from>
    <xdr:to>
      <xdr:col>10</xdr:col>
      <xdr:colOff>114300</xdr:colOff>
      <xdr:row>78</xdr:row>
      <xdr:rowOff>82474</xdr:rowOff>
    </xdr:to>
    <xdr:cxnSp macro="">
      <xdr:nvCxnSpPr>
        <xdr:cNvPr id="189" name="直線コネクタ 188"/>
        <xdr:cNvCxnSpPr/>
      </xdr:nvCxnSpPr>
      <xdr:spPr>
        <a:xfrm flipV="1">
          <a:off x="1130300" y="13448906"/>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171196</xdr:rowOff>
    </xdr:from>
    <xdr:to>
      <xdr:col>24</xdr:col>
      <xdr:colOff>114300</xdr:colOff>
      <xdr:row>78</xdr:row>
      <xdr:rowOff>101346</xdr:rowOff>
    </xdr:to>
    <xdr:sp macro="" textlink="">
      <xdr:nvSpPr>
        <xdr:cNvPr id="199" name="楕円 198"/>
        <xdr:cNvSpPr/>
      </xdr:nvSpPr>
      <xdr:spPr>
        <a:xfrm>
          <a:off x="4584700" y="1337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86263</xdr:rowOff>
    </xdr:from>
    <xdr:ext cx="469744" cy="259045"/>
    <xdr:sp macro="" textlink="">
      <xdr:nvSpPr>
        <xdr:cNvPr id="200" name="維持補修費該当値テキスト"/>
        <xdr:cNvSpPr txBox="1"/>
      </xdr:nvSpPr>
      <xdr:spPr>
        <a:xfrm>
          <a:off x="4686300" y="132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10147</xdr:rowOff>
    </xdr:from>
    <xdr:to>
      <xdr:col>20</xdr:col>
      <xdr:colOff>38100</xdr:colOff>
      <xdr:row>78</xdr:row>
      <xdr:rowOff>111747</xdr:rowOff>
    </xdr:to>
    <xdr:sp macro="" textlink="">
      <xdr:nvSpPr>
        <xdr:cNvPr id="201" name="楕円 200"/>
        <xdr:cNvSpPr/>
      </xdr:nvSpPr>
      <xdr:spPr>
        <a:xfrm>
          <a:off x="3746500" y="1338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102874</xdr:rowOff>
    </xdr:from>
    <xdr:ext cx="469744" cy="259045"/>
    <xdr:sp macro="" textlink="">
      <xdr:nvSpPr>
        <xdr:cNvPr id="202" name="テキスト ボックス 201"/>
        <xdr:cNvSpPr txBox="1"/>
      </xdr:nvSpPr>
      <xdr:spPr>
        <a:xfrm>
          <a:off x="3562428" y="1347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147193</xdr:rowOff>
    </xdr:from>
    <xdr:to>
      <xdr:col>15</xdr:col>
      <xdr:colOff>101600</xdr:colOff>
      <xdr:row>78</xdr:row>
      <xdr:rowOff>77343</xdr:rowOff>
    </xdr:to>
    <xdr:sp macro="" textlink="">
      <xdr:nvSpPr>
        <xdr:cNvPr id="203" name="楕円 202"/>
        <xdr:cNvSpPr/>
      </xdr:nvSpPr>
      <xdr:spPr>
        <a:xfrm>
          <a:off x="2857500" y="1334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68470</xdr:rowOff>
    </xdr:from>
    <xdr:ext cx="469744" cy="259045"/>
    <xdr:sp macro="" textlink="">
      <xdr:nvSpPr>
        <xdr:cNvPr id="204" name="テキスト ボックス 203"/>
        <xdr:cNvSpPr txBox="1"/>
      </xdr:nvSpPr>
      <xdr:spPr>
        <a:xfrm>
          <a:off x="2673428" y="1344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25006</xdr:rowOff>
    </xdr:from>
    <xdr:to>
      <xdr:col>10</xdr:col>
      <xdr:colOff>165100</xdr:colOff>
      <xdr:row>78</xdr:row>
      <xdr:rowOff>126606</xdr:rowOff>
    </xdr:to>
    <xdr:sp macro="" textlink="">
      <xdr:nvSpPr>
        <xdr:cNvPr id="205" name="楕円 204"/>
        <xdr:cNvSpPr/>
      </xdr:nvSpPr>
      <xdr:spPr>
        <a:xfrm>
          <a:off x="1968500" y="133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117733</xdr:rowOff>
    </xdr:from>
    <xdr:ext cx="469744" cy="259045"/>
    <xdr:sp macro="" textlink="">
      <xdr:nvSpPr>
        <xdr:cNvPr id="206" name="テキスト ボックス 205"/>
        <xdr:cNvSpPr txBox="1"/>
      </xdr:nvSpPr>
      <xdr:spPr>
        <a:xfrm>
          <a:off x="1784428" y="134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31674</xdr:rowOff>
    </xdr:from>
    <xdr:to>
      <xdr:col>6</xdr:col>
      <xdr:colOff>38100</xdr:colOff>
      <xdr:row>78</xdr:row>
      <xdr:rowOff>133274</xdr:rowOff>
    </xdr:to>
    <xdr:sp macro="" textlink="">
      <xdr:nvSpPr>
        <xdr:cNvPr id="207" name="楕円 206"/>
        <xdr:cNvSpPr/>
      </xdr:nvSpPr>
      <xdr:spPr>
        <a:xfrm>
          <a:off x="1079500" y="134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124401</xdr:rowOff>
    </xdr:from>
    <xdr:ext cx="469744" cy="259045"/>
    <xdr:sp macro="" textlink="">
      <xdr:nvSpPr>
        <xdr:cNvPr id="208" name="テキスト ボックス 207"/>
        <xdr:cNvSpPr txBox="1"/>
      </xdr:nvSpPr>
      <xdr:spPr>
        <a:xfrm>
          <a:off x="895428" y="1349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150037</xdr:rowOff>
    </xdr:from>
    <xdr:to>
      <xdr:col>24</xdr:col>
      <xdr:colOff>63500</xdr:colOff>
      <xdr:row>97</xdr:row>
      <xdr:rowOff>50178</xdr:rowOff>
    </xdr:to>
    <xdr:cxnSp macro="">
      <xdr:nvCxnSpPr>
        <xdr:cNvPr id="238" name="直線コネクタ 237"/>
        <xdr:cNvCxnSpPr/>
      </xdr:nvCxnSpPr>
      <xdr:spPr>
        <a:xfrm flipV="1">
          <a:off x="3797300" y="16437787"/>
          <a:ext cx="838200" cy="2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50178</xdr:rowOff>
    </xdr:from>
    <xdr:to>
      <xdr:col>19</xdr:col>
      <xdr:colOff>177800</xdr:colOff>
      <xdr:row>97</xdr:row>
      <xdr:rowOff>83338</xdr:rowOff>
    </xdr:to>
    <xdr:cxnSp macro="">
      <xdr:nvCxnSpPr>
        <xdr:cNvPr id="241" name="直線コネクタ 240"/>
        <xdr:cNvCxnSpPr/>
      </xdr:nvCxnSpPr>
      <xdr:spPr>
        <a:xfrm flipV="1">
          <a:off x="2908300" y="16680828"/>
          <a:ext cx="889000" cy="3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135293</xdr:rowOff>
    </xdr:from>
    <xdr:to>
      <xdr:col>15</xdr:col>
      <xdr:colOff>50800</xdr:colOff>
      <xdr:row>97</xdr:row>
      <xdr:rowOff>83338</xdr:rowOff>
    </xdr:to>
    <xdr:cxnSp macro="">
      <xdr:nvCxnSpPr>
        <xdr:cNvPr id="244" name="直線コネクタ 243"/>
        <xdr:cNvCxnSpPr/>
      </xdr:nvCxnSpPr>
      <xdr:spPr>
        <a:xfrm>
          <a:off x="2019300" y="16594493"/>
          <a:ext cx="889000" cy="11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135293</xdr:rowOff>
    </xdr:from>
    <xdr:to>
      <xdr:col>10</xdr:col>
      <xdr:colOff>114300</xdr:colOff>
      <xdr:row>98</xdr:row>
      <xdr:rowOff>74701</xdr:rowOff>
    </xdr:to>
    <xdr:cxnSp macro="">
      <xdr:nvCxnSpPr>
        <xdr:cNvPr id="247" name="直線コネクタ 246"/>
        <xdr:cNvCxnSpPr/>
      </xdr:nvCxnSpPr>
      <xdr:spPr>
        <a:xfrm flipV="1">
          <a:off x="1130300" y="16594493"/>
          <a:ext cx="889000" cy="28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99237</xdr:rowOff>
    </xdr:from>
    <xdr:to>
      <xdr:col>24</xdr:col>
      <xdr:colOff>114300</xdr:colOff>
      <xdr:row>96</xdr:row>
      <xdr:rowOff>29387</xdr:rowOff>
    </xdr:to>
    <xdr:sp macro="" textlink="">
      <xdr:nvSpPr>
        <xdr:cNvPr id="257" name="楕円 256"/>
        <xdr:cNvSpPr/>
      </xdr:nvSpPr>
      <xdr:spPr>
        <a:xfrm>
          <a:off x="4584700" y="1638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77664</xdr:rowOff>
    </xdr:from>
    <xdr:ext cx="599010" cy="259045"/>
    <xdr:sp macro="" textlink="">
      <xdr:nvSpPr>
        <xdr:cNvPr id="258" name="扶助費該当値テキスト"/>
        <xdr:cNvSpPr txBox="1"/>
      </xdr:nvSpPr>
      <xdr:spPr>
        <a:xfrm>
          <a:off x="4686300" y="1636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170828</xdr:rowOff>
    </xdr:from>
    <xdr:to>
      <xdr:col>20</xdr:col>
      <xdr:colOff>38100</xdr:colOff>
      <xdr:row>97</xdr:row>
      <xdr:rowOff>100978</xdr:rowOff>
    </xdr:to>
    <xdr:sp macro="" textlink="">
      <xdr:nvSpPr>
        <xdr:cNvPr id="259" name="楕円 258"/>
        <xdr:cNvSpPr/>
      </xdr:nvSpPr>
      <xdr:spPr>
        <a:xfrm>
          <a:off x="3746500" y="166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92105</xdr:rowOff>
    </xdr:from>
    <xdr:ext cx="534377" cy="259045"/>
    <xdr:sp macro="" textlink="">
      <xdr:nvSpPr>
        <xdr:cNvPr id="260" name="テキスト ボックス 259"/>
        <xdr:cNvSpPr txBox="1"/>
      </xdr:nvSpPr>
      <xdr:spPr>
        <a:xfrm>
          <a:off x="3530111" y="1672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32538</xdr:rowOff>
    </xdr:from>
    <xdr:to>
      <xdr:col>15</xdr:col>
      <xdr:colOff>101600</xdr:colOff>
      <xdr:row>97</xdr:row>
      <xdr:rowOff>134138</xdr:rowOff>
    </xdr:to>
    <xdr:sp macro="" textlink="">
      <xdr:nvSpPr>
        <xdr:cNvPr id="261" name="楕円 260"/>
        <xdr:cNvSpPr/>
      </xdr:nvSpPr>
      <xdr:spPr>
        <a:xfrm>
          <a:off x="2857500" y="1666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125265</xdr:rowOff>
    </xdr:from>
    <xdr:ext cx="534377" cy="259045"/>
    <xdr:sp macro="" textlink="">
      <xdr:nvSpPr>
        <xdr:cNvPr id="262" name="テキスト ボックス 261"/>
        <xdr:cNvSpPr txBox="1"/>
      </xdr:nvSpPr>
      <xdr:spPr>
        <a:xfrm>
          <a:off x="2641111" y="1675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84493</xdr:rowOff>
    </xdr:from>
    <xdr:to>
      <xdr:col>10</xdr:col>
      <xdr:colOff>165100</xdr:colOff>
      <xdr:row>97</xdr:row>
      <xdr:rowOff>14643</xdr:rowOff>
    </xdr:to>
    <xdr:sp macro="" textlink="">
      <xdr:nvSpPr>
        <xdr:cNvPr id="263" name="楕円 262"/>
        <xdr:cNvSpPr/>
      </xdr:nvSpPr>
      <xdr:spPr>
        <a:xfrm>
          <a:off x="1968500" y="1654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5770</xdr:rowOff>
    </xdr:from>
    <xdr:ext cx="534377" cy="259045"/>
    <xdr:sp macro="" textlink="">
      <xdr:nvSpPr>
        <xdr:cNvPr id="264" name="テキスト ボックス 263"/>
        <xdr:cNvSpPr txBox="1"/>
      </xdr:nvSpPr>
      <xdr:spPr>
        <a:xfrm>
          <a:off x="1752111" y="166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23901</xdr:rowOff>
    </xdr:from>
    <xdr:to>
      <xdr:col>6</xdr:col>
      <xdr:colOff>38100</xdr:colOff>
      <xdr:row>98</xdr:row>
      <xdr:rowOff>125501</xdr:rowOff>
    </xdr:to>
    <xdr:sp macro="" textlink="">
      <xdr:nvSpPr>
        <xdr:cNvPr id="265" name="楕円 264"/>
        <xdr:cNvSpPr/>
      </xdr:nvSpPr>
      <xdr:spPr>
        <a:xfrm>
          <a:off x="1079500" y="168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116628</xdr:rowOff>
    </xdr:from>
    <xdr:ext cx="534377" cy="259045"/>
    <xdr:sp macro="" textlink="">
      <xdr:nvSpPr>
        <xdr:cNvPr id="266" name="テキスト ボックス 265"/>
        <xdr:cNvSpPr txBox="1"/>
      </xdr:nvSpPr>
      <xdr:spPr>
        <a:xfrm>
          <a:off x="863111" y="1691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55412</xdr:rowOff>
    </xdr:from>
    <xdr:to>
      <xdr:col>55</xdr:col>
      <xdr:colOff>0</xdr:colOff>
      <xdr:row>36</xdr:row>
      <xdr:rowOff>128379</xdr:rowOff>
    </xdr:to>
    <xdr:cxnSp macro="">
      <xdr:nvCxnSpPr>
        <xdr:cNvPr id="298" name="直線コネクタ 297"/>
        <xdr:cNvCxnSpPr/>
      </xdr:nvCxnSpPr>
      <xdr:spPr>
        <a:xfrm>
          <a:off x="9639300" y="6227612"/>
          <a:ext cx="838200" cy="7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1153</xdr:rowOff>
    </xdr:from>
    <xdr:ext cx="534377" cy="259045"/>
    <xdr:sp macro="" textlink="">
      <xdr:nvSpPr>
        <xdr:cNvPr id="299" name="補助費等平均値テキスト"/>
        <xdr:cNvSpPr txBox="1"/>
      </xdr:nvSpPr>
      <xdr:spPr>
        <a:xfrm>
          <a:off x="10528300" y="634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55412</xdr:rowOff>
    </xdr:from>
    <xdr:to>
      <xdr:col>50</xdr:col>
      <xdr:colOff>114300</xdr:colOff>
      <xdr:row>36</xdr:row>
      <xdr:rowOff>64708</xdr:rowOff>
    </xdr:to>
    <xdr:cxnSp macro="">
      <xdr:nvCxnSpPr>
        <xdr:cNvPr id="301" name="直線コネクタ 300"/>
        <xdr:cNvCxnSpPr/>
      </xdr:nvCxnSpPr>
      <xdr:spPr>
        <a:xfrm flipV="1">
          <a:off x="8750300" y="6227612"/>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104415</xdr:rowOff>
    </xdr:from>
    <xdr:ext cx="534377" cy="259045"/>
    <xdr:sp macro="" textlink="">
      <xdr:nvSpPr>
        <xdr:cNvPr id="303" name="テキスト ボックス 302"/>
        <xdr:cNvSpPr txBox="1"/>
      </xdr:nvSpPr>
      <xdr:spPr>
        <a:xfrm>
          <a:off x="9372111" y="644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64708</xdr:rowOff>
    </xdr:from>
    <xdr:to>
      <xdr:col>45</xdr:col>
      <xdr:colOff>177800</xdr:colOff>
      <xdr:row>36</xdr:row>
      <xdr:rowOff>143194</xdr:rowOff>
    </xdr:to>
    <xdr:cxnSp macro="">
      <xdr:nvCxnSpPr>
        <xdr:cNvPr id="304" name="直線コネクタ 303"/>
        <xdr:cNvCxnSpPr/>
      </xdr:nvCxnSpPr>
      <xdr:spPr>
        <a:xfrm flipV="1">
          <a:off x="7861300" y="6236908"/>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101671</xdr:rowOff>
    </xdr:from>
    <xdr:ext cx="534377" cy="259045"/>
    <xdr:sp macro="" textlink="">
      <xdr:nvSpPr>
        <xdr:cNvPr id="306" name="テキスト ボックス 305"/>
        <xdr:cNvSpPr txBox="1"/>
      </xdr:nvSpPr>
      <xdr:spPr>
        <a:xfrm>
          <a:off x="8483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84869</xdr:rowOff>
    </xdr:from>
    <xdr:to>
      <xdr:col>41</xdr:col>
      <xdr:colOff>50800</xdr:colOff>
      <xdr:row>36</xdr:row>
      <xdr:rowOff>143194</xdr:rowOff>
    </xdr:to>
    <xdr:cxnSp macro="">
      <xdr:nvCxnSpPr>
        <xdr:cNvPr id="307" name="直線コネクタ 306"/>
        <xdr:cNvCxnSpPr/>
      </xdr:nvCxnSpPr>
      <xdr:spPr>
        <a:xfrm>
          <a:off x="6972300" y="5228369"/>
          <a:ext cx="889000" cy="108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136212</xdr:rowOff>
    </xdr:from>
    <xdr:ext cx="534377" cy="259045"/>
    <xdr:sp macro="" textlink="">
      <xdr:nvSpPr>
        <xdr:cNvPr id="309" name="テキスト ボックス 308"/>
        <xdr:cNvSpPr txBox="1"/>
      </xdr:nvSpPr>
      <xdr:spPr>
        <a:xfrm>
          <a:off x="7594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70952</xdr:rowOff>
    </xdr:from>
    <xdr:ext cx="599010" cy="259045"/>
    <xdr:sp macro="" textlink="">
      <xdr:nvSpPr>
        <xdr:cNvPr id="311" name="テキスト ボックス 310"/>
        <xdr:cNvSpPr txBox="1"/>
      </xdr:nvSpPr>
      <xdr:spPr>
        <a:xfrm>
          <a:off x="6672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77579</xdr:rowOff>
    </xdr:from>
    <xdr:to>
      <xdr:col>55</xdr:col>
      <xdr:colOff>50800</xdr:colOff>
      <xdr:row>37</xdr:row>
      <xdr:rowOff>7729</xdr:rowOff>
    </xdr:to>
    <xdr:sp macro="" textlink="">
      <xdr:nvSpPr>
        <xdr:cNvPr id="317" name="楕円 316"/>
        <xdr:cNvSpPr/>
      </xdr:nvSpPr>
      <xdr:spPr>
        <a:xfrm>
          <a:off x="10426700" y="624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100456</xdr:rowOff>
    </xdr:from>
    <xdr:ext cx="534377" cy="259045"/>
    <xdr:sp macro="" textlink="">
      <xdr:nvSpPr>
        <xdr:cNvPr id="318" name="補助費等該当値テキスト"/>
        <xdr:cNvSpPr txBox="1"/>
      </xdr:nvSpPr>
      <xdr:spPr>
        <a:xfrm>
          <a:off x="10528300" y="610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4612</xdr:rowOff>
    </xdr:from>
    <xdr:to>
      <xdr:col>50</xdr:col>
      <xdr:colOff>165100</xdr:colOff>
      <xdr:row>36</xdr:row>
      <xdr:rowOff>106212</xdr:rowOff>
    </xdr:to>
    <xdr:sp macro="" textlink="">
      <xdr:nvSpPr>
        <xdr:cNvPr id="319" name="楕円 318"/>
        <xdr:cNvSpPr/>
      </xdr:nvSpPr>
      <xdr:spPr>
        <a:xfrm>
          <a:off x="9588500" y="617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122739</xdr:rowOff>
    </xdr:from>
    <xdr:ext cx="534377" cy="259045"/>
    <xdr:sp macro="" textlink="">
      <xdr:nvSpPr>
        <xdr:cNvPr id="320" name="テキスト ボックス 319"/>
        <xdr:cNvSpPr txBox="1"/>
      </xdr:nvSpPr>
      <xdr:spPr>
        <a:xfrm>
          <a:off x="9372111" y="59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13908</xdr:rowOff>
    </xdr:from>
    <xdr:to>
      <xdr:col>46</xdr:col>
      <xdr:colOff>38100</xdr:colOff>
      <xdr:row>36</xdr:row>
      <xdr:rowOff>115508</xdr:rowOff>
    </xdr:to>
    <xdr:sp macro="" textlink="">
      <xdr:nvSpPr>
        <xdr:cNvPr id="321" name="楕円 320"/>
        <xdr:cNvSpPr/>
      </xdr:nvSpPr>
      <xdr:spPr>
        <a:xfrm>
          <a:off x="8699500" y="61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132035</xdr:rowOff>
    </xdr:from>
    <xdr:ext cx="534377" cy="259045"/>
    <xdr:sp macro="" textlink="">
      <xdr:nvSpPr>
        <xdr:cNvPr id="322" name="テキスト ボックス 321"/>
        <xdr:cNvSpPr txBox="1"/>
      </xdr:nvSpPr>
      <xdr:spPr>
        <a:xfrm>
          <a:off x="8483111" y="596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92394</xdr:rowOff>
    </xdr:from>
    <xdr:to>
      <xdr:col>41</xdr:col>
      <xdr:colOff>101600</xdr:colOff>
      <xdr:row>37</xdr:row>
      <xdr:rowOff>22544</xdr:rowOff>
    </xdr:to>
    <xdr:sp macro="" textlink="">
      <xdr:nvSpPr>
        <xdr:cNvPr id="323" name="楕円 322"/>
        <xdr:cNvSpPr/>
      </xdr:nvSpPr>
      <xdr:spPr>
        <a:xfrm>
          <a:off x="7810500" y="626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39071</xdr:rowOff>
    </xdr:from>
    <xdr:ext cx="534377" cy="259045"/>
    <xdr:sp macro="" textlink="">
      <xdr:nvSpPr>
        <xdr:cNvPr id="324" name="テキスト ボックス 323"/>
        <xdr:cNvSpPr txBox="1"/>
      </xdr:nvSpPr>
      <xdr:spPr>
        <a:xfrm>
          <a:off x="7594111" y="603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34069</xdr:rowOff>
    </xdr:from>
    <xdr:to>
      <xdr:col>36</xdr:col>
      <xdr:colOff>165100</xdr:colOff>
      <xdr:row>30</xdr:row>
      <xdr:rowOff>135669</xdr:rowOff>
    </xdr:to>
    <xdr:sp macro="" textlink="">
      <xdr:nvSpPr>
        <xdr:cNvPr id="325" name="楕円 324"/>
        <xdr:cNvSpPr/>
      </xdr:nvSpPr>
      <xdr:spPr>
        <a:xfrm>
          <a:off x="6921500" y="517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152196</xdr:rowOff>
    </xdr:from>
    <xdr:ext cx="599010" cy="259045"/>
    <xdr:sp macro="" textlink="">
      <xdr:nvSpPr>
        <xdr:cNvPr id="326" name="テキスト ボックス 325"/>
        <xdr:cNvSpPr txBox="1"/>
      </xdr:nvSpPr>
      <xdr:spPr>
        <a:xfrm>
          <a:off x="6672795" y="495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149693</xdr:rowOff>
    </xdr:from>
    <xdr:to>
      <xdr:col>55</xdr:col>
      <xdr:colOff>0</xdr:colOff>
      <xdr:row>55</xdr:row>
      <xdr:rowOff>153840</xdr:rowOff>
    </xdr:to>
    <xdr:cxnSp macro="">
      <xdr:nvCxnSpPr>
        <xdr:cNvPr id="358" name="直線コネクタ 357"/>
        <xdr:cNvCxnSpPr/>
      </xdr:nvCxnSpPr>
      <xdr:spPr>
        <a:xfrm flipV="1">
          <a:off x="9639300" y="8893643"/>
          <a:ext cx="838200" cy="68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9" name="普通建設事業費平均値テキスト"/>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153840</xdr:rowOff>
    </xdr:from>
    <xdr:to>
      <xdr:col>50</xdr:col>
      <xdr:colOff>114300</xdr:colOff>
      <xdr:row>57</xdr:row>
      <xdr:rowOff>37205</xdr:rowOff>
    </xdr:to>
    <xdr:cxnSp macro="">
      <xdr:nvCxnSpPr>
        <xdr:cNvPr id="361" name="直線コネクタ 360"/>
        <xdr:cNvCxnSpPr/>
      </xdr:nvCxnSpPr>
      <xdr:spPr>
        <a:xfrm flipV="1">
          <a:off x="8750300" y="9583590"/>
          <a:ext cx="889000" cy="22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119807</xdr:rowOff>
    </xdr:from>
    <xdr:ext cx="534377" cy="259045"/>
    <xdr:sp macro="" textlink="">
      <xdr:nvSpPr>
        <xdr:cNvPr id="363" name="テキスト ボックス 362"/>
        <xdr:cNvSpPr txBox="1"/>
      </xdr:nvSpPr>
      <xdr:spPr>
        <a:xfrm>
          <a:off x="9372111" y="972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117852</xdr:rowOff>
    </xdr:from>
    <xdr:to>
      <xdr:col>45</xdr:col>
      <xdr:colOff>177800</xdr:colOff>
      <xdr:row>57</xdr:row>
      <xdr:rowOff>37205</xdr:rowOff>
    </xdr:to>
    <xdr:cxnSp macro="">
      <xdr:nvCxnSpPr>
        <xdr:cNvPr id="364" name="直線コネクタ 363"/>
        <xdr:cNvCxnSpPr/>
      </xdr:nvCxnSpPr>
      <xdr:spPr>
        <a:xfrm>
          <a:off x="7861300" y="9719052"/>
          <a:ext cx="889000" cy="9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69307</xdr:rowOff>
    </xdr:from>
    <xdr:to>
      <xdr:col>41</xdr:col>
      <xdr:colOff>50800</xdr:colOff>
      <xdr:row>56</xdr:row>
      <xdr:rowOff>117852</xdr:rowOff>
    </xdr:to>
    <xdr:cxnSp macro="">
      <xdr:nvCxnSpPr>
        <xdr:cNvPr id="367" name="直線コネクタ 366"/>
        <xdr:cNvCxnSpPr/>
      </xdr:nvCxnSpPr>
      <xdr:spPr>
        <a:xfrm>
          <a:off x="6972300" y="9499057"/>
          <a:ext cx="889000" cy="21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98893</xdr:rowOff>
    </xdr:from>
    <xdr:to>
      <xdr:col>55</xdr:col>
      <xdr:colOff>50800</xdr:colOff>
      <xdr:row>52</xdr:row>
      <xdr:rowOff>29043</xdr:rowOff>
    </xdr:to>
    <xdr:sp macro="" textlink="">
      <xdr:nvSpPr>
        <xdr:cNvPr id="377" name="楕円 376"/>
        <xdr:cNvSpPr/>
      </xdr:nvSpPr>
      <xdr:spPr>
        <a:xfrm>
          <a:off x="10426700" y="88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121770</xdr:rowOff>
    </xdr:from>
    <xdr:ext cx="599010" cy="259045"/>
    <xdr:sp macro="" textlink="">
      <xdr:nvSpPr>
        <xdr:cNvPr id="378" name="普通建設事業費該当値テキスト"/>
        <xdr:cNvSpPr txBox="1"/>
      </xdr:nvSpPr>
      <xdr:spPr>
        <a:xfrm>
          <a:off x="10528300" y="869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103040</xdr:rowOff>
    </xdr:from>
    <xdr:to>
      <xdr:col>50</xdr:col>
      <xdr:colOff>165100</xdr:colOff>
      <xdr:row>56</xdr:row>
      <xdr:rowOff>33190</xdr:rowOff>
    </xdr:to>
    <xdr:sp macro="" textlink="">
      <xdr:nvSpPr>
        <xdr:cNvPr id="379" name="楕円 378"/>
        <xdr:cNvSpPr/>
      </xdr:nvSpPr>
      <xdr:spPr>
        <a:xfrm>
          <a:off x="9588500" y="95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49717</xdr:rowOff>
    </xdr:from>
    <xdr:ext cx="534377" cy="259045"/>
    <xdr:sp macro="" textlink="">
      <xdr:nvSpPr>
        <xdr:cNvPr id="380" name="テキスト ボックス 379"/>
        <xdr:cNvSpPr txBox="1"/>
      </xdr:nvSpPr>
      <xdr:spPr>
        <a:xfrm>
          <a:off x="9372111" y="930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157855</xdr:rowOff>
    </xdr:from>
    <xdr:to>
      <xdr:col>46</xdr:col>
      <xdr:colOff>38100</xdr:colOff>
      <xdr:row>57</xdr:row>
      <xdr:rowOff>88005</xdr:rowOff>
    </xdr:to>
    <xdr:sp macro="" textlink="">
      <xdr:nvSpPr>
        <xdr:cNvPr id="381" name="楕円 380"/>
        <xdr:cNvSpPr/>
      </xdr:nvSpPr>
      <xdr:spPr>
        <a:xfrm>
          <a:off x="8699500" y="975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79132</xdr:rowOff>
    </xdr:from>
    <xdr:ext cx="534377" cy="259045"/>
    <xdr:sp macro="" textlink="">
      <xdr:nvSpPr>
        <xdr:cNvPr id="382" name="テキスト ボックス 381"/>
        <xdr:cNvSpPr txBox="1"/>
      </xdr:nvSpPr>
      <xdr:spPr>
        <a:xfrm>
          <a:off x="8483111" y="985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67052</xdr:rowOff>
    </xdr:from>
    <xdr:to>
      <xdr:col>41</xdr:col>
      <xdr:colOff>101600</xdr:colOff>
      <xdr:row>56</xdr:row>
      <xdr:rowOff>168652</xdr:rowOff>
    </xdr:to>
    <xdr:sp macro="" textlink="">
      <xdr:nvSpPr>
        <xdr:cNvPr id="383" name="楕円 382"/>
        <xdr:cNvSpPr/>
      </xdr:nvSpPr>
      <xdr:spPr>
        <a:xfrm>
          <a:off x="7810500" y="96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159779</xdr:rowOff>
    </xdr:from>
    <xdr:ext cx="534377" cy="259045"/>
    <xdr:sp macro="" textlink="">
      <xdr:nvSpPr>
        <xdr:cNvPr id="384" name="テキスト ボックス 383"/>
        <xdr:cNvSpPr txBox="1"/>
      </xdr:nvSpPr>
      <xdr:spPr>
        <a:xfrm>
          <a:off x="7594111" y="976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18507</xdr:rowOff>
    </xdr:from>
    <xdr:to>
      <xdr:col>36</xdr:col>
      <xdr:colOff>165100</xdr:colOff>
      <xdr:row>55</xdr:row>
      <xdr:rowOff>120107</xdr:rowOff>
    </xdr:to>
    <xdr:sp macro="" textlink="">
      <xdr:nvSpPr>
        <xdr:cNvPr id="385" name="楕円 384"/>
        <xdr:cNvSpPr/>
      </xdr:nvSpPr>
      <xdr:spPr>
        <a:xfrm>
          <a:off x="6921500" y="944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111234</xdr:rowOff>
    </xdr:from>
    <xdr:ext cx="534377" cy="259045"/>
    <xdr:sp macro="" textlink="">
      <xdr:nvSpPr>
        <xdr:cNvPr id="386" name="テキスト ボックス 385"/>
        <xdr:cNvSpPr txBox="1"/>
      </xdr:nvSpPr>
      <xdr:spPr>
        <a:xfrm>
          <a:off x="6705111" y="954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13421</xdr:rowOff>
    </xdr:from>
    <xdr:to>
      <xdr:col>55</xdr:col>
      <xdr:colOff>0</xdr:colOff>
      <xdr:row>77</xdr:row>
      <xdr:rowOff>163565</xdr:rowOff>
    </xdr:to>
    <xdr:cxnSp macro="">
      <xdr:nvCxnSpPr>
        <xdr:cNvPr id="413" name="直線コネクタ 412"/>
        <xdr:cNvCxnSpPr/>
      </xdr:nvCxnSpPr>
      <xdr:spPr>
        <a:xfrm>
          <a:off x="9639300" y="13043621"/>
          <a:ext cx="838200" cy="32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13421</xdr:rowOff>
    </xdr:from>
    <xdr:to>
      <xdr:col>50</xdr:col>
      <xdr:colOff>114300</xdr:colOff>
      <xdr:row>77</xdr:row>
      <xdr:rowOff>71966</xdr:rowOff>
    </xdr:to>
    <xdr:cxnSp macro="">
      <xdr:nvCxnSpPr>
        <xdr:cNvPr id="416" name="直線コネクタ 415"/>
        <xdr:cNvCxnSpPr/>
      </xdr:nvCxnSpPr>
      <xdr:spPr>
        <a:xfrm flipV="1">
          <a:off x="8750300" y="13043621"/>
          <a:ext cx="889000" cy="22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8" name="テキスト ボックス 417"/>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71966</xdr:rowOff>
    </xdr:from>
    <xdr:to>
      <xdr:col>45</xdr:col>
      <xdr:colOff>177800</xdr:colOff>
      <xdr:row>77</xdr:row>
      <xdr:rowOff>133986</xdr:rowOff>
    </xdr:to>
    <xdr:cxnSp macro="">
      <xdr:nvCxnSpPr>
        <xdr:cNvPr id="419" name="直線コネクタ 418"/>
        <xdr:cNvCxnSpPr/>
      </xdr:nvCxnSpPr>
      <xdr:spPr>
        <a:xfrm flipV="1">
          <a:off x="7861300" y="13273616"/>
          <a:ext cx="889000" cy="6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123309</xdr:rowOff>
    </xdr:from>
    <xdr:to>
      <xdr:col>41</xdr:col>
      <xdr:colOff>50800</xdr:colOff>
      <xdr:row>77</xdr:row>
      <xdr:rowOff>133986</xdr:rowOff>
    </xdr:to>
    <xdr:cxnSp macro="">
      <xdr:nvCxnSpPr>
        <xdr:cNvPr id="422" name="直線コネクタ 421"/>
        <xdr:cNvCxnSpPr/>
      </xdr:nvCxnSpPr>
      <xdr:spPr>
        <a:xfrm>
          <a:off x="6972300" y="13324959"/>
          <a:ext cx="889000" cy="1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112765</xdr:rowOff>
    </xdr:from>
    <xdr:to>
      <xdr:col>55</xdr:col>
      <xdr:colOff>50800</xdr:colOff>
      <xdr:row>78</xdr:row>
      <xdr:rowOff>42915</xdr:rowOff>
    </xdr:to>
    <xdr:sp macro="" textlink="">
      <xdr:nvSpPr>
        <xdr:cNvPr id="432" name="楕円 431"/>
        <xdr:cNvSpPr/>
      </xdr:nvSpPr>
      <xdr:spPr>
        <a:xfrm>
          <a:off x="10426700" y="1331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91192</xdr:rowOff>
    </xdr:from>
    <xdr:ext cx="469744" cy="259045"/>
    <xdr:sp macro="" textlink="">
      <xdr:nvSpPr>
        <xdr:cNvPr id="433" name="普通建設事業費 （ うち新規整備　）該当値テキスト"/>
        <xdr:cNvSpPr txBox="1"/>
      </xdr:nvSpPr>
      <xdr:spPr>
        <a:xfrm>
          <a:off x="10528300" y="1329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134072</xdr:rowOff>
    </xdr:from>
    <xdr:to>
      <xdr:col>50</xdr:col>
      <xdr:colOff>165100</xdr:colOff>
      <xdr:row>76</xdr:row>
      <xdr:rowOff>64222</xdr:rowOff>
    </xdr:to>
    <xdr:sp macro="" textlink="">
      <xdr:nvSpPr>
        <xdr:cNvPr id="434" name="楕円 433"/>
        <xdr:cNvSpPr/>
      </xdr:nvSpPr>
      <xdr:spPr>
        <a:xfrm>
          <a:off x="9588500" y="1299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80749</xdr:rowOff>
    </xdr:from>
    <xdr:ext cx="534377" cy="259045"/>
    <xdr:sp macro="" textlink="">
      <xdr:nvSpPr>
        <xdr:cNvPr id="435" name="テキスト ボックス 434"/>
        <xdr:cNvSpPr txBox="1"/>
      </xdr:nvSpPr>
      <xdr:spPr>
        <a:xfrm>
          <a:off x="9372111" y="127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21166</xdr:rowOff>
    </xdr:from>
    <xdr:to>
      <xdr:col>46</xdr:col>
      <xdr:colOff>38100</xdr:colOff>
      <xdr:row>77</xdr:row>
      <xdr:rowOff>122766</xdr:rowOff>
    </xdr:to>
    <xdr:sp macro="" textlink="">
      <xdr:nvSpPr>
        <xdr:cNvPr id="436" name="楕円 435"/>
        <xdr:cNvSpPr/>
      </xdr:nvSpPr>
      <xdr:spPr>
        <a:xfrm>
          <a:off x="8699500" y="1322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113893</xdr:rowOff>
    </xdr:from>
    <xdr:ext cx="534377" cy="259045"/>
    <xdr:sp macro="" textlink="">
      <xdr:nvSpPr>
        <xdr:cNvPr id="437" name="テキスト ボックス 436"/>
        <xdr:cNvSpPr txBox="1"/>
      </xdr:nvSpPr>
      <xdr:spPr>
        <a:xfrm>
          <a:off x="8483111" y="1331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83186</xdr:rowOff>
    </xdr:from>
    <xdr:to>
      <xdr:col>41</xdr:col>
      <xdr:colOff>101600</xdr:colOff>
      <xdr:row>78</xdr:row>
      <xdr:rowOff>13336</xdr:rowOff>
    </xdr:to>
    <xdr:sp macro="" textlink="">
      <xdr:nvSpPr>
        <xdr:cNvPr id="438" name="楕円 437"/>
        <xdr:cNvSpPr/>
      </xdr:nvSpPr>
      <xdr:spPr>
        <a:xfrm>
          <a:off x="7810500" y="1328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4463</xdr:rowOff>
    </xdr:from>
    <xdr:ext cx="469744" cy="259045"/>
    <xdr:sp macro="" textlink="">
      <xdr:nvSpPr>
        <xdr:cNvPr id="439" name="テキスト ボックス 438"/>
        <xdr:cNvSpPr txBox="1"/>
      </xdr:nvSpPr>
      <xdr:spPr>
        <a:xfrm>
          <a:off x="7626428" y="1337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72509</xdr:rowOff>
    </xdr:from>
    <xdr:to>
      <xdr:col>36</xdr:col>
      <xdr:colOff>165100</xdr:colOff>
      <xdr:row>78</xdr:row>
      <xdr:rowOff>2659</xdr:rowOff>
    </xdr:to>
    <xdr:sp macro="" textlink="">
      <xdr:nvSpPr>
        <xdr:cNvPr id="440" name="楕円 439"/>
        <xdr:cNvSpPr/>
      </xdr:nvSpPr>
      <xdr:spPr>
        <a:xfrm>
          <a:off x="6921500" y="132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165236</xdr:rowOff>
    </xdr:from>
    <xdr:ext cx="469744" cy="259045"/>
    <xdr:sp macro="" textlink="">
      <xdr:nvSpPr>
        <xdr:cNvPr id="441" name="テキスト ボックス 440"/>
        <xdr:cNvSpPr txBox="1"/>
      </xdr:nvSpPr>
      <xdr:spPr>
        <a:xfrm>
          <a:off x="6737428" y="1336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79970</xdr:rowOff>
    </xdr:from>
    <xdr:to>
      <xdr:col>55</xdr:col>
      <xdr:colOff>0</xdr:colOff>
      <xdr:row>96</xdr:row>
      <xdr:rowOff>132989</xdr:rowOff>
    </xdr:to>
    <xdr:cxnSp macro="">
      <xdr:nvCxnSpPr>
        <xdr:cNvPr id="472" name="直線コネクタ 471"/>
        <xdr:cNvCxnSpPr/>
      </xdr:nvCxnSpPr>
      <xdr:spPr>
        <a:xfrm flipV="1">
          <a:off x="9639300" y="15681920"/>
          <a:ext cx="838200" cy="91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3" name="普通建設事業費 （ うち更新整備　）平均値テキスト"/>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132989</xdr:rowOff>
    </xdr:from>
    <xdr:to>
      <xdr:col>50</xdr:col>
      <xdr:colOff>114300</xdr:colOff>
      <xdr:row>97</xdr:row>
      <xdr:rowOff>56914</xdr:rowOff>
    </xdr:to>
    <xdr:cxnSp macro="">
      <xdr:nvCxnSpPr>
        <xdr:cNvPr id="475" name="直線コネクタ 474"/>
        <xdr:cNvCxnSpPr/>
      </xdr:nvCxnSpPr>
      <xdr:spPr>
        <a:xfrm flipV="1">
          <a:off x="8750300" y="16592189"/>
          <a:ext cx="889000" cy="9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22068</xdr:rowOff>
    </xdr:from>
    <xdr:to>
      <xdr:col>45</xdr:col>
      <xdr:colOff>177800</xdr:colOff>
      <xdr:row>97</xdr:row>
      <xdr:rowOff>56914</xdr:rowOff>
    </xdr:to>
    <xdr:cxnSp macro="">
      <xdr:nvCxnSpPr>
        <xdr:cNvPr id="478" name="直線コネクタ 477"/>
        <xdr:cNvCxnSpPr/>
      </xdr:nvCxnSpPr>
      <xdr:spPr>
        <a:xfrm>
          <a:off x="7861300" y="16652718"/>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54922</xdr:rowOff>
    </xdr:from>
    <xdr:to>
      <xdr:col>41</xdr:col>
      <xdr:colOff>50800</xdr:colOff>
      <xdr:row>97</xdr:row>
      <xdr:rowOff>22068</xdr:rowOff>
    </xdr:to>
    <xdr:cxnSp macro="">
      <xdr:nvCxnSpPr>
        <xdr:cNvPr id="481" name="直線コネクタ 480"/>
        <xdr:cNvCxnSpPr/>
      </xdr:nvCxnSpPr>
      <xdr:spPr>
        <a:xfrm>
          <a:off x="6972300" y="16342672"/>
          <a:ext cx="889000" cy="31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3" name="テキスト ボックス 482"/>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57301</xdr:rowOff>
    </xdr:from>
    <xdr:ext cx="534377" cy="259045"/>
    <xdr:sp macro="" textlink="">
      <xdr:nvSpPr>
        <xdr:cNvPr id="485" name="テキスト ボックス 484"/>
        <xdr:cNvSpPr txBox="1"/>
      </xdr:nvSpPr>
      <xdr:spPr>
        <a:xfrm>
          <a:off x="6705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29170</xdr:rowOff>
    </xdr:from>
    <xdr:to>
      <xdr:col>55</xdr:col>
      <xdr:colOff>50800</xdr:colOff>
      <xdr:row>91</xdr:row>
      <xdr:rowOff>130770</xdr:rowOff>
    </xdr:to>
    <xdr:sp macro="" textlink="">
      <xdr:nvSpPr>
        <xdr:cNvPr id="491" name="楕円 490"/>
        <xdr:cNvSpPr/>
      </xdr:nvSpPr>
      <xdr:spPr>
        <a:xfrm>
          <a:off x="10426700" y="156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115547</xdr:rowOff>
    </xdr:from>
    <xdr:ext cx="534377" cy="259045"/>
    <xdr:sp macro="" textlink="">
      <xdr:nvSpPr>
        <xdr:cNvPr id="492" name="普通建設事業費 （ うち更新整備　）該当値テキスト"/>
        <xdr:cNvSpPr txBox="1"/>
      </xdr:nvSpPr>
      <xdr:spPr>
        <a:xfrm>
          <a:off x="10528300" y="1554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82189</xdr:rowOff>
    </xdr:from>
    <xdr:to>
      <xdr:col>50</xdr:col>
      <xdr:colOff>165100</xdr:colOff>
      <xdr:row>97</xdr:row>
      <xdr:rowOff>12339</xdr:rowOff>
    </xdr:to>
    <xdr:sp macro="" textlink="">
      <xdr:nvSpPr>
        <xdr:cNvPr id="493" name="楕円 492"/>
        <xdr:cNvSpPr/>
      </xdr:nvSpPr>
      <xdr:spPr>
        <a:xfrm>
          <a:off x="9588500" y="165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3466</xdr:rowOff>
    </xdr:from>
    <xdr:ext cx="534377" cy="259045"/>
    <xdr:sp macro="" textlink="">
      <xdr:nvSpPr>
        <xdr:cNvPr id="494" name="テキスト ボックス 493"/>
        <xdr:cNvSpPr txBox="1"/>
      </xdr:nvSpPr>
      <xdr:spPr>
        <a:xfrm>
          <a:off x="9372111" y="1663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6114</xdr:rowOff>
    </xdr:from>
    <xdr:to>
      <xdr:col>46</xdr:col>
      <xdr:colOff>38100</xdr:colOff>
      <xdr:row>97</xdr:row>
      <xdr:rowOff>107714</xdr:rowOff>
    </xdr:to>
    <xdr:sp macro="" textlink="">
      <xdr:nvSpPr>
        <xdr:cNvPr id="495" name="楕円 494"/>
        <xdr:cNvSpPr/>
      </xdr:nvSpPr>
      <xdr:spPr>
        <a:xfrm>
          <a:off x="8699500" y="166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98841</xdr:rowOff>
    </xdr:from>
    <xdr:ext cx="534377" cy="259045"/>
    <xdr:sp macro="" textlink="">
      <xdr:nvSpPr>
        <xdr:cNvPr id="496" name="テキスト ボックス 495"/>
        <xdr:cNvSpPr txBox="1"/>
      </xdr:nvSpPr>
      <xdr:spPr>
        <a:xfrm>
          <a:off x="8483111" y="1672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142718</xdr:rowOff>
    </xdr:from>
    <xdr:to>
      <xdr:col>41</xdr:col>
      <xdr:colOff>101600</xdr:colOff>
      <xdr:row>97</xdr:row>
      <xdr:rowOff>72868</xdr:rowOff>
    </xdr:to>
    <xdr:sp macro="" textlink="">
      <xdr:nvSpPr>
        <xdr:cNvPr id="497" name="楕円 496"/>
        <xdr:cNvSpPr/>
      </xdr:nvSpPr>
      <xdr:spPr>
        <a:xfrm>
          <a:off x="7810500" y="166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63995</xdr:rowOff>
    </xdr:from>
    <xdr:ext cx="534377" cy="259045"/>
    <xdr:sp macro="" textlink="">
      <xdr:nvSpPr>
        <xdr:cNvPr id="498" name="テキスト ボックス 497"/>
        <xdr:cNvSpPr txBox="1"/>
      </xdr:nvSpPr>
      <xdr:spPr>
        <a:xfrm>
          <a:off x="7594111" y="1669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4122</xdr:rowOff>
    </xdr:from>
    <xdr:to>
      <xdr:col>36</xdr:col>
      <xdr:colOff>165100</xdr:colOff>
      <xdr:row>95</xdr:row>
      <xdr:rowOff>105722</xdr:rowOff>
    </xdr:to>
    <xdr:sp macro="" textlink="">
      <xdr:nvSpPr>
        <xdr:cNvPr id="499" name="楕円 498"/>
        <xdr:cNvSpPr/>
      </xdr:nvSpPr>
      <xdr:spPr>
        <a:xfrm>
          <a:off x="6921500" y="1629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122249</xdr:rowOff>
    </xdr:from>
    <xdr:ext cx="534377" cy="259045"/>
    <xdr:sp macro="" textlink="">
      <xdr:nvSpPr>
        <xdr:cNvPr id="500" name="テキスト ボックス 499"/>
        <xdr:cNvSpPr txBox="1"/>
      </xdr:nvSpPr>
      <xdr:spPr>
        <a:xfrm>
          <a:off x="6705111" y="1606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81087</xdr:rowOff>
    </xdr:from>
    <xdr:to>
      <xdr:col>85</xdr:col>
      <xdr:colOff>127000</xdr:colOff>
      <xdr:row>38</xdr:row>
      <xdr:rowOff>134031</xdr:rowOff>
    </xdr:to>
    <xdr:cxnSp macro="">
      <xdr:nvCxnSpPr>
        <xdr:cNvPr id="527" name="直線コネクタ 526"/>
        <xdr:cNvCxnSpPr/>
      </xdr:nvCxnSpPr>
      <xdr:spPr>
        <a:xfrm>
          <a:off x="15481300" y="6596187"/>
          <a:ext cx="8382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81087</xdr:rowOff>
    </xdr:from>
    <xdr:to>
      <xdr:col>81</xdr:col>
      <xdr:colOff>50800</xdr:colOff>
      <xdr:row>38</xdr:row>
      <xdr:rowOff>119309</xdr:rowOff>
    </xdr:to>
    <xdr:cxnSp macro="">
      <xdr:nvCxnSpPr>
        <xdr:cNvPr id="530" name="直線コネクタ 529"/>
        <xdr:cNvCxnSpPr/>
      </xdr:nvCxnSpPr>
      <xdr:spPr>
        <a:xfrm flipV="1">
          <a:off x="14592300" y="6596187"/>
          <a:ext cx="889000" cy="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50957</xdr:rowOff>
    </xdr:from>
    <xdr:to>
      <xdr:col>76</xdr:col>
      <xdr:colOff>114300</xdr:colOff>
      <xdr:row>38</xdr:row>
      <xdr:rowOff>119309</xdr:rowOff>
    </xdr:to>
    <xdr:cxnSp macro="">
      <xdr:nvCxnSpPr>
        <xdr:cNvPr id="533" name="直線コネクタ 532"/>
        <xdr:cNvCxnSpPr/>
      </xdr:nvCxnSpPr>
      <xdr:spPr>
        <a:xfrm>
          <a:off x="13703300" y="6566057"/>
          <a:ext cx="8890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50957</xdr:rowOff>
    </xdr:from>
    <xdr:to>
      <xdr:col>71</xdr:col>
      <xdr:colOff>177800</xdr:colOff>
      <xdr:row>38</xdr:row>
      <xdr:rowOff>109525</xdr:rowOff>
    </xdr:to>
    <xdr:cxnSp macro="">
      <xdr:nvCxnSpPr>
        <xdr:cNvPr id="536" name="直線コネクタ 535"/>
        <xdr:cNvCxnSpPr/>
      </xdr:nvCxnSpPr>
      <xdr:spPr>
        <a:xfrm flipV="1">
          <a:off x="12814300" y="6566057"/>
          <a:ext cx="889000" cy="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83231</xdr:rowOff>
    </xdr:from>
    <xdr:to>
      <xdr:col>85</xdr:col>
      <xdr:colOff>177800</xdr:colOff>
      <xdr:row>39</xdr:row>
      <xdr:rowOff>13381</xdr:rowOff>
    </xdr:to>
    <xdr:sp macro="" textlink="">
      <xdr:nvSpPr>
        <xdr:cNvPr id="546" name="楕円 545"/>
        <xdr:cNvSpPr/>
      </xdr:nvSpPr>
      <xdr:spPr>
        <a:xfrm>
          <a:off x="16268700" y="65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169608</xdr:rowOff>
    </xdr:from>
    <xdr:ext cx="378565" cy="259045"/>
    <xdr:sp macro="" textlink="">
      <xdr:nvSpPr>
        <xdr:cNvPr id="547" name="災害復旧事業費該当値テキスト"/>
        <xdr:cNvSpPr txBox="1"/>
      </xdr:nvSpPr>
      <xdr:spPr>
        <a:xfrm>
          <a:off x="16370300" y="6513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30287</xdr:rowOff>
    </xdr:from>
    <xdr:to>
      <xdr:col>81</xdr:col>
      <xdr:colOff>101600</xdr:colOff>
      <xdr:row>38</xdr:row>
      <xdr:rowOff>131887</xdr:rowOff>
    </xdr:to>
    <xdr:sp macro="" textlink="">
      <xdr:nvSpPr>
        <xdr:cNvPr id="548" name="楕円 547"/>
        <xdr:cNvSpPr/>
      </xdr:nvSpPr>
      <xdr:spPr>
        <a:xfrm>
          <a:off x="15430500" y="654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123014</xdr:rowOff>
    </xdr:from>
    <xdr:ext cx="469744" cy="259045"/>
    <xdr:sp macro="" textlink="">
      <xdr:nvSpPr>
        <xdr:cNvPr id="549" name="テキスト ボックス 548"/>
        <xdr:cNvSpPr txBox="1"/>
      </xdr:nvSpPr>
      <xdr:spPr>
        <a:xfrm>
          <a:off x="15246428" y="663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68509</xdr:rowOff>
    </xdr:from>
    <xdr:to>
      <xdr:col>76</xdr:col>
      <xdr:colOff>165100</xdr:colOff>
      <xdr:row>38</xdr:row>
      <xdr:rowOff>170109</xdr:rowOff>
    </xdr:to>
    <xdr:sp macro="" textlink="">
      <xdr:nvSpPr>
        <xdr:cNvPr id="550" name="楕円 549"/>
        <xdr:cNvSpPr/>
      </xdr:nvSpPr>
      <xdr:spPr>
        <a:xfrm>
          <a:off x="14541500" y="658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161236</xdr:rowOff>
    </xdr:from>
    <xdr:ext cx="378565" cy="259045"/>
    <xdr:sp macro="" textlink="">
      <xdr:nvSpPr>
        <xdr:cNvPr id="551" name="テキスト ボックス 550"/>
        <xdr:cNvSpPr txBox="1"/>
      </xdr:nvSpPr>
      <xdr:spPr>
        <a:xfrm>
          <a:off x="14403017" y="667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xdr:rowOff>
    </xdr:from>
    <xdr:to>
      <xdr:col>72</xdr:col>
      <xdr:colOff>38100</xdr:colOff>
      <xdr:row>38</xdr:row>
      <xdr:rowOff>101757</xdr:rowOff>
    </xdr:to>
    <xdr:sp macro="" textlink="">
      <xdr:nvSpPr>
        <xdr:cNvPr id="552" name="楕円 551"/>
        <xdr:cNvSpPr/>
      </xdr:nvSpPr>
      <xdr:spPr>
        <a:xfrm>
          <a:off x="13652500" y="65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92884</xdr:rowOff>
    </xdr:from>
    <xdr:ext cx="469744" cy="259045"/>
    <xdr:sp macro="" textlink="">
      <xdr:nvSpPr>
        <xdr:cNvPr id="553" name="テキスト ボックス 552"/>
        <xdr:cNvSpPr txBox="1"/>
      </xdr:nvSpPr>
      <xdr:spPr>
        <a:xfrm>
          <a:off x="13468428" y="660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58725</xdr:rowOff>
    </xdr:from>
    <xdr:to>
      <xdr:col>67</xdr:col>
      <xdr:colOff>101600</xdr:colOff>
      <xdr:row>38</xdr:row>
      <xdr:rowOff>160325</xdr:rowOff>
    </xdr:to>
    <xdr:sp macro="" textlink="">
      <xdr:nvSpPr>
        <xdr:cNvPr id="554" name="楕円 553"/>
        <xdr:cNvSpPr/>
      </xdr:nvSpPr>
      <xdr:spPr>
        <a:xfrm>
          <a:off x="12763500" y="65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151452</xdr:rowOff>
    </xdr:from>
    <xdr:ext cx="378565" cy="259045"/>
    <xdr:sp macro="" textlink="">
      <xdr:nvSpPr>
        <xdr:cNvPr id="555" name="テキスト ボックス 554"/>
        <xdr:cNvSpPr txBox="1"/>
      </xdr:nvSpPr>
      <xdr:spPr>
        <a:xfrm>
          <a:off x="12625017" y="6666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149072</xdr:rowOff>
    </xdr:from>
    <xdr:to>
      <xdr:col>85</xdr:col>
      <xdr:colOff>127000</xdr:colOff>
      <xdr:row>74</xdr:row>
      <xdr:rowOff>157776</xdr:rowOff>
    </xdr:to>
    <xdr:cxnSp macro="">
      <xdr:nvCxnSpPr>
        <xdr:cNvPr id="635" name="直線コネクタ 634"/>
        <xdr:cNvCxnSpPr/>
      </xdr:nvCxnSpPr>
      <xdr:spPr>
        <a:xfrm>
          <a:off x="15481300" y="12836372"/>
          <a:ext cx="8382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25853</xdr:rowOff>
    </xdr:from>
    <xdr:ext cx="534377" cy="259045"/>
    <xdr:sp macro="" textlink="">
      <xdr:nvSpPr>
        <xdr:cNvPr id="636" name="公債費平均値テキスト"/>
        <xdr:cNvSpPr txBox="1"/>
      </xdr:nvSpPr>
      <xdr:spPr>
        <a:xfrm>
          <a:off x="16370300" y="1288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132776</xdr:rowOff>
    </xdr:from>
    <xdr:to>
      <xdr:col>81</xdr:col>
      <xdr:colOff>50800</xdr:colOff>
      <xdr:row>74</xdr:row>
      <xdr:rowOff>149072</xdr:rowOff>
    </xdr:to>
    <xdr:cxnSp macro="">
      <xdr:nvCxnSpPr>
        <xdr:cNvPr id="638" name="直線コネクタ 637"/>
        <xdr:cNvCxnSpPr/>
      </xdr:nvCxnSpPr>
      <xdr:spPr>
        <a:xfrm>
          <a:off x="14592300" y="12820076"/>
          <a:ext cx="889000" cy="1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98220</xdr:rowOff>
    </xdr:from>
    <xdr:ext cx="534377" cy="259045"/>
    <xdr:sp macro="" textlink="">
      <xdr:nvSpPr>
        <xdr:cNvPr id="640" name="テキスト ボックス 639"/>
        <xdr:cNvSpPr txBox="1"/>
      </xdr:nvSpPr>
      <xdr:spPr>
        <a:xfrm>
          <a:off x="15214111" y="129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132776</xdr:rowOff>
    </xdr:from>
    <xdr:to>
      <xdr:col>76</xdr:col>
      <xdr:colOff>114300</xdr:colOff>
      <xdr:row>75</xdr:row>
      <xdr:rowOff>9937</xdr:rowOff>
    </xdr:to>
    <xdr:cxnSp macro="">
      <xdr:nvCxnSpPr>
        <xdr:cNvPr id="641" name="直線コネクタ 640"/>
        <xdr:cNvCxnSpPr/>
      </xdr:nvCxnSpPr>
      <xdr:spPr>
        <a:xfrm flipV="1">
          <a:off x="13703300" y="12820076"/>
          <a:ext cx="889000" cy="4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121130</xdr:rowOff>
    </xdr:from>
    <xdr:ext cx="534377" cy="259045"/>
    <xdr:sp macro="" textlink="">
      <xdr:nvSpPr>
        <xdr:cNvPr id="643" name="テキスト ボックス 642"/>
        <xdr:cNvSpPr txBox="1"/>
      </xdr:nvSpPr>
      <xdr:spPr>
        <a:xfrm>
          <a:off x="14325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9937</xdr:rowOff>
    </xdr:from>
    <xdr:to>
      <xdr:col>71</xdr:col>
      <xdr:colOff>177800</xdr:colOff>
      <xdr:row>75</xdr:row>
      <xdr:rowOff>55118</xdr:rowOff>
    </xdr:to>
    <xdr:cxnSp macro="">
      <xdr:nvCxnSpPr>
        <xdr:cNvPr id="644" name="直線コネクタ 643"/>
        <xdr:cNvCxnSpPr/>
      </xdr:nvCxnSpPr>
      <xdr:spPr>
        <a:xfrm flipV="1">
          <a:off x="12814300" y="12868687"/>
          <a:ext cx="889000" cy="4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116606</xdr:rowOff>
    </xdr:from>
    <xdr:ext cx="534377" cy="259045"/>
    <xdr:sp macro="" textlink="">
      <xdr:nvSpPr>
        <xdr:cNvPr id="646" name="テキスト ボックス 645"/>
        <xdr:cNvSpPr txBox="1"/>
      </xdr:nvSpPr>
      <xdr:spPr>
        <a:xfrm>
          <a:off x="13436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6830</xdr:rowOff>
    </xdr:from>
    <xdr:ext cx="534377" cy="259045"/>
    <xdr:sp macro="" textlink="">
      <xdr:nvSpPr>
        <xdr:cNvPr id="648" name="テキスト ボックス 647"/>
        <xdr:cNvSpPr txBox="1"/>
      </xdr:nvSpPr>
      <xdr:spPr>
        <a:xfrm>
          <a:off x="12547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106976</xdr:rowOff>
    </xdr:from>
    <xdr:to>
      <xdr:col>85</xdr:col>
      <xdr:colOff>177800</xdr:colOff>
      <xdr:row>75</xdr:row>
      <xdr:rowOff>37126</xdr:rowOff>
    </xdr:to>
    <xdr:sp macro="" textlink="">
      <xdr:nvSpPr>
        <xdr:cNvPr id="654" name="楕円 653"/>
        <xdr:cNvSpPr/>
      </xdr:nvSpPr>
      <xdr:spPr>
        <a:xfrm>
          <a:off x="16268700" y="1279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129853</xdr:rowOff>
    </xdr:from>
    <xdr:ext cx="534377" cy="259045"/>
    <xdr:sp macro="" textlink="">
      <xdr:nvSpPr>
        <xdr:cNvPr id="655" name="公債費該当値テキスト"/>
        <xdr:cNvSpPr txBox="1"/>
      </xdr:nvSpPr>
      <xdr:spPr>
        <a:xfrm>
          <a:off x="16370300" y="1264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98272</xdr:rowOff>
    </xdr:from>
    <xdr:to>
      <xdr:col>81</xdr:col>
      <xdr:colOff>101600</xdr:colOff>
      <xdr:row>75</xdr:row>
      <xdr:rowOff>28422</xdr:rowOff>
    </xdr:to>
    <xdr:sp macro="" textlink="">
      <xdr:nvSpPr>
        <xdr:cNvPr id="656" name="楕円 655"/>
        <xdr:cNvSpPr/>
      </xdr:nvSpPr>
      <xdr:spPr>
        <a:xfrm>
          <a:off x="15430500" y="1278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44949</xdr:rowOff>
    </xdr:from>
    <xdr:ext cx="534377" cy="259045"/>
    <xdr:sp macro="" textlink="">
      <xdr:nvSpPr>
        <xdr:cNvPr id="657" name="テキスト ボックス 656"/>
        <xdr:cNvSpPr txBox="1"/>
      </xdr:nvSpPr>
      <xdr:spPr>
        <a:xfrm>
          <a:off x="15214111" y="125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81976</xdr:rowOff>
    </xdr:from>
    <xdr:to>
      <xdr:col>76</xdr:col>
      <xdr:colOff>165100</xdr:colOff>
      <xdr:row>75</xdr:row>
      <xdr:rowOff>12126</xdr:rowOff>
    </xdr:to>
    <xdr:sp macro="" textlink="">
      <xdr:nvSpPr>
        <xdr:cNvPr id="658" name="楕円 657"/>
        <xdr:cNvSpPr/>
      </xdr:nvSpPr>
      <xdr:spPr>
        <a:xfrm>
          <a:off x="14541500" y="1276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28653</xdr:rowOff>
    </xdr:from>
    <xdr:ext cx="534377" cy="259045"/>
    <xdr:sp macro="" textlink="">
      <xdr:nvSpPr>
        <xdr:cNvPr id="659" name="テキスト ボックス 658"/>
        <xdr:cNvSpPr txBox="1"/>
      </xdr:nvSpPr>
      <xdr:spPr>
        <a:xfrm>
          <a:off x="14325111" y="1254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130587</xdr:rowOff>
    </xdr:from>
    <xdr:to>
      <xdr:col>72</xdr:col>
      <xdr:colOff>38100</xdr:colOff>
      <xdr:row>75</xdr:row>
      <xdr:rowOff>60737</xdr:rowOff>
    </xdr:to>
    <xdr:sp macro="" textlink="">
      <xdr:nvSpPr>
        <xdr:cNvPr id="660" name="楕円 659"/>
        <xdr:cNvSpPr/>
      </xdr:nvSpPr>
      <xdr:spPr>
        <a:xfrm>
          <a:off x="13652500" y="128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77264</xdr:rowOff>
    </xdr:from>
    <xdr:ext cx="534377" cy="259045"/>
    <xdr:sp macro="" textlink="">
      <xdr:nvSpPr>
        <xdr:cNvPr id="661" name="テキスト ボックス 660"/>
        <xdr:cNvSpPr txBox="1"/>
      </xdr:nvSpPr>
      <xdr:spPr>
        <a:xfrm>
          <a:off x="13436111" y="125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4318</xdr:rowOff>
    </xdr:from>
    <xdr:to>
      <xdr:col>67</xdr:col>
      <xdr:colOff>101600</xdr:colOff>
      <xdr:row>75</xdr:row>
      <xdr:rowOff>105918</xdr:rowOff>
    </xdr:to>
    <xdr:sp macro="" textlink="">
      <xdr:nvSpPr>
        <xdr:cNvPr id="662" name="楕円 661"/>
        <xdr:cNvSpPr/>
      </xdr:nvSpPr>
      <xdr:spPr>
        <a:xfrm>
          <a:off x="12763500" y="128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122445</xdr:rowOff>
    </xdr:from>
    <xdr:ext cx="534377" cy="259045"/>
    <xdr:sp macro="" textlink="">
      <xdr:nvSpPr>
        <xdr:cNvPr id="663" name="テキスト ボックス 662"/>
        <xdr:cNvSpPr txBox="1"/>
      </xdr:nvSpPr>
      <xdr:spPr>
        <a:xfrm>
          <a:off x="12547111" y="1263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149720</xdr:rowOff>
    </xdr:from>
    <xdr:to>
      <xdr:col>85</xdr:col>
      <xdr:colOff>127000</xdr:colOff>
      <xdr:row>97</xdr:row>
      <xdr:rowOff>153772</xdr:rowOff>
    </xdr:to>
    <xdr:cxnSp macro="">
      <xdr:nvCxnSpPr>
        <xdr:cNvPr id="692" name="直線コネクタ 691"/>
        <xdr:cNvCxnSpPr/>
      </xdr:nvCxnSpPr>
      <xdr:spPr>
        <a:xfrm>
          <a:off x="15481300" y="16780370"/>
          <a:ext cx="8382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3" name="積立金平均値テキスト"/>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133998</xdr:rowOff>
    </xdr:from>
    <xdr:to>
      <xdr:col>81</xdr:col>
      <xdr:colOff>50800</xdr:colOff>
      <xdr:row>97</xdr:row>
      <xdr:rowOff>149720</xdr:rowOff>
    </xdr:to>
    <xdr:cxnSp macro="">
      <xdr:nvCxnSpPr>
        <xdr:cNvPr id="695" name="直線コネクタ 694"/>
        <xdr:cNvCxnSpPr/>
      </xdr:nvCxnSpPr>
      <xdr:spPr>
        <a:xfrm>
          <a:off x="14592300" y="16764648"/>
          <a:ext cx="889000" cy="1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70765</xdr:rowOff>
    </xdr:from>
    <xdr:to>
      <xdr:col>76</xdr:col>
      <xdr:colOff>114300</xdr:colOff>
      <xdr:row>97</xdr:row>
      <xdr:rowOff>133998</xdr:rowOff>
    </xdr:to>
    <xdr:cxnSp macro="">
      <xdr:nvCxnSpPr>
        <xdr:cNvPr id="698" name="直線コネクタ 697"/>
        <xdr:cNvCxnSpPr/>
      </xdr:nvCxnSpPr>
      <xdr:spPr>
        <a:xfrm>
          <a:off x="13703300" y="16701415"/>
          <a:ext cx="889000" cy="6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700" name="テキスト ボックス 699"/>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70765</xdr:rowOff>
    </xdr:from>
    <xdr:to>
      <xdr:col>71</xdr:col>
      <xdr:colOff>177800</xdr:colOff>
      <xdr:row>98</xdr:row>
      <xdr:rowOff>28587</xdr:rowOff>
    </xdr:to>
    <xdr:cxnSp macro="">
      <xdr:nvCxnSpPr>
        <xdr:cNvPr id="701" name="直線コネクタ 700"/>
        <xdr:cNvCxnSpPr/>
      </xdr:nvCxnSpPr>
      <xdr:spPr>
        <a:xfrm flipV="1">
          <a:off x="12814300" y="16701415"/>
          <a:ext cx="889000" cy="12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3" name="テキスト ボックス 702"/>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70083</xdr:rowOff>
    </xdr:from>
    <xdr:ext cx="534377" cy="259045"/>
    <xdr:sp macro="" textlink="">
      <xdr:nvSpPr>
        <xdr:cNvPr id="705" name="テキスト ボックス 704"/>
        <xdr:cNvSpPr txBox="1"/>
      </xdr:nvSpPr>
      <xdr:spPr>
        <a:xfrm>
          <a:off x="12547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102972</xdr:rowOff>
    </xdr:from>
    <xdr:to>
      <xdr:col>85</xdr:col>
      <xdr:colOff>177800</xdr:colOff>
      <xdr:row>98</xdr:row>
      <xdr:rowOff>33122</xdr:rowOff>
    </xdr:to>
    <xdr:sp macro="" textlink="">
      <xdr:nvSpPr>
        <xdr:cNvPr id="711" name="楕円 710"/>
        <xdr:cNvSpPr/>
      </xdr:nvSpPr>
      <xdr:spPr>
        <a:xfrm>
          <a:off x="16268700" y="167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81399</xdr:rowOff>
    </xdr:from>
    <xdr:ext cx="534377" cy="259045"/>
    <xdr:sp macro="" textlink="">
      <xdr:nvSpPr>
        <xdr:cNvPr id="712" name="積立金該当値テキスト"/>
        <xdr:cNvSpPr txBox="1"/>
      </xdr:nvSpPr>
      <xdr:spPr>
        <a:xfrm>
          <a:off x="16370300" y="1671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98920</xdr:rowOff>
    </xdr:from>
    <xdr:to>
      <xdr:col>81</xdr:col>
      <xdr:colOff>101600</xdr:colOff>
      <xdr:row>98</xdr:row>
      <xdr:rowOff>29070</xdr:rowOff>
    </xdr:to>
    <xdr:sp macro="" textlink="">
      <xdr:nvSpPr>
        <xdr:cNvPr id="713" name="楕円 712"/>
        <xdr:cNvSpPr/>
      </xdr:nvSpPr>
      <xdr:spPr>
        <a:xfrm>
          <a:off x="15430500" y="167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20197</xdr:rowOff>
    </xdr:from>
    <xdr:ext cx="534377" cy="259045"/>
    <xdr:sp macro="" textlink="">
      <xdr:nvSpPr>
        <xdr:cNvPr id="714" name="テキスト ボックス 713"/>
        <xdr:cNvSpPr txBox="1"/>
      </xdr:nvSpPr>
      <xdr:spPr>
        <a:xfrm>
          <a:off x="15214111" y="1682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83198</xdr:rowOff>
    </xdr:from>
    <xdr:to>
      <xdr:col>76</xdr:col>
      <xdr:colOff>165100</xdr:colOff>
      <xdr:row>98</xdr:row>
      <xdr:rowOff>13348</xdr:rowOff>
    </xdr:to>
    <xdr:sp macro="" textlink="">
      <xdr:nvSpPr>
        <xdr:cNvPr id="715" name="楕円 714"/>
        <xdr:cNvSpPr/>
      </xdr:nvSpPr>
      <xdr:spPr>
        <a:xfrm>
          <a:off x="14541500" y="1671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4475</xdr:rowOff>
    </xdr:from>
    <xdr:ext cx="534377" cy="259045"/>
    <xdr:sp macro="" textlink="">
      <xdr:nvSpPr>
        <xdr:cNvPr id="716" name="テキスト ボックス 715"/>
        <xdr:cNvSpPr txBox="1"/>
      </xdr:nvSpPr>
      <xdr:spPr>
        <a:xfrm>
          <a:off x="14325111" y="1680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19965</xdr:rowOff>
    </xdr:from>
    <xdr:to>
      <xdr:col>72</xdr:col>
      <xdr:colOff>38100</xdr:colOff>
      <xdr:row>97</xdr:row>
      <xdr:rowOff>121565</xdr:rowOff>
    </xdr:to>
    <xdr:sp macro="" textlink="">
      <xdr:nvSpPr>
        <xdr:cNvPr id="717" name="楕円 716"/>
        <xdr:cNvSpPr/>
      </xdr:nvSpPr>
      <xdr:spPr>
        <a:xfrm>
          <a:off x="13652500" y="166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112692</xdr:rowOff>
    </xdr:from>
    <xdr:ext cx="534377" cy="259045"/>
    <xdr:sp macro="" textlink="">
      <xdr:nvSpPr>
        <xdr:cNvPr id="718" name="テキスト ボックス 717"/>
        <xdr:cNvSpPr txBox="1"/>
      </xdr:nvSpPr>
      <xdr:spPr>
        <a:xfrm>
          <a:off x="13436111" y="167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149237</xdr:rowOff>
    </xdr:from>
    <xdr:to>
      <xdr:col>67</xdr:col>
      <xdr:colOff>101600</xdr:colOff>
      <xdr:row>98</xdr:row>
      <xdr:rowOff>79387</xdr:rowOff>
    </xdr:to>
    <xdr:sp macro="" textlink="">
      <xdr:nvSpPr>
        <xdr:cNvPr id="719" name="楕円 718"/>
        <xdr:cNvSpPr/>
      </xdr:nvSpPr>
      <xdr:spPr>
        <a:xfrm>
          <a:off x="12763500" y="167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70514</xdr:rowOff>
    </xdr:from>
    <xdr:ext cx="534377" cy="259045"/>
    <xdr:sp macro="" textlink="">
      <xdr:nvSpPr>
        <xdr:cNvPr id="720" name="テキスト ボックス 719"/>
        <xdr:cNvSpPr txBox="1"/>
      </xdr:nvSpPr>
      <xdr:spPr>
        <a:xfrm>
          <a:off x="12547111" y="168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96449</xdr:rowOff>
    </xdr:from>
    <xdr:to>
      <xdr:col>116</xdr:col>
      <xdr:colOff>63500</xdr:colOff>
      <xdr:row>37</xdr:row>
      <xdr:rowOff>170973</xdr:rowOff>
    </xdr:to>
    <xdr:cxnSp macro="">
      <xdr:nvCxnSpPr>
        <xdr:cNvPr id="747" name="直線コネクタ 746"/>
        <xdr:cNvCxnSpPr/>
      </xdr:nvCxnSpPr>
      <xdr:spPr>
        <a:xfrm>
          <a:off x="21323300" y="6268649"/>
          <a:ext cx="8382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96449</xdr:rowOff>
    </xdr:from>
    <xdr:to>
      <xdr:col>111</xdr:col>
      <xdr:colOff>177800</xdr:colOff>
      <xdr:row>37</xdr:row>
      <xdr:rowOff>97592</xdr:rowOff>
    </xdr:to>
    <xdr:cxnSp macro="">
      <xdr:nvCxnSpPr>
        <xdr:cNvPr id="750" name="直線コネクタ 749"/>
        <xdr:cNvCxnSpPr/>
      </xdr:nvCxnSpPr>
      <xdr:spPr>
        <a:xfrm flipV="1">
          <a:off x="20434300" y="6268649"/>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20144</xdr:rowOff>
    </xdr:from>
    <xdr:ext cx="469744" cy="259045"/>
    <xdr:sp macro="" textlink="">
      <xdr:nvSpPr>
        <xdr:cNvPr id="752" name="テキスト ボックス 751"/>
        <xdr:cNvSpPr txBox="1"/>
      </xdr:nvSpPr>
      <xdr:spPr>
        <a:xfrm>
          <a:off x="21088428" y="653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96723</xdr:rowOff>
    </xdr:from>
    <xdr:to>
      <xdr:col>107</xdr:col>
      <xdr:colOff>50800</xdr:colOff>
      <xdr:row>37</xdr:row>
      <xdr:rowOff>97592</xdr:rowOff>
    </xdr:to>
    <xdr:cxnSp macro="">
      <xdr:nvCxnSpPr>
        <xdr:cNvPr id="753" name="直線コネクタ 752"/>
        <xdr:cNvCxnSpPr/>
      </xdr:nvCxnSpPr>
      <xdr:spPr>
        <a:xfrm>
          <a:off x="19545300" y="6440373"/>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5" name="テキスト ボックス 754"/>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82047</xdr:rowOff>
    </xdr:from>
    <xdr:to>
      <xdr:col>102</xdr:col>
      <xdr:colOff>114300</xdr:colOff>
      <xdr:row>37</xdr:row>
      <xdr:rowOff>96723</xdr:rowOff>
    </xdr:to>
    <xdr:cxnSp macro="">
      <xdr:nvCxnSpPr>
        <xdr:cNvPr id="756" name="直線コネクタ 755"/>
        <xdr:cNvCxnSpPr/>
      </xdr:nvCxnSpPr>
      <xdr:spPr>
        <a:xfrm>
          <a:off x="18656300" y="6425697"/>
          <a:ext cx="8890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8" name="テキスト ボックス 757"/>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13835</xdr:rowOff>
    </xdr:from>
    <xdr:ext cx="469744" cy="259045"/>
    <xdr:sp macro="" textlink="">
      <xdr:nvSpPr>
        <xdr:cNvPr id="760" name="テキスト ボックス 759"/>
        <xdr:cNvSpPr txBox="1"/>
      </xdr:nvSpPr>
      <xdr:spPr>
        <a:xfrm>
          <a:off x="18421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120173</xdr:rowOff>
    </xdr:from>
    <xdr:to>
      <xdr:col>116</xdr:col>
      <xdr:colOff>114300</xdr:colOff>
      <xdr:row>38</xdr:row>
      <xdr:rowOff>50323</xdr:rowOff>
    </xdr:to>
    <xdr:sp macro="" textlink="">
      <xdr:nvSpPr>
        <xdr:cNvPr id="766" name="楕円 765"/>
        <xdr:cNvSpPr/>
      </xdr:nvSpPr>
      <xdr:spPr>
        <a:xfrm>
          <a:off x="22110700" y="64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98600</xdr:rowOff>
    </xdr:from>
    <xdr:ext cx="469744" cy="259045"/>
    <xdr:sp macro="" textlink="">
      <xdr:nvSpPr>
        <xdr:cNvPr id="767" name="投資及び出資金該当値テキスト"/>
        <xdr:cNvSpPr txBox="1"/>
      </xdr:nvSpPr>
      <xdr:spPr>
        <a:xfrm>
          <a:off x="22212300" y="644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45649</xdr:rowOff>
    </xdr:from>
    <xdr:to>
      <xdr:col>112</xdr:col>
      <xdr:colOff>38100</xdr:colOff>
      <xdr:row>36</xdr:row>
      <xdr:rowOff>147249</xdr:rowOff>
    </xdr:to>
    <xdr:sp macro="" textlink="">
      <xdr:nvSpPr>
        <xdr:cNvPr id="768" name="楕円 767"/>
        <xdr:cNvSpPr/>
      </xdr:nvSpPr>
      <xdr:spPr>
        <a:xfrm>
          <a:off x="21272500" y="621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163776</xdr:rowOff>
    </xdr:from>
    <xdr:ext cx="469744" cy="259045"/>
    <xdr:sp macro="" textlink="">
      <xdr:nvSpPr>
        <xdr:cNvPr id="769" name="テキスト ボックス 768"/>
        <xdr:cNvSpPr txBox="1"/>
      </xdr:nvSpPr>
      <xdr:spPr>
        <a:xfrm>
          <a:off x="21088428" y="599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46792</xdr:rowOff>
    </xdr:from>
    <xdr:to>
      <xdr:col>107</xdr:col>
      <xdr:colOff>101600</xdr:colOff>
      <xdr:row>37</xdr:row>
      <xdr:rowOff>148392</xdr:rowOff>
    </xdr:to>
    <xdr:sp macro="" textlink="">
      <xdr:nvSpPr>
        <xdr:cNvPr id="770" name="楕円 769"/>
        <xdr:cNvSpPr/>
      </xdr:nvSpPr>
      <xdr:spPr>
        <a:xfrm>
          <a:off x="20383500" y="639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164919</xdr:rowOff>
    </xdr:from>
    <xdr:ext cx="469744" cy="259045"/>
    <xdr:sp macro="" textlink="">
      <xdr:nvSpPr>
        <xdr:cNvPr id="771" name="テキスト ボックス 770"/>
        <xdr:cNvSpPr txBox="1"/>
      </xdr:nvSpPr>
      <xdr:spPr>
        <a:xfrm>
          <a:off x="20199428" y="616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45923</xdr:rowOff>
    </xdr:from>
    <xdr:to>
      <xdr:col>102</xdr:col>
      <xdr:colOff>165100</xdr:colOff>
      <xdr:row>37</xdr:row>
      <xdr:rowOff>147523</xdr:rowOff>
    </xdr:to>
    <xdr:sp macro="" textlink="">
      <xdr:nvSpPr>
        <xdr:cNvPr id="772" name="楕円 771"/>
        <xdr:cNvSpPr/>
      </xdr:nvSpPr>
      <xdr:spPr>
        <a:xfrm>
          <a:off x="19494500" y="638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164050</xdr:rowOff>
    </xdr:from>
    <xdr:ext cx="469744" cy="259045"/>
    <xdr:sp macro="" textlink="">
      <xdr:nvSpPr>
        <xdr:cNvPr id="773" name="テキスト ボックス 772"/>
        <xdr:cNvSpPr txBox="1"/>
      </xdr:nvSpPr>
      <xdr:spPr>
        <a:xfrm>
          <a:off x="19310428" y="61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31247</xdr:rowOff>
    </xdr:from>
    <xdr:to>
      <xdr:col>98</xdr:col>
      <xdr:colOff>38100</xdr:colOff>
      <xdr:row>37</xdr:row>
      <xdr:rowOff>132847</xdr:rowOff>
    </xdr:to>
    <xdr:sp macro="" textlink="">
      <xdr:nvSpPr>
        <xdr:cNvPr id="774" name="楕円 773"/>
        <xdr:cNvSpPr/>
      </xdr:nvSpPr>
      <xdr:spPr>
        <a:xfrm>
          <a:off x="18605500" y="637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149374</xdr:rowOff>
    </xdr:from>
    <xdr:ext cx="469744" cy="259045"/>
    <xdr:sp macro="" textlink="">
      <xdr:nvSpPr>
        <xdr:cNvPr id="775" name="テキスト ボックス 774"/>
        <xdr:cNvSpPr txBox="1"/>
      </xdr:nvSpPr>
      <xdr:spPr>
        <a:xfrm>
          <a:off x="18421428" y="6150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137826</xdr:rowOff>
    </xdr:from>
    <xdr:to>
      <xdr:col>116</xdr:col>
      <xdr:colOff>63500</xdr:colOff>
      <xdr:row>58</xdr:row>
      <xdr:rowOff>137871</xdr:rowOff>
    </xdr:to>
    <xdr:cxnSp macro="">
      <xdr:nvCxnSpPr>
        <xdr:cNvPr id="802" name="直線コネクタ 801"/>
        <xdr:cNvCxnSpPr/>
      </xdr:nvCxnSpPr>
      <xdr:spPr>
        <a:xfrm flipV="1">
          <a:off x="21323300" y="10081926"/>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135448</xdr:rowOff>
    </xdr:from>
    <xdr:to>
      <xdr:col>111</xdr:col>
      <xdr:colOff>177800</xdr:colOff>
      <xdr:row>58</xdr:row>
      <xdr:rowOff>137871</xdr:rowOff>
    </xdr:to>
    <xdr:cxnSp macro="">
      <xdr:nvCxnSpPr>
        <xdr:cNvPr id="805" name="直線コネクタ 804"/>
        <xdr:cNvCxnSpPr/>
      </xdr:nvCxnSpPr>
      <xdr:spPr>
        <a:xfrm>
          <a:off x="20434300" y="10079548"/>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135448</xdr:rowOff>
    </xdr:from>
    <xdr:to>
      <xdr:col>107</xdr:col>
      <xdr:colOff>50800</xdr:colOff>
      <xdr:row>58</xdr:row>
      <xdr:rowOff>135540</xdr:rowOff>
    </xdr:to>
    <xdr:cxnSp macro="">
      <xdr:nvCxnSpPr>
        <xdr:cNvPr id="808" name="直線コネクタ 807"/>
        <xdr:cNvCxnSpPr/>
      </xdr:nvCxnSpPr>
      <xdr:spPr>
        <a:xfrm flipV="1">
          <a:off x="19545300" y="1007954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135448</xdr:rowOff>
    </xdr:from>
    <xdr:to>
      <xdr:col>102</xdr:col>
      <xdr:colOff>114300</xdr:colOff>
      <xdr:row>58</xdr:row>
      <xdr:rowOff>135540</xdr:rowOff>
    </xdr:to>
    <xdr:cxnSp macro="">
      <xdr:nvCxnSpPr>
        <xdr:cNvPr id="811" name="直線コネクタ 810"/>
        <xdr:cNvCxnSpPr/>
      </xdr:nvCxnSpPr>
      <xdr:spPr>
        <a:xfrm>
          <a:off x="18656300" y="1007954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87026</xdr:rowOff>
    </xdr:from>
    <xdr:to>
      <xdr:col>116</xdr:col>
      <xdr:colOff>114300</xdr:colOff>
      <xdr:row>59</xdr:row>
      <xdr:rowOff>17176</xdr:rowOff>
    </xdr:to>
    <xdr:sp macro="" textlink="">
      <xdr:nvSpPr>
        <xdr:cNvPr id="821" name="楕円 820"/>
        <xdr:cNvSpPr/>
      </xdr:nvSpPr>
      <xdr:spPr>
        <a:xfrm>
          <a:off x="22110700" y="100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1953</xdr:rowOff>
    </xdr:from>
    <xdr:ext cx="313932" cy="259045"/>
    <xdr:sp macro="" textlink="">
      <xdr:nvSpPr>
        <xdr:cNvPr id="822" name="貸付金該当値テキスト"/>
        <xdr:cNvSpPr txBox="1"/>
      </xdr:nvSpPr>
      <xdr:spPr>
        <a:xfrm>
          <a:off x="22212300" y="9946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87071</xdr:rowOff>
    </xdr:from>
    <xdr:to>
      <xdr:col>112</xdr:col>
      <xdr:colOff>38100</xdr:colOff>
      <xdr:row>59</xdr:row>
      <xdr:rowOff>17221</xdr:rowOff>
    </xdr:to>
    <xdr:sp macro="" textlink="">
      <xdr:nvSpPr>
        <xdr:cNvPr id="823" name="楕円 822"/>
        <xdr:cNvSpPr/>
      </xdr:nvSpPr>
      <xdr:spPr>
        <a:xfrm>
          <a:off x="21272500" y="100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8348</xdr:rowOff>
    </xdr:from>
    <xdr:ext cx="313932" cy="259045"/>
    <xdr:sp macro="" textlink="">
      <xdr:nvSpPr>
        <xdr:cNvPr id="824" name="テキスト ボックス 823"/>
        <xdr:cNvSpPr txBox="1"/>
      </xdr:nvSpPr>
      <xdr:spPr>
        <a:xfrm>
          <a:off x="21166333" y="10123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84648</xdr:rowOff>
    </xdr:from>
    <xdr:to>
      <xdr:col>107</xdr:col>
      <xdr:colOff>101600</xdr:colOff>
      <xdr:row>59</xdr:row>
      <xdr:rowOff>14798</xdr:rowOff>
    </xdr:to>
    <xdr:sp macro="" textlink="">
      <xdr:nvSpPr>
        <xdr:cNvPr id="825" name="楕円 824"/>
        <xdr:cNvSpPr/>
      </xdr:nvSpPr>
      <xdr:spPr>
        <a:xfrm>
          <a:off x="20383500" y="100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5925</xdr:rowOff>
    </xdr:from>
    <xdr:ext cx="313932" cy="259045"/>
    <xdr:sp macro="" textlink="">
      <xdr:nvSpPr>
        <xdr:cNvPr id="826" name="テキスト ボックス 825"/>
        <xdr:cNvSpPr txBox="1"/>
      </xdr:nvSpPr>
      <xdr:spPr>
        <a:xfrm>
          <a:off x="20277333" y="1012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84740</xdr:rowOff>
    </xdr:from>
    <xdr:to>
      <xdr:col>102</xdr:col>
      <xdr:colOff>165100</xdr:colOff>
      <xdr:row>59</xdr:row>
      <xdr:rowOff>14890</xdr:rowOff>
    </xdr:to>
    <xdr:sp macro="" textlink="">
      <xdr:nvSpPr>
        <xdr:cNvPr id="827" name="楕円 826"/>
        <xdr:cNvSpPr/>
      </xdr:nvSpPr>
      <xdr:spPr>
        <a:xfrm>
          <a:off x="19494500" y="100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6017</xdr:rowOff>
    </xdr:from>
    <xdr:ext cx="313932" cy="259045"/>
    <xdr:sp macro="" textlink="">
      <xdr:nvSpPr>
        <xdr:cNvPr id="828" name="テキスト ボックス 827"/>
        <xdr:cNvSpPr txBox="1"/>
      </xdr:nvSpPr>
      <xdr:spPr>
        <a:xfrm>
          <a:off x="19388333" y="101215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84648</xdr:rowOff>
    </xdr:from>
    <xdr:to>
      <xdr:col>98</xdr:col>
      <xdr:colOff>38100</xdr:colOff>
      <xdr:row>59</xdr:row>
      <xdr:rowOff>14798</xdr:rowOff>
    </xdr:to>
    <xdr:sp macro="" textlink="">
      <xdr:nvSpPr>
        <xdr:cNvPr id="829" name="楕円 828"/>
        <xdr:cNvSpPr/>
      </xdr:nvSpPr>
      <xdr:spPr>
        <a:xfrm>
          <a:off x="18605500" y="100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5925</xdr:rowOff>
    </xdr:from>
    <xdr:ext cx="313932" cy="259045"/>
    <xdr:sp macro="" textlink="">
      <xdr:nvSpPr>
        <xdr:cNvPr id="830" name="テキスト ボックス 829"/>
        <xdr:cNvSpPr txBox="1"/>
      </xdr:nvSpPr>
      <xdr:spPr>
        <a:xfrm>
          <a:off x="18499333" y="1012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89156</xdr:rowOff>
    </xdr:from>
    <xdr:to>
      <xdr:col>116</xdr:col>
      <xdr:colOff>63500</xdr:colOff>
      <xdr:row>76</xdr:row>
      <xdr:rowOff>108930</xdr:rowOff>
    </xdr:to>
    <xdr:cxnSp macro="">
      <xdr:nvCxnSpPr>
        <xdr:cNvPr id="858" name="直線コネクタ 857"/>
        <xdr:cNvCxnSpPr/>
      </xdr:nvCxnSpPr>
      <xdr:spPr>
        <a:xfrm flipV="1">
          <a:off x="21323300" y="13119356"/>
          <a:ext cx="8382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108930</xdr:rowOff>
    </xdr:from>
    <xdr:to>
      <xdr:col>111</xdr:col>
      <xdr:colOff>177800</xdr:colOff>
      <xdr:row>76</xdr:row>
      <xdr:rowOff>153668</xdr:rowOff>
    </xdr:to>
    <xdr:cxnSp macro="">
      <xdr:nvCxnSpPr>
        <xdr:cNvPr id="861" name="直線コネクタ 860"/>
        <xdr:cNvCxnSpPr/>
      </xdr:nvCxnSpPr>
      <xdr:spPr>
        <a:xfrm flipV="1">
          <a:off x="20434300" y="13139130"/>
          <a:ext cx="889000" cy="4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3" name="テキスト ボックス 862"/>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153668</xdr:rowOff>
    </xdr:from>
    <xdr:to>
      <xdr:col>107</xdr:col>
      <xdr:colOff>50800</xdr:colOff>
      <xdr:row>76</xdr:row>
      <xdr:rowOff>155794</xdr:rowOff>
    </xdr:to>
    <xdr:cxnSp macro="">
      <xdr:nvCxnSpPr>
        <xdr:cNvPr id="864" name="直線コネクタ 863"/>
        <xdr:cNvCxnSpPr/>
      </xdr:nvCxnSpPr>
      <xdr:spPr>
        <a:xfrm flipV="1">
          <a:off x="19545300" y="13183868"/>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155794</xdr:rowOff>
    </xdr:from>
    <xdr:to>
      <xdr:col>102</xdr:col>
      <xdr:colOff>114300</xdr:colOff>
      <xdr:row>77</xdr:row>
      <xdr:rowOff>18450</xdr:rowOff>
    </xdr:to>
    <xdr:cxnSp macro="">
      <xdr:nvCxnSpPr>
        <xdr:cNvPr id="867" name="直線コネクタ 866"/>
        <xdr:cNvCxnSpPr/>
      </xdr:nvCxnSpPr>
      <xdr:spPr>
        <a:xfrm flipV="1">
          <a:off x="18656300" y="13185994"/>
          <a:ext cx="889000" cy="3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38356</xdr:rowOff>
    </xdr:from>
    <xdr:to>
      <xdr:col>116</xdr:col>
      <xdr:colOff>114300</xdr:colOff>
      <xdr:row>76</xdr:row>
      <xdr:rowOff>139956</xdr:rowOff>
    </xdr:to>
    <xdr:sp macro="" textlink="">
      <xdr:nvSpPr>
        <xdr:cNvPr id="877" name="楕円 876"/>
        <xdr:cNvSpPr/>
      </xdr:nvSpPr>
      <xdr:spPr>
        <a:xfrm>
          <a:off x="22110700" y="1306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16783</xdr:rowOff>
    </xdr:from>
    <xdr:ext cx="534377" cy="259045"/>
    <xdr:sp macro="" textlink="">
      <xdr:nvSpPr>
        <xdr:cNvPr id="878" name="繰出金該当値テキスト"/>
        <xdr:cNvSpPr txBox="1"/>
      </xdr:nvSpPr>
      <xdr:spPr>
        <a:xfrm>
          <a:off x="22212300" y="130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58130</xdr:rowOff>
    </xdr:from>
    <xdr:to>
      <xdr:col>112</xdr:col>
      <xdr:colOff>38100</xdr:colOff>
      <xdr:row>76</xdr:row>
      <xdr:rowOff>159730</xdr:rowOff>
    </xdr:to>
    <xdr:sp macro="" textlink="">
      <xdr:nvSpPr>
        <xdr:cNvPr id="879" name="楕円 878"/>
        <xdr:cNvSpPr/>
      </xdr:nvSpPr>
      <xdr:spPr>
        <a:xfrm>
          <a:off x="21272500" y="130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150857</xdr:rowOff>
    </xdr:from>
    <xdr:ext cx="534377" cy="259045"/>
    <xdr:sp macro="" textlink="">
      <xdr:nvSpPr>
        <xdr:cNvPr id="880" name="テキスト ボックス 879"/>
        <xdr:cNvSpPr txBox="1"/>
      </xdr:nvSpPr>
      <xdr:spPr>
        <a:xfrm>
          <a:off x="21056111" y="1318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102868</xdr:rowOff>
    </xdr:from>
    <xdr:to>
      <xdr:col>107</xdr:col>
      <xdr:colOff>101600</xdr:colOff>
      <xdr:row>77</xdr:row>
      <xdr:rowOff>33018</xdr:rowOff>
    </xdr:to>
    <xdr:sp macro="" textlink="">
      <xdr:nvSpPr>
        <xdr:cNvPr id="881" name="楕円 880"/>
        <xdr:cNvSpPr/>
      </xdr:nvSpPr>
      <xdr:spPr>
        <a:xfrm>
          <a:off x="20383500" y="13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24145</xdr:rowOff>
    </xdr:from>
    <xdr:ext cx="534377" cy="259045"/>
    <xdr:sp macro="" textlink="">
      <xdr:nvSpPr>
        <xdr:cNvPr id="882" name="テキスト ボックス 881"/>
        <xdr:cNvSpPr txBox="1"/>
      </xdr:nvSpPr>
      <xdr:spPr>
        <a:xfrm>
          <a:off x="20167111" y="1322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104994</xdr:rowOff>
    </xdr:from>
    <xdr:to>
      <xdr:col>102</xdr:col>
      <xdr:colOff>165100</xdr:colOff>
      <xdr:row>77</xdr:row>
      <xdr:rowOff>35144</xdr:rowOff>
    </xdr:to>
    <xdr:sp macro="" textlink="">
      <xdr:nvSpPr>
        <xdr:cNvPr id="883" name="楕円 882"/>
        <xdr:cNvSpPr/>
      </xdr:nvSpPr>
      <xdr:spPr>
        <a:xfrm>
          <a:off x="19494500" y="1313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26271</xdr:rowOff>
    </xdr:from>
    <xdr:ext cx="534377" cy="259045"/>
    <xdr:sp macro="" textlink="">
      <xdr:nvSpPr>
        <xdr:cNvPr id="884" name="テキスト ボックス 883"/>
        <xdr:cNvSpPr txBox="1"/>
      </xdr:nvSpPr>
      <xdr:spPr>
        <a:xfrm>
          <a:off x="19278111" y="132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139100</xdr:rowOff>
    </xdr:from>
    <xdr:to>
      <xdr:col>98</xdr:col>
      <xdr:colOff>38100</xdr:colOff>
      <xdr:row>77</xdr:row>
      <xdr:rowOff>69250</xdr:rowOff>
    </xdr:to>
    <xdr:sp macro="" textlink="">
      <xdr:nvSpPr>
        <xdr:cNvPr id="885" name="楕円 884"/>
        <xdr:cNvSpPr/>
      </xdr:nvSpPr>
      <xdr:spPr>
        <a:xfrm>
          <a:off x="18605500" y="1316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60377</xdr:rowOff>
    </xdr:from>
    <xdr:ext cx="534377" cy="259045"/>
    <xdr:sp macro="" textlink="">
      <xdr:nvSpPr>
        <xdr:cNvPr id="886" name="テキスト ボックス 885"/>
        <xdr:cNvSpPr txBox="1"/>
      </xdr:nvSpPr>
      <xdr:spPr>
        <a:xfrm>
          <a:off x="18389111" y="1326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560,402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構成項目である人件費は、地域手当や勤勉手当の引き上げにより増加しており、類似団体と比較してもコストが高い状況となっている。普通建設事業費は、道の駅再整備事業や子育て支援センター・保健センター集約複合施設整備事業など既存施設の更新整備に取り組んだこと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100,888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％増となり、更新整備に限ると、住民一人当たり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85,158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189.5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％増となっている。扶助費は、障害福祉サービス給付事業の増加の影響により、住民一人当たり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105,686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円と歳出全体の構成比が最も高くなっている。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滋賀県甲賀市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87,729
82,988
481.62
51,005,966
49,163,482
1,554,126
26,375,910
45,722,359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35.6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126441</xdr:rowOff>
    </xdr:from>
    <xdr:to>
      <xdr:col>24</xdr:col>
      <xdr:colOff>63500</xdr:colOff>
      <xdr:row>37</xdr:row>
      <xdr:rowOff>22657</xdr:rowOff>
    </xdr:to>
    <xdr:cxnSp macro="">
      <xdr:nvCxnSpPr>
        <xdr:cNvPr id="59" name="直線コネクタ 58"/>
        <xdr:cNvCxnSpPr/>
      </xdr:nvCxnSpPr>
      <xdr:spPr>
        <a:xfrm flipV="1">
          <a:off x="3797300" y="6298641"/>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19880</xdr:rowOff>
    </xdr:from>
    <xdr:ext cx="469744" cy="259045"/>
    <xdr:sp macro="" textlink="">
      <xdr:nvSpPr>
        <xdr:cNvPr id="60" name="議会費平均値テキスト"/>
        <xdr:cNvSpPr txBox="1"/>
      </xdr:nvSpPr>
      <xdr:spPr>
        <a:xfrm>
          <a:off x="4686300" y="58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144729</xdr:rowOff>
    </xdr:from>
    <xdr:to>
      <xdr:col>19</xdr:col>
      <xdr:colOff>177800</xdr:colOff>
      <xdr:row>37</xdr:row>
      <xdr:rowOff>22657</xdr:rowOff>
    </xdr:to>
    <xdr:cxnSp macro="">
      <xdr:nvCxnSpPr>
        <xdr:cNvPr id="62" name="直線コネクタ 61"/>
        <xdr:cNvCxnSpPr/>
      </xdr:nvCxnSpPr>
      <xdr:spPr>
        <a:xfrm>
          <a:off x="2908300" y="6316929"/>
          <a:ext cx="889000" cy="4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165879</xdr:rowOff>
    </xdr:from>
    <xdr:ext cx="469744" cy="259045"/>
    <xdr:sp macro="" textlink="">
      <xdr:nvSpPr>
        <xdr:cNvPr id="64" name="テキスト ボックス 63"/>
        <xdr:cNvSpPr txBox="1"/>
      </xdr:nvSpPr>
      <xdr:spPr>
        <a:xfrm>
          <a:off x="3562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104496</xdr:rowOff>
    </xdr:from>
    <xdr:to>
      <xdr:col>15</xdr:col>
      <xdr:colOff>50800</xdr:colOff>
      <xdr:row>36</xdr:row>
      <xdr:rowOff>144729</xdr:rowOff>
    </xdr:to>
    <xdr:cxnSp macro="">
      <xdr:nvCxnSpPr>
        <xdr:cNvPr id="65" name="直線コネクタ 64"/>
        <xdr:cNvCxnSpPr/>
      </xdr:nvCxnSpPr>
      <xdr:spPr>
        <a:xfrm>
          <a:off x="2019300" y="6276696"/>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5402</xdr:rowOff>
    </xdr:from>
    <xdr:ext cx="469744" cy="259045"/>
    <xdr:sp macro="" textlink="">
      <xdr:nvSpPr>
        <xdr:cNvPr id="67" name="テキスト ボックス 66"/>
        <xdr:cNvSpPr txBox="1"/>
      </xdr:nvSpPr>
      <xdr:spPr>
        <a:xfrm>
          <a:off x="2673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104496</xdr:rowOff>
    </xdr:from>
    <xdr:to>
      <xdr:col>10</xdr:col>
      <xdr:colOff>114300</xdr:colOff>
      <xdr:row>36</xdr:row>
      <xdr:rowOff>160274</xdr:rowOff>
    </xdr:to>
    <xdr:cxnSp macro="">
      <xdr:nvCxnSpPr>
        <xdr:cNvPr id="68" name="直線コネクタ 67"/>
        <xdr:cNvCxnSpPr/>
      </xdr:nvCxnSpPr>
      <xdr:spPr>
        <a:xfrm flipV="1">
          <a:off x="1130300" y="6276696"/>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14546</xdr:rowOff>
    </xdr:from>
    <xdr:ext cx="469744" cy="259045"/>
    <xdr:sp macro="" textlink="">
      <xdr:nvSpPr>
        <xdr:cNvPr id="70" name="テキスト ボックス 69"/>
        <xdr:cNvSpPr txBox="1"/>
      </xdr:nvSpPr>
      <xdr:spPr>
        <a:xfrm>
          <a:off x="1784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75641</xdr:rowOff>
    </xdr:from>
    <xdr:to>
      <xdr:col>24</xdr:col>
      <xdr:colOff>114300</xdr:colOff>
      <xdr:row>37</xdr:row>
      <xdr:rowOff>5791</xdr:rowOff>
    </xdr:to>
    <xdr:sp macro="" textlink="">
      <xdr:nvSpPr>
        <xdr:cNvPr id="78" name="楕円 77"/>
        <xdr:cNvSpPr/>
      </xdr:nvSpPr>
      <xdr:spPr>
        <a:xfrm>
          <a:off x="4584700" y="62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54068</xdr:rowOff>
    </xdr:from>
    <xdr:ext cx="469744" cy="259045"/>
    <xdr:sp macro="" textlink="">
      <xdr:nvSpPr>
        <xdr:cNvPr id="79" name="議会費該当値テキスト"/>
        <xdr:cNvSpPr txBox="1"/>
      </xdr:nvSpPr>
      <xdr:spPr>
        <a:xfrm>
          <a:off x="4686300" y="622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143307</xdr:rowOff>
    </xdr:from>
    <xdr:to>
      <xdr:col>20</xdr:col>
      <xdr:colOff>38100</xdr:colOff>
      <xdr:row>37</xdr:row>
      <xdr:rowOff>73457</xdr:rowOff>
    </xdr:to>
    <xdr:sp macro="" textlink="">
      <xdr:nvSpPr>
        <xdr:cNvPr id="80" name="楕円 79"/>
        <xdr:cNvSpPr/>
      </xdr:nvSpPr>
      <xdr:spPr>
        <a:xfrm>
          <a:off x="3746500" y="63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64584</xdr:rowOff>
    </xdr:from>
    <xdr:ext cx="469744" cy="259045"/>
    <xdr:sp macro="" textlink="">
      <xdr:nvSpPr>
        <xdr:cNvPr id="81" name="テキスト ボックス 80"/>
        <xdr:cNvSpPr txBox="1"/>
      </xdr:nvSpPr>
      <xdr:spPr>
        <a:xfrm>
          <a:off x="3562428" y="640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93929</xdr:rowOff>
    </xdr:from>
    <xdr:to>
      <xdr:col>15</xdr:col>
      <xdr:colOff>101600</xdr:colOff>
      <xdr:row>37</xdr:row>
      <xdr:rowOff>24079</xdr:rowOff>
    </xdr:to>
    <xdr:sp macro="" textlink="">
      <xdr:nvSpPr>
        <xdr:cNvPr id="82" name="楕円 81"/>
        <xdr:cNvSpPr/>
      </xdr:nvSpPr>
      <xdr:spPr>
        <a:xfrm>
          <a:off x="2857500" y="62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15206</xdr:rowOff>
    </xdr:from>
    <xdr:ext cx="469744" cy="259045"/>
    <xdr:sp macro="" textlink="">
      <xdr:nvSpPr>
        <xdr:cNvPr id="83" name="テキスト ボックス 82"/>
        <xdr:cNvSpPr txBox="1"/>
      </xdr:nvSpPr>
      <xdr:spPr>
        <a:xfrm>
          <a:off x="2673428" y="635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53696</xdr:rowOff>
    </xdr:from>
    <xdr:to>
      <xdr:col>10</xdr:col>
      <xdr:colOff>165100</xdr:colOff>
      <xdr:row>36</xdr:row>
      <xdr:rowOff>155296</xdr:rowOff>
    </xdr:to>
    <xdr:sp macro="" textlink="">
      <xdr:nvSpPr>
        <xdr:cNvPr id="84" name="楕円 83"/>
        <xdr:cNvSpPr/>
      </xdr:nvSpPr>
      <xdr:spPr>
        <a:xfrm>
          <a:off x="1968500" y="622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146423</xdr:rowOff>
    </xdr:from>
    <xdr:ext cx="469744" cy="259045"/>
    <xdr:sp macro="" textlink="">
      <xdr:nvSpPr>
        <xdr:cNvPr id="85" name="テキスト ボックス 84"/>
        <xdr:cNvSpPr txBox="1"/>
      </xdr:nvSpPr>
      <xdr:spPr>
        <a:xfrm>
          <a:off x="1784428" y="631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109474</xdr:rowOff>
    </xdr:from>
    <xdr:to>
      <xdr:col>6</xdr:col>
      <xdr:colOff>38100</xdr:colOff>
      <xdr:row>37</xdr:row>
      <xdr:rowOff>39624</xdr:rowOff>
    </xdr:to>
    <xdr:sp macro="" textlink="">
      <xdr:nvSpPr>
        <xdr:cNvPr id="86" name="楕円 85"/>
        <xdr:cNvSpPr/>
      </xdr:nvSpPr>
      <xdr:spPr>
        <a:xfrm>
          <a:off x="1079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30751</xdr:rowOff>
    </xdr:from>
    <xdr:ext cx="469744" cy="259045"/>
    <xdr:sp macro="" textlink="">
      <xdr:nvSpPr>
        <xdr:cNvPr id="87" name="テキスト ボックス 86"/>
        <xdr:cNvSpPr txBox="1"/>
      </xdr:nvSpPr>
      <xdr:spPr>
        <a:xfrm>
          <a:off x="895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115225</xdr:rowOff>
    </xdr:from>
    <xdr:to>
      <xdr:col>24</xdr:col>
      <xdr:colOff>63500</xdr:colOff>
      <xdr:row>56</xdr:row>
      <xdr:rowOff>14671</xdr:rowOff>
    </xdr:to>
    <xdr:cxnSp macro="">
      <xdr:nvCxnSpPr>
        <xdr:cNvPr id="116" name="直線コネクタ 115"/>
        <xdr:cNvCxnSpPr/>
      </xdr:nvCxnSpPr>
      <xdr:spPr>
        <a:xfrm flipV="1">
          <a:off x="3797300" y="9544975"/>
          <a:ext cx="838200" cy="7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168915</xdr:rowOff>
    </xdr:from>
    <xdr:to>
      <xdr:col>19</xdr:col>
      <xdr:colOff>177800</xdr:colOff>
      <xdr:row>56</xdr:row>
      <xdr:rowOff>14671</xdr:rowOff>
    </xdr:to>
    <xdr:cxnSp macro="">
      <xdr:nvCxnSpPr>
        <xdr:cNvPr id="119" name="直線コネクタ 118"/>
        <xdr:cNvCxnSpPr/>
      </xdr:nvCxnSpPr>
      <xdr:spPr>
        <a:xfrm>
          <a:off x="2908300" y="9598665"/>
          <a:ext cx="889000" cy="1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129429</xdr:rowOff>
    </xdr:from>
    <xdr:to>
      <xdr:col>15</xdr:col>
      <xdr:colOff>50800</xdr:colOff>
      <xdr:row>55</xdr:row>
      <xdr:rowOff>168915</xdr:rowOff>
    </xdr:to>
    <xdr:cxnSp macro="">
      <xdr:nvCxnSpPr>
        <xdr:cNvPr id="122" name="直線コネクタ 121"/>
        <xdr:cNvCxnSpPr/>
      </xdr:nvCxnSpPr>
      <xdr:spPr>
        <a:xfrm>
          <a:off x="2019300" y="9559179"/>
          <a:ext cx="889000" cy="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101562</xdr:rowOff>
    </xdr:from>
    <xdr:to>
      <xdr:col>10</xdr:col>
      <xdr:colOff>114300</xdr:colOff>
      <xdr:row>55</xdr:row>
      <xdr:rowOff>129429</xdr:rowOff>
    </xdr:to>
    <xdr:cxnSp macro="">
      <xdr:nvCxnSpPr>
        <xdr:cNvPr id="125" name="直線コネクタ 124"/>
        <xdr:cNvCxnSpPr/>
      </xdr:nvCxnSpPr>
      <xdr:spPr>
        <a:xfrm>
          <a:off x="1130300" y="8845512"/>
          <a:ext cx="889000" cy="71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11914</xdr:rowOff>
    </xdr:from>
    <xdr:ext cx="599010" cy="259045"/>
    <xdr:sp macro="" textlink="">
      <xdr:nvSpPr>
        <xdr:cNvPr id="129" name="テキスト ボックス 128"/>
        <xdr:cNvSpPr txBox="1"/>
      </xdr:nvSpPr>
      <xdr:spPr>
        <a:xfrm>
          <a:off x="830795" y="8927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64425</xdr:rowOff>
    </xdr:from>
    <xdr:to>
      <xdr:col>24</xdr:col>
      <xdr:colOff>114300</xdr:colOff>
      <xdr:row>55</xdr:row>
      <xdr:rowOff>166025</xdr:rowOff>
    </xdr:to>
    <xdr:sp macro="" textlink="">
      <xdr:nvSpPr>
        <xdr:cNvPr id="135" name="楕円 134"/>
        <xdr:cNvSpPr/>
      </xdr:nvSpPr>
      <xdr:spPr>
        <a:xfrm>
          <a:off x="4584700" y="949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87302</xdr:rowOff>
    </xdr:from>
    <xdr:ext cx="534377" cy="259045"/>
    <xdr:sp macro="" textlink="">
      <xdr:nvSpPr>
        <xdr:cNvPr id="136" name="総務費該当値テキスト"/>
        <xdr:cNvSpPr txBox="1"/>
      </xdr:nvSpPr>
      <xdr:spPr>
        <a:xfrm>
          <a:off x="4686300" y="934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135321</xdr:rowOff>
    </xdr:from>
    <xdr:to>
      <xdr:col>20</xdr:col>
      <xdr:colOff>38100</xdr:colOff>
      <xdr:row>56</xdr:row>
      <xdr:rowOff>65471</xdr:rowOff>
    </xdr:to>
    <xdr:sp macro="" textlink="">
      <xdr:nvSpPr>
        <xdr:cNvPr id="137" name="楕円 136"/>
        <xdr:cNvSpPr/>
      </xdr:nvSpPr>
      <xdr:spPr>
        <a:xfrm>
          <a:off x="3746500" y="95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56598</xdr:rowOff>
    </xdr:from>
    <xdr:ext cx="534377" cy="259045"/>
    <xdr:sp macro="" textlink="">
      <xdr:nvSpPr>
        <xdr:cNvPr id="138" name="テキスト ボックス 137"/>
        <xdr:cNvSpPr txBox="1"/>
      </xdr:nvSpPr>
      <xdr:spPr>
        <a:xfrm>
          <a:off x="3530111" y="965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118115</xdr:rowOff>
    </xdr:from>
    <xdr:to>
      <xdr:col>15</xdr:col>
      <xdr:colOff>101600</xdr:colOff>
      <xdr:row>56</xdr:row>
      <xdr:rowOff>48265</xdr:rowOff>
    </xdr:to>
    <xdr:sp macro="" textlink="">
      <xdr:nvSpPr>
        <xdr:cNvPr id="139" name="楕円 138"/>
        <xdr:cNvSpPr/>
      </xdr:nvSpPr>
      <xdr:spPr>
        <a:xfrm>
          <a:off x="2857500" y="954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39392</xdr:rowOff>
    </xdr:from>
    <xdr:ext cx="534377" cy="259045"/>
    <xdr:sp macro="" textlink="">
      <xdr:nvSpPr>
        <xdr:cNvPr id="140" name="テキスト ボックス 139"/>
        <xdr:cNvSpPr txBox="1"/>
      </xdr:nvSpPr>
      <xdr:spPr>
        <a:xfrm>
          <a:off x="2641111" y="964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78629</xdr:rowOff>
    </xdr:from>
    <xdr:to>
      <xdr:col>10</xdr:col>
      <xdr:colOff>165100</xdr:colOff>
      <xdr:row>56</xdr:row>
      <xdr:rowOff>8779</xdr:rowOff>
    </xdr:to>
    <xdr:sp macro="" textlink="">
      <xdr:nvSpPr>
        <xdr:cNvPr id="141" name="楕円 140"/>
        <xdr:cNvSpPr/>
      </xdr:nvSpPr>
      <xdr:spPr>
        <a:xfrm>
          <a:off x="1968500" y="950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25306</xdr:rowOff>
    </xdr:from>
    <xdr:ext cx="534377" cy="259045"/>
    <xdr:sp macro="" textlink="">
      <xdr:nvSpPr>
        <xdr:cNvPr id="142" name="テキスト ボックス 141"/>
        <xdr:cNvSpPr txBox="1"/>
      </xdr:nvSpPr>
      <xdr:spPr>
        <a:xfrm>
          <a:off x="1752111" y="92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50762</xdr:rowOff>
    </xdr:from>
    <xdr:to>
      <xdr:col>6</xdr:col>
      <xdr:colOff>38100</xdr:colOff>
      <xdr:row>51</xdr:row>
      <xdr:rowOff>152362</xdr:rowOff>
    </xdr:to>
    <xdr:sp macro="" textlink="">
      <xdr:nvSpPr>
        <xdr:cNvPr id="143" name="楕円 142"/>
        <xdr:cNvSpPr/>
      </xdr:nvSpPr>
      <xdr:spPr>
        <a:xfrm>
          <a:off x="1079500" y="879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168889</xdr:rowOff>
    </xdr:from>
    <xdr:ext cx="599010" cy="259045"/>
    <xdr:sp macro="" textlink="">
      <xdr:nvSpPr>
        <xdr:cNvPr id="144" name="テキスト ボックス 143"/>
        <xdr:cNvSpPr txBox="1"/>
      </xdr:nvSpPr>
      <xdr:spPr>
        <a:xfrm>
          <a:off x="830795" y="856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125723</xdr:rowOff>
    </xdr:from>
    <xdr:to>
      <xdr:col>24</xdr:col>
      <xdr:colOff>63500</xdr:colOff>
      <xdr:row>74</xdr:row>
      <xdr:rowOff>140516</xdr:rowOff>
    </xdr:to>
    <xdr:cxnSp macro="">
      <xdr:nvCxnSpPr>
        <xdr:cNvPr id="176" name="直線コネクタ 175"/>
        <xdr:cNvCxnSpPr/>
      </xdr:nvCxnSpPr>
      <xdr:spPr>
        <a:xfrm>
          <a:off x="3797300" y="12813023"/>
          <a:ext cx="838200" cy="1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125723</xdr:rowOff>
    </xdr:from>
    <xdr:to>
      <xdr:col>19</xdr:col>
      <xdr:colOff>177800</xdr:colOff>
      <xdr:row>75</xdr:row>
      <xdr:rowOff>152327</xdr:rowOff>
    </xdr:to>
    <xdr:cxnSp macro="">
      <xdr:nvCxnSpPr>
        <xdr:cNvPr id="179" name="直線コネクタ 178"/>
        <xdr:cNvCxnSpPr/>
      </xdr:nvCxnSpPr>
      <xdr:spPr>
        <a:xfrm flipV="1">
          <a:off x="2908300" y="12813023"/>
          <a:ext cx="889000" cy="19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152327</xdr:rowOff>
    </xdr:from>
    <xdr:to>
      <xdr:col>15</xdr:col>
      <xdr:colOff>50800</xdr:colOff>
      <xdr:row>76</xdr:row>
      <xdr:rowOff>37364</xdr:rowOff>
    </xdr:to>
    <xdr:cxnSp macro="">
      <xdr:nvCxnSpPr>
        <xdr:cNvPr id="182" name="直線コネクタ 181"/>
        <xdr:cNvCxnSpPr/>
      </xdr:nvCxnSpPr>
      <xdr:spPr>
        <a:xfrm flipV="1">
          <a:off x="2019300" y="13011077"/>
          <a:ext cx="889000" cy="5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37364</xdr:rowOff>
    </xdr:from>
    <xdr:to>
      <xdr:col>10</xdr:col>
      <xdr:colOff>114300</xdr:colOff>
      <xdr:row>77</xdr:row>
      <xdr:rowOff>130229</xdr:rowOff>
    </xdr:to>
    <xdr:cxnSp macro="">
      <xdr:nvCxnSpPr>
        <xdr:cNvPr id="185" name="直線コネクタ 184"/>
        <xdr:cNvCxnSpPr/>
      </xdr:nvCxnSpPr>
      <xdr:spPr>
        <a:xfrm flipV="1">
          <a:off x="1130300" y="13067564"/>
          <a:ext cx="889000" cy="26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7197</xdr:rowOff>
    </xdr:from>
    <xdr:ext cx="599010" cy="259045"/>
    <xdr:sp macro="" textlink="">
      <xdr:nvSpPr>
        <xdr:cNvPr id="189" name="テキスト ボックス 188"/>
        <xdr:cNvSpPr txBox="1"/>
      </xdr:nvSpPr>
      <xdr:spPr>
        <a:xfrm>
          <a:off x="830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89716</xdr:rowOff>
    </xdr:from>
    <xdr:to>
      <xdr:col>24</xdr:col>
      <xdr:colOff>114300</xdr:colOff>
      <xdr:row>75</xdr:row>
      <xdr:rowOff>19866</xdr:rowOff>
    </xdr:to>
    <xdr:sp macro="" textlink="">
      <xdr:nvSpPr>
        <xdr:cNvPr id="195" name="楕円 194"/>
        <xdr:cNvSpPr/>
      </xdr:nvSpPr>
      <xdr:spPr>
        <a:xfrm>
          <a:off x="4584700" y="127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112593</xdr:rowOff>
    </xdr:from>
    <xdr:ext cx="599010" cy="259045"/>
    <xdr:sp macro="" textlink="">
      <xdr:nvSpPr>
        <xdr:cNvPr id="196" name="民生費該当値テキスト"/>
        <xdr:cNvSpPr txBox="1"/>
      </xdr:nvSpPr>
      <xdr:spPr>
        <a:xfrm>
          <a:off x="4686300" y="1262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74923</xdr:rowOff>
    </xdr:from>
    <xdr:to>
      <xdr:col>20</xdr:col>
      <xdr:colOff>38100</xdr:colOff>
      <xdr:row>75</xdr:row>
      <xdr:rowOff>5073</xdr:rowOff>
    </xdr:to>
    <xdr:sp macro="" textlink="">
      <xdr:nvSpPr>
        <xdr:cNvPr id="197" name="楕円 196"/>
        <xdr:cNvSpPr/>
      </xdr:nvSpPr>
      <xdr:spPr>
        <a:xfrm>
          <a:off x="3746500" y="1276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21600</xdr:rowOff>
    </xdr:from>
    <xdr:ext cx="599010" cy="259045"/>
    <xdr:sp macro="" textlink="">
      <xdr:nvSpPr>
        <xdr:cNvPr id="198" name="テキスト ボックス 197"/>
        <xdr:cNvSpPr txBox="1"/>
      </xdr:nvSpPr>
      <xdr:spPr>
        <a:xfrm>
          <a:off x="3497795" y="12537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101527</xdr:rowOff>
    </xdr:from>
    <xdr:to>
      <xdr:col>15</xdr:col>
      <xdr:colOff>101600</xdr:colOff>
      <xdr:row>76</xdr:row>
      <xdr:rowOff>31677</xdr:rowOff>
    </xdr:to>
    <xdr:sp macro="" textlink="">
      <xdr:nvSpPr>
        <xdr:cNvPr id="199" name="楕円 198"/>
        <xdr:cNvSpPr/>
      </xdr:nvSpPr>
      <xdr:spPr>
        <a:xfrm>
          <a:off x="2857500" y="1296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48204</xdr:rowOff>
    </xdr:from>
    <xdr:ext cx="599010" cy="259045"/>
    <xdr:sp macro="" textlink="">
      <xdr:nvSpPr>
        <xdr:cNvPr id="200" name="テキスト ボックス 199"/>
        <xdr:cNvSpPr txBox="1"/>
      </xdr:nvSpPr>
      <xdr:spPr>
        <a:xfrm>
          <a:off x="2608795" y="12735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158014</xdr:rowOff>
    </xdr:from>
    <xdr:to>
      <xdr:col>10</xdr:col>
      <xdr:colOff>165100</xdr:colOff>
      <xdr:row>76</xdr:row>
      <xdr:rowOff>88164</xdr:rowOff>
    </xdr:to>
    <xdr:sp macro="" textlink="">
      <xdr:nvSpPr>
        <xdr:cNvPr id="201" name="楕円 200"/>
        <xdr:cNvSpPr/>
      </xdr:nvSpPr>
      <xdr:spPr>
        <a:xfrm>
          <a:off x="1968500" y="1301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79291</xdr:rowOff>
    </xdr:from>
    <xdr:ext cx="599010" cy="259045"/>
    <xdr:sp macro="" textlink="">
      <xdr:nvSpPr>
        <xdr:cNvPr id="202" name="テキスト ボックス 201"/>
        <xdr:cNvSpPr txBox="1"/>
      </xdr:nvSpPr>
      <xdr:spPr>
        <a:xfrm>
          <a:off x="1719795" y="1310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79429</xdr:rowOff>
    </xdr:from>
    <xdr:to>
      <xdr:col>6</xdr:col>
      <xdr:colOff>38100</xdr:colOff>
      <xdr:row>78</xdr:row>
      <xdr:rowOff>9579</xdr:rowOff>
    </xdr:to>
    <xdr:sp macro="" textlink="">
      <xdr:nvSpPr>
        <xdr:cNvPr id="203" name="楕円 202"/>
        <xdr:cNvSpPr/>
      </xdr:nvSpPr>
      <xdr:spPr>
        <a:xfrm>
          <a:off x="1079500" y="1328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706</xdr:rowOff>
    </xdr:from>
    <xdr:ext cx="599010" cy="259045"/>
    <xdr:sp macro="" textlink="">
      <xdr:nvSpPr>
        <xdr:cNvPr id="204" name="テキスト ボックス 203"/>
        <xdr:cNvSpPr txBox="1"/>
      </xdr:nvSpPr>
      <xdr:spPr>
        <a:xfrm>
          <a:off x="830795" y="1337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66224</xdr:rowOff>
    </xdr:from>
    <xdr:to>
      <xdr:col>24</xdr:col>
      <xdr:colOff>63500</xdr:colOff>
      <xdr:row>96</xdr:row>
      <xdr:rowOff>120269</xdr:rowOff>
    </xdr:to>
    <xdr:cxnSp macro="">
      <xdr:nvCxnSpPr>
        <xdr:cNvPr id="234" name="直線コネクタ 233"/>
        <xdr:cNvCxnSpPr/>
      </xdr:nvCxnSpPr>
      <xdr:spPr>
        <a:xfrm flipV="1">
          <a:off x="3797300" y="16525424"/>
          <a:ext cx="838200" cy="5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27379</xdr:rowOff>
    </xdr:from>
    <xdr:ext cx="534377" cy="259045"/>
    <xdr:sp macro="" textlink="">
      <xdr:nvSpPr>
        <xdr:cNvPr id="235" name="衛生費平均値テキスト"/>
        <xdr:cNvSpPr txBox="1"/>
      </xdr:nvSpPr>
      <xdr:spPr>
        <a:xfrm>
          <a:off x="4686300" y="16486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58662</xdr:rowOff>
    </xdr:from>
    <xdr:to>
      <xdr:col>19</xdr:col>
      <xdr:colOff>177800</xdr:colOff>
      <xdr:row>96</xdr:row>
      <xdr:rowOff>120269</xdr:rowOff>
    </xdr:to>
    <xdr:cxnSp macro="">
      <xdr:nvCxnSpPr>
        <xdr:cNvPr id="237" name="直線コネクタ 236"/>
        <xdr:cNvCxnSpPr/>
      </xdr:nvCxnSpPr>
      <xdr:spPr>
        <a:xfrm>
          <a:off x="2908300" y="16517862"/>
          <a:ext cx="889000" cy="6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58662</xdr:rowOff>
    </xdr:from>
    <xdr:to>
      <xdr:col>15</xdr:col>
      <xdr:colOff>50800</xdr:colOff>
      <xdr:row>96</xdr:row>
      <xdr:rowOff>72986</xdr:rowOff>
    </xdr:to>
    <xdr:cxnSp macro="">
      <xdr:nvCxnSpPr>
        <xdr:cNvPr id="240" name="直線コネクタ 239"/>
        <xdr:cNvCxnSpPr/>
      </xdr:nvCxnSpPr>
      <xdr:spPr>
        <a:xfrm flipV="1">
          <a:off x="2019300" y="16517862"/>
          <a:ext cx="889000" cy="1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72986</xdr:rowOff>
    </xdr:from>
    <xdr:to>
      <xdr:col>10</xdr:col>
      <xdr:colOff>114300</xdr:colOff>
      <xdr:row>97</xdr:row>
      <xdr:rowOff>39649</xdr:rowOff>
    </xdr:to>
    <xdr:cxnSp macro="">
      <xdr:nvCxnSpPr>
        <xdr:cNvPr id="243" name="直線コネクタ 242"/>
        <xdr:cNvCxnSpPr/>
      </xdr:nvCxnSpPr>
      <xdr:spPr>
        <a:xfrm flipV="1">
          <a:off x="1130300" y="16532186"/>
          <a:ext cx="889000" cy="13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15424</xdr:rowOff>
    </xdr:from>
    <xdr:to>
      <xdr:col>24</xdr:col>
      <xdr:colOff>114300</xdr:colOff>
      <xdr:row>96</xdr:row>
      <xdr:rowOff>117024</xdr:rowOff>
    </xdr:to>
    <xdr:sp macro="" textlink="">
      <xdr:nvSpPr>
        <xdr:cNvPr id="253" name="楕円 252"/>
        <xdr:cNvSpPr/>
      </xdr:nvSpPr>
      <xdr:spPr>
        <a:xfrm>
          <a:off x="4584700" y="1647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38301</xdr:rowOff>
    </xdr:from>
    <xdr:ext cx="534377" cy="259045"/>
    <xdr:sp macro="" textlink="">
      <xdr:nvSpPr>
        <xdr:cNvPr id="254" name="衛生費該当値テキスト"/>
        <xdr:cNvSpPr txBox="1"/>
      </xdr:nvSpPr>
      <xdr:spPr>
        <a:xfrm>
          <a:off x="4686300" y="1632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69469</xdr:rowOff>
    </xdr:from>
    <xdr:to>
      <xdr:col>20</xdr:col>
      <xdr:colOff>38100</xdr:colOff>
      <xdr:row>96</xdr:row>
      <xdr:rowOff>171069</xdr:rowOff>
    </xdr:to>
    <xdr:sp macro="" textlink="">
      <xdr:nvSpPr>
        <xdr:cNvPr id="255" name="楕円 254"/>
        <xdr:cNvSpPr/>
      </xdr:nvSpPr>
      <xdr:spPr>
        <a:xfrm>
          <a:off x="3746500" y="1652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162196</xdr:rowOff>
    </xdr:from>
    <xdr:ext cx="534377" cy="259045"/>
    <xdr:sp macro="" textlink="">
      <xdr:nvSpPr>
        <xdr:cNvPr id="256" name="テキスト ボックス 255"/>
        <xdr:cNvSpPr txBox="1"/>
      </xdr:nvSpPr>
      <xdr:spPr>
        <a:xfrm>
          <a:off x="3530111" y="1662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7862</xdr:rowOff>
    </xdr:from>
    <xdr:to>
      <xdr:col>15</xdr:col>
      <xdr:colOff>101600</xdr:colOff>
      <xdr:row>96</xdr:row>
      <xdr:rowOff>109462</xdr:rowOff>
    </xdr:to>
    <xdr:sp macro="" textlink="">
      <xdr:nvSpPr>
        <xdr:cNvPr id="257" name="楕円 256"/>
        <xdr:cNvSpPr/>
      </xdr:nvSpPr>
      <xdr:spPr>
        <a:xfrm>
          <a:off x="2857500" y="1646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100589</xdr:rowOff>
    </xdr:from>
    <xdr:ext cx="534377" cy="259045"/>
    <xdr:sp macro="" textlink="">
      <xdr:nvSpPr>
        <xdr:cNvPr id="258" name="テキスト ボックス 257"/>
        <xdr:cNvSpPr txBox="1"/>
      </xdr:nvSpPr>
      <xdr:spPr>
        <a:xfrm>
          <a:off x="2641111" y="1655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22186</xdr:rowOff>
    </xdr:from>
    <xdr:to>
      <xdr:col>10</xdr:col>
      <xdr:colOff>165100</xdr:colOff>
      <xdr:row>96</xdr:row>
      <xdr:rowOff>123786</xdr:rowOff>
    </xdr:to>
    <xdr:sp macro="" textlink="">
      <xdr:nvSpPr>
        <xdr:cNvPr id="259" name="楕円 258"/>
        <xdr:cNvSpPr/>
      </xdr:nvSpPr>
      <xdr:spPr>
        <a:xfrm>
          <a:off x="1968500" y="164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114913</xdr:rowOff>
    </xdr:from>
    <xdr:ext cx="534377" cy="259045"/>
    <xdr:sp macro="" textlink="">
      <xdr:nvSpPr>
        <xdr:cNvPr id="260" name="テキスト ボックス 259"/>
        <xdr:cNvSpPr txBox="1"/>
      </xdr:nvSpPr>
      <xdr:spPr>
        <a:xfrm>
          <a:off x="1752111" y="1657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160299</xdr:rowOff>
    </xdr:from>
    <xdr:to>
      <xdr:col>6</xdr:col>
      <xdr:colOff>38100</xdr:colOff>
      <xdr:row>97</xdr:row>
      <xdr:rowOff>90449</xdr:rowOff>
    </xdr:to>
    <xdr:sp macro="" textlink="">
      <xdr:nvSpPr>
        <xdr:cNvPr id="261" name="楕円 260"/>
        <xdr:cNvSpPr/>
      </xdr:nvSpPr>
      <xdr:spPr>
        <a:xfrm>
          <a:off x="1079500" y="1661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81576</xdr:rowOff>
    </xdr:from>
    <xdr:ext cx="534377" cy="259045"/>
    <xdr:sp macro="" textlink="">
      <xdr:nvSpPr>
        <xdr:cNvPr id="262" name="テキスト ボックス 261"/>
        <xdr:cNvSpPr txBox="1"/>
      </xdr:nvSpPr>
      <xdr:spPr>
        <a:xfrm>
          <a:off x="863111" y="1671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62847</xdr:rowOff>
    </xdr:from>
    <xdr:to>
      <xdr:col>55</xdr:col>
      <xdr:colOff>0</xdr:colOff>
      <xdr:row>38</xdr:row>
      <xdr:rowOff>116513</xdr:rowOff>
    </xdr:to>
    <xdr:cxnSp macro="">
      <xdr:nvCxnSpPr>
        <xdr:cNvPr id="293" name="直線コネクタ 292"/>
        <xdr:cNvCxnSpPr/>
      </xdr:nvCxnSpPr>
      <xdr:spPr>
        <a:xfrm>
          <a:off x="9639300" y="6577947"/>
          <a:ext cx="838200" cy="5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62847</xdr:rowOff>
    </xdr:from>
    <xdr:to>
      <xdr:col>50</xdr:col>
      <xdr:colOff>114300</xdr:colOff>
      <xdr:row>38</xdr:row>
      <xdr:rowOff>137305</xdr:rowOff>
    </xdr:to>
    <xdr:cxnSp macro="">
      <xdr:nvCxnSpPr>
        <xdr:cNvPr id="296" name="直線コネクタ 295"/>
        <xdr:cNvCxnSpPr/>
      </xdr:nvCxnSpPr>
      <xdr:spPr>
        <a:xfrm flipV="1">
          <a:off x="8750300" y="6577947"/>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5605</xdr:rowOff>
    </xdr:from>
    <xdr:ext cx="469744" cy="259045"/>
    <xdr:sp macro="" textlink="">
      <xdr:nvSpPr>
        <xdr:cNvPr id="298" name="テキスト ボックス 297"/>
        <xdr:cNvSpPr txBox="1"/>
      </xdr:nvSpPr>
      <xdr:spPr>
        <a:xfrm>
          <a:off x="9404428" y="669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137305</xdr:rowOff>
    </xdr:from>
    <xdr:to>
      <xdr:col>45</xdr:col>
      <xdr:colOff>177800</xdr:colOff>
      <xdr:row>39</xdr:row>
      <xdr:rowOff>5697</xdr:rowOff>
    </xdr:to>
    <xdr:cxnSp macro="">
      <xdr:nvCxnSpPr>
        <xdr:cNvPr id="299" name="直線コネクタ 298"/>
        <xdr:cNvCxnSpPr/>
      </xdr:nvCxnSpPr>
      <xdr:spPr>
        <a:xfrm flipV="1">
          <a:off x="7861300" y="6652405"/>
          <a:ext cx="889000" cy="3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161472</xdr:rowOff>
    </xdr:from>
    <xdr:to>
      <xdr:col>41</xdr:col>
      <xdr:colOff>50800</xdr:colOff>
      <xdr:row>39</xdr:row>
      <xdr:rowOff>5697</xdr:rowOff>
    </xdr:to>
    <xdr:cxnSp macro="">
      <xdr:nvCxnSpPr>
        <xdr:cNvPr id="302" name="直線コネクタ 301"/>
        <xdr:cNvCxnSpPr/>
      </xdr:nvCxnSpPr>
      <xdr:spPr>
        <a:xfrm>
          <a:off x="6972300" y="6676572"/>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31658</xdr:rowOff>
    </xdr:from>
    <xdr:ext cx="469744" cy="259045"/>
    <xdr:sp macro="" textlink="">
      <xdr:nvSpPr>
        <xdr:cNvPr id="306" name="テキスト ボックス 305"/>
        <xdr:cNvSpPr txBox="1"/>
      </xdr:nvSpPr>
      <xdr:spPr>
        <a:xfrm>
          <a:off x="6737428" y="637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65713</xdr:rowOff>
    </xdr:from>
    <xdr:to>
      <xdr:col>55</xdr:col>
      <xdr:colOff>50800</xdr:colOff>
      <xdr:row>38</xdr:row>
      <xdr:rowOff>167313</xdr:rowOff>
    </xdr:to>
    <xdr:sp macro="" textlink="">
      <xdr:nvSpPr>
        <xdr:cNvPr id="312" name="楕円 311"/>
        <xdr:cNvSpPr/>
      </xdr:nvSpPr>
      <xdr:spPr>
        <a:xfrm>
          <a:off x="10426700" y="65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88590</xdr:rowOff>
    </xdr:from>
    <xdr:ext cx="469744" cy="259045"/>
    <xdr:sp macro="" textlink="">
      <xdr:nvSpPr>
        <xdr:cNvPr id="313" name="労働費該当値テキスト"/>
        <xdr:cNvSpPr txBox="1"/>
      </xdr:nvSpPr>
      <xdr:spPr>
        <a:xfrm>
          <a:off x="10528300" y="64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12047</xdr:rowOff>
    </xdr:from>
    <xdr:to>
      <xdr:col>50</xdr:col>
      <xdr:colOff>165100</xdr:colOff>
      <xdr:row>38</xdr:row>
      <xdr:rowOff>113647</xdr:rowOff>
    </xdr:to>
    <xdr:sp macro="" textlink="">
      <xdr:nvSpPr>
        <xdr:cNvPr id="314" name="楕円 313"/>
        <xdr:cNvSpPr/>
      </xdr:nvSpPr>
      <xdr:spPr>
        <a:xfrm>
          <a:off x="9588500" y="652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130174</xdr:rowOff>
    </xdr:from>
    <xdr:ext cx="469744" cy="259045"/>
    <xdr:sp macro="" textlink="">
      <xdr:nvSpPr>
        <xdr:cNvPr id="315" name="テキスト ボックス 314"/>
        <xdr:cNvSpPr txBox="1"/>
      </xdr:nvSpPr>
      <xdr:spPr>
        <a:xfrm>
          <a:off x="9404428" y="630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86505</xdr:rowOff>
    </xdr:from>
    <xdr:to>
      <xdr:col>46</xdr:col>
      <xdr:colOff>38100</xdr:colOff>
      <xdr:row>39</xdr:row>
      <xdr:rowOff>16655</xdr:rowOff>
    </xdr:to>
    <xdr:sp macro="" textlink="">
      <xdr:nvSpPr>
        <xdr:cNvPr id="316" name="楕円 315"/>
        <xdr:cNvSpPr/>
      </xdr:nvSpPr>
      <xdr:spPr>
        <a:xfrm>
          <a:off x="8699500" y="66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7782</xdr:rowOff>
    </xdr:from>
    <xdr:ext cx="469744" cy="259045"/>
    <xdr:sp macro="" textlink="">
      <xdr:nvSpPr>
        <xdr:cNvPr id="317" name="テキスト ボックス 316"/>
        <xdr:cNvSpPr txBox="1"/>
      </xdr:nvSpPr>
      <xdr:spPr>
        <a:xfrm>
          <a:off x="8515428" y="669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126347</xdr:rowOff>
    </xdr:from>
    <xdr:to>
      <xdr:col>41</xdr:col>
      <xdr:colOff>101600</xdr:colOff>
      <xdr:row>39</xdr:row>
      <xdr:rowOff>56497</xdr:rowOff>
    </xdr:to>
    <xdr:sp macro="" textlink="">
      <xdr:nvSpPr>
        <xdr:cNvPr id="318" name="楕円 317"/>
        <xdr:cNvSpPr/>
      </xdr:nvSpPr>
      <xdr:spPr>
        <a:xfrm>
          <a:off x="7810500" y="664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47624</xdr:rowOff>
    </xdr:from>
    <xdr:ext cx="378565" cy="259045"/>
    <xdr:sp macro="" textlink="">
      <xdr:nvSpPr>
        <xdr:cNvPr id="319" name="テキスト ボックス 318"/>
        <xdr:cNvSpPr txBox="1"/>
      </xdr:nvSpPr>
      <xdr:spPr>
        <a:xfrm>
          <a:off x="7672017" y="673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110672</xdr:rowOff>
    </xdr:from>
    <xdr:to>
      <xdr:col>36</xdr:col>
      <xdr:colOff>165100</xdr:colOff>
      <xdr:row>39</xdr:row>
      <xdr:rowOff>40822</xdr:rowOff>
    </xdr:to>
    <xdr:sp macro="" textlink="">
      <xdr:nvSpPr>
        <xdr:cNvPr id="320" name="楕円 319"/>
        <xdr:cNvSpPr/>
      </xdr:nvSpPr>
      <xdr:spPr>
        <a:xfrm>
          <a:off x="6921500" y="662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31949</xdr:rowOff>
    </xdr:from>
    <xdr:ext cx="469744" cy="259045"/>
    <xdr:sp macro="" textlink="">
      <xdr:nvSpPr>
        <xdr:cNvPr id="321" name="テキスト ボックス 320"/>
        <xdr:cNvSpPr txBox="1"/>
      </xdr:nvSpPr>
      <xdr:spPr>
        <a:xfrm>
          <a:off x="6737428" y="67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42828</xdr:rowOff>
    </xdr:from>
    <xdr:to>
      <xdr:col>55</xdr:col>
      <xdr:colOff>0</xdr:colOff>
      <xdr:row>58</xdr:row>
      <xdr:rowOff>54704</xdr:rowOff>
    </xdr:to>
    <xdr:cxnSp macro="">
      <xdr:nvCxnSpPr>
        <xdr:cNvPr id="352" name="直線コネクタ 351"/>
        <xdr:cNvCxnSpPr/>
      </xdr:nvCxnSpPr>
      <xdr:spPr>
        <a:xfrm flipV="1">
          <a:off x="9639300" y="9986928"/>
          <a:ext cx="838200" cy="1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39851</xdr:rowOff>
    </xdr:from>
    <xdr:ext cx="534377" cy="259045"/>
    <xdr:sp macro="" textlink="">
      <xdr:nvSpPr>
        <xdr:cNvPr id="353" name="農林水産業費平均値テキスト"/>
        <xdr:cNvSpPr txBox="1"/>
      </xdr:nvSpPr>
      <xdr:spPr>
        <a:xfrm>
          <a:off x="10528300" y="9983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54704</xdr:rowOff>
    </xdr:from>
    <xdr:to>
      <xdr:col>50</xdr:col>
      <xdr:colOff>114300</xdr:colOff>
      <xdr:row>58</xdr:row>
      <xdr:rowOff>63326</xdr:rowOff>
    </xdr:to>
    <xdr:cxnSp macro="">
      <xdr:nvCxnSpPr>
        <xdr:cNvPr id="355" name="直線コネクタ 354"/>
        <xdr:cNvCxnSpPr/>
      </xdr:nvCxnSpPr>
      <xdr:spPr>
        <a:xfrm flipV="1">
          <a:off x="8750300" y="9998804"/>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157777</xdr:rowOff>
    </xdr:from>
    <xdr:ext cx="534377" cy="259045"/>
    <xdr:sp macro="" textlink="">
      <xdr:nvSpPr>
        <xdr:cNvPr id="357" name="テキスト ボックス 356"/>
        <xdr:cNvSpPr txBox="1"/>
      </xdr:nvSpPr>
      <xdr:spPr>
        <a:xfrm>
          <a:off x="9372111" y="1010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50491</xdr:rowOff>
    </xdr:from>
    <xdr:to>
      <xdr:col>45</xdr:col>
      <xdr:colOff>177800</xdr:colOff>
      <xdr:row>58</xdr:row>
      <xdr:rowOff>63326</xdr:rowOff>
    </xdr:to>
    <xdr:cxnSp macro="">
      <xdr:nvCxnSpPr>
        <xdr:cNvPr id="358" name="直線コネクタ 357"/>
        <xdr:cNvCxnSpPr/>
      </xdr:nvCxnSpPr>
      <xdr:spPr>
        <a:xfrm>
          <a:off x="7861300" y="9994591"/>
          <a:ext cx="889000" cy="1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153183</xdr:rowOff>
    </xdr:from>
    <xdr:ext cx="534377" cy="259045"/>
    <xdr:sp macro="" textlink="">
      <xdr:nvSpPr>
        <xdr:cNvPr id="360" name="テキスト ボックス 359"/>
        <xdr:cNvSpPr txBox="1"/>
      </xdr:nvSpPr>
      <xdr:spPr>
        <a:xfrm>
          <a:off x="8483111" y="1009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50491</xdr:rowOff>
    </xdr:from>
    <xdr:to>
      <xdr:col>41</xdr:col>
      <xdr:colOff>50800</xdr:colOff>
      <xdr:row>58</xdr:row>
      <xdr:rowOff>86382</xdr:rowOff>
    </xdr:to>
    <xdr:cxnSp macro="">
      <xdr:nvCxnSpPr>
        <xdr:cNvPr id="361" name="直線コネクタ 360"/>
        <xdr:cNvCxnSpPr/>
      </xdr:nvCxnSpPr>
      <xdr:spPr>
        <a:xfrm flipV="1">
          <a:off x="6972300" y="9994591"/>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158157</xdr:rowOff>
    </xdr:from>
    <xdr:ext cx="534377" cy="259045"/>
    <xdr:sp macro="" textlink="">
      <xdr:nvSpPr>
        <xdr:cNvPr id="363" name="テキスト ボックス 362"/>
        <xdr:cNvSpPr txBox="1"/>
      </xdr:nvSpPr>
      <xdr:spPr>
        <a:xfrm>
          <a:off x="7594111" y="101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2383</xdr:rowOff>
    </xdr:from>
    <xdr:ext cx="534377" cy="259045"/>
    <xdr:sp macro="" textlink="">
      <xdr:nvSpPr>
        <xdr:cNvPr id="365" name="テキスト ボックス 364"/>
        <xdr:cNvSpPr txBox="1"/>
      </xdr:nvSpPr>
      <xdr:spPr>
        <a:xfrm>
          <a:off x="6705111" y="1011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163478</xdr:rowOff>
    </xdr:from>
    <xdr:to>
      <xdr:col>55</xdr:col>
      <xdr:colOff>50800</xdr:colOff>
      <xdr:row>58</xdr:row>
      <xdr:rowOff>93628</xdr:rowOff>
    </xdr:to>
    <xdr:sp macro="" textlink="">
      <xdr:nvSpPr>
        <xdr:cNvPr id="371" name="楕円 370"/>
        <xdr:cNvSpPr/>
      </xdr:nvSpPr>
      <xdr:spPr>
        <a:xfrm>
          <a:off x="10426700" y="99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14905</xdr:rowOff>
    </xdr:from>
    <xdr:ext cx="534377" cy="259045"/>
    <xdr:sp macro="" textlink="">
      <xdr:nvSpPr>
        <xdr:cNvPr id="372" name="農林水産業費該当値テキスト"/>
        <xdr:cNvSpPr txBox="1"/>
      </xdr:nvSpPr>
      <xdr:spPr>
        <a:xfrm>
          <a:off x="10528300" y="978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3904</xdr:rowOff>
    </xdr:from>
    <xdr:to>
      <xdr:col>50</xdr:col>
      <xdr:colOff>165100</xdr:colOff>
      <xdr:row>58</xdr:row>
      <xdr:rowOff>105504</xdr:rowOff>
    </xdr:to>
    <xdr:sp macro="" textlink="">
      <xdr:nvSpPr>
        <xdr:cNvPr id="373" name="楕円 372"/>
        <xdr:cNvSpPr/>
      </xdr:nvSpPr>
      <xdr:spPr>
        <a:xfrm>
          <a:off x="9588500" y="994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122031</xdr:rowOff>
    </xdr:from>
    <xdr:ext cx="534377" cy="259045"/>
    <xdr:sp macro="" textlink="">
      <xdr:nvSpPr>
        <xdr:cNvPr id="374" name="テキスト ボックス 373"/>
        <xdr:cNvSpPr txBox="1"/>
      </xdr:nvSpPr>
      <xdr:spPr>
        <a:xfrm>
          <a:off x="9372111" y="972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12526</xdr:rowOff>
    </xdr:from>
    <xdr:to>
      <xdr:col>46</xdr:col>
      <xdr:colOff>38100</xdr:colOff>
      <xdr:row>58</xdr:row>
      <xdr:rowOff>114126</xdr:rowOff>
    </xdr:to>
    <xdr:sp macro="" textlink="">
      <xdr:nvSpPr>
        <xdr:cNvPr id="375" name="楕円 374"/>
        <xdr:cNvSpPr/>
      </xdr:nvSpPr>
      <xdr:spPr>
        <a:xfrm>
          <a:off x="8699500" y="995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130653</xdr:rowOff>
    </xdr:from>
    <xdr:ext cx="534377" cy="259045"/>
    <xdr:sp macro="" textlink="">
      <xdr:nvSpPr>
        <xdr:cNvPr id="376" name="テキスト ボックス 375"/>
        <xdr:cNvSpPr txBox="1"/>
      </xdr:nvSpPr>
      <xdr:spPr>
        <a:xfrm>
          <a:off x="8483111" y="973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171141</xdr:rowOff>
    </xdr:from>
    <xdr:to>
      <xdr:col>41</xdr:col>
      <xdr:colOff>101600</xdr:colOff>
      <xdr:row>58</xdr:row>
      <xdr:rowOff>101291</xdr:rowOff>
    </xdr:to>
    <xdr:sp macro="" textlink="">
      <xdr:nvSpPr>
        <xdr:cNvPr id="377" name="楕円 376"/>
        <xdr:cNvSpPr/>
      </xdr:nvSpPr>
      <xdr:spPr>
        <a:xfrm>
          <a:off x="7810500" y="994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117818</xdr:rowOff>
    </xdr:from>
    <xdr:ext cx="534377" cy="259045"/>
    <xdr:sp macro="" textlink="">
      <xdr:nvSpPr>
        <xdr:cNvPr id="378" name="テキスト ボックス 377"/>
        <xdr:cNvSpPr txBox="1"/>
      </xdr:nvSpPr>
      <xdr:spPr>
        <a:xfrm>
          <a:off x="7594111" y="971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35582</xdr:rowOff>
    </xdr:from>
    <xdr:to>
      <xdr:col>36</xdr:col>
      <xdr:colOff>165100</xdr:colOff>
      <xdr:row>58</xdr:row>
      <xdr:rowOff>137182</xdr:rowOff>
    </xdr:to>
    <xdr:sp macro="" textlink="">
      <xdr:nvSpPr>
        <xdr:cNvPr id="379" name="楕円 378"/>
        <xdr:cNvSpPr/>
      </xdr:nvSpPr>
      <xdr:spPr>
        <a:xfrm>
          <a:off x="6921500" y="99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153709</xdr:rowOff>
    </xdr:from>
    <xdr:ext cx="534377" cy="259045"/>
    <xdr:sp macro="" textlink="">
      <xdr:nvSpPr>
        <xdr:cNvPr id="380" name="テキスト ボックス 379"/>
        <xdr:cNvSpPr txBox="1"/>
      </xdr:nvSpPr>
      <xdr:spPr>
        <a:xfrm>
          <a:off x="6705111" y="975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113548</xdr:rowOff>
    </xdr:from>
    <xdr:to>
      <xdr:col>55</xdr:col>
      <xdr:colOff>0</xdr:colOff>
      <xdr:row>77</xdr:row>
      <xdr:rowOff>119011</xdr:rowOff>
    </xdr:to>
    <xdr:cxnSp macro="">
      <xdr:nvCxnSpPr>
        <xdr:cNvPr id="407" name="直線コネクタ 406"/>
        <xdr:cNvCxnSpPr/>
      </xdr:nvCxnSpPr>
      <xdr:spPr>
        <a:xfrm flipV="1">
          <a:off x="9639300" y="12972298"/>
          <a:ext cx="838200" cy="34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171041</xdr:rowOff>
    </xdr:from>
    <xdr:to>
      <xdr:col>50</xdr:col>
      <xdr:colOff>114300</xdr:colOff>
      <xdr:row>77</xdr:row>
      <xdr:rowOff>119011</xdr:rowOff>
    </xdr:to>
    <xdr:cxnSp macro="">
      <xdr:nvCxnSpPr>
        <xdr:cNvPr id="410" name="直線コネクタ 409"/>
        <xdr:cNvCxnSpPr/>
      </xdr:nvCxnSpPr>
      <xdr:spPr>
        <a:xfrm>
          <a:off x="8750300" y="13201241"/>
          <a:ext cx="889000" cy="11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171041</xdr:rowOff>
    </xdr:from>
    <xdr:to>
      <xdr:col>45</xdr:col>
      <xdr:colOff>177800</xdr:colOff>
      <xdr:row>77</xdr:row>
      <xdr:rowOff>54639</xdr:rowOff>
    </xdr:to>
    <xdr:cxnSp macro="">
      <xdr:nvCxnSpPr>
        <xdr:cNvPr id="413" name="直線コネクタ 412"/>
        <xdr:cNvCxnSpPr/>
      </xdr:nvCxnSpPr>
      <xdr:spPr>
        <a:xfrm flipV="1">
          <a:off x="7861300" y="13201241"/>
          <a:ext cx="889000" cy="5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33150</xdr:rowOff>
    </xdr:from>
    <xdr:to>
      <xdr:col>41</xdr:col>
      <xdr:colOff>50800</xdr:colOff>
      <xdr:row>77</xdr:row>
      <xdr:rowOff>54639</xdr:rowOff>
    </xdr:to>
    <xdr:cxnSp macro="">
      <xdr:nvCxnSpPr>
        <xdr:cNvPr id="416" name="直線コネクタ 415"/>
        <xdr:cNvCxnSpPr/>
      </xdr:nvCxnSpPr>
      <xdr:spPr>
        <a:xfrm>
          <a:off x="6972300" y="13234800"/>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62748</xdr:rowOff>
    </xdr:from>
    <xdr:to>
      <xdr:col>55</xdr:col>
      <xdr:colOff>50800</xdr:colOff>
      <xdr:row>75</xdr:row>
      <xdr:rowOff>164348</xdr:rowOff>
    </xdr:to>
    <xdr:sp macro="" textlink="">
      <xdr:nvSpPr>
        <xdr:cNvPr id="426" name="楕円 425"/>
        <xdr:cNvSpPr/>
      </xdr:nvSpPr>
      <xdr:spPr>
        <a:xfrm>
          <a:off x="10426700" y="1292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85625</xdr:rowOff>
    </xdr:from>
    <xdr:ext cx="534377" cy="259045"/>
    <xdr:sp macro="" textlink="">
      <xdr:nvSpPr>
        <xdr:cNvPr id="427" name="商工費該当値テキスト"/>
        <xdr:cNvSpPr txBox="1"/>
      </xdr:nvSpPr>
      <xdr:spPr>
        <a:xfrm>
          <a:off x="10528300" y="1277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68211</xdr:rowOff>
    </xdr:from>
    <xdr:to>
      <xdr:col>50</xdr:col>
      <xdr:colOff>165100</xdr:colOff>
      <xdr:row>77</xdr:row>
      <xdr:rowOff>169811</xdr:rowOff>
    </xdr:to>
    <xdr:sp macro="" textlink="">
      <xdr:nvSpPr>
        <xdr:cNvPr id="428" name="楕円 427"/>
        <xdr:cNvSpPr/>
      </xdr:nvSpPr>
      <xdr:spPr>
        <a:xfrm>
          <a:off x="9588500" y="132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160938</xdr:rowOff>
    </xdr:from>
    <xdr:ext cx="469744" cy="259045"/>
    <xdr:sp macro="" textlink="">
      <xdr:nvSpPr>
        <xdr:cNvPr id="429" name="テキスト ボックス 428"/>
        <xdr:cNvSpPr txBox="1"/>
      </xdr:nvSpPr>
      <xdr:spPr>
        <a:xfrm>
          <a:off x="9404428" y="1336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120241</xdr:rowOff>
    </xdr:from>
    <xdr:to>
      <xdr:col>46</xdr:col>
      <xdr:colOff>38100</xdr:colOff>
      <xdr:row>77</xdr:row>
      <xdr:rowOff>50391</xdr:rowOff>
    </xdr:to>
    <xdr:sp macro="" textlink="">
      <xdr:nvSpPr>
        <xdr:cNvPr id="430" name="楕円 429"/>
        <xdr:cNvSpPr/>
      </xdr:nvSpPr>
      <xdr:spPr>
        <a:xfrm>
          <a:off x="8699500" y="1315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41518</xdr:rowOff>
    </xdr:from>
    <xdr:ext cx="534377" cy="259045"/>
    <xdr:sp macro="" textlink="">
      <xdr:nvSpPr>
        <xdr:cNvPr id="431" name="テキスト ボックス 430"/>
        <xdr:cNvSpPr txBox="1"/>
      </xdr:nvSpPr>
      <xdr:spPr>
        <a:xfrm>
          <a:off x="8483111" y="1324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3839</xdr:rowOff>
    </xdr:from>
    <xdr:to>
      <xdr:col>41</xdr:col>
      <xdr:colOff>101600</xdr:colOff>
      <xdr:row>77</xdr:row>
      <xdr:rowOff>105439</xdr:rowOff>
    </xdr:to>
    <xdr:sp macro="" textlink="">
      <xdr:nvSpPr>
        <xdr:cNvPr id="432" name="楕円 431"/>
        <xdr:cNvSpPr/>
      </xdr:nvSpPr>
      <xdr:spPr>
        <a:xfrm>
          <a:off x="7810500" y="1320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96566</xdr:rowOff>
    </xdr:from>
    <xdr:ext cx="534377" cy="259045"/>
    <xdr:sp macro="" textlink="">
      <xdr:nvSpPr>
        <xdr:cNvPr id="433" name="テキスト ボックス 432"/>
        <xdr:cNvSpPr txBox="1"/>
      </xdr:nvSpPr>
      <xdr:spPr>
        <a:xfrm>
          <a:off x="7594111" y="1329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153800</xdr:rowOff>
    </xdr:from>
    <xdr:to>
      <xdr:col>36</xdr:col>
      <xdr:colOff>165100</xdr:colOff>
      <xdr:row>77</xdr:row>
      <xdr:rowOff>83950</xdr:rowOff>
    </xdr:to>
    <xdr:sp macro="" textlink="">
      <xdr:nvSpPr>
        <xdr:cNvPr id="434" name="楕円 433"/>
        <xdr:cNvSpPr/>
      </xdr:nvSpPr>
      <xdr:spPr>
        <a:xfrm>
          <a:off x="6921500" y="1318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75077</xdr:rowOff>
    </xdr:from>
    <xdr:ext cx="534377" cy="259045"/>
    <xdr:sp macro="" textlink="">
      <xdr:nvSpPr>
        <xdr:cNvPr id="435" name="テキスト ボックス 434"/>
        <xdr:cNvSpPr txBox="1"/>
      </xdr:nvSpPr>
      <xdr:spPr>
        <a:xfrm>
          <a:off x="6705111" y="1327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165278</xdr:rowOff>
    </xdr:from>
    <xdr:to>
      <xdr:col>55</xdr:col>
      <xdr:colOff>0</xdr:colOff>
      <xdr:row>96</xdr:row>
      <xdr:rowOff>114185</xdr:rowOff>
    </xdr:to>
    <xdr:cxnSp macro="">
      <xdr:nvCxnSpPr>
        <xdr:cNvPr id="464" name="直線コネクタ 463"/>
        <xdr:cNvCxnSpPr/>
      </xdr:nvCxnSpPr>
      <xdr:spPr>
        <a:xfrm flipV="1">
          <a:off x="9639300" y="16453028"/>
          <a:ext cx="838200" cy="1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114185</xdr:rowOff>
    </xdr:from>
    <xdr:to>
      <xdr:col>50</xdr:col>
      <xdr:colOff>114300</xdr:colOff>
      <xdr:row>96</xdr:row>
      <xdr:rowOff>117729</xdr:rowOff>
    </xdr:to>
    <xdr:cxnSp macro="">
      <xdr:nvCxnSpPr>
        <xdr:cNvPr id="467" name="直線コネクタ 466"/>
        <xdr:cNvCxnSpPr/>
      </xdr:nvCxnSpPr>
      <xdr:spPr>
        <a:xfrm flipV="1">
          <a:off x="8750300" y="16573385"/>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61189</xdr:rowOff>
    </xdr:from>
    <xdr:to>
      <xdr:col>45</xdr:col>
      <xdr:colOff>177800</xdr:colOff>
      <xdr:row>96</xdr:row>
      <xdr:rowOff>117729</xdr:rowOff>
    </xdr:to>
    <xdr:cxnSp macro="">
      <xdr:nvCxnSpPr>
        <xdr:cNvPr id="470" name="直線コネクタ 469"/>
        <xdr:cNvCxnSpPr/>
      </xdr:nvCxnSpPr>
      <xdr:spPr>
        <a:xfrm>
          <a:off x="7861300" y="16520389"/>
          <a:ext cx="889000" cy="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61189</xdr:rowOff>
    </xdr:from>
    <xdr:to>
      <xdr:col>41</xdr:col>
      <xdr:colOff>50800</xdr:colOff>
      <xdr:row>96</xdr:row>
      <xdr:rowOff>98222</xdr:rowOff>
    </xdr:to>
    <xdr:cxnSp macro="">
      <xdr:nvCxnSpPr>
        <xdr:cNvPr id="473" name="直線コネクタ 472"/>
        <xdr:cNvCxnSpPr/>
      </xdr:nvCxnSpPr>
      <xdr:spPr>
        <a:xfrm flipV="1">
          <a:off x="6972300" y="16520389"/>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114478</xdr:rowOff>
    </xdr:from>
    <xdr:to>
      <xdr:col>55</xdr:col>
      <xdr:colOff>50800</xdr:colOff>
      <xdr:row>96</xdr:row>
      <xdr:rowOff>44628</xdr:rowOff>
    </xdr:to>
    <xdr:sp macro="" textlink="">
      <xdr:nvSpPr>
        <xdr:cNvPr id="483" name="楕円 482"/>
        <xdr:cNvSpPr/>
      </xdr:nvSpPr>
      <xdr:spPr>
        <a:xfrm>
          <a:off x="10426700" y="1640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92905</xdr:rowOff>
    </xdr:from>
    <xdr:ext cx="534377" cy="259045"/>
    <xdr:sp macro="" textlink="">
      <xdr:nvSpPr>
        <xdr:cNvPr id="484" name="土木費該当値テキスト"/>
        <xdr:cNvSpPr txBox="1"/>
      </xdr:nvSpPr>
      <xdr:spPr>
        <a:xfrm>
          <a:off x="10528300" y="1638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63385</xdr:rowOff>
    </xdr:from>
    <xdr:to>
      <xdr:col>50</xdr:col>
      <xdr:colOff>165100</xdr:colOff>
      <xdr:row>96</xdr:row>
      <xdr:rowOff>164985</xdr:rowOff>
    </xdr:to>
    <xdr:sp macro="" textlink="">
      <xdr:nvSpPr>
        <xdr:cNvPr id="485" name="楕円 484"/>
        <xdr:cNvSpPr/>
      </xdr:nvSpPr>
      <xdr:spPr>
        <a:xfrm>
          <a:off x="9588500" y="1652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156112</xdr:rowOff>
    </xdr:from>
    <xdr:ext cx="534377" cy="259045"/>
    <xdr:sp macro="" textlink="">
      <xdr:nvSpPr>
        <xdr:cNvPr id="486" name="テキスト ボックス 485"/>
        <xdr:cNvSpPr txBox="1"/>
      </xdr:nvSpPr>
      <xdr:spPr>
        <a:xfrm>
          <a:off x="9372111" y="1661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66929</xdr:rowOff>
    </xdr:from>
    <xdr:to>
      <xdr:col>46</xdr:col>
      <xdr:colOff>38100</xdr:colOff>
      <xdr:row>96</xdr:row>
      <xdr:rowOff>168529</xdr:rowOff>
    </xdr:to>
    <xdr:sp macro="" textlink="">
      <xdr:nvSpPr>
        <xdr:cNvPr id="487" name="楕円 486"/>
        <xdr:cNvSpPr/>
      </xdr:nvSpPr>
      <xdr:spPr>
        <a:xfrm>
          <a:off x="8699500" y="165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159656</xdr:rowOff>
    </xdr:from>
    <xdr:ext cx="534377" cy="259045"/>
    <xdr:sp macro="" textlink="">
      <xdr:nvSpPr>
        <xdr:cNvPr id="488" name="テキスト ボックス 487"/>
        <xdr:cNvSpPr txBox="1"/>
      </xdr:nvSpPr>
      <xdr:spPr>
        <a:xfrm>
          <a:off x="8483111" y="166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10389</xdr:rowOff>
    </xdr:from>
    <xdr:to>
      <xdr:col>41</xdr:col>
      <xdr:colOff>101600</xdr:colOff>
      <xdr:row>96</xdr:row>
      <xdr:rowOff>111989</xdr:rowOff>
    </xdr:to>
    <xdr:sp macro="" textlink="">
      <xdr:nvSpPr>
        <xdr:cNvPr id="489" name="楕円 488"/>
        <xdr:cNvSpPr/>
      </xdr:nvSpPr>
      <xdr:spPr>
        <a:xfrm>
          <a:off x="7810500" y="164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103116</xdr:rowOff>
    </xdr:from>
    <xdr:ext cx="534377" cy="259045"/>
    <xdr:sp macro="" textlink="">
      <xdr:nvSpPr>
        <xdr:cNvPr id="490" name="テキスト ボックス 489"/>
        <xdr:cNvSpPr txBox="1"/>
      </xdr:nvSpPr>
      <xdr:spPr>
        <a:xfrm>
          <a:off x="7594111" y="165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47422</xdr:rowOff>
    </xdr:from>
    <xdr:to>
      <xdr:col>36</xdr:col>
      <xdr:colOff>165100</xdr:colOff>
      <xdr:row>96</xdr:row>
      <xdr:rowOff>149022</xdr:rowOff>
    </xdr:to>
    <xdr:sp macro="" textlink="">
      <xdr:nvSpPr>
        <xdr:cNvPr id="491" name="楕円 490"/>
        <xdr:cNvSpPr/>
      </xdr:nvSpPr>
      <xdr:spPr>
        <a:xfrm>
          <a:off x="6921500" y="165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140149</xdr:rowOff>
    </xdr:from>
    <xdr:ext cx="534377" cy="259045"/>
    <xdr:sp macro="" textlink="">
      <xdr:nvSpPr>
        <xdr:cNvPr id="492" name="テキスト ボックス 491"/>
        <xdr:cNvSpPr txBox="1"/>
      </xdr:nvSpPr>
      <xdr:spPr>
        <a:xfrm>
          <a:off x="6705111" y="165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55156</xdr:rowOff>
    </xdr:from>
    <xdr:to>
      <xdr:col>85</xdr:col>
      <xdr:colOff>127000</xdr:colOff>
      <xdr:row>37</xdr:row>
      <xdr:rowOff>85903</xdr:rowOff>
    </xdr:to>
    <xdr:cxnSp macro="">
      <xdr:nvCxnSpPr>
        <xdr:cNvPr id="522" name="直線コネクタ 521"/>
        <xdr:cNvCxnSpPr/>
      </xdr:nvCxnSpPr>
      <xdr:spPr>
        <a:xfrm flipV="1">
          <a:off x="15481300" y="6398806"/>
          <a:ext cx="8382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85903</xdr:rowOff>
    </xdr:from>
    <xdr:to>
      <xdr:col>81</xdr:col>
      <xdr:colOff>50800</xdr:colOff>
      <xdr:row>37</xdr:row>
      <xdr:rowOff>107124</xdr:rowOff>
    </xdr:to>
    <xdr:cxnSp macro="">
      <xdr:nvCxnSpPr>
        <xdr:cNvPr id="525" name="直線コネクタ 524"/>
        <xdr:cNvCxnSpPr/>
      </xdr:nvCxnSpPr>
      <xdr:spPr>
        <a:xfrm flipV="1">
          <a:off x="14592300" y="6429553"/>
          <a:ext cx="889000" cy="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138345</xdr:rowOff>
    </xdr:from>
    <xdr:ext cx="534377" cy="259045"/>
    <xdr:sp macro="" textlink="">
      <xdr:nvSpPr>
        <xdr:cNvPr id="527" name="テキスト ボックス 526"/>
        <xdr:cNvSpPr txBox="1"/>
      </xdr:nvSpPr>
      <xdr:spPr>
        <a:xfrm>
          <a:off x="15214111" y="648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107124</xdr:rowOff>
    </xdr:from>
    <xdr:to>
      <xdr:col>76</xdr:col>
      <xdr:colOff>114300</xdr:colOff>
      <xdr:row>37</xdr:row>
      <xdr:rowOff>117449</xdr:rowOff>
    </xdr:to>
    <xdr:cxnSp macro="">
      <xdr:nvCxnSpPr>
        <xdr:cNvPr id="528" name="直線コネクタ 527"/>
        <xdr:cNvCxnSpPr/>
      </xdr:nvCxnSpPr>
      <xdr:spPr>
        <a:xfrm flipV="1">
          <a:off x="13703300" y="6450774"/>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107772</xdr:rowOff>
    </xdr:from>
    <xdr:to>
      <xdr:col>71</xdr:col>
      <xdr:colOff>177800</xdr:colOff>
      <xdr:row>37</xdr:row>
      <xdr:rowOff>117449</xdr:rowOff>
    </xdr:to>
    <xdr:cxnSp macro="">
      <xdr:nvCxnSpPr>
        <xdr:cNvPr id="531" name="直線コネクタ 530"/>
        <xdr:cNvCxnSpPr/>
      </xdr:nvCxnSpPr>
      <xdr:spPr>
        <a:xfrm>
          <a:off x="12814300" y="6451422"/>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6596</xdr:rowOff>
    </xdr:from>
    <xdr:ext cx="534377" cy="259045"/>
    <xdr:sp macro="" textlink="">
      <xdr:nvSpPr>
        <xdr:cNvPr id="533" name="テキスト ボックス 532"/>
        <xdr:cNvSpPr txBox="1"/>
      </xdr:nvSpPr>
      <xdr:spPr>
        <a:xfrm>
          <a:off x="13436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164444</xdr:rowOff>
    </xdr:from>
    <xdr:ext cx="534377" cy="259045"/>
    <xdr:sp macro="" textlink="">
      <xdr:nvSpPr>
        <xdr:cNvPr id="535" name="テキスト ボックス 534"/>
        <xdr:cNvSpPr txBox="1"/>
      </xdr:nvSpPr>
      <xdr:spPr>
        <a:xfrm>
          <a:off x="12547111" y="65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4356</xdr:rowOff>
    </xdr:from>
    <xdr:to>
      <xdr:col>85</xdr:col>
      <xdr:colOff>177800</xdr:colOff>
      <xdr:row>37</xdr:row>
      <xdr:rowOff>105956</xdr:rowOff>
    </xdr:to>
    <xdr:sp macro="" textlink="">
      <xdr:nvSpPr>
        <xdr:cNvPr id="541" name="楕円 540"/>
        <xdr:cNvSpPr/>
      </xdr:nvSpPr>
      <xdr:spPr>
        <a:xfrm>
          <a:off x="16268700" y="634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27233</xdr:rowOff>
    </xdr:from>
    <xdr:ext cx="534377" cy="259045"/>
    <xdr:sp macro="" textlink="">
      <xdr:nvSpPr>
        <xdr:cNvPr id="542" name="消防費該当値テキスト"/>
        <xdr:cNvSpPr txBox="1"/>
      </xdr:nvSpPr>
      <xdr:spPr>
        <a:xfrm>
          <a:off x="16370300" y="619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35103</xdr:rowOff>
    </xdr:from>
    <xdr:to>
      <xdr:col>81</xdr:col>
      <xdr:colOff>101600</xdr:colOff>
      <xdr:row>37</xdr:row>
      <xdr:rowOff>136703</xdr:rowOff>
    </xdr:to>
    <xdr:sp macro="" textlink="">
      <xdr:nvSpPr>
        <xdr:cNvPr id="543" name="楕円 542"/>
        <xdr:cNvSpPr/>
      </xdr:nvSpPr>
      <xdr:spPr>
        <a:xfrm>
          <a:off x="15430500" y="637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153230</xdr:rowOff>
    </xdr:from>
    <xdr:ext cx="534377" cy="259045"/>
    <xdr:sp macro="" textlink="">
      <xdr:nvSpPr>
        <xdr:cNvPr id="544" name="テキスト ボックス 543"/>
        <xdr:cNvSpPr txBox="1"/>
      </xdr:nvSpPr>
      <xdr:spPr>
        <a:xfrm>
          <a:off x="15214111" y="61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56324</xdr:rowOff>
    </xdr:from>
    <xdr:to>
      <xdr:col>76</xdr:col>
      <xdr:colOff>165100</xdr:colOff>
      <xdr:row>37</xdr:row>
      <xdr:rowOff>157924</xdr:rowOff>
    </xdr:to>
    <xdr:sp macro="" textlink="">
      <xdr:nvSpPr>
        <xdr:cNvPr id="545" name="楕円 544"/>
        <xdr:cNvSpPr/>
      </xdr:nvSpPr>
      <xdr:spPr>
        <a:xfrm>
          <a:off x="14541500" y="639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3001</xdr:rowOff>
    </xdr:from>
    <xdr:ext cx="534377" cy="259045"/>
    <xdr:sp macro="" textlink="">
      <xdr:nvSpPr>
        <xdr:cNvPr id="546" name="テキスト ボックス 545"/>
        <xdr:cNvSpPr txBox="1"/>
      </xdr:nvSpPr>
      <xdr:spPr>
        <a:xfrm>
          <a:off x="14325111" y="61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66649</xdr:rowOff>
    </xdr:from>
    <xdr:to>
      <xdr:col>72</xdr:col>
      <xdr:colOff>38100</xdr:colOff>
      <xdr:row>37</xdr:row>
      <xdr:rowOff>168249</xdr:rowOff>
    </xdr:to>
    <xdr:sp macro="" textlink="">
      <xdr:nvSpPr>
        <xdr:cNvPr id="547" name="楕円 546"/>
        <xdr:cNvSpPr/>
      </xdr:nvSpPr>
      <xdr:spPr>
        <a:xfrm>
          <a:off x="13652500" y="64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13326</xdr:rowOff>
    </xdr:from>
    <xdr:ext cx="534377" cy="259045"/>
    <xdr:sp macro="" textlink="">
      <xdr:nvSpPr>
        <xdr:cNvPr id="548" name="テキスト ボックス 547"/>
        <xdr:cNvSpPr txBox="1"/>
      </xdr:nvSpPr>
      <xdr:spPr>
        <a:xfrm>
          <a:off x="13436111" y="618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56972</xdr:rowOff>
    </xdr:from>
    <xdr:to>
      <xdr:col>67</xdr:col>
      <xdr:colOff>101600</xdr:colOff>
      <xdr:row>37</xdr:row>
      <xdr:rowOff>158572</xdr:rowOff>
    </xdr:to>
    <xdr:sp macro="" textlink="">
      <xdr:nvSpPr>
        <xdr:cNvPr id="549" name="楕円 548"/>
        <xdr:cNvSpPr/>
      </xdr:nvSpPr>
      <xdr:spPr>
        <a:xfrm>
          <a:off x="12763500" y="640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3649</xdr:rowOff>
    </xdr:from>
    <xdr:ext cx="534377" cy="259045"/>
    <xdr:sp macro="" textlink="">
      <xdr:nvSpPr>
        <xdr:cNvPr id="550" name="テキスト ボックス 549"/>
        <xdr:cNvSpPr txBox="1"/>
      </xdr:nvSpPr>
      <xdr:spPr>
        <a:xfrm>
          <a:off x="12547111" y="617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140671</xdr:rowOff>
    </xdr:from>
    <xdr:to>
      <xdr:col>85</xdr:col>
      <xdr:colOff>127000</xdr:colOff>
      <xdr:row>55</xdr:row>
      <xdr:rowOff>54508</xdr:rowOff>
    </xdr:to>
    <xdr:cxnSp macro="">
      <xdr:nvCxnSpPr>
        <xdr:cNvPr id="580" name="直線コネクタ 579"/>
        <xdr:cNvCxnSpPr/>
      </xdr:nvCxnSpPr>
      <xdr:spPr>
        <a:xfrm flipV="1">
          <a:off x="15481300" y="9056071"/>
          <a:ext cx="838200" cy="42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54508</xdr:rowOff>
    </xdr:from>
    <xdr:to>
      <xdr:col>81</xdr:col>
      <xdr:colOff>50800</xdr:colOff>
      <xdr:row>55</xdr:row>
      <xdr:rowOff>156959</xdr:rowOff>
    </xdr:to>
    <xdr:cxnSp macro="">
      <xdr:nvCxnSpPr>
        <xdr:cNvPr id="583" name="直線コネクタ 582"/>
        <xdr:cNvCxnSpPr/>
      </xdr:nvCxnSpPr>
      <xdr:spPr>
        <a:xfrm flipV="1">
          <a:off x="14592300" y="9484258"/>
          <a:ext cx="889000" cy="10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124117</xdr:rowOff>
    </xdr:from>
    <xdr:to>
      <xdr:col>76</xdr:col>
      <xdr:colOff>114300</xdr:colOff>
      <xdr:row>55</xdr:row>
      <xdr:rowOff>156959</xdr:rowOff>
    </xdr:to>
    <xdr:cxnSp macro="">
      <xdr:nvCxnSpPr>
        <xdr:cNvPr id="586" name="直線コネクタ 585"/>
        <xdr:cNvCxnSpPr/>
      </xdr:nvCxnSpPr>
      <xdr:spPr>
        <a:xfrm>
          <a:off x="13703300" y="9553867"/>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110992</xdr:rowOff>
    </xdr:from>
    <xdr:to>
      <xdr:col>71</xdr:col>
      <xdr:colOff>177800</xdr:colOff>
      <xdr:row>55</xdr:row>
      <xdr:rowOff>124117</xdr:rowOff>
    </xdr:to>
    <xdr:cxnSp macro="">
      <xdr:nvCxnSpPr>
        <xdr:cNvPr id="589" name="直線コネクタ 588"/>
        <xdr:cNvCxnSpPr/>
      </xdr:nvCxnSpPr>
      <xdr:spPr>
        <a:xfrm>
          <a:off x="12814300" y="9197842"/>
          <a:ext cx="889000" cy="35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75575</xdr:rowOff>
    </xdr:from>
    <xdr:ext cx="534377" cy="259045"/>
    <xdr:sp macro="" textlink="">
      <xdr:nvSpPr>
        <xdr:cNvPr id="593" name="テキスト ボックス 592"/>
        <xdr:cNvSpPr txBox="1"/>
      </xdr:nvSpPr>
      <xdr:spPr>
        <a:xfrm>
          <a:off x="12547111" y="95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89871</xdr:rowOff>
    </xdr:from>
    <xdr:to>
      <xdr:col>85</xdr:col>
      <xdr:colOff>177800</xdr:colOff>
      <xdr:row>53</xdr:row>
      <xdr:rowOff>20021</xdr:rowOff>
    </xdr:to>
    <xdr:sp macro="" textlink="">
      <xdr:nvSpPr>
        <xdr:cNvPr id="599" name="楕円 598"/>
        <xdr:cNvSpPr/>
      </xdr:nvSpPr>
      <xdr:spPr>
        <a:xfrm>
          <a:off x="16268700" y="900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112748</xdr:rowOff>
    </xdr:from>
    <xdr:ext cx="534377" cy="259045"/>
    <xdr:sp macro="" textlink="">
      <xdr:nvSpPr>
        <xdr:cNvPr id="600" name="教育費該当値テキスト"/>
        <xdr:cNvSpPr txBox="1"/>
      </xdr:nvSpPr>
      <xdr:spPr>
        <a:xfrm>
          <a:off x="16370300" y="88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3708</xdr:rowOff>
    </xdr:from>
    <xdr:to>
      <xdr:col>81</xdr:col>
      <xdr:colOff>101600</xdr:colOff>
      <xdr:row>55</xdr:row>
      <xdr:rowOff>105308</xdr:rowOff>
    </xdr:to>
    <xdr:sp macro="" textlink="">
      <xdr:nvSpPr>
        <xdr:cNvPr id="601" name="楕円 600"/>
        <xdr:cNvSpPr/>
      </xdr:nvSpPr>
      <xdr:spPr>
        <a:xfrm>
          <a:off x="15430500" y="94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121835</xdr:rowOff>
    </xdr:from>
    <xdr:ext cx="534377" cy="259045"/>
    <xdr:sp macro="" textlink="">
      <xdr:nvSpPr>
        <xdr:cNvPr id="602" name="テキスト ボックス 601"/>
        <xdr:cNvSpPr txBox="1"/>
      </xdr:nvSpPr>
      <xdr:spPr>
        <a:xfrm>
          <a:off x="15214111" y="920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106159</xdr:rowOff>
    </xdr:from>
    <xdr:to>
      <xdr:col>76</xdr:col>
      <xdr:colOff>165100</xdr:colOff>
      <xdr:row>56</xdr:row>
      <xdr:rowOff>36309</xdr:rowOff>
    </xdr:to>
    <xdr:sp macro="" textlink="">
      <xdr:nvSpPr>
        <xdr:cNvPr id="603" name="楕円 602"/>
        <xdr:cNvSpPr/>
      </xdr:nvSpPr>
      <xdr:spPr>
        <a:xfrm>
          <a:off x="14541500" y="953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27436</xdr:rowOff>
    </xdr:from>
    <xdr:ext cx="534377" cy="259045"/>
    <xdr:sp macro="" textlink="">
      <xdr:nvSpPr>
        <xdr:cNvPr id="604" name="テキスト ボックス 603"/>
        <xdr:cNvSpPr txBox="1"/>
      </xdr:nvSpPr>
      <xdr:spPr>
        <a:xfrm>
          <a:off x="14325111" y="962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73317</xdr:rowOff>
    </xdr:from>
    <xdr:to>
      <xdr:col>72</xdr:col>
      <xdr:colOff>38100</xdr:colOff>
      <xdr:row>56</xdr:row>
      <xdr:rowOff>3467</xdr:rowOff>
    </xdr:to>
    <xdr:sp macro="" textlink="">
      <xdr:nvSpPr>
        <xdr:cNvPr id="605" name="楕円 604"/>
        <xdr:cNvSpPr/>
      </xdr:nvSpPr>
      <xdr:spPr>
        <a:xfrm>
          <a:off x="13652500" y="95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19994</xdr:rowOff>
    </xdr:from>
    <xdr:ext cx="534377" cy="259045"/>
    <xdr:sp macro="" textlink="">
      <xdr:nvSpPr>
        <xdr:cNvPr id="606" name="テキスト ボックス 605"/>
        <xdr:cNvSpPr txBox="1"/>
      </xdr:nvSpPr>
      <xdr:spPr>
        <a:xfrm>
          <a:off x="13436111" y="92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60192</xdr:rowOff>
    </xdr:from>
    <xdr:to>
      <xdr:col>67</xdr:col>
      <xdr:colOff>101600</xdr:colOff>
      <xdr:row>53</xdr:row>
      <xdr:rowOff>161792</xdr:rowOff>
    </xdr:to>
    <xdr:sp macro="" textlink="">
      <xdr:nvSpPr>
        <xdr:cNvPr id="607" name="楕円 606"/>
        <xdr:cNvSpPr/>
      </xdr:nvSpPr>
      <xdr:spPr>
        <a:xfrm>
          <a:off x="12763500" y="91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6869</xdr:rowOff>
    </xdr:from>
    <xdr:ext cx="534377" cy="259045"/>
    <xdr:sp macro="" textlink="">
      <xdr:nvSpPr>
        <xdr:cNvPr id="608" name="テキスト ボックス 607"/>
        <xdr:cNvSpPr txBox="1"/>
      </xdr:nvSpPr>
      <xdr:spPr>
        <a:xfrm>
          <a:off x="12547111" y="89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81087</xdr:rowOff>
    </xdr:from>
    <xdr:to>
      <xdr:col>85</xdr:col>
      <xdr:colOff>127000</xdr:colOff>
      <xdr:row>78</xdr:row>
      <xdr:rowOff>134031</xdr:rowOff>
    </xdr:to>
    <xdr:cxnSp macro="">
      <xdr:nvCxnSpPr>
        <xdr:cNvPr id="635" name="直線コネクタ 634"/>
        <xdr:cNvCxnSpPr/>
      </xdr:nvCxnSpPr>
      <xdr:spPr>
        <a:xfrm>
          <a:off x="15481300" y="13454187"/>
          <a:ext cx="838200" cy="5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81087</xdr:rowOff>
    </xdr:from>
    <xdr:to>
      <xdr:col>81</xdr:col>
      <xdr:colOff>50800</xdr:colOff>
      <xdr:row>78</xdr:row>
      <xdr:rowOff>119309</xdr:rowOff>
    </xdr:to>
    <xdr:cxnSp macro="">
      <xdr:nvCxnSpPr>
        <xdr:cNvPr id="638" name="直線コネクタ 637"/>
        <xdr:cNvCxnSpPr/>
      </xdr:nvCxnSpPr>
      <xdr:spPr>
        <a:xfrm flipV="1">
          <a:off x="14592300" y="13454187"/>
          <a:ext cx="889000" cy="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50958</xdr:rowOff>
    </xdr:from>
    <xdr:to>
      <xdr:col>76</xdr:col>
      <xdr:colOff>114300</xdr:colOff>
      <xdr:row>78</xdr:row>
      <xdr:rowOff>119309</xdr:rowOff>
    </xdr:to>
    <xdr:cxnSp macro="">
      <xdr:nvCxnSpPr>
        <xdr:cNvPr id="641" name="直線コネクタ 640"/>
        <xdr:cNvCxnSpPr/>
      </xdr:nvCxnSpPr>
      <xdr:spPr>
        <a:xfrm>
          <a:off x="13703300" y="13424058"/>
          <a:ext cx="889000" cy="6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50958</xdr:rowOff>
    </xdr:from>
    <xdr:to>
      <xdr:col>71</xdr:col>
      <xdr:colOff>177800</xdr:colOff>
      <xdr:row>78</xdr:row>
      <xdr:rowOff>109525</xdr:rowOff>
    </xdr:to>
    <xdr:cxnSp macro="">
      <xdr:nvCxnSpPr>
        <xdr:cNvPr id="644" name="直線コネクタ 643"/>
        <xdr:cNvCxnSpPr/>
      </xdr:nvCxnSpPr>
      <xdr:spPr>
        <a:xfrm flipV="1">
          <a:off x="12814300" y="13424058"/>
          <a:ext cx="889000" cy="5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83231</xdr:rowOff>
    </xdr:from>
    <xdr:to>
      <xdr:col>85</xdr:col>
      <xdr:colOff>177800</xdr:colOff>
      <xdr:row>79</xdr:row>
      <xdr:rowOff>13381</xdr:rowOff>
    </xdr:to>
    <xdr:sp macro="" textlink="">
      <xdr:nvSpPr>
        <xdr:cNvPr id="654" name="楕円 653"/>
        <xdr:cNvSpPr/>
      </xdr:nvSpPr>
      <xdr:spPr>
        <a:xfrm>
          <a:off x="16268700" y="1345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169608</xdr:rowOff>
    </xdr:from>
    <xdr:ext cx="378565" cy="259045"/>
    <xdr:sp macro="" textlink="">
      <xdr:nvSpPr>
        <xdr:cNvPr id="655" name="災害復旧費該当値テキスト"/>
        <xdr:cNvSpPr txBox="1"/>
      </xdr:nvSpPr>
      <xdr:spPr>
        <a:xfrm>
          <a:off x="16370300" y="13371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30287</xdr:rowOff>
    </xdr:from>
    <xdr:to>
      <xdr:col>81</xdr:col>
      <xdr:colOff>101600</xdr:colOff>
      <xdr:row>78</xdr:row>
      <xdr:rowOff>131887</xdr:rowOff>
    </xdr:to>
    <xdr:sp macro="" textlink="">
      <xdr:nvSpPr>
        <xdr:cNvPr id="656" name="楕円 655"/>
        <xdr:cNvSpPr/>
      </xdr:nvSpPr>
      <xdr:spPr>
        <a:xfrm>
          <a:off x="15430500" y="1340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123014</xdr:rowOff>
    </xdr:from>
    <xdr:ext cx="469744" cy="259045"/>
    <xdr:sp macro="" textlink="">
      <xdr:nvSpPr>
        <xdr:cNvPr id="657" name="テキスト ボックス 656"/>
        <xdr:cNvSpPr txBox="1"/>
      </xdr:nvSpPr>
      <xdr:spPr>
        <a:xfrm>
          <a:off x="15246428" y="1349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68509</xdr:rowOff>
    </xdr:from>
    <xdr:to>
      <xdr:col>76</xdr:col>
      <xdr:colOff>165100</xdr:colOff>
      <xdr:row>78</xdr:row>
      <xdr:rowOff>170109</xdr:rowOff>
    </xdr:to>
    <xdr:sp macro="" textlink="">
      <xdr:nvSpPr>
        <xdr:cNvPr id="658" name="楕円 657"/>
        <xdr:cNvSpPr/>
      </xdr:nvSpPr>
      <xdr:spPr>
        <a:xfrm>
          <a:off x="14541500" y="134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161236</xdr:rowOff>
    </xdr:from>
    <xdr:ext cx="378565" cy="259045"/>
    <xdr:sp macro="" textlink="">
      <xdr:nvSpPr>
        <xdr:cNvPr id="659" name="テキスト ボックス 658"/>
        <xdr:cNvSpPr txBox="1"/>
      </xdr:nvSpPr>
      <xdr:spPr>
        <a:xfrm>
          <a:off x="14403017" y="13534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xdr:rowOff>
    </xdr:from>
    <xdr:to>
      <xdr:col>72</xdr:col>
      <xdr:colOff>38100</xdr:colOff>
      <xdr:row>78</xdr:row>
      <xdr:rowOff>101758</xdr:rowOff>
    </xdr:to>
    <xdr:sp macro="" textlink="">
      <xdr:nvSpPr>
        <xdr:cNvPr id="660" name="楕円 659"/>
        <xdr:cNvSpPr/>
      </xdr:nvSpPr>
      <xdr:spPr>
        <a:xfrm>
          <a:off x="13652500" y="133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92885</xdr:rowOff>
    </xdr:from>
    <xdr:ext cx="469744" cy="259045"/>
    <xdr:sp macro="" textlink="">
      <xdr:nvSpPr>
        <xdr:cNvPr id="661" name="テキスト ボックス 660"/>
        <xdr:cNvSpPr txBox="1"/>
      </xdr:nvSpPr>
      <xdr:spPr>
        <a:xfrm>
          <a:off x="13468428" y="134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58725</xdr:rowOff>
    </xdr:from>
    <xdr:to>
      <xdr:col>67</xdr:col>
      <xdr:colOff>101600</xdr:colOff>
      <xdr:row>78</xdr:row>
      <xdr:rowOff>160325</xdr:rowOff>
    </xdr:to>
    <xdr:sp macro="" textlink="">
      <xdr:nvSpPr>
        <xdr:cNvPr id="662" name="楕円 661"/>
        <xdr:cNvSpPr/>
      </xdr:nvSpPr>
      <xdr:spPr>
        <a:xfrm>
          <a:off x="12763500" y="134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151452</xdr:rowOff>
    </xdr:from>
    <xdr:ext cx="378565" cy="259045"/>
    <xdr:sp macro="" textlink="">
      <xdr:nvSpPr>
        <xdr:cNvPr id="663" name="テキスト ボックス 662"/>
        <xdr:cNvSpPr txBox="1"/>
      </xdr:nvSpPr>
      <xdr:spPr>
        <a:xfrm>
          <a:off x="12625017"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149073</xdr:rowOff>
    </xdr:from>
    <xdr:to>
      <xdr:col>85</xdr:col>
      <xdr:colOff>127000</xdr:colOff>
      <xdr:row>94</xdr:row>
      <xdr:rowOff>157776</xdr:rowOff>
    </xdr:to>
    <xdr:cxnSp macro="">
      <xdr:nvCxnSpPr>
        <xdr:cNvPr id="694" name="直線コネクタ 693"/>
        <xdr:cNvCxnSpPr/>
      </xdr:nvCxnSpPr>
      <xdr:spPr>
        <a:xfrm>
          <a:off x="15481300" y="16265373"/>
          <a:ext cx="8382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25852</xdr:rowOff>
    </xdr:from>
    <xdr:ext cx="534377" cy="259045"/>
    <xdr:sp macro="" textlink="">
      <xdr:nvSpPr>
        <xdr:cNvPr id="695" name="公債費平均値テキスト"/>
        <xdr:cNvSpPr txBox="1"/>
      </xdr:nvSpPr>
      <xdr:spPr>
        <a:xfrm>
          <a:off x="16370300" y="1631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132776</xdr:rowOff>
    </xdr:from>
    <xdr:to>
      <xdr:col>81</xdr:col>
      <xdr:colOff>50800</xdr:colOff>
      <xdr:row>94</xdr:row>
      <xdr:rowOff>149073</xdr:rowOff>
    </xdr:to>
    <xdr:cxnSp macro="">
      <xdr:nvCxnSpPr>
        <xdr:cNvPr id="697" name="直線コネクタ 696"/>
        <xdr:cNvCxnSpPr/>
      </xdr:nvCxnSpPr>
      <xdr:spPr>
        <a:xfrm>
          <a:off x="14592300" y="16249076"/>
          <a:ext cx="889000" cy="1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98139</xdr:rowOff>
    </xdr:from>
    <xdr:ext cx="534377" cy="259045"/>
    <xdr:sp macro="" textlink="">
      <xdr:nvSpPr>
        <xdr:cNvPr id="699" name="テキスト ボックス 698"/>
        <xdr:cNvSpPr txBox="1"/>
      </xdr:nvSpPr>
      <xdr:spPr>
        <a:xfrm>
          <a:off x="15214111" y="1638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132776</xdr:rowOff>
    </xdr:from>
    <xdr:to>
      <xdr:col>76</xdr:col>
      <xdr:colOff>114300</xdr:colOff>
      <xdr:row>95</xdr:row>
      <xdr:rowOff>9937</xdr:rowOff>
    </xdr:to>
    <xdr:cxnSp macro="">
      <xdr:nvCxnSpPr>
        <xdr:cNvPr id="700" name="直線コネクタ 699"/>
        <xdr:cNvCxnSpPr/>
      </xdr:nvCxnSpPr>
      <xdr:spPr>
        <a:xfrm flipV="1">
          <a:off x="13703300" y="16249076"/>
          <a:ext cx="889000" cy="4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121130</xdr:rowOff>
    </xdr:from>
    <xdr:ext cx="534377" cy="259045"/>
    <xdr:sp macro="" textlink="">
      <xdr:nvSpPr>
        <xdr:cNvPr id="702" name="テキスト ボックス 701"/>
        <xdr:cNvSpPr txBox="1"/>
      </xdr:nvSpPr>
      <xdr:spPr>
        <a:xfrm>
          <a:off x="14325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9937</xdr:rowOff>
    </xdr:from>
    <xdr:to>
      <xdr:col>71</xdr:col>
      <xdr:colOff>177800</xdr:colOff>
      <xdr:row>95</xdr:row>
      <xdr:rowOff>55118</xdr:rowOff>
    </xdr:to>
    <xdr:cxnSp macro="">
      <xdr:nvCxnSpPr>
        <xdr:cNvPr id="703" name="直線コネクタ 702"/>
        <xdr:cNvCxnSpPr/>
      </xdr:nvCxnSpPr>
      <xdr:spPr>
        <a:xfrm flipV="1">
          <a:off x="12814300" y="16297687"/>
          <a:ext cx="889000" cy="4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116591</xdr:rowOff>
    </xdr:from>
    <xdr:ext cx="534377" cy="259045"/>
    <xdr:sp macro="" textlink="">
      <xdr:nvSpPr>
        <xdr:cNvPr id="705" name="テキスト ボックス 704"/>
        <xdr:cNvSpPr txBox="1"/>
      </xdr:nvSpPr>
      <xdr:spPr>
        <a:xfrm>
          <a:off x="13436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6813</xdr:rowOff>
    </xdr:from>
    <xdr:ext cx="534377" cy="259045"/>
    <xdr:sp macro="" textlink="">
      <xdr:nvSpPr>
        <xdr:cNvPr id="707" name="テキスト ボックス 706"/>
        <xdr:cNvSpPr txBox="1"/>
      </xdr:nvSpPr>
      <xdr:spPr>
        <a:xfrm>
          <a:off x="12547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106976</xdr:rowOff>
    </xdr:from>
    <xdr:to>
      <xdr:col>85</xdr:col>
      <xdr:colOff>177800</xdr:colOff>
      <xdr:row>95</xdr:row>
      <xdr:rowOff>37126</xdr:rowOff>
    </xdr:to>
    <xdr:sp macro="" textlink="">
      <xdr:nvSpPr>
        <xdr:cNvPr id="713" name="楕円 712"/>
        <xdr:cNvSpPr/>
      </xdr:nvSpPr>
      <xdr:spPr>
        <a:xfrm>
          <a:off x="16268700" y="1622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129853</xdr:rowOff>
    </xdr:from>
    <xdr:ext cx="534377" cy="259045"/>
    <xdr:sp macro="" textlink="">
      <xdr:nvSpPr>
        <xdr:cNvPr id="714" name="公債費該当値テキスト"/>
        <xdr:cNvSpPr txBox="1"/>
      </xdr:nvSpPr>
      <xdr:spPr>
        <a:xfrm>
          <a:off x="16370300" y="1607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98273</xdr:rowOff>
    </xdr:from>
    <xdr:to>
      <xdr:col>81</xdr:col>
      <xdr:colOff>101600</xdr:colOff>
      <xdr:row>95</xdr:row>
      <xdr:rowOff>28423</xdr:rowOff>
    </xdr:to>
    <xdr:sp macro="" textlink="">
      <xdr:nvSpPr>
        <xdr:cNvPr id="715" name="楕円 714"/>
        <xdr:cNvSpPr/>
      </xdr:nvSpPr>
      <xdr:spPr>
        <a:xfrm>
          <a:off x="15430500" y="1621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44950</xdr:rowOff>
    </xdr:from>
    <xdr:ext cx="534377" cy="259045"/>
    <xdr:sp macro="" textlink="">
      <xdr:nvSpPr>
        <xdr:cNvPr id="716" name="テキスト ボックス 715"/>
        <xdr:cNvSpPr txBox="1"/>
      </xdr:nvSpPr>
      <xdr:spPr>
        <a:xfrm>
          <a:off x="15214111" y="15989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81976</xdr:rowOff>
    </xdr:from>
    <xdr:to>
      <xdr:col>76</xdr:col>
      <xdr:colOff>165100</xdr:colOff>
      <xdr:row>95</xdr:row>
      <xdr:rowOff>12126</xdr:rowOff>
    </xdr:to>
    <xdr:sp macro="" textlink="">
      <xdr:nvSpPr>
        <xdr:cNvPr id="717" name="楕円 716"/>
        <xdr:cNvSpPr/>
      </xdr:nvSpPr>
      <xdr:spPr>
        <a:xfrm>
          <a:off x="14541500" y="1619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28653</xdr:rowOff>
    </xdr:from>
    <xdr:ext cx="534377" cy="259045"/>
    <xdr:sp macro="" textlink="">
      <xdr:nvSpPr>
        <xdr:cNvPr id="718" name="テキスト ボックス 717"/>
        <xdr:cNvSpPr txBox="1"/>
      </xdr:nvSpPr>
      <xdr:spPr>
        <a:xfrm>
          <a:off x="14325111" y="1597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130587</xdr:rowOff>
    </xdr:from>
    <xdr:to>
      <xdr:col>72</xdr:col>
      <xdr:colOff>38100</xdr:colOff>
      <xdr:row>95</xdr:row>
      <xdr:rowOff>60737</xdr:rowOff>
    </xdr:to>
    <xdr:sp macro="" textlink="">
      <xdr:nvSpPr>
        <xdr:cNvPr id="719" name="楕円 718"/>
        <xdr:cNvSpPr/>
      </xdr:nvSpPr>
      <xdr:spPr>
        <a:xfrm>
          <a:off x="13652500" y="1624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77264</xdr:rowOff>
    </xdr:from>
    <xdr:ext cx="534377" cy="259045"/>
    <xdr:sp macro="" textlink="">
      <xdr:nvSpPr>
        <xdr:cNvPr id="720" name="テキスト ボックス 719"/>
        <xdr:cNvSpPr txBox="1"/>
      </xdr:nvSpPr>
      <xdr:spPr>
        <a:xfrm>
          <a:off x="13436111" y="160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4318</xdr:rowOff>
    </xdr:from>
    <xdr:to>
      <xdr:col>67</xdr:col>
      <xdr:colOff>101600</xdr:colOff>
      <xdr:row>95</xdr:row>
      <xdr:rowOff>105918</xdr:rowOff>
    </xdr:to>
    <xdr:sp macro="" textlink="">
      <xdr:nvSpPr>
        <xdr:cNvPr id="721" name="楕円 720"/>
        <xdr:cNvSpPr/>
      </xdr:nvSpPr>
      <xdr:spPr>
        <a:xfrm>
          <a:off x="12763500" y="1629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122445</xdr:rowOff>
    </xdr:from>
    <xdr:ext cx="534377" cy="259045"/>
    <xdr:sp macro="" textlink="">
      <xdr:nvSpPr>
        <xdr:cNvPr id="722" name="テキスト ボックス 721"/>
        <xdr:cNvSpPr txBox="1"/>
      </xdr:nvSpPr>
      <xdr:spPr>
        <a:xfrm>
          <a:off x="12547111" y="160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全体の構成比が最も高い民生費が住民一人当たり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194,925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低所得世帯等臨時特別給付金支給事業の縮小により前年度から減少したものの、類似団体と比較しても高い水準となっている。衛生費は、子育て支援センター・保健センター集約複合施設整備事業の増加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45,857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円と前年度より増加し類似団体を上回っている。また、商工費は道の駅再整備事業の増により、一人当たり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23,644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円と前年度と比べ大幅に増加している。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実質収支額が黒字に対し実質単年度収支は赤字となっている。実質単年度収支においては、市税や普通交付税が増となったものの、公共施設整備の増により、直近５か年で初めての赤字となった。</a:t>
          </a:r>
        </a:p>
        <a:p>
          <a:r>
            <a:rPr kumimoji="1" lang="ja-JP" altLang="en-US" sz="1400">
              <a:latin typeface="ＭＳ ゴシック" pitchFamily="49" charset="-128"/>
              <a:ea typeface="ＭＳ ゴシック" pitchFamily="49" charset="-128"/>
            </a:rPr>
            <a:t>　財政調整基金残高については、</a:t>
          </a:r>
          <a:r>
            <a:rPr kumimoji="1" lang="en-US" altLang="ja-JP" sz="1400">
              <a:latin typeface="ＭＳ ゴシック" pitchFamily="49" charset="-128"/>
              <a:ea typeface="ＭＳ ゴシック" pitchFamily="49" charset="-128"/>
            </a:rPr>
            <a:t>1,023</a:t>
          </a:r>
          <a:r>
            <a:rPr kumimoji="1" lang="ja-JP" altLang="en-US" sz="1400">
              <a:latin typeface="ＭＳ ゴシック" pitchFamily="49" charset="-128"/>
              <a:ea typeface="ＭＳ ゴシック" pitchFamily="49" charset="-128"/>
            </a:rPr>
            <a:t>百万円の積立を行ったが</a:t>
          </a:r>
          <a:r>
            <a:rPr kumimoji="1" lang="en-US" altLang="ja-JP" sz="1400">
              <a:latin typeface="ＭＳ ゴシック" pitchFamily="49" charset="-128"/>
              <a:ea typeface="ＭＳ ゴシック" pitchFamily="49" charset="-128"/>
            </a:rPr>
            <a:t>1,594</a:t>
          </a:r>
          <a:r>
            <a:rPr kumimoji="1" lang="ja-JP" altLang="en-US" sz="1400">
              <a:latin typeface="ＭＳ ゴシック" pitchFamily="49" charset="-128"/>
              <a:ea typeface="ＭＳ ゴシック" pitchFamily="49" charset="-128"/>
            </a:rPr>
            <a:t>百万円の取崩を行ったことにより、前年度と比較し</a:t>
          </a:r>
          <a:r>
            <a:rPr kumimoji="1" lang="en-US" altLang="ja-JP" sz="1400">
              <a:latin typeface="ＭＳ ゴシック" pitchFamily="49" charset="-128"/>
              <a:ea typeface="ＭＳ ゴシック" pitchFamily="49" charset="-128"/>
            </a:rPr>
            <a:t>2.44</a:t>
          </a:r>
          <a:r>
            <a:rPr kumimoji="1" lang="ja-JP" altLang="en-US" sz="14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滋賀県甲賀市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については、安定した経営がなされ、実質収支が高い水準を維持している。今後は、施設の更新投資の増大や人口減少に伴う料金収入の減少等も視野に入れ、徹底したコスト管理を行い一層の収支改善に努める。</a:t>
          </a:r>
        </a:p>
        <a:p>
          <a:r>
            <a:rPr kumimoji="1" lang="ja-JP" altLang="en-US" sz="1400">
              <a:latin typeface="ＭＳ ゴシック" pitchFamily="49" charset="-128"/>
              <a:ea typeface="ＭＳ ゴシック" pitchFamily="49" charset="-128"/>
            </a:rPr>
            <a:t>　下水道事業会計については、平成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年度より公営企業会計へ移行したことに伴い、より効率的な事業運営が可能になった。実質収支も黒字を維持しており、今後もさらなる経営の安定化や維持管理の効率化、水洗化率の向上が求められる。</a:t>
          </a:r>
        </a:p>
        <a:p>
          <a:r>
            <a:rPr kumimoji="1" lang="ja-JP" altLang="en-US" sz="1400">
              <a:latin typeface="ＭＳ ゴシック" pitchFamily="49" charset="-128"/>
              <a:ea typeface="ＭＳ ゴシック" pitchFamily="49" charset="-128"/>
            </a:rPr>
            <a:t>　病院事業会計については、赤字額は生じていないが、構造的に一般会計繰出金に依存している。歳入の確保、経費の削減などの経営改善が求められる。</a:t>
          </a:r>
        </a:p>
        <a:p>
          <a:r>
            <a:rPr kumimoji="1" lang="ja-JP" altLang="en-US" sz="1400">
              <a:latin typeface="ＭＳ ゴシック" pitchFamily="49" charset="-128"/>
              <a:ea typeface="ＭＳ ゴシック" pitchFamily="49" charset="-128"/>
            </a:rPr>
            <a:t>　国民健康保険特別会計については、赤字額は生じていないが</a:t>
          </a:r>
          <a:r>
            <a:rPr kumimoji="1" lang="ja-JP" altLang="en-US" sz="1400">
              <a:solidFill>
                <a:srgbClr val="FF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加入者の個人所得の伸びが鈍化していることに加え、高齢化に伴う国民健康保険税の減収や医療費の上昇が今後もさらに進展すること</a:t>
          </a:r>
          <a:r>
            <a:rPr kumimoji="1" lang="ja-JP" altLang="en-US" sz="1400">
              <a:latin typeface="ＭＳ ゴシック" pitchFamily="49" charset="-128"/>
              <a:ea typeface="ＭＳ ゴシック" pitchFamily="49" charset="-128"/>
            </a:rPr>
            <a:t>が見込まれるため、健全化に向けた取り組みが求められる。</a:t>
          </a:r>
        </a:p>
        <a:p>
          <a:r>
            <a:rPr kumimoji="1" lang="ja-JP" altLang="en-US" sz="1400">
              <a:latin typeface="ＭＳ ゴシック" pitchFamily="49" charset="-128"/>
              <a:ea typeface="ＭＳ ゴシック" pitchFamily="49" charset="-128"/>
            </a:rPr>
            <a:t>　その他の公営事業会計については、平均的な実質収支となっており、安定した経営がなされていると分析できる。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88" t="s">
        <v>76</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63"/>
      <c r="DK1" s="163"/>
      <c r="DL1" s="163"/>
      <c r="DM1" s="163"/>
      <c r="DN1" s="163"/>
      <c r="DO1" s="163"/>
    </row>
    <row r="2" spans="1:119" ht="24" thickBot="1" x14ac:dyDescent="0.25">
      <c r="B2" s="164" t="s">
        <v>77</v>
      </c>
      <c r="C2" s="164"/>
      <c r="D2" s="165"/>
    </row>
    <row r="3" spans="1:119" ht="18.75" customHeight="1" thickBot="1" x14ac:dyDescent="0.25">
      <c r="A3" s="163"/>
      <c r="B3" s="589" t="s">
        <v>78</v>
      </c>
      <c r="C3" s="590"/>
      <c r="D3" s="590"/>
      <c r="E3" s="591"/>
      <c r="F3" s="591"/>
      <c r="G3" s="591"/>
      <c r="H3" s="591"/>
      <c r="I3" s="591"/>
      <c r="J3" s="591"/>
      <c r="K3" s="591"/>
      <c r="L3" s="591" t="s">
        <v>79</v>
      </c>
      <c r="M3" s="591"/>
      <c r="N3" s="591"/>
      <c r="O3" s="591"/>
      <c r="P3" s="591"/>
      <c r="Q3" s="591"/>
      <c r="R3" s="594"/>
      <c r="S3" s="594"/>
      <c r="T3" s="594"/>
      <c r="U3" s="594"/>
      <c r="V3" s="595"/>
      <c r="W3" s="485" t="s">
        <v>80</v>
      </c>
      <c r="X3" s="486"/>
      <c r="Y3" s="486"/>
      <c r="Z3" s="486"/>
      <c r="AA3" s="486"/>
      <c r="AB3" s="590"/>
      <c r="AC3" s="594" t="s">
        <v>81</v>
      </c>
      <c r="AD3" s="486"/>
      <c r="AE3" s="486"/>
      <c r="AF3" s="486"/>
      <c r="AG3" s="486"/>
      <c r="AH3" s="486"/>
      <c r="AI3" s="486"/>
      <c r="AJ3" s="486"/>
      <c r="AK3" s="486"/>
      <c r="AL3" s="556"/>
      <c r="AM3" s="485" t="s">
        <v>82</v>
      </c>
      <c r="AN3" s="486"/>
      <c r="AO3" s="486"/>
      <c r="AP3" s="486"/>
      <c r="AQ3" s="486"/>
      <c r="AR3" s="486"/>
      <c r="AS3" s="486"/>
      <c r="AT3" s="486"/>
      <c r="AU3" s="486"/>
      <c r="AV3" s="486"/>
      <c r="AW3" s="486"/>
      <c r="AX3" s="556"/>
      <c r="AY3" s="548" t="s">
        <v>1</v>
      </c>
      <c r="AZ3" s="549"/>
      <c r="BA3" s="549"/>
      <c r="BB3" s="549"/>
      <c r="BC3" s="549"/>
      <c r="BD3" s="549"/>
      <c r="BE3" s="549"/>
      <c r="BF3" s="549"/>
      <c r="BG3" s="549"/>
      <c r="BH3" s="549"/>
      <c r="BI3" s="549"/>
      <c r="BJ3" s="549"/>
      <c r="BK3" s="549"/>
      <c r="BL3" s="549"/>
      <c r="BM3" s="598"/>
      <c r="BN3" s="485" t="s">
        <v>83</v>
      </c>
      <c r="BO3" s="486"/>
      <c r="BP3" s="486"/>
      <c r="BQ3" s="486"/>
      <c r="BR3" s="486"/>
      <c r="BS3" s="486"/>
      <c r="BT3" s="486"/>
      <c r="BU3" s="556"/>
      <c r="BV3" s="485" t="s">
        <v>84</v>
      </c>
      <c r="BW3" s="486"/>
      <c r="BX3" s="486"/>
      <c r="BY3" s="486"/>
      <c r="BZ3" s="486"/>
      <c r="CA3" s="486"/>
      <c r="CB3" s="486"/>
      <c r="CC3" s="556"/>
      <c r="CD3" s="548" t="s">
        <v>1</v>
      </c>
      <c r="CE3" s="549"/>
      <c r="CF3" s="549"/>
      <c r="CG3" s="549"/>
      <c r="CH3" s="549"/>
      <c r="CI3" s="549"/>
      <c r="CJ3" s="549"/>
      <c r="CK3" s="549"/>
      <c r="CL3" s="549"/>
      <c r="CM3" s="549"/>
      <c r="CN3" s="549"/>
      <c r="CO3" s="549"/>
      <c r="CP3" s="549"/>
      <c r="CQ3" s="549"/>
      <c r="CR3" s="549"/>
      <c r="CS3" s="598"/>
      <c r="CT3" s="485" t="s">
        <v>85</v>
      </c>
      <c r="CU3" s="486"/>
      <c r="CV3" s="486"/>
      <c r="CW3" s="486"/>
      <c r="CX3" s="486"/>
      <c r="CY3" s="486"/>
      <c r="CZ3" s="486"/>
      <c r="DA3" s="556"/>
      <c r="DB3" s="485" t="s">
        <v>86</v>
      </c>
      <c r="DC3" s="486"/>
      <c r="DD3" s="486"/>
      <c r="DE3" s="486"/>
      <c r="DF3" s="486"/>
      <c r="DG3" s="486"/>
      <c r="DH3" s="486"/>
      <c r="DI3" s="556"/>
    </row>
    <row r="4" spans="1:119" ht="18.75" customHeight="1" x14ac:dyDescent="0.2">
      <c r="A4" s="163"/>
      <c r="B4" s="564"/>
      <c r="C4" s="565"/>
      <c r="D4" s="565"/>
      <c r="E4" s="566"/>
      <c r="F4" s="566"/>
      <c r="G4" s="566"/>
      <c r="H4" s="566"/>
      <c r="I4" s="566"/>
      <c r="J4" s="566"/>
      <c r="K4" s="566"/>
      <c r="L4" s="566"/>
      <c r="M4" s="566"/>
      <c r="N4" s="566"/>
      <c r="O4" s="566"/>
      <c r="P4" s="566"/>
      <c r="Q4" s="566"/>
      <c r="R4" s="570"/>
      <c r="S4" s="570"/>
      <c r="T4" s="570"/>
      <c r="U4" s="570"/>
      <c r="V4" s="571"/>
      <c r="W4" s="557"/>
      <c r="X4" s="367"/>
      <c r="Y4" s="367"/>
      <c r="Z4" s="367"/>
      <c r="AA4" s="367"/>
      <c r="AB4" s="565"/>
      <c r="AC4" s="570"/>
      <c r="AD4" s="367"/>
      <c r="AE4" s="367"/>
      <c r="AF4" s="367"/>
      <c r="AG4" s="367"/>
      <c r="AH4" s="367"/>
      <c r="AI4" s="367"/>
      <c r="AJ4" s="367"/>
      <c r="AK4" s="367"/>
      <c r="AL4" s="558"/>
      <c r="AM4" s="507"/>
      <c r="AN4" s="405"/>
      <c r="AO4" s="405"/>
      <c r="AP4" s="405"/>
      <c r="AQ4" s="405"/>
      <c r="AR4" s="405"/>
      <c r="AS4" s="405"/>
      <c r="AT4" s="405"/>
      <c r="AU4" s="405"/>
      <c r="AV4" s="405"/>
      <c r="AW4" s="405"/>
      <c r="AX4" s="597"/>
      <c r="AY4" s="442" t="s">
        <v>87</v>
      </c>
      <c r="AZ4" s="443"/>
      <c r="BA4" s="443"/>
      <c r="BB4" s="443"/>
      <c r="BC4" s="443"/>
      <c r="BD4" s="443"/>
      <c r="BE4" s="443"/>
      <c r="BF4" s="443"/>
      <c r="BG4" s="443"/>
      <c r="BH4" s="443"/>
      <c r="BI4" s="443"/>
      <c r="BJ4" s="443"/>
      <c r="BK4" s="443"/>
      <c r="BL4" s="443"/>
      <c r="BM4" s="444"/>
      <c r="BN4" s="445">
        <v>51005966</v>
      </c>
      <c r="BO4" s="446"/>
      <c r="BP4" s="446"/>
      <c r="BQ4" s="446"/>
      <c r="BR4" s="446"/>
      <c r="BS4" s="446"/>
      <c r="BT4" s="446"/>
      <c r="BU4" s="447"/>
      <c r="BV4" s="445">
        <v>47185550</v>
      </c>
      <c r="BW4" s="446"/>
      <c r="BX4" s="446"/>
      <c r="BY4" s="446"/>
      <c r="BZ4" s="446"/>
      <c r="CA4" s="446"/>
      <c r="CB4" s="446"/>
      <c r="CC4" s="447"/>
      <c r="CD4" s="582" t="s">
        <v>88</v>
      </c>
      <c r="CE4" s="583"/>
      <c r="CF4" s="583"/>
      <c r="CG4" s="583"/>
      <c r="CH4" s="583"/>
      <c r="CI4" s="583"/>
      <c r="CJ4" s="583"/>
      <c r="CK4" s="583"/>
      <c r="CL4" s="583"/>
      <c r="CM4" s="583"/>
      <c r="CN4" s="583"/>
      <c r="CO4" s="583"/>
      <c r="CP4" s="583"/>
      <c r="CQ4" s="583"/>
      <c r="CR4" s="583"/>
      <c r="CS4" s="584"/>
      <c r="CT4" s="585">
        <v>5.9</v>
      </c>
      <c r="CU4" s="586"/>
      <c r="CV4" s="586"/>
      <c r="CW4" s="586"/>
      <c r="CX4" s="586"/>
      <c r="CY4" s="586"/>
      <c r="CZ4" s="586"/>
      <c r="DA4" s="587"/>
      <c r="DB4" s="585">
        <v>7.9</v>
      </c>
      <c r="DC4" s="586"/>
      <c r="DD4" s="586"/>
      <c r="DE4" s="586"/>
      <c r="DF4" s="586"/>
      <c r="DG4" s="586"/>
      <c r="DH4" s="586"/>
      <c r="DI4" s="587"/>
    </row>
    <row r="5" spans="1:119" ht="18.75" customHeight="1" x14ac:dyDescent="0.2">
      <c r="A5" s="163"/>
      <c r="B5" s="592"/>
      <c r="C5" s="406"/>
      <c r="D5" s="406"/>
      <c r="E5" s="593"/>
      <c r="F5" s="593"/>
      <c r="G5" s="593"/>
      <c r="H5" s="593"/>
      <c r="I5" s="593"/>
      <c r="J5" s="593"/>
      <c r="K5" s="593"/>
      <c r="L5" s="593"/>
      <c r="M5" s="593"/>
      <c r="N5" s="593"/>
      <c r="O5" s="593"/>
      <c r="P5" s="593"/>
      <c r="Q5" s="593"/>
      <c r="R5" s="404"/>
      <c r="S5" s="404"/>
      <c r="T5" s="404"/>
      <c r="U5" s="404"/>
      <c r="V5" s="596"/>
      <c r="W5" s="507"/>
      <c r="X5" s="405"/>
      <c r="Y5" s="405"/>
      <c r="Z5" s="405"/>
      <c r="AA5" s="405"/>
      <c r="AB5" s="406"/>
      <c r="AC5" s="404"/>
      <c r="AD5" s="405"/>
      <c r="AE5" s="405"/>
      <c r="AF5" s="405"/>
      <c r="AG5" s="405"/>
      <c r="AH5" s="405"/>
      <c r="AI5" s="405"/>
      <c r="AJ5" s="405"/>
      <c r="AK5" s="405"/>
      <c r="AL5" s="597"/>
      <c r="AM5" s="473" t="s">
        <v>89</v>
      </c>
      <c r="AN5" s="373"/>
      <c r="AO5" s="373"/>
      <c r="AP5" s="373"/>
      <c r="AQ5" s="373"/>
      <c r="AR5" s="373"/>
      <c r="AS5" s="373"/>
      <c r="AT5" s="374"/>
      <c r="AU5" s="474" t="s">
        <v>90</v>
      </c>
      <c r="AV5" s="475"/>
      <c r="AW5" s="475"/>
      <c r="AX5" s="475"/>
      <c r="AY5" s="430" t="s">
        <v>91</v>
      </c>
      <c r="AZ5" s="431"/>
      <c r="BA5" s="431"/>
      <c r="BB5" s="431"/>
      <c r="BC5" s="431"/>
      <c r="BD5" s="431"/>
      <c r="BE5" s="431"/>
      <c r="BF5" s="431"/>
      <c r="BG5" s="431"/>
      <c r="BH5" s="431"/>
      <c r="BI5" s="431"/>
      <c r="BJ5" s="431"/>
      <c r="BK5" s="431"/>
      <c r="BL5" s="431"/>
      <c r="BM5" s="432"/>
      <c r="BN5" s="416">
        <v>49163482</v>
      </c>
      <c r="BO5" s="417"/>
      <c r="BP5" s="417"/>
      <c r="BQ5" s="417"/>
      <c r="BR5" s="417"/>
      <c r="BS5" s="417"/>
      <c r="BT5" s="417"/>
      <c r="BU5" s="418"/>
      <c r="BV5" s="416">
        <v>44473326</v>
      </c>
      <c r="BW5" s="417"/>
      <c r="BX5" s="417"/>
      <c r="BY5" s="417"/>
      <c r="BZ5" s="417"/>
      <c r="CA5" s="417"/>
      <c r="CB5" s="417"/>
      <c r="CC5" s="418"/>
      <c r="CD5" s="456" t="s">
        <v>92</v>
      </c>
      <c r="CE5" s="376"/>
      <c r="CF5" s="376"/>
      <c r="CG5" s="376"/>
      <c r="CH5" s="376"/>
      <c r="CI5" s="376"/>
      <c r="CJ5" s="376"/>
      <c r="CK5" s="376"/>
      <c r="CL5" s="376"/>
      <c r="CM5" s="376"/>
      <c r="CN5" s="376"/>
      <c r="CO5" s="376"/>
      <c r="CP5" s="376"/>
      <c r="CQ5" s="376"/>
      <c r="CR5" s="376"/>
      <c r="CS5" s="457"/>
      <c r="CT5" s="413">
        <v>93.9</v>
      </c>
      <c r="CU5" s="414"/>
      <c r="CV5" s="414"/>
      <c r="CW5" s="414"/>
      <c r="CX5" s="414"/>
      <c r="CY5" s="414"/>
      <c r="CZ5" s="414"/>
      <c r="DA5" s="415"/>
      <c r="DB5" s="413">
        <v>91.7</v>
      </c>
      <c r="DC5" s="414"/>
      <c r="DD5" s="414"/>
      <c r="DE5" s="414"/>
      <c r="DF5" s="414"/>
      <c r="DG5" s="414"/>
      <c r="DH5" s="414"/>
      <c r="DI5" s="415"/>
    </row>
    <row r="6" spans="1:119" ht="18.75" customHeight="1" x14ac:dyDescent="0.2">
      <c r="A6" s="163"/>
      <c r="B6" s="562" t="s">
        <v>93</v>
      </c>
      <c r="C6" s="403"/>
      <c r="D6" s="403"/>
      <c r="E6" s="563"/>
      <c r="F6" s="563"/>
      <c r="G6" s="563"/>
      <c r="H6" s="563"/>
      <c r="I6" s="563"/>
      <c r="J6" s="563"/>
      <c r="K6" s="563"/>
      <c r="L6" s="563" t="s">
        <v>94</v>
      </c>
      <c r="M6" s="563"/>
      <c r="N6" s="563"/>
      <c r="O6" s="563"/>
      <c r="P6" s="563"/>
      <c r="Q6" s="563"/>
      <c r="R6" s="401"/>
      <c r="S6" s="401"/>
      <c r="T6" s="401"/>
      <c r="U6" s="401"/>
      <c r="V6" s="569"/>
      <c r="W6" s="506" t="s">
        <v>95</v>
      </c>
      <c r="X6" s="402"/>
      <c r="Y6" s="402"/>
      <c r="Z6" s="402"/>
      <c r="AA6" s="402"/>
      <c r="AB6" s="403"/>
      <c r="AC6" s="574" t="s">
        <v>96</v>
      </c>
      <c r="AD6" s="575"/>
      <c r="AE6" s="575"/>
      <c r="AF6" s="575"/>
      <c r="AG6" s="575"/>
      <c r="AH6" s="575"/>
      <c r="AI6" s="575"/>
      <c r="AJ6" s="575"/>
      <c r="AK6" s="575"/>
      <c r="AL6" s="576"/>
      <c r="AM6" s="473" t="s">
        <v>97</v>
      </c>
      <c r="AN6" s="373"/>
      <c r="AO6" s="373"/>
      <c r="AP6" s="373"/>
      <c r="AQ6" s="373"/>
      <c r="AR6" s="373"/>
      <c r="AS6" s="373"/>
      <c r="AT6" s="374"/>
      <c r="AU6" s="474" t="s">
        <v>90</v>
      </c>
      <c r="AV6" s="475"/>
      <c r="AW6" s="475"/>
      <c r="AX6" s="475"/>
      <c r="AY6" s="430" t="s">
        <v>98</v>
      </c>
      <c r="AZ6" s="431"/>
      <c r="BA6" s="431"/>
      <c r="BB6" s="431"/>
      <c r="BC6" s="431"/>
      <c r="BD6" s="431"/>
      <c r="BE6" s="431"/>
      <c r="BF6" s="431"/>
      <c r="BG6" s="431"/>
      <c r="BH6" s="431"/>
      <c r="BI6" s="431"/>
      <c r="BJ6" s="431"/>
      <c r="BK6" s="431"/>
      <c r="BL6" s="431"/>
      <c r="BM6" s="432"/>
      <c r="BN6" s="416">
        <v>1842484</v>
      </c>
      <c r="BO6" s="417"/>
      <c r="BP6" s="417"/>
      <c r="BQ6" s="417"/>
      <c r="BR6" s="417"/>
      <c r="BS6" s="417"/>
      <c r="BT6" s="417"/>
      <c r="BU6" s="418"/>
      <c r="BV6" s="416">
        <v>2712224</v>
      </c>
      <c r="BW6" s="417"/>
      <c r="BX6" s="417"/>
      <c r="BY6" s="417"/>
      <c r="BZ6" s="417"/>
      <c r="CA6" s="417"/>
      <c r="CB6" s="417"/>
      <c r="CC6" s="418"/>
      <c r="CD6" s="456" t="s">
        <v>99</v>
      </c>
      <c r="CE6" s="376"/>
      <c r="CF6" s="376"/>
      <c r="CG6" s="376"/>
      <c r="CH6" s="376"/>
      <c r="CI6" s="376"/>
      <c r="CJ6" s="376"/>
      <c r="CK6" s="376"/>
      <c r="CL6" s="376"/>
      <c r="CM6" s="376"/>
      <c r="CN6" s="376"/>
      <c r="CO6" s="376"/>
      <c r="CP6" s="376"/>
      <c r="CQ6" s="376"/>
      <c r="CR6" s="376"/>
      <c r="CS6" s="457"/>
      <c r="CT6" s="559">
        <v>93.9</v>
      </c>
      <c r="CU6" s="560"/>
      <c r="CV6" s="560"/>
      <c r="CW6" s="560"/>
      <c r="CX6" s="560"/>
      <c r="CY6" s="560"/>
      <c r="CZ6" s="560"/>
      <c r="DA6" s="561"/>
      <c r="DB6" s="559">
        <v>92</v>
      </c>
      <c r="DC6" s="560"/>
      <c r="DD6" s="560"/>
      <c r="DE6" s="560"/>
      <c r="DF6" s="560"/>
      <c r="DG6" s="560"/>
      <c r="DH6" s="560"/>
      <c r="DI6" s="561"/>
    </row>
    <row r="7" spans="1:119" ht="18.75" customHeight="1" x14ac:dyDescent="0.2">
      <c r="A7" s="163"/>
      <c r="B7" s="564"/>
      <c r="C7" s="565"/>
      <c r="D7" s="565"/>
      <c r="E7" s="566"/>
      <c r="F7" s="566"/>
      <c r="G7" s="566"/>
      <c r="H7" s="566"/>
      <c r="I7" s="566"/>
      <c r="J7" s="566"/>
      <c r="K7" s="566"/>
      <c r="L7" s="566"/>
      <c r="M7" s="566"/>
      <c r="N7" s="566"/>
      <c r="O7" s="566"/>
      <c r="P7" s="566"/>
      <c r="Q7" s="566"/>
      <c r="R7" s="570"/>
      <c r="S7" s="570"/>
      <c r="T7" s="570"/>
      <c r="U7" s="570"/>
      <c r="V7" s="571"/>
      <c r="W7" s="557"/>
      <c r="X7" s="367"/>
      <c r="Y7" s="367"/>
      <c r="Z7" s="367"/>
      <c r="AA7" s="367"/>
      <c r="AB7" s="565"/>
      <c r="AC7" s="577"/>
      <c r="AD7" s="368"/>
      <c r="AE7" s="368"/>
      <c r="AF7" s="368"/>
      <c r="AG7" s="368"/>
      <c r="AH7" s="368"/>
      <c r="AI7" s="368"/>
      <c r="AJ7" s="368"/>
      <c r="AK7" s="368"/>
      <c r="AL7" s="578"/>
      <c r="AM7" s="473" t="s">
        <v>100</v>
      </c>
      <c r="AN7" s="373"/>
      <c r="AO7" s="373"/>
      <c r="AP7" s="373"/>
      <c r="AQ7" s="373"/>
      <c r="AR7" s="373"/>
      <c r="AS7" s="373"/>
      <c r="AT7" s="374"/>
      <c r="AU7" s="474" t="s">
        <v>90</v>
      </c>
      <c r="AV7" s="475"/>
      <c r="AW7" s="475"/>
      <c r="AX7" s="475"/>
      <c r="AY7" s="430" t="s">
        <v>101</v>
      </c>
      <c r="AZ7" s="431"/>
      <c r="BA7" s="431"/>
      <c r="BB7" s="431"/>
      <c r="BC7" s="431"/>
      <c r="BD7" s="431"/>
      <c r="BE7" s="431"/>
      <c r="BF7" s="431"/>
      <c r="BG7" s="431"/>
      <c r="BH7" s="431"/>
      <c r="BI7" s="431"/>
      <c r="BJ7" s="431"/>
      <c r="BK7" s="431"/>
      <c r="BL7" s="431"/>
      <c r="BM7" s="432"/>
      <c r="BN7" s="416">
        <v>288358</v>
      </c>
      <c r="BO7" s="417"/>
      <c r="BP7" s="417"/>
      <c r="BQ7" s="417"/>
      <c r="BR7" s="417"/>
      <c r="BS7" s="417"/>
      <c r="BT7" s="417"/>
      <c r="BU7" s="418"/>
      <c r="BV7" s="416">
        <v>670157</v>
      </c>
      <c r="BW7" s="417"/>
      <c r="BX7" s="417"/>
      <c r="BY7" s="417"/>
      <c r="BZ7" s="417"/>
      <c r="CA7" s="417"/>
      <c r="CB7" s="417"/>
      <c r="CC7" s="418"/>
      <c r="CD7" s="456" t="s">
        <v>102</v>
      </c>
      <c r="CE7" s="376"/>
      <c r="CF7" s="376"/>
      <c r="CG7" s="376"/>
      <c r="CH7" s="376"/>
      <c r="CI7" s="376"/>
      <c r="CJ7" s="376"/>
      <c r="CK7" s="376"/>
      <c r="CL7" s="376"/>
      <c r="CM7" s="376"/>
      <c r="CN7" s="376"/>
      <c r="CO7" s="376"/>
      <c r="CP7" s="376"/>
      <c r="CQ7" s="376"/>
      <c r="CR7" s="376"/>
      <c r="CS7" s="457"/>
      <c r="CT7" s="416">
        <v>26375910</v>
      </c>
      <c r="CU7" s="417"/>
      <c r="CV7" s="417"/>
      <c r="CW7" s="417"/>
      <c r="CX7" s="417"/>
      <c r="CY7" s="417"/>
      <c r="CZ7" s="417"/>
      <c r="DA7" s="418"/>
      <c r="DB7" s="416">
        <v>25938991</v>
      </c>
      <c r="DC7" s="417"/>
      <c r="DD7" s="417"/>
      <c r="DE7" s="417"/>
      <c r="DF7" s="417"/>
      <c r="DG7" s="417"/>
      <c r="DH7" s="417"/>
      <c r="DI7" s="418"/>
    </row>
    <row r="8" spans="1:119" ht="18.75" customHeight="1" thickBot="1" x14ac:dyDescent="0.25">
      <c r="A8" s="163"/>
      <c r="B8" s="567"/>
      <c r="C8" s="512"/>
      <c r="D8" s="512"/>
      <c r="E8" s="568"/>
      <c r="F8" s="568"/>
      <c r="G8" s="568"/>
      <c r="H8" s="568"/>
      <c r="I8" s="568"/>
      <c r="J8" s="568"/>
      <c r="K8" s="568"/>
      <c r="L8" s="568"/>
      <c r="M8" s="568"/>
      <c r="N8" s="568"/>
      <c r="O8" s="568"/>
      <c r="P8" s="568"/>
      <c r="Q8" s="568"/>
      <c r="R8" s="572"/>
      <c r="S8" s="572"/>
      <c r="T8" s="572"/>
      <c r="U8" s="572"/>
      <c r="V8" s="573"/>
      <c r="W8" s="487"/>
      <c r="X8" s="488"/>
      <c r="Y8" s="488"/>
      <c r="Z8" s="488"/>
      <c r="AA8" s="488"/>
      <c r="AB8" s="512"/>
      <c r="AC8" s="579"/>
      <c r="AD8" s="580"/>
      <c r="AE8" s="580"/>
      <c r="AF8" s="580"/>
      <c r="AG8" s="580"/>
      <c r="AH8" s="580"/>
      <c r="AI8" s="580"/>
      <c r="AJ8" s="580"/>
      <c r="AK8" s="580"/>
      <c r="AL8" s="581"/>
      <c r="AM8" s="473" t="s">
        <v>103</v>
      </c>
      <c r="AN8" s="373"/>
      <c r="AO8" s="373"/>
      <c r="AP8" s="373"/>
      <c r="AQ8" s="373"/>
      <c r="AR8" s="373"/>
      <c r="AS8" s="373"/>
      <c r="AT8" s="374"/>
      <c r="AU8" s="474" t="s">
        <v>104</v>
      </c>
      <c r="AV8" s="475"/>
      <c r="AW8" s="475"/>
      <c r="AX8" s="475"/>
      <c r="AY8" s="430" t="s">
        <v>105</v>
      </c>
      <c r="AZ8" s="431"/>
      <c r="BA8" s="431"/>
      <c r="BB8" s="431"/>
      <c r="BC8" s="431"/>
      <c r="BD8" s="431"/>
      <c r="BE8" s="431"/>
      <c r="BF8" s="431"/>
      <c r="BG8" s="431"/>
      <c r="BH8" s="431"/>
      <c r="BI8" s="431"/>
      <c r="BJ8" s="431"/>
      <c r="BK8" s="431"/>
      <c r="BL8" s="431"/>
      <c r="BM8" s="432"/>
      <c r="BN8" s="416">
        <v>1554126</v>
      </c>
      <c r="BO8" s="417"/>
      <c r="BP8" s="417"/>
      <c r="BQ8" s="417"/>
      <c r="BR8" s="417"/>
      <c r="BS8" s="417"/>
      <c r="BT8" s="417"/>
      <c r="BU8" s="418"/>
      <c r="BV8" s="416">
        <v>2042067</v>
      </c>
      <c r="BW8" s="417"/>
      <c r="BX8" s="417"/>
      <c r="BY8" s="417"/>
      <c r="BZ8" s="417"/>
      <c r="CA8" s="417"/>
      <c r="CB8" s="417"/>
      <c r="CC8" s="418"/>
      <c r="CD8" s="456" t="s">
        <v>106</v>
      </c>
      <c r="CE8" s="376"/>
      <c r="CF8" s="376"/>
      <c r="CG8" s="376"/>
      <c r="CH8" s="376"/>
      <c r="CI8" s="376"/>
      <c r="CJ8" s="376"/>
      <c r="CK8" s="376"/>
      <c r="CL8" s="376"/>
      <c r="CM8" s="376"/>
      <c r="CN8" s="376"/>
      <c r="CO8" s="376"/>
      <c r="CP8" s="376"/>
      <c r="CQ8" s="376"/>
      <c r="CR8" s="376"/>
      <c r="CS8" s="457"/>
      <c r="CT8" s="519">
        <v>0.64</v>
      </c>
      <c r="CU8" s="520"/>
      <c r="CV8" s="520"/>
      <c r="CW8" s="520"/>
      <c r="CX8" s="520"/>
      <c r="CY8" s="520"/>
      <c r="CZ8" s="520"/>
      <c r="DA8" s="521"/>
      <c r="DB8" s="519">
        <v>0.63</v>
      </c>
      <c r="DC8" s="520"/>
      <c r="DD8" s="520"/>
      <c r="DE8" s="520"/>
      <c r="DF8" s="520"/>
      <c r="DG8" s="520"/>
      <c r="DH8" s="520"/>
      <c r="DI8" s="521"/>
    </row>
    <row r="9" spans="1:119" ht="18.75" customHeight="1" thickBot="1" x14ac:dyDescent="0.25">
      <c r="A9" s="163"/>
      <c r="B9" s="548" t="s">
        <v>107</v>
      </c>
      <c r="C9" s="549"/>
      <c r="D9" s="549"/>
      <c r="E9" s="549"/>
      <c r="F9" s="549"/>
      <c r="G9" s="549"/>
      <c r="H9" s="549"/>
      <c r="I9" s="549"/>
      <c r="J9" s="549"/>
      <c r="K9" s="467"/>
      <c r="L9" s="550" t="s">
        <v>108</v>
      </c>
      <c r="M9" s="551"/>
      <c r="N9" s="551"/>
      <c r="O9" s="551"/>
      <c r="P9" s="551"/>
      <c r="Q9" s="552"/>
      <c r="R9" s="553">
        <v>88358</v>
      </c>
      <c r="S9" s="554"/>
      <c r="T9" s="554"/>
      <c r="U9" s="554"/>
      <c r="V9" s="555"/>
      <c r="W9" s="485" t="s">
        <v>109</v>
      </c>
      <c r="X9" s="486"/>
      <c r="Y9" s="486"/>
      <c r="Z9" s="486"/>
      <c r="AA9" s="486"/>
      <c r="AB9" s="486"/>
      <c r="AC9" s="486"/>
      <c r="AD9" s="486"/>
      <c r="AE9" s="486"/>
      <c r="AF9" s="486"/>
      <c r="AG9" s="486"/>
      <c r="AH9" s="486"/>
      <c r="AI9" s="486"/>
      <c r="AJ9" s="486"/>
      <c r="AK9" s="486"/>
      <c r="AL9" s="556"/>
      <c r="AM9" s="473" t="s">
        <v>110</v>
      </c>
      <c r="AN9" s="373"/>
      <c r="AO9" s="373"/>
      <c r="AP9" s="373"/>
      <c r="AQ9" s="373"/>
      <c r="AR9" s="373"/>
      <c r="AS9" s="373"/>
      <c r="AT9" s="374"/>
      <c r="AU9" s="474" t="s">
        <v>104</v>
      </c>
      <c r="AV9" s="475"/>
      <c r="AW9" s="475"/>
      <c r="AX9" s="475"/>
      <c r="AY9" s="430" t="s">
        <v>111</v>
      </c>
      <c r="AZ9" s="431"/>
      <c r="BA9" s="431"/>
      <c r="BB9" s="431"/>
      <c r="BC9" s="431"/>
      <c r="BD9" s="431"/>
      <c r="BE9" s="431"/>
      <c r="BF9" s="431"/>
      <c r="BG9" s="431"/>
      <c r="BH9" s="431"/>
      <c r="BI9" s="431"/>
      <c r="BJ9" s="431"/>
      <c r="BK9" s="431"/>
      <c r="BL9" s="431"/>
      <c r="BM9" s="432"/>
      <c r="BN9" s="416">
        <v>-487941</v>
      </c>
      <c r="BO9" s="417"/>
      <c r="BP9" s="417"/>
      <c r="BQ9" s="417"/>
      <c r="BR9" s="417"/>
      <c r="BS9" s="417"/>
      <c r="BT9" s="417"/>
      <c r="BU9" s="418"/>
      <c r="BV9" s="416">
        <v>-380434</v>
      </c>
      <c r="BW9" s="417"/>
      <c r="BX9" s="417"/>
      <c r="BY9" s="417"/>
      <c r="BZ9" s="417"/>
      <c r="CA9" s="417"/>
      <c r="CB9" s="417"/>
      <c r="CC9" s="418"/>
      <c r="CD9" s="456" t="s">
        <v>112</v>
      </c>
      <c r="CE9" s="376"/>
      <c r="CF9" s="376"/>
      <c r="CG9" s="376"/>
      <c r="CH9" s="376"/>
      <c r="CI9" s="376"/>
      <c r="CJ9" s="376"/>
      <c r="CK9" s="376"/>
      <c r="CL9" s="376"/>
      <c r="CM9" s="376"/>
      <c r="CN9" s="376"/>
      <c r="CO9" s="376"/>
      <c r="CP9" s="376"/>
      <c r="CQ9" s="376"/>
      <c r="CR9" s="376"/>
      <c r="CS9" s="457"/>
      <c r="CT9" s="413">
        <v>12.5</v>
      </c>
      <c r="CU9" s="414"/>
      <c r="CV9" s="414"/>
      <c r="CW9" s="414"/>
      <c r="CX9" s="414"/>
      <c r="CY9" s="414"/>
      <c r="CZ9" s="414"/>
      <c r="DA9" s="415"/>
      <c r="DB9" s="413">
        <v>13.3</v>
      </c>
      <c r="DC9" s="414"/>
      <c r="DD9" s="414"/>
      <c r="DE9" s="414"/>
      <c r="DF9" s="414"/>
      <c r="DG9" s="414"/>
      <c r="DH9" s="414"/>
      <c r="DI9" s="415"/>
    </row>
    <row r="10" spans="1:119" ht="18.75" customHeight="1" thickBot="1" x14ac:dyDescent="0.25">
      <c r="A10" s="163"/>
      <c r="B10" s="548"/>
      <c r="C10" s="549"/>
      <c r="D10" s="549"/>
      <c r="E10" s="549"/>
      <c r="F10" s="549"/>
      <c r="G10" s="549"/>
      <c r="H10" s="549"/>
      <c r="I10" s="549"/>
      <c r="J10" s="549"/>
      <c r="K10" s="467"/>
      <c r="L10" s="372" t="s">
        <v>113</v>
      </c>
      <c r="M10" s="373"/>
      <c r="N10" s="373"/>
      <c r="O10" s="373"/>
      <c r="P10" s="373"/>
      <c r="Q10" s="374"/>
      <c r="R10" s="369">
        <v>90901</v>
      </c>
      <c r="S10" s="370"/>
      <c r="T10" s="370"/>
      <c r="U10" s="370"/>
      <c r="V10" s="429"/>
      <c r="W10" s="557"/>
      <c r="X10" s="367"/>
      <c r="Y10" s="367"/>
      <c r="Z10" s="367"/>
      <c r="AA10" s="367"/>
      <c r="AB10" s="367"/>
      <c r="AC10" s="367"/>
      <c r="AD10" s="367"/>
      <c r="AE10" s="367"/>
      <c r="AF10" s="367"/>
      <c r="AG10" s="367"/>
      <c r="AH10" s="367"/>
      <c r="AI10" s="367"/>
      <c r="AJ10" s="367"/>
      <c r="AK10" s="367"/>
      <c r="AL10" s="558"/>
      <c r="AM10" s="473" t="s">
        <v>114</v>
      </c>
      <c r="AN10" s="373"/>
      <c r="AO10" s="373"/>
      <c r="AP10" s="373"/>
      <c r="AQ10" s="373"/>
      <c r="AR10" s="373"/>
      <c r="AS10" s="373"/>
      <c r="AT10" s="374"/>
      <c r="AU10" s="474" t="s">
        <v>90</v>
      </c>
      <c r="AV10" s="475"/>
      <c r="AW10" s="475"/>
      <c r="AX10" s="475"/>
      <c r="AY10" s="430" t="s">
        <v>115</v>
      </c>
      <c r="AZ10" s="431"/>
      <c r="BA10" s="431"/>
      <c r="BB10" s="431"/>
      <c r="BC10" s="431"/>
      <c r="BD10" s="431"/>
      <c r="BE10" s="431"/>
      <c r="BF10" s="431"/>
      <c r="BG10" s="431"/>
      <c r="BH10" s="431"/>
      <c r="BI10" s="431"/>
      <c r="BJ10" s="431"/>
      <c r="BK10" s="431"/>
      <c r="BL10" s="431"/>
      <c r="BM10" s="432"/>
      <c r="BN10" s="416">
        <v>1022903</v>
      </c>
      <c r="BO10" s="417"/>
      <c r="BP10" s="417"/>
      <c r="BQ10" s="417"/>
      <c r="BR10" s="417"/>
      <c r="BS10" s="417"/>
      <c r="BT10" s="417"/>
      <c r="BU10" s="418"/>
      <c r="BV10" s="416">
        <v>1212504</v>
      </c>
      <c r="BW10" s="417"/>
      <c r="BX10" s="417"/>
      <c r="BY10" s="417"/>
      <c r="BZ10" s="417"/>
      <c r="CA10" s="417"/>
      <c r="CB10" s="417"/>
      <c r="CC10" s="41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48"/>
      <c r="C11" s="549"/>
      <c r="D11" s="549"/>
      <c r="E11" s="549"/>
      <c r="F11" s="549"/>
      <c r="G11" s="549"/>
      <c r="H11" s="549"/>
      <c r="I11" s="549"/>
      <c r="J11" s="549"/>
      <c r="K11" s="467"/>
      <c r="L11" s="377" t="s">
        <v>117</v>
      </c>
      <c r="M11" s="378"/>
      <c r="N11" s="378"/>
      <c r="O11" s="378"/>
      <c r="P11" s="378"/>
      <c r="Q11" s="379"/>
      <c r="R11" s="545" t="s">
        <v>118</v>
      </c>
      <c r="S11" s="546"/>
      <c r="T11" s="546"/>
      <c r="U11" s="546"/>
      <c r="V11" s="547"/>
      <c r="W11" s="557"/>
      <c r="X11" s="367"/>
      <c r="Y11" s="367"/>
      <c r="Z11" s="367"/>
      <c r="AA11" s="367"/>
      <c r="AB11" s="367"/>
      <c r="AC11" s="367"/>
      <c r="AD11" s="367"/>
      <c r="AE11" s="367"/>
      <c r="AF11" s="367"/>
      <c r="AG11" s="367"/>
      <c r="AH11" s="367"/>
      <c r="AI11" s="367"/>
      <c r="AJ11" s="367"/>
      <c r="AK11" s="367"/>
      <c r="AL11" s="558"/>
      <c r="AM11" s="473" t="s">
        <v>119</v>
      </c>
      <c r="AN11" s="373"/>
      <c r="AO11" s="373"/>
      <c r="AP11" s="373"/>
      <c r="AQ11" s="373"/>
      <c r="AR11" s="373"/>
      <c r="AS11" s="373"/>
      <c r="AT11" s="374"/>
      <c r="AU11" s="474" t="s">
        <v>104</v>
      </c>
      <c r="AV11" s="475"/>
      <c r="AW11" s="475"/>
      <c r="AX11" s="475"/>
      <c r="AY11" s="430" t="s">
        <v>120</v>
      </c>
      <c r="AZ11" s="431"/>
      <c r="BA11" s="431"/>
      <c r="BB11" s="431"/>
      <c r="BC11" s="431"/>
      <c r="BD11" s="431"/>
      <c r="BE11" s="431"/>
      <c r="BF11" s="431"/>
      <c r="BG11" s="431"/>
      <c r="BH11" s="431"/>
      <c r="BI11" s="431"/>
      <c r="BJ11" s="431"/>
      <c r="BK11" s="431"/>
      <c r="BL11" s="431"/>
      <c r="BM11" s="432"/>
      <c r="BN11" s="416">
        <v>0</v>
      </c>
      <c r="BO11" s="417"/>
      <c r="BP11" s="417"/>
      <c r="BQ11" s="417"/>
      <c r="BR11" s="417"/>
      <c r="BS11" s="417"/>
      <c r="BT11" s="417"/>
      <c r="BU11" s="418"/>
      <c r="BV11" s="416">
        <v>0</v>
      </c>
      <c r="BW11" s="417"/>
      <c r="BX11" s="417"/>
      <c r="BY11" s="417"/>
      <c r="BZ11" s="417"/>
      <c r="CA11" s="417"/>
      <c r="CB11" s="417"/>
      <c r="CC11" s="418"/>
      <c r="CD11" s="456" t="s">
        <v>121</v>
      </c>
      <c r="CE11" s="376"/>
      <c r="CF11" s="376"/>
      <c r="CG11" s="376"/>
      <c r="CH11" s="376"/>
      <c r="CI11" s="376"/>
      <c r="CJ11" s="376"/>
      <c r="CK11" s="376"/>
      <c r="CL11" s="376"/>
      <c r="CM11" s="376"/>
      <c r="CN11" s="376"/>
      <c r="CO11" s="376"/>
      <c r="CP11" s="376"/>
      <c r="CQ11" s="376"/>
      <c r="CR11" s="376"/>
      <c r="CS11" s="457"/>
      <c r="CT11" s="519" t="s">
        <v>122</v>
      </c>
      <c r="CU11" s="520"/>
      <c r="CV11" s="520"/>
      <c r="CW11" s="520"/>
      <c r="CX11" s="520"/>
      <c r="CY11" s="520"/>
      <c r="CZ11" s="520"/>
      <c r="DA11" s="521"/>
      <c r="DB11" s="519" t="s">
        <v>122</v>
      </c>
      <c r="DC11" s="520"/>
      <c r="DD11" s="520"/>
      <c r="DE11" s="520"/>
      <c r="DF11" s="520"/>
      <c r="DG11" s="520"/>
      <c r="DH11" s="520"/>
      <c r="DI11" s="521"/>
    </row>
    <row r="12" spans="1:119" ht="18.75" customHeight="1" x14ac:dyDescent="0.2">
      <c r="A12" s="163"/>
      <c r="B12" s="522" t="s">
        <v>123</v>
      </c>
      <c r="C12" s="523"/>
      <c r="D12" s="523"/>
      <c r="E12" s="523"/>
      <c r="F12" s="523"/>
      <c r="G12" s="523"/>
      <c r="H12" s="523"/>
      <c r="I12" s="523"/>
      <c r="J12" s="523"/>
      <c r="K12" s="524"/>
      <c r="L12" s="531" t="s">
        <v>124</v>
      </c>
      <c r="M12" s="532"/>
      <c r="N12" s="532"/>
      <c r="O12" s="532"/>
      <c r="P12" s="532"/>
      <c r="Q12" s="533"/>
      <c r="R12" s="534">
        <v>87729</v>
      </c>
      <c r="S12" s="535"/>
      <c r="T12" s="535"/>
      <c r="U12" s="535"/>
      <c r="V12" s="536"/>
      <c r="W12" s="537" t="s">
        <v>1</v>
      </c>
      <c r="X12" s="475"/>
      <c r="Y12" s="475"/>
      <c r="Z12" s="475"/>
      <c r="AA12" s="475"/>
      <c r="AB12" s="538"/>
      <c r="AC12" s="539" t="s">
        <v>125</v>
      </c>
      <c r="AD12" s="540"/>
      <c r="AE12" s="540"/>
      <c r="AF12" s="540"/>
      <c r="AG12" s="541"/>
      <c r="AH12" s="539" t="s">
        <v>126</v>
      </c>
      <c r="AI12" s="540"/>
      <c r="AJ12" s="540"/>
      <c r="AK12" s="540"/>
      <c r="AL12" s="542"/>
      <c r="AM12" s="473" t="s">
        <v>127</v>
      </c>
      <c r="AN12" s="373"/>
      <c r="AO12" s="373"/>
      <c r="AP12" s="373"/>
      <c r="AQ12" s="373"/>
      <c r="AR12" s="373"/>
      <c r="AS12" s="373"/>
      <c r="AT12" s="374"/>
      <c r="AU12" s="474" t="s">
        <v>104</v>
      </c>
      <c r="AV12" s="475"/>
      <c r="AW12" s="475"/>
      <c r="AX12" s="475"/>
      <c r="AY12" s="430" t="s">
        <v>128</v>
      </c>
      <c r="AZ12" s="431"/>
      <c r="BA12" s="431"/>
      <c r="BB12" s="431"/>
      <c r="BC12" s="431"/>
      <c r="BD12" s="431"/>
      <c r="BE12" s="431"/>
      <c r="BF12" s="431"/>
      <c r="BG12" s="431"/>
      <c r="BH12" s="431"/>
      <c r="BI12" s="431"/>
      <c r="BJ12" s="431"/>
      <c r="BK12" s="431"/>
      <c r="BL12" s="431"/>
      <c r="BM12" s="432"/>
      <c r="BN12" s="416">
        <v>1594383</v>
      </c>
      <c r="BO12" s="417"/>
      <c r="BP12" s="417"/>
      <c r="BQ12" s="417"/>
      <c r="BR12" s="417"/>
      <c r="BS12" s="417"/>
      <c r="BT12" s="417"/>
      <c r="BU12" s="418"/>
      <c r="BV12" s="416">
        <v>825420</v>
      </c>
      <c r="BW12" s="417"/>
      <c r="BX12" s="417"/>
      <c r="BY12" s="417"/>
      <c r="BZ12" s="417"/>
      <c r="CA12" s="417"/>
      <c r="CB12" s="417"/>
      <c r="CC12" s="418"/>
      <c r="CD12" s="456" t="s">
        <v>129</v>
      </c>
      <c r="CE12" s="376"/>
      <c r="CF12" s="376"/>
      <c r="CG12" s="376"/>
      <c r="CH12" s="376"/>
      <c r="CI12" s="376"/>
      <c r="CJ12" s="376"/>
      <c r="CK12" s="376"/>
      <c r="CL12" s="376"/>
      <c r="CM12" s="376"/>
      <c r="CN12" s="376"/>
      <c r="CO12" s="376"/>
      <c r="CP12" s="376"/>
      <c r="CQ12" s="376"/>
      <c r="CR12" s="376"/>
      <c r="CS12" s="457"/>
      <c r="CT12" s="519" t="s">
        <v>122</v>
      </c>
      <c r="CU12" s="520"/>
      <c r="CV12" s="520"/>
      <c r="CW12" s="520"/>
      <c r="CX12" s="520"/>
      <c r="CY12" s="520"/>
      <c r="CZ12" s="520"/>
      <c r="DA12" s="521"/>
      <c r="DB12" s="519" t="s">
        <v>122</v>
      </c>
      <c r="DC12" s="520"/>
      <c r="DD12" s="520"/>
      <c r="DE12" s="520"/>
      <c r="DF12" s="520"/>
      <c r="DG12" s="520"/>
      <c r="DH12" s="520"/>
      <c r="DI12" s="521"/>
    </row>
    <row r="13" spans="1:119" ht="18.75" customHeight="1" x14ac:dyDescent="0.2">
      <c r="A13" s="163"/>
      <c r="B13" s="525"/>
      <c r="C13" s="526"/>
      <c r="D13" s="526"/>
      <c r="E13" s="526"/>
      <c r="F13" s="526"/>
      <c r="G13" s="526"/>
      <c r="H13" s="526"/>
      <c r="I13" s="526"/>
      <c r="J13" s="526"/>
      <c r="K13" s="527"/>
      <c r="L13" s="172"/>
      <c r="M13" s="500" t="s">
        <v>130</v>
      </c>
      <c r="N13" s="501"/>
      <c r="O13" s="501"/>
      <c r="P13" s="501"/>
      <c r="Q13" s="502"/>
      <c r="R13" s="503">
        <v>82988</v>
      </c>
      <c r="S13" s="504"/>
      <c r="T13" s="504"/>
      <c r="U13" s="504"/>
      <c r="V13" s="505"/>
      <c r="W13" s="506" t="s">
        <v>131</v>
      </c>
      <c r="X13" s="402"/>
      <c r="Y13" s="402"/>
      <c r="Z13" s="402"/>
      <c r="AA13" s="402"/>
      <c r="AB13" s="403"/>
      <c r="AC13" s="369">
        <v>1550</v>
      </c>
      <c r="AD13" s="370"/>
      <c r="AE13" s="370"/>
      <c r="AF13" s="370"/>
      <c r="AG13" s="371"/>
      <c r="AH13" s="369">
        <v>1782</v>
      </c>
      <c r="AI13" s="370"/>
      <c r="AJ13" s="370"/>
      <c r="AK13" s="370"/>
      <c r="AL13" s="429"/>
      <c r="AM13" s="473" t="s">
        <v>132</v>
      </c>
      <c r="AN13" s="373"/>
      <c r="AO13" s="373"/>
      <c r="AP13" s="373"/>
      <c r="AQ13" s="373"/>
      <c r="AR13" s="373"/>
      <c r="AS13" s="373"/>
      <c r="AT13" s="374"/>
      <c r="AU13" s="474" t="s">
        <v>104</v>
      </c>
      <c r="AV13" s="475"/>
      <c r="AW13" s="475"/>
      <c r="AX13" s="475"/>
      <c r="AY13" s="430" t="s">
        <v>133</v>
      </c>
      <c r="AZ13" s="431"/>
      <c r="BA13" s="431"/>
      <c r="BB13" s="431"/>
      <c r="BC13" s="431"/>
      <c r="BD13" s="431"/>
      <c r="BE13" s="431"/>
      <c r="BF13" s="431"/>
      <c r="BG13" s="431"/>
      <c r="BH13" s="431"/>
      <c r="BI13" s="431"/>
      <c r="BJ13" s="431"/>
      <c r="BK13" s="431"/>
      <c r="BL13" s="431"/>
      <c r="BM13" s="432"/>
      <c r="BN13" s="416">
        <v>-1059421</v>
      </c>
      <c r="BO13" s="417"/>
      <c r="BP13" s="417"/>
      <c r="BQ13" s="417"/>
      <c r="BR13" s="417"/>
      <c r="BS13" s="417"/>
      <c r="BT13" s="417"/>
      <c r="BU13" s="418"/>
      <c r="BV13" s="416">
        <v>6650</v>
      </c>
      <c r="BW13" s="417"/>
      <c r="BX13" s="417"/>
      <c r="BY13" s="417"/>
      <c r="BZ13" s="417"/>
      <c r="CA13" s="417"/>
      <c r="CB13" s="417"/>
      <c r="CC13" s="418"/>
      <c r="CD13" s="456" t="s">
        <v>134</v>
      </c>
      <c r="CE13" s="376"/>
      <c r="CF13" s="376"/>
      <c r="CG13" s="376"/>
      <c r="CH13" s="376"/>
      <c r="CI13" s="376"/>
      <c r="CJ13" s="376"/>
      <c r="CK13" s="376"/>
      <c r="CL13" s="376"/>
      <c r="CM13" s="376"/>
      <c r="CN13" s="376"/>
      <c r="CO13" s="376"/>
      <c r="CP13" s="376"/>
      <c r="CQ13" s="376"/>
      <c r="CR13" s="376"/>
      <c r="CS13" s="457"/>
      <c r="CT13" s="413">
        <v>5.8</v>
      </c>
      <c r="CU13" s="414"/>
      <c r="CV13" s="414"/>
      <c r="CW13" s="414"/>
      <c r="CX13" s="414"/>
      <c r="CY13" s="414"/>
      <c r="CZ13" s="414"/>
      <c r="DA13" s="415"/>
      <c r="DB13" s="413">
        <v>6.1</v>
      </c>
      <c r="DC13" s="414"/>
      <c r="DD13" s="414"/>
      <c r="DE13" s="414"/>
      <c r="DF13" s="414"/>
      <c r="DG13" s="414"/>
      <c r="DH13" s="414"/>
      <c r="DI13" s="415"/>
    </row>
    <row r="14" spans="1:119" ht="18.75" customHeight="1" thickBot="1" x14ac:dyDescent="0.25">
      <c r="A14" s="163"/>
      <c r="B14" s="525"/>
      <c r="C14" s="526"/>
      <c r="D14" s="526"/>
      <c r="E14" s="526"/>
      <c r="F14" s="526"/>
      <c r="G14" s="526"/>
      <c r="H14" s="526"/>
      <c r="I14" s="526"/>
      <c r="J14" s="526"/>
      <c r="K14" s="527"/>
      <c r="L14" s="490" t="s">
        <v>135</v>
      </c>
      <c r="M14" s="543"/>
      <c r="N14" s="543"/>
      <c r="O14" s="543"/>
      <c r="P14" s="543"/>
      <c r="Q14" s="544"/>
      <c r="R14" s="503">
        <v>88493</v>
      </c>
      <c r="S14" s="504"/>
      <c r="T14" s="504"/>
      <c r="U14" s="504"/>
      <c r="V14" s="505"/>
      <c r="W14" s="507"/>
      <c r="X14" s="405"/>
      <c r="Y14" s="405"/>
      <c r="Z14" s="405"/>
      <c r="AA14" s="405"/>
      <c r="AB14" s="406"/>
      <c r="AC14" s="496">
        <v>3.7</v>
      </c>
      <c r="AD14" s="497"/>
      <c r="AE14" s="497"/>
      <c r="AF14" s="497"/>
      <c r="AG14" s="498"/>
      <c r="AH14" s="496">
        <v>4</v>
      </c>
      <c r="AI14" s="497"/>
      <c r="AJ14" s="497"/>
      <c r="AK14" s="497"/>
      <c r="AL14" s="499"/>
      <c r="AM14" s="473"/>
      <c r="AN14" s="373"/>
      <c r="AO14" s="373"/>
      <c r="AP14" s="373"/>
      <c r="AQ14" s="373"/>
      <c r="AR14" s="373"/>
      <c r="AS14" s="373"/>
      <c r="AT14" s="374"/>
      <c r="AU14" s="474"/>
      <c r="AV14" s="475"/>
      <c r="AW14" s="475"/>
      <c r="AX14" s="475"/>
      <c r="AY14" s="430"/>
      <c r="AZ14" s="431"/>
      <c r="BA14" s="431"/>
      <c r="BB14" s="431"/>
      <c r="BC14" s="431"/>
      <c r="BD14" s="431"/>
      <c r="BE14" s="431"/>
      <c r="BF14" s="431"/>
      <c r="BG14" s="431"/>
      <c r="BH14" s="431"/>
      <c r="BI14" s="431"/>
      <c r="BJ14" s="431"/>
      <c r="BK14" s="431"/>
      <c r="BL14" s="431"/>
      <c r="BM14" s="432"/>
      <c r="BN14" s="416"/>
      <c r="BO14" s="417"/>
      <c r="BP14" s="417"/>
      <c r="BQ14" s="417"/>
      <c r="BR14" s="417"/>
      <c r="BS14" s="417"/>
      <c r="BT14" s="417"/>
      <c r="BU14" s="418"/>
      <c r="BV14" s="416"/>
      <c r="BW14" s="417"/>
      <c r="BX14" s="417"/>
      <c r="BY14" s="417"/>
      <c r="BZ14" s="417"/>
      <c r="CA14" s="417"/>
      <c r="CB14" s="417"/>
      <c r="CC14" s="418"/>
      <c r="CD14" s="453" t="s">
        <v>136</v>
      </c>
      <c r="CE14" s="454"/>
      <c r="CF14" s="454"/>
      <c r="CG14" s="454"/>
      <c r="CH14" s="454"/>
      <c r="CI14" s="454"/>
      <c r="CJ14" s="454"/>
      <c r="CK14" s="454"/>
      <c r="CL14" s="454"/>
      <c r="CM14" s="454"/>
      <c r="CN14" s="454"/>
      <c r="CO14" s="454"/>
      <c r="CP14" s="454"/>
      <c r="CQ14" s="454"/>
      <c r="CR14" s="454"/>
      <c r="CS14" s="455"/>
      <c r="CT14" s="513">
        <v>35.6</v>
      </c>
      <c r="CU14" s="514"/>
      <c r="CV14" s="514"/>
      <c r="CW14" s="514"/>
      <c r="CX14" s="514"/>
      <c r="CY14" s="514"/>
      <c r="CZ14" s="514"/>
      <c r="DA14" s="515"/>
      <c r="DB14" s="513">
        <v>28.2</v>
      </c>
      <c r="DC14" s="514"/>
      <c r="DD14" s="514"/>
      <c r="DE14" s="514"/>
      <c r="DF14" s="514"/>
      <c r="DG14" s="514"/>
      <c r="DH14" s="514"/>
      <c r="DI14" s="515"/>
    </row>
    <row r="15" spans="1:119" ht="18.75" customHeight="1" x14ac:dyDescent="0.2">
      <c r="A15" s="163"/>
      <c r="B15" s="525"/>
      <c r="C15" s="526"/>
      <c r="D15" s="526"/>
      <c r="E15" s="526"/>
      <c r="F15" s="526"/>
      <c r="G15" s="526"/>
      <c r="H15" s="526"/>
      <c r="I15" s="526"/>
      <c r="J15" s="526"/>
      <c r="K15" s="527"/>
      <c r="L15" s="172"/>
      <c r="M15" s="500" t="s">
        <v>130</v>
      </c>
      <c r="N15" s="501"/>
      <c r="O15" s="501"/>
      <c r="P15" s="501"/>
      <c r="Q15" s="502"/>
      <c r="R15" s="503">
        <v>83979</v>
      </c>
      <c r="S15" s="504"/>
      <c r="T15" s="504"/>
      <c r="U15" s="504"/>
      <c r="V15" s="505"/>
      <c r="W15" s="506" t="s">
        <v>137</v>
      </c>
      <c r="X15" s="402"/>
      <c r="Y15" s="402"/>
      <c r="Z15" s="402"/>
      <c r="AA15" s="402"/>
      <c r="AB15" s="403"/>
      <c r="AC15" s="369">
        <v>16495</v>
      </c>
      <c r="AD15" s="370"/>
      <c r="AE15" s="370"/>
      <c r="AF15" s="370"/>
      <c r="AG15" s="371"/>
      <c r="AH15" s="369">
        <v>18074</v>
      </c>
      <c r="AI15" s="370"/>
      <c r="AJ15" s="370"/>
      <c r="AK15" s="370"/>
      <c r="AL15" s="429"/>
      <c r="AM15" s="473"/>
      <c r="AN15" s="373"/>
      <c r="AO15" s="373"/>
      <c r="AP15" s="373"/>
      <c r="AQ15" s="373"/>
      <c r="AR15" s="373"/>
      <c r="AS15" s="373"/>
      <c r="AT15" s="374"/>
      <c r="AU15" s="474"/>
      <c r="AV15" s="475"/>
      <c r="AW15" s="475"/>
      <c r="AX15" s="475"/>
      <c r="AY15" s="442" t="s">
        <v>138</v>
      </c>
      <c r="AZ15" s="443"/>
      <c r="BA15" s="443"/>
      <c r="BB15" s="443"/>
      <c r="BC15" s="443"/>
      <c r="BD15" s="443"/>
      <c r="BE15" s="443"/>
      <c r="BF15" s="443"/>
      <c r="BG15" s="443"/>
      <c r="BH15" s="443"/>
      <c r="BI15" s="443"/>
      <c r="BJ15" s="443"/>
      <c r="BK15" s="443"/>
      <c r="BL15" s="443"/>
      <c r="BM15" s="444"/>
      <c r="BN15" s="445">
        <v>14394669</v>
      </c>
      <c r="BO15" s="446"/>
      <c r="BP15" s="446"/>
      <c r="BQ15" s="446"/>
      <c r="BR15" s="446"/>
      <c r="BS15" s="446"/>
      <c r="BT15" s="446"/>
      <c r="BU15" s="447"/>
      <c r="BV15" s="445">
        <v>14016549</v>
      </c>
      <c r="BW15" s="446"/>
      <c r="BX15" s="446"/>
      <c r="BY15" s="446"/>
      <c r="BZ15" s="446"/>
      <c r="CA15" s="446"/>
      <c r="CB15" s="446"/>
      <c r="CC15" s="447"/>
      <c r="CD15" s="516" t="s">
        <v>139</v>
      </c>
      <c r="CE15" s="517"/>
      <c r="CF15" s="517"/>
      <c r="CG15" s="517"/>
      <c r="CH15" s="517"/>
      <c r="CI15" s="517"/>
      <c r="CJ15" s="517"/>
      <c r="CK15" s="517"/>
      <c r="CL15" s="517"/>
      <c r="CM15" s="517"/>
      <c r="CN15" s="517"/>
      <c r="CO15" s="517"/>
      <c r="CP15" s="517"/>
      <c r="CQ15" s="517"/>
      <c r="CR15" s="517"/>
      <c r="CS15" s="51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25"/>
      <c r="C16" s="526"/>
      <c r="D16" s="526"/>
      <c r="E16" s="526"/>
      <c r="F16" s="526"/>
      <c r="G16" s="526"/>
      <c r="H16" s="526"/>
      <c r="I16" s="526"/>
      <c r="J16" s="526"/>
      <c r="K16" s="527"/>
      <c r="L16" s="490" t="s">
        <v>140</v>
      </c>
      <c r="M16" s="491"/>
      <c r="N16" s="491"/>
      <c r="O16" s="491"/>
      <c r="P16" s="491"/>
      <c r="Q16" s="492"/>
      <c r="R16" s="493" t="s">
        <v>141</v>
      </c>
      <c r="S16" s="494"/>
      <c r="T16" s="494"/>
      <c r="U16" s="494"/>
      <c r="V16" s="495"/>
      <c r="W16" s="507"/>
      <c r="X16" s="405"/>
      <c r="Y16" s="405"/>
      <c r="Z16" s="405"/>
      <c r="AA16" s="405"/>
      <c r="AB16" s="406"/>
      <c r="AC16" s="496">
        <v>39.4</v>
      </c>
      <c r="AD16" s="497"/>
      <c r="AE16" s="497"/>
      <c r="AF16" s="497"/>
      <c r="AG16" s="498"/>
      <c r="AH16" s="496">
        <v>40.4</v>
      </c>
      <c r="AI16" s="497"/>
      <c r="AJ16" s="497"/>
      <c r="AK16" s="497"/>
      <c r="AL16" s="499"/>
      <c r="AM16" s="473"/>
      <c r="AN16" s="373"/>
      <c r="AO16" s="373"/>
      <c r="AP16" s="373"/>
      <c r="AQ16" s="373"/>
      <c r="AR16" s="373"/>
      <c r="AS16" s="373"/>
      <c r="AT16" s="374"/>
      <c r="AU16" s="474"/>
      <c r="AV16" s="475"/>
      <c r="AW16" s="475"/>
      <c r="AX16" s="475"/>
      <c r="AY16" s="430" t="s">
        <v>142</v>
      </c>
      <c r="AZ16" s="431"/>
      <c r="BA16" s="431"/>
      <c r="BB16" s="431"/>
      <c r="BC16" s="431"/>
      <c r="BD16" s="431"/>
      <c r="BE16" s="431"/>
      <c r="BF16" s="431"/>
      <c r="BG16" s="431"/>
      <c r="BH16" s="431"/>
      <c r="BI16" s="431"/>
      <c r="BJ16" s="431"/>
      <c r="BK16" s="431"/>
      <c r="BL16" s="431"/>
      <c r="BM16" s="432"/>
      <c r="BN16" s="416">
        <v>22375671</v>
      </c>
      <c r="BO16" s="417"/>
      <c r="BP16" s="417"/>
      <c r="BQ16" s="417"/>
      <c r="BR16" s="417"/>
      <c r="BS16" s="417"/>
      <c r="BT16" s="417"/>
      <c r="BU16" s="418"/>
      <c r="BV16" s="416">
        <v>21927211</v>
      </c>
      <c r="BW16" s="417"/>
      <c r="BX16" s="417"/>
      <c r="BY16" s="417"/>
      <c r="BZ16" s="417"/>
      <c r="CA16" s="417"/>
      <c r="CB16" s="417"/>
      <c r="CC16" s="418"/>
      <c r="CD16" s="176"/>
      <c r="CE16" s="448"/>
      <c r="CF16" s="448"/>
      <c r="CG16" s="448"/>
      <c r="CH16" s="448"/>
      <c r="CI16" s="448"/>
      <c r="CJ16" s="448"/>
      <c r="CK16" s="448"/>
      <c r="CL16" s="448"/>
      <c r="CM16" s="448"/>
      <c r="CN16" s="448"/>
      <c r="CO16" s="448"/>
      <c r="CP16" s="448"/>
      <c r="CQ16" s="448"/>
      <c r="CR16" s="448"/>
      <c r="CS16" s="449"/>
      <c r="CT16" s="413"/>
      <c r="CU16" s="414"/>
      <c r="CV16" s="414"/>
      <c r="CW16" s="414"/>
      <c r="CX16" s="414"/>
      <c r="CY16" s="414"/>
      <c r="CZ16" s="414"/>
      <c r="DA16" s="415"/>
      <c r="DB16" s="413"/>
      <c r="DC16" s="414"/>
      <c r="DD16" s="414"/>
      <c r="DE16" s="414"/>
      <c r="DF16" s="414"/>
      <c r="DG16" s="414"/>
      <c r="DH16" s="414"/>
      <c r="DI16" s="415"/>
    </row>
    <row r="17" spans="1:113" ht="18.75" customHeight="1" thickBot="1" x14ac:dyDescent="0.25">
      <c r="A17" s="163"/>
      <c r="B17" s="528"/>
      <c r="C17" s="529"/>
      <c r="D17" s="529"/>
      <c r="E17" s="529"/>
      <c r="F17" s="529"/>
      <c r="G17" s="529"/>
      <c r="H17" s="529"/>
      <c r="I17" s="529"/>
      <c r="J17" s="529"/>
      <c r="K17" s="530"/>
      <c r="L17" s="177"/>
      <c r="M17" s="509" t="s">
        <v>143</v>
      </c>
      <c r="N17" s="510"/>
      <c r="O17" s="510"/>
      <c r="P17" s="510"/>
      <c r="Q17" s="511"/>
      <c r="R17" s="493" t="s">
        <v>144</v>
      </c>
      <c r="S17" s="494"/>
      <c r="T17" s="494"/>
      <c r="U17" s="494"/>
      <c r="V17" s="495"/>
      <c r="W17" s="506" t="s">
        <v>145</v>
      </c>
      <c r="X17" s="402"/>
      <c r="Y17" s="402"/>
      <c r="Z17" s="402"/>
      <c r="AA17" s="402"/>
      <c r="AB17" s="403"/>
      <c r="AC17" s="369">
        <v>23793</v>
      </c>
      <c r="AD17" s="370"/>
      <c r="AE17" s="370"/>
      <c r="AF17" s="370"/>
      <c r="AG17" s="371"/>
      <c r="AH17" s="369">
        <v>24900</v>
      </c>
      <c r="AI17" s="370"/>
      <c r="AJ17" s="370"/>
      <c r="AK17" s="370"/>
      <c r="AL17" s="429"/>
      <c r="AM17" s="473"/>
      <c r="AN17" s="373"/>
      <c r="AO17" s="373"/>
      <c r="AP17" s="373"/>
      <c r="AQ17" s="373"/>
      <c r="AR17" s="373"/>
      <c r="AS17" s="373"/>
      <c r="AT17" s="374"/>
      <c r="AU17" s="474"/>
      <c r="AV17" s="475"/>
      <c r="AW17" s="475"/>
      <c r="AX17" s="475"/>
      <c r="AY17" s="430" t="s">
        <v>146</v>
      </c>
      <c r="AZ17" s="431"/>
      <c r="BA17" s="431"/>
      <c r="BB17" s="431"/>
      <c r="BC17" s="431"/>
      <c r="BD17" s="431"/>
      <c r="BE17" s="431"/>
      <c r="BF17" s="431"/>
      <c r="BG17" s="431"/>
      <c r="BH17" s="431"/>
      <c r="BI17" s="431"/>
      <c r="BJ17" s="431"/>
      <c r="BK17" s="431"/>
      <c r="BL17" s="431"/>
      <c r="BM17" s="432"/>
      <c r="BN17" s="416">
        <v>18291845</v>
      </c>
      <c r="BO17" s="417"/>
      <c r="BP17" s="417"/>
      <c r="BQ17" s="417"/>
      <c r="BR17" s="417"/>
      <c r="BS17" s="417"/>
      <c r="BT17" s="417"/>
      <c r="BU17" s="418"/>
      <c r="BV17" s="416">
        <v>17807495</v>
      </c>
      <c r="BW17" s="417"/>
      <c r="BX17" s="417"/>
      <c r="BY17" s="417"/>
      <c r="BZ17" s="417"/>
      <c r="CA17" s="417"/>
      <c r="CB17" s="417"/>
      <c r="CC17" s="418"/>
      <c r="CD17" s="176"/>
      <c r="CE17" s="448"/>
      <c r="CF17" s="448"/>
      <c r="CG17" s="448"/>
      <c r="CH17" s="448"/>
      <c r="CI17" s="448"/>
      <c r="CJ17" s="448"/>
      <c r="CK17" s="448"/>
      <c r="CL17" s="448"/>
      <c r="CM17" s="448"/>
      <c r="CN17" s="448"/>
      <c r="CO17" s="448"/>
      <c r="CP17" s="448"/>
      <c r="CQ17" s="448"/>
      <c r="CR17" s="448"/>
      <c r="CS17" s="449"/>
      <c r="CT17" s="413"/>
      <c r="CU17" s="414"/>
      <c r="CV17" s="414"/>
      <c r="CW17" s="414"/>
      <c r="CX17" s="414"/>
      <c r="CY17" s="414"/>
      <c r="CZ17" s="414"/>
      <c r="DA17" s="415"/>
      <c r="DB17" s="413"/>
      <c r="DC17" s="414"/>
      <c r="DD17" s="414"/>
      <c r="DE17" s="414"/>
      <c r="DF17" s="414"/>
      <c r="DG17" s="414"/>
      <c r="DH17" s="414"/>
      <c r="DI17" s="415"/>
    </row>
    <row r="18" spans="1:113" ht="18.75" customHeight="1" thickBot="1" x14ac:dyDescent="0.25">
      <c r="A18" s="163"/>
      <c r="B18" s="466" t="s">
        <v>147</v>
      </c>
      <c r="C18" s="467"/>
      <c r="D18" s="467"/>
      <c r="E18" s="468"/>
      <c r="F18" s="468"/>
      <c r="G18" s="468"/>
      <c r="H18" s="468"/>
      <c r="I18" s="468"/>
      <c r="J18" s="468"/>
      <c r="K18" s="468"/>
      <c r="L18" s="469">
        <v>481.62</v>
      </c>
      <c r="M18" s="469"/>
      <c r="N18" s="469"/>
      <c r="O18" s="469"/>
      <c r="P18" s="469"/>
      <c r="Q18" s="469"/>
      <c r="R18" s="470"/>
      <c r="S18" s="470"/>
      <c r="T18" s="470"/>
      <c r="U18" s="470"/>
      <c r="V18" s="471"/>
      <c r="W18" s="487"/>
      <c r="X18" s="488"/>
      <c r="Y18" s="488"/>
      <c r="Z18" s="488"/>
      <c r="AA18" s="488"/>
      <c r="AB18" s="512"/>
      <c r="AC18" s="386">
        <v>56.9</v>
      </c>
      <c r="AD18" s="387"/>
      <c r="AE18" s="387"/>
      <c r="AF18" s="387"/>
      <c r="AG18" s="472"/>
      <c r="AH18" s="386">
        <v>55.6</v>
      </c>
      <c r="AI18" s="387"/>
      <c r="AJ18" s="387"/>
      <c r="AK18" s="387"/>
      <c r="AL18" s="388"/>
      <c r="AM18" s="473"/>
      <c r="AN18" s="373"/>
      <c r="AO18" s="373"/>
      <c r="AP18" s="373"/>
      <c r="AQ18" s="373"/>
      <c r="AR18" s="373"/>
      <c r="AS18" s="373"/>
      <c r="AT18" s="374"/>
      <c r="AU18" s="474"/>
      <c r="AV18" s="475"/>
      <c r="AW18" s="475"/>
      <c r="AX18" s="475"/>
      <c r="AY18" s="430" t="s">
        <v>148</v>
      </c>
      <c r="AZ18" s="431"/>
      <c r="BA18" s="431"/>
      <c r="BB18" s="431"/>
      <c r="BC18" s="431"/>
      <c r="BD18" s="431"/>
      <c r="BE18" s="431"/>
      <c r="BF18" s="431"/>
      <c r="BG18" s="431"/>
      <c r="BH18" s="431"/>
      <c r="BI18" s="431"/>
      <c r="BJ18" s="431"/>
      <c r="BK18" s="431"/>
      <c r="BL18" s="431"/>
      <c r="BM18" s="432"/>
      <c r="BN18" s="416">
        <v>25595253</v>
      </c>
      <c r="BO18" s="417"/>
      <c r="BP18" s="417"/>
      <c r="BQ18" s="417"/>
      <c r="BR18" s="417"/>
      <c r="BS18" s="417"/>
      <c r="BT18" s="417"/>
      <c r="BU18" s="418"/>
      <c r="BV18" s="416">
        <v>24202381</v>
      </c>
      <c r="BW18" s="417"/>
      <c r="BX18" s="417"/>
      <c r="BY18" s="417"/>
      <c r="BZ18" s="417"/>
      <c r="CA18" s="417"/>
      <c r="CB18" s="417"/>
      <c r="CC18" s="418"/>
      <c r="CD18" s="176"/>
      <c r="CE18" s="448"/>
      <c r="CF18" s="448"/>
      <c r="CG18" s="448"/>
      <c r="CH18" s="448"/>
      <c r="CI18" s="448"/>
      <c r="CJ18" s="448"/>
      <c r="CK18" s="448"/>
      <c r="CL18" s="448"/>
      <c r="CM18" s="448"/>
      <c r="CN18" s="448"/>
      <c r="CO18" s="448"/>
      <c r="CP18" s="448"/>
      <c r="CQ18" s="448"/>
      <c r="CR18" s="448"/>
      <c r="CS18" s="449"/>
      <c r="CT18" s="413"/>
      <c r="CU18" s="414"/>
      <c r="CV18" s="414"/>
      <c r="CW18" s="414"/>
      <c r="CX18" s="414"/>
      <c r="CY18" s="414"/>
      <c r="CZ18" s="414"/>
      <c r="DA18" s="415"/>
      <c r="DB18" s="413"/>
      <c r="DC18" s="414"/>
      <c r="DD18" s="414"/>
      <c r="DE18" s="414"/>
      <c r="DF18" s="414"/>
      <c r="DG18" s="414"/>
      <c r="DH18" s="414"/>
      <c r="DI18" s="415"/>
    </row>
    <row r="19" spans="1:113" ht="18.75" customHeight="1" thickBot="1" x14ac:dyDescent="0.25">
      <c r="A19" s="163"/>
      <c r="B19" s="466" t="s">
        <v>149</v>
      </c>
      <c r="C19" s="467"/>
      <c r="D19" s="467"/>
      <c r="E19" s="468"/>
      <c r="F19" s="468"/>
      <c r="G19" s="468"/>
      <c r="H19" s="468"/>
      <c r="I19" s="468"/>
      <c r="J19" s="468"/>
      <c r="K19" s="468"/>
      <c r="L19" s="476">
        <v>183</v>
      </c>
      <c r="M19" s="476"/>
      <c r="N19" s="476"/>
      <c r="O19" s="476"/>
      <c r="P19" s="476"/>
      <c r="Q19" s="476"/>
      <c r="R19" s="477"/>
      <c r="S19" s="477"/>
      <c r="T19" s="477"/>
      <c r="U19" s="477"/>
      <c r="V19" s="478"/>
      <c r="W19" s="485"/>
      <c r="X19" s="486"/>
      <c r="Y19" s="486"/>
      <c r="Z19" s="486"/>
      <c r="AA19" s="486"/>
      <c r="AB19" s="486"/>
      <c r="AC19" s="489"/>
      <c r="AD19" s="489"/>
      <c r="AE19" s="489"/>
      <c r="AF19" s="489"/>
      <c r="AG19" s="489"/>
      <c r="AH19" s="489"/>
      <c r="AI19" s="489"/>
      <c r="AJ19" s="489"/>
      <c r="AK19" s="489"/>
      <c r="AL19" s="508"/>
      <c r="AM19" s="473"/>
      <c r="AN19" s="373"/>
      <c r="AO19" s="373"/>
      <c r="AP19" s="373"/>
      <c r="AQ19" s="373"/>
      <c r="AR19" s="373"/>
      <c r="AS19" s="373"/>
      <c r="AT19" s="374"/>
      <c r="AU19" s="474"/>
      <c r="AV19" s="475"/>
      <c r="AW19" s="475"/>
      <c r="AX19" s="475"/>
      <c r="AY19" s="430" t="s">
        <v>150</v>
      </c>
      <c r="AZ19" s="431"/>
      <c r="BA19" s="431"/>
      <c r="BB19" s="431"/>
      <c r="BC19" s="431"/>
      <c r="BD19" s="431"/>
      <c r="BE19" s="431"/>
      <c r="BF19" s="431"/>
      <c r="BG19" s="431"/>
      <c r="BH19" s="431"/>
      <c r="BI19" s="431"/>
      <c r="BJ19" s="431"/>
      <c r="BK19" s="431"/>
      <c r="BL19" s="431"/>
      <c r="BM19" s="432"/>
      <c r="BN19" s="416">
        <v>34106406</v>
      </c>
      <c r="BO19" s="417"/>
      <c r="BP19" s="417"/>
      <c r="BQ19" s="417"/>
      <c r="BR19" s="417"/>
      <c r="BS19" s="417"/>
      <c r="BT19" s="417"/>
      <c r="BU19" s="418"/>
      <c r="BV19" s="416">
        <v>32858276</v>
      </c>
      <c r="BW19" s="417"/>
      <c r="BX19" s="417"/>
      <c r="BY19" s="417"/>
      <c r="BZ19" s="417"/>
      <c r="CA19" s="417"/>
      <c r="CB19" s="417"/>
      <c r="CC19" s="418"/>
      <c r="CD19" s="176"/>
      <c r="CE19" s="448"/>
      <c r="CF19" s="448"/>
      <c r="CG19" s="448"/>
      <c r="CH19" s="448"/>
      <c r="CI19" s="448"/>
      <c r="CJ19" s="448"/>
      <c r="CK19" s="448"/>
      <c r="CL19" s="448"/>
      <c r="CM19" s="448"/>
      <c r="CN19" s="448"/>
      <c r="CO19" s="448"/>
      <c r="CP19" s="448"/>
      <c r="CQ19" s="448"/>
      <c r="CR19" s="448"/>
      <c r="CS19" s="449"/>
      <c r="CT19" s="413"/>
      <c r="CU19" s="414"/>
      <c r="CV19" s="414"/>
      <c r="CW19" s="414"/>
      <c r="CX19" s="414"/>
      <c r="CY19" s="414"/>
      <c r="CZ19" s="414"/>
      <c r="DA19" s="415"/>
      <c r="DB19" s="413"/>
      <c r="DC19" s="414"/>
      <c r="DD19" s="414"/>
      <c r="DE19" s="414"/>
      <c r="DF19" s="414"/>
      <c r="DG19" s="414"/>
      <c r="DH19" s="414"/>
      <c r="DI19" s="415"/>
    </row>
    <row r="20" spans="1:113" ht="18.75" customHeight="1" thickBot="1" x14ac:dyDescent="0.25">
      <c r="A20" s="163"/>
      <c r="B20" s="466" t="s">
        <v>151</v>
      </c>
      <c r="C20" s="467"/>
      <c r="D20" s="467"/>
      <c r="E20" s="468"/>
      <c r="F20" s="468"/>
      <c r="G20" s="468"/>
      <c r="H20" s="468"/>
      <c r="I20" s="468"/>
      <c r="J20" s="468"/>
      <c r="K20" s="468"/>
      <c r="L20" s="476">
        <v>33641</v>
      </c>
      <c r="M20" s="476"/>
      <c r="N20" s="476"/>
      <c r="O20" s="476"/>
      <c r="P20" s="476"/>
      <c r="Q20" s="476"/>
      <c r="R20" s="477"/>
      <c r="S20" s="477"/>
      <c r="T20" s="477"/>
      <c r="U20" s="477"/>
      <c r="V20" s="478"/>
      <c r="W20" s="487"/>
      <c r="X20" s="488"/>
      <c r="Y20" s="488"/>
      <c r="Z20" s="488"/>
      <c r="AA20" s="488"/>
      <c r="AB20" s="488"/>
      <c r="AC20" s="479"/>
      <c r="AD20" s="479"/>
      <c r="AE20" s="479"/>
      <c r="AF20" s="479"/>
      <c r="AG20" s="479"/>
      <c r="AH20" s="479"/>
      <c r="AI20" s="479"/>
      <c r="AJ20" s="479"/>
      <c r="AK20" s="479"/>
      <c r="AL20" s="480"/>
      <c r="AM20" s="481"/>
      <c r="AN20" s="378"/>
      <c r="AO20" s="378"/>
      <c r="AP20" s="378"/>
      <c r="AQ20" s="378"/>
      <c r="AR20" s="378"/>
      <c r="AS20" s="378"/>
      <c r="AT20" s="379"/>
      <c r="AU20" s="482"/>
      <c r="AV20" s="483"/>
      <c r="AW20" s="483"/>
      <c r="AX20" s="484"/>
      <c r="AY20" s="430"/>
      <c r="AZ20" s="431"/>
      <c r="BA20" s="431"/>
      <c r="BB20" s="431"/>
      <c r="BC20" s="431"/>
      <c r="BD20" s="431"/>
      <c r="BE20" s="431"/>
      <c r="BF20" s="431"/>
      <c r="BG20" s="431"/>
      <c r="BH20" s="431"/>
      <c r="BI20" s="431"/>
      <c r="BJ20" s="431"/>
      <c r="BK20" s="431"/>
      <c r="BL20" s="431"/>
      <c r="BM20" s="432"/>
      <c r="BN20" s="416"/>
      <c r="BO20" s="417"/>
      <c r="BP20" s="417"/>
      <c r="BQ20" s="417"/>
      <c r="BR20" s="417"/>
      <c r="BS20" s="417"/>
      <c r="BT20" s="417"/>
      <c r="BU20" s="418"/>
      <c r="BV20" s="416"/>
      <c r="BW20" s="417"/>
      <c r="BX20" s="417"/>
      <c r="BY20" s="417"/>
      <c r="BZ20" s="417"/>
      <c r="CA20" s="417"/>
      <c r="CB20" s="417"/>
      <c r="CC20" s="418"/>
      <c r="CD20" s="176"/>
      <c r="CE20" s="448"/>
      <c r="CF20" s="448"/>
      <c r="CG20" s="448"/>
      <c r="CH20" s="448"/>
      <c r="CI20" s="448"/>
      <c r="CJ20" s="448"/>
      <c r="CK20" s="448"/>
      <c r="CL20" s="448"/>
      <c r="CM20" s="448"/>
      <c r="CN20" s="448"/>
      <c r="CO20" s="448"/>
      <c r="CP20" s="448"/>
      <c r="CQ20" s="448"/>
      <c r="CR20" s="448"/>
      <c r="CS20" s="449"/>
      <c r="CT20" s="413"/>
      <c r="CU20" s="414"/>
      <c r="CV20" s="414"/>
      <c r="CW20" s="414"/>
      <c r="CX20" s="414"/>
      <c r="CY20" s="414"/>
      <c r="CZ20" s="414"/>
      <c r="DA20" s="415"/>
      <c r="DB20" s="413"/>
      <c r="DC20" s="414"/>
      <c r="DD20" s="414"/>
      <c r="DE20" s="414"/>
      <c r="DF20" s="414"/>
      <c r="DG20" s="414"/>
      <c r="DH20" s="414"/>
      <c r="DI20" s="415"/>
    </row>
    <row r="21" spans="1:113" ht="18.75" customHeight="1" thickBot="1" x14ac:dyDescent="0.25">
      <c r="A21" s="163"/>
      <c r="B21" s="463" t="s">
        <v>152</v>
      </c>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389"/>
      <c r="AZ21" s="390"/>
      <c r="BA21" s="390"/>
      <c r="BB21" s="390"/>
      <c r="BC21" s="390"/>
      <c r="BD21" s="390"/>
      <c r="BE21" s="390"/>
      <c r="BF21" s="390"/>
      <c r="BG21" s="390"/>
      <c r="BH21" s="390"/>
      <c r="BI21" s="390"/>
      <c r="BJ21" s="390"/>
      <c r="BK21" s="390"/>
      <c r="BL21" s="390"/>
      <c r="BM21" s="391"/>
      <c r="BN21" s="450"/>
      <c r="BO21" s="451"/>
      <c r="BP21" s="451"/>
      <c r="BQ21" s="451"/>
      <c r="BR21" s="451"/>
      <c r="BS21" s="451"/>
      <c r="BT21" s="451"/>
      <c r="BU21" s="452"/>
      <c r="BV21" s="450"/>
      <c r="BW21" s="451"/>
      <c r="BX21" s="451"/>
      <c r="BY21" s="451"/>
      <c r="BZ21" s="451"/>
      <c r="CA21" s="451"/>
      <c r="CB21" s="451"/>
      <c r="CC21" s="452"/>
      <c r="CD21" s="176"/>
      <c r="CE21" s="448"/>
      <c r="CF21" s="448"/>
      <c r="CG21" s="448"/>
      <c r="CH21" s="448"/>
      <c r="CI21" s="448"/>
      <c r="CJ21" s="448"/>
      <c r="CK21" s="448"/>
      <c r="CL21" s="448"/>
      <c r="CM21" s="448"/>
      <c r="CN21" s="448"/>
      <c r="CO21" s="448"/>
      <c r="CP21" s="448"/>
      <c r="CQ21" s="448"/>
      <c r="CR21" s="448"/>
      <c r="CS21" s="449"/>
      <c r="CT21" s="413"/>
      <c r="CU21" s="414"/>
      <c r="CV21" s="414"/>
      <c r="CW21" s="414"/>
      <c r="CX21" s="414"/>
      <c r="CY21" s="414"/>
      <c r="CZ21" s="414"/>
      <c r="DA21" s="415"/>
      <c r="DB21" s="413"/>
      <c r="DC21" s="414"/>
      <c r="DD21" s="414"/>
      <c r="DE21" s="414"/>
      <c r="DF21" s="414"/>
      <c r="DG21" s="414"/>
      <c r="DH21" s="414"/>
      <c r="DI21" s="415"/>
    </row>
    <row r="22" spans="1:113" ht="18.75" customHeight="1" x14ac:dyDescent="0.2">
      <c r="A22" s="163"/>
      <c r="B22" s="392" t="s">
        <v>153</v>
      </c>
      <c r="C22" s="393"/>
      <c r="D22" s="394"/>
      <c r="E22" s="401" t="s">
        <v>1</v>
      </c>
      <c r="F22" s="402"/>
      <c r="G22" s="402"/>
      <c r="H22" s="402"/>
      <c r="I22" s="402"/>
      <c r="J22" s="402"/>
      <c r="K22" s="403"/>
      <c r="L22" s="401" t="s">
        <v>154</v>
      </c>
      <c r="M22" s="402"/>
      <c r="N22" s="402"/>
      <c r="O22" s="402"/>
      <c r="P22" s="403"/>
      <c r="Q22" s="407" t="s">
        <v>155</v>
      </c>
      <c r="R22" s="408"/>
      <c r="S22" s="408"/>
      <c r="T22" s="408"/>
      <c r="U22" s="408"/>
      <c r="V22" s="409"/>
      <c r="W22" s="458" t="s">
        <v>156</v>
      </c>
      <c r="X22" s="393"/>
      <c r="Y22" s="394"/>
      <c r="Z22" s="401" t="s">
        <v>1</v>
      </c>
      <c r="AA22" s="402"/>
      <c r="AB22" s="402"/>
      <c r="AC22" s="402"/>
      <c r="AD22" s="402"/>
      <c r="AE22" s="402"/>
      <c r="AF22" s="402"/>
      <c r="AG22" s="403"/>
      <c r="AH22" s="419" t="s">
        <v>157</v>
      </c>
      <c r="AI22" s="402"/>
      <c r="AJ22" s="402"/>
      <c r="AK22" s="402"/>
      <c r="AL22" s="403"/>
      <c r="AM22" s="419" t="s">
        <v>158</v>
      </c>
      <c r="AN22" s="420"/>
      <c r="AO22" s="420"/>
      <c r="AP22" s="420"/>
      <c r="AQ22" s="420"/>
      <c r="AR22" s="421"/>
      <c r="AS22" s="407" t="s">
        <v>155</v>
      </c>
      <c r="AT22" s="408"/>
      <c r="AU22" s="408"/>
      <c r="AV22" s="408"/>
      <c r="AW22" s="408"/>
      <c r="AX22" s="425"/>
      <c r="AY22" s="442" t="s">
        <v>159</v>
      </c>
      <c r="AZ22" s="443"/>
      <c r="BA22" s="443"/>
      <c r="BB22" s="443"/>
      <c r="BC22" s="443"/>
      <c r="BD22" s="443"/>
      <c r="BE22" s="443"/>
      <c r="BF22" s="443"/>
      <c r="BG22" s="443"/>
      <c r="BH22" s="443"/>
      <c r="BI22" s="443"/>
      <c r="BJ22" s="443"/>
      <c r="BK22" s="443"/>
      <c r="BL22" s="443"/>
      <c r="BM22" s="444"/>
      <c r="BN22" s="445">
        <v>45722359</v>
      </c>
      <c r="BO22" s="446"/>
      <c r="BP22" s="446"/>
      <c r="BQ22" s="446"/>
      <c r="BR22" s="446"/>
      <c r="BS22" s="446"/>
      <c r="BT22" s="446"/>
      <c r="BU22" s="447"/>
      <c r="BV22" s="445">
        <v>44795190</v>
      </c>
      <c r="BW22" s="446"/>
      <c r="BX22" s="446"/>
      <c r="BY22" s="446"/>
      <c r="BZ22" s="446"/>
      <c r="CA22" s="446"/>
      <c r="CB22" s="446"/>
      <c r="CC22" s="447"/>
      <c r="CD22" s="176"/>
      <c r="CE22" s="448"/>
      <c r="CF22" s="448"/>
      <c r="CG22" s="448"/>
      <c r="CH22" s="448"/>
      <c r="CI22" s="448"/>
      <c r="CJ22" s="448"/>
      <c r="CK22" s="448"/>
      <c r="CL22" s="448"/>
      <c r="CM22" s="448"/>
      <c r="CN22" s="448"/>
      <c r="CO22" s="448"/>
      <c r="CP22" s="448"/>
      <c r="CQ22" s="448"/>
      <c r="CR22" s="448"/>
      <c r="CS22" s="449"/>
      <c r="CT22" s="413"/>
      <c r="CU22" s="414"/>
      <c r="CV22" s="414"/>
      <c r="CW22" s="414"/>
      <c r="CX22" s="414"/>
      <c r="CY22" s="414"/>
      <c r="CZ22" s="414"/>
      <c r="DA22" s="415"/>
      <c r="DB22" s="413"/>
      <c r="DC22" s="414"/>
      <c r="DD22" s="414"/>
      <c r="DE22" s="414"/>
      <c r="DF22" s="414"/>
      <c r="DG22" s="414"/>
      <c r="DH22" s="414"/>
      <c r="DI22" s="415"/>
    </row>
    <row r="23" spans="1:113" ht="18.75" customHeight="1" x14ac:dyDescent="0.2">
      <c r="A23" s="163"/>
      <c r="B23" s="395"/>
      <c r="C23" s="396"/>
      <c r="D23" s="397"/>
      <c r="E23" s="404"/>
      <c r="F23" s="405"/>
      <c r="G23" s="405"/>
      <c r="H23" s="405"/>
      <c r="I23" s="405"/>
      <c r="J23" s="405"/>
      <c r="K23" s="406"/>
      <c r="L23" s="404"/>
      <c r="M23" s="405"/>
      <c r="N23" s="405"/>
      <c r="O23" s="405"/>
      <c r="P23" s="406"/>
      <c r="Q23" s="410"/>
      <c r="R23" s="411"/>
      <c r="S23" s="411"/>
      <c r="T23" s="411"/>
      <c r="U23" s="411"/>
      <c r="V23" s="412"/>
      <c r="W23" s="459"/>
      <c r="X23" s="396"/>
      <c r="Y23" s="397"/>
      <c r="Z23" s="404"/>
      <c r="AA23" s="405"/>
      <c r="AB23" s="405"/>
      <c r="AC23" s="405"/>
      <c r="AD23" s="405"/>
      <c r="AE23" s="405"/>
      <c r="AF23" s="405"/>
      <c r="AG23" s="406"/>
      <c r="AH23" s="404"/>
      <c r="AI23" s="405"/>
      <c r="AJ23" s="405"/>
      <c r="AK23" s="405"/>
      <c r="AL23" s="406"/>
      <c r="AM23" s="422"/>
      <c r="AN23" s="423"/>
      <c r="AO23" s="423"/>
      <c r="AP23" s="423"/>
      <c r="AQ23" s="423"/>
      <c r="AR23" s="424"/>
      <c r="AS23" s="410"/>
      <c r="AT23" s="411"/>
      <c r="AU23" s="411"/>
      <c r="AV23" s="411"/>
      <c r="AW23" s="411"/>
      <c r="AX23" s="426"/>
      <c r="AY23" s="430" t="s">
        <v>160</v>
      </c>
      <c r="AZ23" s="431"/>
      <c r="BA23" s="431"/>
      <c r="BB23" s="431"/>
      <c r="BC23" s="431"/>
      <c r="BD23" s="431"/>
      <c r="BE23" s="431"/>
      <c r="BF23" s="431"/>
      <c r="BG23" s="431"/>
      <c r="BH23" s="431"/>
      <c r="BI23" s="431"/>
      <c r="BJ23" s="431"/>
      <c r="BK23" s="431"/>
      <c r="BL23" s="431"/>
      <c r="BM23" s="432"/>
      <c r="BN23" s="416">
        <v>20556966</v>
      </c>
      <c r="BO23" s="417"/>
      <c r="BP23" s="417"/>
      <c r="BQ23" s="417"/>
      <c r="BR23" s="417"/>
      <c r="BS23" s="417"/>
      <c r="BT23" s="417"/>
      <c r="BU23" s="418"/>
      <c r="BV23" s="416">
        <v>21969302</v>
      </c>
      <c r="BW23" s="417"/>
      <c r="BX23" s="417"/>
      <c r="BY23" s="417"/>
      <c r="BZ23" s="417"/>
      <c r="CA23" s="417"/>
      <c r="CB23" s="417"/>
      <c r="CC23" s="418"/>
      <c r="CD23" s="176"/>
      <c r="CE23" s="448"/>
      <c r="CF23" s="448"/>
      <c r="CG23" s="448"/>
      <c r="CH23" s="448"/>
      <c r="CI23" s="448"/>
      <c r="CJ23" s="448"/>
      <c r="CK23" s="448"/>
      <c r="CL23" s="448"/>
      <c r="CM23" s="448"/>
      <c r="CN23" s="448"/>
      <c r="CO23" s="448"/>
      <c r="CP23" s="448"/>
      <c r="CQ23" s="448"/>
      <c r="CR23" s="448"/>
      <c r="CS23" s="449"/>
      <c r="CT23" s="413"/>
      <c r="CU23" s="414"/>
      <c r="CV23" s="414"/>
      <c r="CW23" s="414"/>
      <c r="CX23" s="414"/>
      <c r="CY23" s="414"/>
      <c r="CZ23" s="414"/>
      <c r="DA23" s="415"/>
      <c r="DB23" s="413"/>
      <c r="DC23" s="414"/>
      <c r="DD23" s="414"/>
      <c r="DE23" s="414"/>
      <c r="DF23" s="414"/>
      <c r="DG23" s="414"/>
      <c r="DH23" s="414"/>
      <c r="DI23" s="415"/>
    </row>
    <row r="24" spans="1:113" ht="18.75" customHeight="1" thickBot="1" x14ac:dyDescent="0.25">
      <c r="A24" s="163"/>
      <c r="B24" s="395"/>
      <c r="C24" s="396"/>
      <c r="D24" s="397"/>
      <c r="E24" s="372" t="s">
        <v>161</v>
      </c>
      <c r="F24" s="373"/>
      <c r="G24" s="373"/>
      <c r="H24" s="373"/>
      <c r="I24" s="373"/>
      <c r="J24" s="373"/>
      <c r="K24" s="374"/>
      <c r="L24" s="369">
        <v>1</v>
      </c>
      <c r="M24" s="370"/>
      <c r="N24" s="370"/>
      <c r="O24" s="370"/>
      <c r="P24" s="371"/>
      <c r="Q24" s="369">
        <v>8670</v>
      </c>
      <c r="R24" s="370"/>
      <c r="S24" s="370"/>
      <c r="T24" s="370"/>
      <c r="U24" s="370"/>
      <c r="V24" s="371"/>
      <c r="W24" s="459"/>
      <c r="X24" s="396"/>
      <c r="Y24" s="397"/>
      <c r="Z24" s="372" t="s">
        <v>162</v>
      </c>
      <c r="AA24" s="373"/>
      <c r="AB24" s="373"/>
      <c r="AC24" s="373"/>
      <c r="AD24" s="373"/>
      <c r="AE24" s="373"/>
      <c r="AF24" s="373"/>
      <c r="AG24" s="374"/>
      <c r="AH24" s="369">
        <v>650</v>
      </c>
      <c r="AI24" s="370"/>
      <c r="AJ24" s="370"/>
      <c r="AK24" s="370"/>
      <c r="AL24" s="371"/>
      <c r="AM24" s="369">
        <v>2047500</v>
      </c>
      <c r="AN24" s="370"/>
      <c r="AO24" s="370"/>
      <c r="AP24" s="370"/>
      <c r="AQ24" s="370"/>
      <c r="AR24" s="371"/>
      <c r="AS24" s="369">
        <v>3150</v>
      </c>
      <c r="AT24" s="370"/>
      <c r="AU24" s="370"/>
      <c r="AV24" s="370"/>
      <c r="AW24" s="370"/>
      <c r="AX24" s="429"/>
      <c r="AY24" s="389" t="s">
        <v>163</v>
      </c>
      <c r="AZ24" s="390"/>
      <c r="BA24" s="390"/>
      <c r="BB24" s="390"/>
      <c r="BC24" s="390"/>
      <c r="BD24" s="390"/>
      <c r="BE24" s="390"/>
      <c r="BF24" s="390"/>
      <c r="BG24" s="390"/>
      <c r="BH24" s="390"/>
      <c r="BI24" s="390"/>
      <c r="BJ24" s="390"/>
      <c r="BK24" s="390"/>
      <c r="BL24" s="390"/>
      <c r="BM24" s="391"/>
      <c r="BN24" s="416">
        <v>32706473</v>
      </c>
      <c r="BO24" s="417"/>
      <c r="BP24" s="417"/>
      <c r="BQ24" s="417"/>
      <c r="BR24" s="417"/>
      <c r="BS24" s="417"/>
      <c r="BT24" s="417"/>
      <c r="BU24" s="418"/>
      <c r="BV24" s="416">
        <v>30158432</v>
      </c>
      <c r="BW24" s="417"/>
      <c r="BX24" s="417"/>
      <c r="BY24" s="417"/>
      <c r="BZ24" s="417"/>
      <c r="CA24" s="417"/>
      <c r="CB24" s="417"/>
      <c r="CC24" s="418"/>
      <c r="CD24" s="176"/>
      <c r="CE24" s="448"/>
      <c r="CF24" s="448"/>
      <c r="CG24" s="448"/>
      <c r="CH24" s="448"/>
      <c r="CI24" s="448"/>
      <c r="CJ24" s="448"/>
      <c r="CK24" s="448"/>
      <c r="CL24" s="448"/>
      <c r="CM24" s="448"/>
      <c r="CN24" s="448"/>
      <c r="CO24" s="448"/>
      <c r="CP24" s="448"/>
      <c r="CQ24" s="448"/>
      <c r="CR24" s="448"/>
      <c r="CS24" s="449"/>
      <c r="CT24" s="413"/>
      <c r="CU24" s="414"/>
      <c r="CV24" s="414"/>
      <c r="CW24" s="414"/>
      <c r="CX24" s="414"/>
      <c r="CY24" s="414"/>
      <c r="CZ24" s="414"/>
      <c r="DA24" s="415"/>
      <c r="DB24" s="413"/>
      <c r="DC24" s="414"/>
      <c r="DD24" s="414"/>
      <c r="DE24" s="414"/>
      <c r="DF24" s="414"/>
      <c r="DG24" s="414"/>
      <c r="DH24" s="414"/>
      <c r="DI24" s="415"/>
    </row>
    <row r="25" spans="1:113" ht="18.75" customHeight="1" x14ac:dyDescent="0.2">
      <c r="A25" s="163"/>
      <c r="B25" s="395"/>
      <c r="C25" s="396"/>
      <c r="D25" s="397"/>
      <c r="E25" s="372" t="s">
        <v>164</v>
      </c>
      <c r="F25" s="373"/>
      <c r="G25" s="373"/>
      <c r="H25" s="373"/>
      <c r="I25" s="373"/>
      <c r="J25" s="373"/>
      <c r="K25" s="374"/>
      <c r="L25" s="369">
        <v>1</v>
      </c>
      <c r="M25" s="370"/>
      <c r="N25" s="370"/>
      <c r="O25" s="370"/>
      <c r="P25" s="371"/>
      <c r="Q25" s="369">
        <v>7220</v>
      </c>
      <c r="R25" s="370"/>
      <c r="S25" s="370"/>
      <c r="T25" s="370"/>
      <c r="U25" s="370"/>
      <c r="V25" s="371"/>
      <c r="W25" s="459"/>
      <c r="X25" s="396"/>
      <c r="Y25" s="397"/>
      <c r="Z25" s="372" t="s">
        <v>165</v>
      </c>
      <c r="AA25" s="373"/>
      <c r="AB25" s="373"/>
      <c r="AC25" s="373"/>
      <c r="AD25" s="373"/>
      <c r="AE25" s="373"/>
      <c r="AF25" s="373"/>
      <c r="AG25" s="374"/>
      <c r="AH25" s="369" t="s">
        <v>122</v>
      </c>
      <c r="AI25" s="370"/>
      <c r="AJ25" s="370"/>
      <c r="AK25" s="370"/>
      <c r="AL25" s="371"/>
      <c r="AM25" s="369" t="s">
        <v>122</v>
      </c>
      <c r="AN25" s="370"/>
      <c r="AO25" s="370"/>
      <c r="AP25" s="370"/>
      <c r="AQ25" s="370"/>
      <c r="AR25" s="371"/>
      <c r="AS25" s="369" t="s">
        <v>122</v>
      </c>
      <c r="AT25" s="370"/>
      <c r="AU25" s="370"/>
      <c r="AV25" s="370"/>
      <c r="AW25" s="370"/>
      <c r="AX25" s="429"/>
      <c r="AY25" s="442" t="s">
        <v>166</v>
      </c>
      <c r="AZ25" s="443"/>
      <c r="BA25" s="443"/>
      <c r="BB25" s="443"/>
      <c r="BC25" s="443"/>
      <c r="BD25" s="443"/>
      <c r="BE25" s="443"/>
      <c r="BF25" s="443"/>
      <c r="BG25" s="443"/>
      <c r="BH25" s="443"/>
      <c r="BI25" s="443"/>
      <c r="BJ25" s="443"/>
      <c r="BK25" s="443"/>
      <c r="BL25" s="443"/>
      <c r="BM25" s="444"/>
      <c r="BN25" s="445">
        <v>7101698</v>
      </c>
      <c r="BO25" s="446"/>
      <c r="BP25" s="446"/>
      <c r="BQ25" s="446"/>
      <c r="BR25" s="446"/>
      <c r="BS25" s="446"/>
      <c r="BT25" s="446"/>
      <c r="BU25" s="447"/>
      <c r="BV25" s="445">
        <v>9087548</v>
      </c>
      <c r="BW25" s="446"/>
      <c r="BX25" s="446"/>
      <c r="BY25" s="446"/>
      <c r="BZ25" s="446"/>
      <c r="CA25" s="446"/>
      <c r="CB25" s="446"/>
      <c r="CC25" s="447"/>
      <c r="CD25" s="176"/>
      <c r="CE25" s="448"/>
      <c r="CF25" s="448"/>
      <c r="CG25" s="448"/>
      <c r="CH25" s="448"/>
      <c r="CI25" s="448"/>
      <c r="CJ25" s="448"/>
      <c r="CK25" s="448"/>
      <c r="CL25" s="448"/>
      <c r="CM25" s="448"/>
      <c r="CN25" s="448"/>
      <c r="CO25" s="448"/>
      <c r="CP25" s="448"/>
      <c r="CQ25" s="448"/>
      <c r="CR25" s="448"/>
      <c r="CS25" s="449"/>
      <c r="CT25" s="413"/>
      <c r="CU25" s="414"/>
      <c r="CV25" s="414"/>
      <c r="CW25" s="414"/>
      <c r="CX25" s="414"/>
      <c r="CY25" s="414"/>
      <c r="CZ25" s="414"/>
      <c r="DA25" s="415"/>
      <c r="DB25" s="413"/>
      <c r="DC25" s="414"/>
      <c r="DD25" s="414"/>
      <c r="DE25" s="414"/>
      <c r="DF25" s="414"/>
      <c r="DG25" s="414"/>
      <c r="DH25" s="414"/>
      <c r="DI25" s="415"/>
    </row>
    <row r="26" spans="1:113" ht="18.75" customHeight="1" x14ac:dyDescent="0.2">
      <c r="A26" s="163"/>
      <c r="B26" s="395"/>
      <c r="C26" s="396"/>
      <c r="D26" s="397"/>
      <c r="E26" s="372" t="s">
        <v>167</v>
      </c>
      <c r="F26" s="373"/>
      <c r="G26" s="373"/>
      <c r="H26" s="373"/>
      <c r="I26" s="373"/>
      <c r="J26" s="373"/>
      <c r="K26" s="374"/>
      <c r="L26" s="369">
        <v>1</v>
      </c>
      <c r="M26" s="370"/>
      <c r="N26" s="370"/>
      <c r="O26" s="370"/>
      <c r="P26" s="371"/>
      <c r="Q26" s="369">
        <v>6740</v>
      </c>
      <c r="R26" s="370"/>
      <c r="S26" s="370"/>
      <c r="T26" s="370"/>
      <c r="U26" s="370"/>
      <c r="V26" s="371"/>
      <c r="W26" s="459"/>
      <c r="X26" s="396"/>
      <c r="Y26" s="397"/>
      <c r="Z26" s="372" t="s">
        <v>168</v>
      </c>
      <c r="AA26" s="427"/>
      <c r="AB26" s="427"/>
      <c r="AC26" s="427"/>
      <c r="AD26" s="427"/>
      <c r="AE26" s="427"/>
      <c r="AF26" s="427"/>
      <c r="AG26" s="428"/>
      <c r="AH26" s="369">
        <v>10</v>
      </c>
      <c r="AI26" s="370"/>
      <c r="AJ26" s="370"/>
      <c r="AK26" s="370"/>
      <c r="AL26" s="371"/>
      <c r="AM26" s="369">
        <v>27230</v>
      </c>
      <c r="AN26" s="370"/>
      <c r="AO26" s="370"/>
      <c r="AP26" s="370"/>
      <c r="AQ26" s="370"/>
      <c r="AR26" s="371"/>
      <c r="AS26" s="369">
        <v>2723</v>
      </c>
      <c r="AT26" s="370"/>
      <c r="AU26" s="370"/>
      <c r="AV26" s="370"/>
      <c r="AW26" s="370"/>
      <c r="AX26" s="429"/>
      <c r="AY26" s="456" t="s">
        <v>169</v>
      </c>
      <c r="AZ26" s="376"/>
      <c r="BA26" s="376"/>
      <c r="BB26" s="376"/>
      <c r="BC26" s="376"/>
      <c r="BD26" s="376"/>
      <c r="BE26" s="376"/>
      <c r="BF26" s="376"/>
      <c r="BG26" s="376"/>
      <c r="BH26" s="376"/>
      <c r="BI26" s="376"/>
      <c r="BJ26" s="376"/>
      <c r="BK26" s="376"/>
      <c r="BL26" s="376"/>
      <c r="BM26" s="457"/>
      <c r="BN26" s="416" t="s">
        <v>122</v>
      </c>
      <c r="BO26" s="417"/>
      <c r="BP26" s="417"/>
      <c r="BQ26" s="417"/>
      <c r="BR26" s="417"/>
      <c r="BS26" s="417"/>
      <c r="BT26" s="417"/>
      <c r="BU26" s="418"/>
      <c r="BV26" s="416" t="s">
        <v>122</v>
      </c>
      <c r="BW26" s="417"/>
      <c r="BX26" s="417"/>
      <c r="BY26" s="417"/>
      <c r="BZ26" s="417"/>
      <c r="CA26" s="417"/>
      <c r="CB26" s="417"/>
      <c r="CC26" s="418"/>
      <c r="CD26" s="176"/>
      <c r="CE26" s="448"/>
      <c r="CF26" s="448"/>
      <c r="CG26" s="448"/>
      <c r="CH26" s="448"/>
      <c r="CI26" s="448"/>
      <c r="CJ26" s="448"/>
      <c r="CK26" s="448"/>
      <c r="CL26" s="448"/>
      <c r="CM26" s="448"/>
      <c r="CN26" s="448"/>
      <c r="CO26" s="448"/>
      <c r="CP26" s="448"/>
      <c r="CQ26" s="448"/>
      <c r="CR26" s="448"/>
      <c r="CS26" s="449"/>
      <c r="CT26" s="413"/>
      <c r="CU26" s="414"/>
      <c r="CV26" s="414"/>
      <c r="CW26" s="414"/>
      <c r="CX26" s="414"/>
      <c r="CY26" s="414"/>
      <c r="CZ26" s="414"/>
      <c r="DA26" s="415"/>
      <c r="DB26" s="413"/>
      <c r="DC26" s="414"/>
      <c r="DD26" s="414"/>
      <c r="DE26" s="414"/>
      <c r="DF26" s="414"/>
      <c r="DG26" s="414"/>
      <c r="DH26" s="414"/>
      <c r="DI26" s="415"/>
    </row>
    <row r="27" spans="1:113" ht="18.75" customHeight="1" thickBot="1" x14ac:dyDescent="0.25">
      <c r="A27" s="163"/>
      <c r="B27" s="395"/>
      <c r="C27" s="396"/>
      <c r="D27" s="397"/>
      <c r="E27" s="372" t="s">
        <v>170</v>
      </c>
      <c r="F27" s="373"/>
      <c r="G27" s="373"/>
      <c r="H27" s="373"/>
      <c r="I27" s="373"/>
      <c r="J27" s="373"/>
      <c r="K27" s="374"/>
      <c r="L27" s="369">
        <v>1</v>
      </c>
      <c r="M27" s="370"/>
      <c r="N27" s="370"/>
      <c r="O27" s="370"/>
      <c r="P27" s="371"/>
      <c r="Q27" s="369">
        <v>4500</v>
      </c>
      <c r="R27" s="370"/>
      <c r="S27" s="370"/>
      <c r="T27" s="370"/>
      <c r="U27" s="370"/>
      <c r="V27" s="371"/>
      <c r="W27" s="459"/>
      <c r="X27" s="396"/>
      <c r="Y27" s="397"/>
      <c r="Z27" s="372" t="s">
        <v>171</v>
      </c>
      <c r="AA27" s="373"/>
      <c r="AB27" s="373"/>
      <c r="AC27" s="373"/>
      <c r="AD27" s="373"/>
      <c r="AE27" s="373"/>
      <c r="AF27" s="373"/>
      <c r="AG27" s="374"/>
      <c r="AH27" s="369">
        <v>15</v>
      </c>
      <c r="AI27" s="370"/>
      <c r="AJ27" s="370"/>
      <c r="AK27" s="370"/>
      <c r="AL27" s="371"/>
      <c r="AM27" s="369">
        <v>61680</v>
      </c>
      <c r="AN27" s="370"/>
      <c r="AO27" s="370"/>
      <c r="AP27" s="370"/>
      <c r="AQ27" s="370"/>
      <c r="AR27" s="371"/>
      <c r="AS27" s="369">
        <v>4112</v>
      </c>
      <c r="AT27" s="370"/>
      <c r="AU27" s="370"/>
      <c r="AV27" s="370"/>
      <c r="AW27" s="370"/>
      <c r="AX27" s="429"/>
      <c r="AY27" s="453" t="s">
        <v>172</v>
      </c>
      <c r="AZ27" s="454"/>
      <c r="BA27" s="454"/>
      <c r="BB27" s="454"/>
      <c r="BC27" s="454"/>
      <c r="BD27" s="454"/>
      <c r="BE27" s="454"/>
      <c r="BF27" s="454"/>
      <c r="BG27" s="454"/>
      <c r="BH27" s="454"/>
      <c r="BI27" s="454"/>
      <c r="BJ27" s="454"/>
      <c r="BK27" s="454"/>
      <c r="BL27" s="454"/>
      <c r="BM27" s="455"/>
      <c r="BN27" s="450">
        <v>199650</v>
      </c>
      <c r="BO27" s="451"/>
      <c r="BP27" s="451"/>
      <c r="BQ27" s="451"/>
      <c r="BR27" s="451"/>
      <c r="BS27" s="451"/>
      <c r="BT27" s="451"/>
      <c r="BU27" s="452"/>
      <c r="BV27" s="450">
        <v>199650</v>
      </c>
      <c r="BW27" s="451"/>
      <c r="BX27" s="451"/>
      <c r="BY27" s="451"/>
      <c r="BZ27" s="451"/>
      <c r="CA27" s="451"/>
      <c r="CB27" s="451"/>
      <c r="CC27" s="452"/>
      <c r="CD27" s="178"/>
      <c r="CE27" s="448"/>
      <c r="CF27" s="448"/>
      <c r="CG27" s="448"/>
      <c r="CH27" s="448"/>
      <c r="CI27" s="448"/>
      <c r="CJ27" s="448"/>
      <c r="CK27" s="448"/>
      <c r="CL27" s="448"/>
      <c r="CM27" s="448"/>
      <c r="CN27" s="448"/>
      <c r="CO27" s="448"/>
      <c r="CP27" s="448"/>
      <c r="CQ27" s="448"/>
      <c r="CR27" s="448"/>
      <c r="CS27" s="449"/>
      <c r="CT27" s="413"/>
      <c r="CU27" s="414"/>
      <c r="CV27" s="414"/>
      <c r="CW27" s="414"/>
      <c r="CX27" s="414"/>
      <c r="CY27" s="414"/>
      <c r="CZ27" s="414"/>
      <c r="DA27" s="415"/>
      <c r="DB27" s="413"/>
      <c r="DC27" s="414"/>
      <c r="DD27" s="414"/>
      <c r="DE27" s="414"/>
      <c r="DF27" s="414"/>
      <c r="DG27" s="414"/>
      <c r="DH27" s="414"/>
      <c r="DI27" s="415"/>
    </row>
    <row r="28" spans="1:113" ht="18.75" customHeight="1" x14ac:dyDescent="0.2">
      <c r="A28" s="163"/>
      <c r="B28" s="395"/>
      <c r="C28" s="396"/>
      <c r="D28" s="397"/>
      <c r="E28" s="372" t="s">
        <v>173</v>
      </c>
      <c r="F28" s="373"/>
      <c r="G28" s="373"/>
      <c r="H28" s="373"/>
      <c r="I28" s="373"/>
      <c r="J28" s="373"/>
      <c r="K28" s="374"/>
      <c r="L28" s="369">
        <v>1</v>
      </c>
      <c r="M28" s="370"/>
      <c r="N28" s="370"/>
      <c r="O28" s="370"/>
      <c r="P28" s="371"/>
      <c r="Q28" s="369">
        <v>3900</v>
      </c>
      <c r="R28" s="370"/>
      <c r="S28" s="370"/>
      <c r="T28" s="370"/>
      <c r="U28" s="370"/>
      <c r="V28" s="371"/>
      <c r="W28" s="459"/>
      <c r="X28" s="396"/>
      <c r="Y28" s="397"/>
      <c r="Z28" s="372" t="s">
        <v>174</v>
      </c>
      <c r="AA28" s="373"/>
      <c r="AB28" s="373"/>
      <c r="AC28" s="373"/>
      <c r="AD28" s="373"/>
      <c r="AE28" s="373"/>
      <c r="AF28" s="373"/>
      <c r="AG28" s="374"/>
      <c r="AH28" s="369" t="s">
        <v>122</v>
      </c>
      <c r="AI28" s="370"/>
      <c r="AJ28" s="370"/>
      <c r="AK28" s="370"/>
      <c r="AL28" s="371"/>
      <c r="AM28" s="369" t="s">
        <v>122</v>
      </c>
      <c r="AN28" s="370"/>
      <c r="AO28" s="370"/>
      <c r="AP28" s="370"/>
      <c r="AQ28" s="370"/>
      <c r="AR28" s="371"/>
      <c r="AS28" s="369" t="s">
        <v>122</v>
      </c>
      <c r="AT28" s="370"/>
      <c r="AU28" s="370"/>
      <c r="AV28" s="370"/>
      <c r="AW28" s="370"/>
      <c r="AX28" s="429"/>
      <c r="AY28" s="433" t="s">
        <v>175</v>
      </c>
      <c r="AZ28" s="434"/>
      <c r="BA28" s="434"/>
      <c r="BB28" s="435"/>
      <c r="BC28" s="442" t="s">
        <v>46</v>
      </c>
      <c r="BD28" s="443"/>
      <c r="BE28" s="443"/>
      <c r="BF28" s="443"/>
      <c r="BG28" s="443"/>
      <c r="BH28" s="443"/>
      <c r="BI28" s="443"/>
      <c r="BJ28" s="443"/>
      <c r="BK28" s="443"/>
      <c r="BL28" s="443"/>
      <c r="BM28" s="444"/>
      <c r="BN28" s="445">
        <v>3668619</v>
      </c>
      <c r="BO28" s="446"/>
      <c r="BP28" s="446"/>
      <c r="BQ28" s="446"/>
      <c r="BR28" s="446"/>
      <c r="BS28" s="446"/>
      <c r="BT28" s="446"/>
      <c r="BU28" s="447"/>
      <c r="BV28" s="445">
        <v>4240099</v>
      </c>
      <c r="BW28" s="446"/>
      <c r="BX28" s="446"/>
      <c r="BY28" s="446"/>
      <c r="BZ28" s="446"/>
      <c r="CA28" s="446"/>
      <c r="CB28" s="446"/>
      <c r="CC28" s="447"/>
      <c r="CD28" s="176"/>
      <c r="CE28" s="448"/>
      <c r="CF28" s="448"/>
      <c r="CG28" s="448"/>
      <c r="CH28" s="448"/>
      <c r="CI28" s="448"/>
      <c r="CJ28" s="448"/>
      <c r="CK28" s="448"/>
      <c r="CL28" s="448"/>
      <c r="CM28" s="448"/>
      <c r="CN28" s="448"/>
      <c r="CO28" s="448"/>
      <c r="CP28" s="448"/>
      <c r="CQ28" s="448"/>
      <c r="CR28" s="448"/>
      <c r="CS28" s="449"/>
      <c r="CT28" s="413"/>
      <c r="CU28" s="414"/>
      <c r="CV28" s="414"/>
      <c r="CW28" s="414"/>
      <c r="CX28" s="414"/>
      <c r="CY28" s="414"/>
      <c r="CZ28" s="414"/>
      <c r="DA28" s="415"/>
      <c r="DB28" s="413"/>
      <c r="DC28" s="414"/>
      <c r="DD28" s="414"/>
      <c r="DE28" s="414"/>
      <c r="DF28" s="414"/>
      <c r="DG28" s="414"/>
      <c r="DH28" s="414"/>
      <c r="DI28" s="415"/>
    </row>
    <row r="29" spans="1:113" ht="18.75" customHeight="1" x14ac:dyDescent="0.2">
      <c r="A29" s="163"/>
      <c r="B29" s="395"/>
      <c r="C29" s="396"/>
      <c r="D29" s="397"/>
      <c r="E29" s="372" t="s">
        <v>176</v>
      </c>
      <c r="F29" s="373"/>
      <c r="G29" s="373"/>
      <c r="H29" s="373"/>
      <c r="I29" s="373"/>
      <c r="J29" s="373"/>
      <c r="K29" s="374"/>
      <c r="L29" s="369">
        <v>22</v>
      </c>
      <c r="M29" s="370"/>
      <c r="N29" s="370"/>
      <c r="O29" s="370"/>
      <c r="P29" s="371"/>
      <c r="Q29" s="369">
        <v>3500</v>
      </c>
      <c r="R29" s="370"/>
      <c r="S29" s="370"/>
      <c r="T29" s="370"/>
      <c r="U29" s="370"/>
      <c r="V29" s="371"/>
      <c r="W29" s="460"/>
      <c r="X29" s="461"/>
      <c r="Y29" s="462"/>
      <c r="Z29" s="372" t="s">
        <v>177</v>
      </c>
      <c r="AA29" s="373"/>
      <c r="AB29" s="373"/>
      <c r="AC29" s="373"/>
      <c r="AD29" s="373"/>
      <c r="AE29" s="373"/>
      <c r="AF29" s="373"/>
      <c r="AG29" s="374"/>
      <c r="AH29" s="369">
        <v>665</v>
      </c>
      <c r="AI29" s="370"/>
      <c r="AJ29" s="370"/>
      <c r="AK29" s="370"/>
      <c r="AL29" s="371"/>
      <c r="AM29" s="369">
        <v>2109180</v>
      </c>
      <c r="AN29" s="370"/>
      <c r="AO29" s="370"/>
      <c r="AP29" s="370"/>
      <c r="AQ29" s="370"/>
      <c r="AR29" s="371"/>
      <c r="AS29" s="369">
        <v>3172</v>
      </c>
      <c r="AT29" s="370"/>
      <c r="AU29" s="370"/>
      <c r="AV29" s="370"/>
      <c r="AW29" s="370"/>
      <c r="AX29" s="429"/>
      <c r="AY29" s="436"/>
      <c r="AZ29" s="437"/>
      <c r="BA29" s="437"/>
      <c r="BB29" s="438"/>
      <c r="BC29" s="430" t="s">
        <v>178</v>
      </c>
      <c r="BD29" s="431"/>
      <c r="BE29" s="431"/>
      <c r="BF29" s="431"/>
      <c r="BG29" s="431"/>
      <c r="BH29" s="431"/>
      <c r="BI29" s="431"/>
      <c r="BJ29" s="431"/>
      <c r="BK29" s="431"/>
      <c r="BL29" s="431"/>
      <c r="BM29" s="432"/>
      <c r="BN29" s="416">
        <v>602943</v>
      </c>
      <c r="BO29" s="417"/>
      <c r="BP29" s="417"/>
      <c r="BQ29" s="417"/>
      <c r="BR29" s="417"/>
      <c r="BS29" s="417"/>
      <c r="BT29" s="417"/>
      <c r="BU29" s="418"/>
      <c r="BV29" s="416">
        <v>536931</v>
      </c>
      <c r="BW29" s="417"/>
      <c r="BX29" s="417"/>
      <c r="BY29" s="417"/>
      <c r="BZ29" s="417"/>
      <c r="CA29" s="417"/>
      <c r="CB29" s="417"/>
      <c r="CC29" s="418"/>
      <c r="CD29" s="178"/>
      <c r="CE29" s="448"/>
      <c r="CF29" s="448"/>
      <c r="CG29" s="448"/>
      <c r="CH29" s="448"/>
      <c r="CI29" s="448"/>
      <c r="CJ29" s="448"/>
      <c r="CK29" s="448"/>
      <c r="CL29" s="448"/>
      <c r="CM29" s="448"/>
      <c r="CN29" s="448"/>
      <c r="CO29" s="448"/>
      <c r="CP29" s="448"/>
      <c r="CQ29" s="448"/>
      <c r="CR29" s="448"/>
      <c r="CS29" s="449"/>
      <c r="CT29" s="413"/>
      <c r="CU29" s="414"/>
      <c r="CV29" s="414"/>
      <c r="CW29" s="414"/>
      <c r="CX29" s="414"/>
      <c r="CY29" s="414"/>
      <c r="CZ29" s="414"/>
      <c r="DA29" s="415"/>
      <c r="DB29" s="413"/>
      <c r="DC29" s="414"/>
      <c r="DD29" s="414"/>
      <c r="DE29" s="414"/>
      <c r="DF29" s="414"/>
      <c r="DG29" s="414"/>
      <c r="DH29" s="414"/>
      <c r="DI29" s="415"/>
    </row>
    <row r="30" spans="1:113" ht="18.75" customHeight="1" thickBot="1" x14ac:dyDescent="0.25">
      <c r="A30" s="163"/>
      <c r="B30" s="398"/>
      <c r="C30" s="399"/>
      <c r="D30" s="400"/>
      <c r="E30" s="377"/>
      <c r="F30" s="378"/>
      <c r="G30" s="378"/>
      <c r="H30" s="378"/>
      <c r="I30" s="378"/>
      <c r="J30" s="378"/>
      <c r="K30" s="379"/>
      <c r="L30" s="380"/>
      <c r="M30" s="381"/>
      <c r="N30" s="381"/>
      <c r="O30" s="381"/>
      <c r="P30" s="382"/>
      <c r="Q30" s="380"/>
      <c r="R30" s="381"/>
      <c r="S30" s="381"/>
      <c r="T30" s="381"/>
      <c r="U30" s="381"/>
      <c r="V30" s="382"/>
      <c r="W30" s="383" t="s">
        <v>179</v>
      </c>
      <c r="X30" s="384"/>
      <c r="Y30" s="384"/>
      <c r="Z30" s="384"/>
      <c r="AA30" s="384"/>
      <c r="AB30" s="384"/>
      <c r="AC30" s="384"/>
      <c r="AD30" s="384"/>
      <c r="AE30" s="384"/>
      <c r="AF30" s="384"/>
      <c r="AG30" s="385"/>
      <c r="AH30" s="386">
        <v>97.1</v>
      </c>
      <c r="AI30" s="387"/>
      <c r="AJ30" s="387"/>
      <c r="AK30" s="387"/>
      <c r="AL30" s="387"/>
      <c r="AM30" s="387"/>
      <c r="AN30" s="387"/>
      <c r="AO30" s="387"/>
      <c r="AP30" s="387"/>
      <c r="AQ30" s="387"/>
      <c r="AR30" s="387"/>
      <c r="AS30" s="387"/>
      <c r="AT30" s="387"/>
      <c r="AU30" s="387"/>
      <c r="AV30" s="387"/>
      <c r="AW30" s="387"/>
      <c r="AX30" s="388"/>
      <c r="AY30" s="439"/>
      <c r="AZ30" s="440"/>
      <c r="BA30" s="440"/>
      <c r="BB30" s="441"/>
      <c r="BC30" s="389" t="s">
        <v>48</v>
      </c>
      <c r="BD30" s="390"/>
      <c r="BE30" s="390"/>
      <c r="BF30" s="390"/>
      <c r="BG30" s="390"/>
      <c r="BH30" s="390"/>
      <c r="BI30" s="390"/>
      <c r="BJ30" s="390"/>
      <c r="BK30" s="390"/>
      <c r="BL30" s="390"/>
      <c r="BM30" s="391"/>
      <c r="BN30" s="450">
        <v>4243035</v>
      </c>
      <c r="BO30" s="451"/>
      <c r="BP30" s="451"/>
      <c r="BQ30" s="451"/>
      <c r="BR30" s="451"/>
      <c r="BS30" s="451"/>
      <c r="BT30" s="451"/>
      <c r="BU30" s="452"/>
      <c r="BV30" s="450">
        <v>4391236</v>
      </c>
      <c r="BW30" s="451"/>
      <c r="BX30" s="451"/>
      <c r="BY30" s="451"/>
      <c r="BZ30" s="451"/>
      <c r="CA30" s="451"/>
      <c r="CB30" s="451"/>
      <c r="CC30" s="45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75" t="s">
        <v>180</v>
      </c>
      <c r="D32" s="375"/>
      <c r="E32" s="375"/>
      <c r="F32" s="375"/>
      <c r="G32" s="375"/>
      <c r="H32" s="375"/>
      <c r="I32" s="375"/>
      <c r="J32" s="375"/>
      <c r="K32" s="375"/>
      <c r="L32" s="375"/>
      <c r="M32" s="375"/>
      <c r="N32" s="375"/>
      <c r="O32" s="375"/>
      <c r="P32" s="375"/>
      <c r="Q32" s="375"/>
      <c r="R32" s="375"/>
      <c r="S32" s="375"/>
      <c r="U32" s="376" t="s">
        <v>181</v>
      </c>
      <c r="V32" s="376"/>
      <c r="W32" s="376"/>
      <c r="X32" s="376"/>
      <c r="Y32" s="376"/>
      <c r="Z32" s="376"/>
      <c r="AA32" s="376"/>
      <c r="AB32" s="376"/>
      <c r="AC32" s="376"/>
      <c r="AD32" s="376"/>
      <c r="AE32" s="376"/>
      <c r="AF32" s="376"/>
      <c r="AG32" s="376"/>
      <c r="AH32" s="376"/>
      <c r="AI32" s="376"/>
      <c r="AJ32" s="376"/>
      <c r="AK32" s="376"/>
      <c r="AM32" s="376" t="s">
        <v>182</v>
      </c>
      <c r="AN32" s="376"/>
      <c r="AO32" s="376"/>
      <c r="AP32" s="376"/>
      <c r="AQ32" s="376"/>
      <c r="AR32" s="376"/>
      <c r="AS32" s="376"/>
      <c r="AT32" s="376"/>
      <c r="AU32" s="376"/>
      <c r="AV32" s="376"/>
      <c r="AW32" s="376"/>
      <c r="AX32" s="376"/>
      <c r="AY32" s="376"/>
      <c r="AZ32" s="376"/>
      <c r="BA32" s="376"/>
      <c r="BB32" s="376"/>
      <c r="BC32" s="376"/>
      <c r="BE32" s="376" t="s">
        <v>183</v>
      </c>
      <c r="BF32" s="376"/>
      <c r="BG32" s="376"/>
      <c r="BH32" s="376"/>
      <c r="BI32" s="376"/>
      <c r="BJ32" s="376"/>
      <c r="BK32" s="376"/>
      <c r="BL32" s="376"/>
      <c r="BM32" s="376"/>
      <c r="BN32" s="376"/>
      <c r="BO32" s="376"/>
      <c r="BP32" s="376"/>
      <c r="BQ32" s="376"/>
      <c r="BR32" s="376"/>
      <c r="BS32" s="376"/>
      <c r="BT32" s="376"/>
      <c r="BU32" s="376"/>
      <c r="BW32" s="376" t="s">
        <v>184</v>
      </c>
      <c r="BX32" s="376"/>
      <c r="BY32" s="376"/>
      <c r="BZ32" s="376"/>
      <c r="CA32" s="376"/>
      <c r="CB32" s="376"/>
      <c r="CC32" s="376"/>
      <c r="CD32" s="376"/>
      <c r="CE32" s="376"/>
      <c r="CF32" s="376"/>
      <c r="CG32" s="376"/>
      <c r="CH32" s="376"/>
      <c r="CI32" s="376"/>
      <c r="CJ32" s="376"/>
      <c r="CK32" s="376"/>
      <c r="CL32" s="376"/>
      <c r="CM32" s="376"/>
      <c r="CO32" s="376" t="s">
        <v>185</v>
      </c>
      <c r="CP32" s="376"/>
      <c r="CQ32" s="376"/>
      <c r="CR32" s="376"/>
      <c r="CS32" s="376"/>
      <c r="CT32" s="376"/>
      <c r="CU32" s="376"/>
      <c r="CV32" s="376"/>
      <c r="CW32" s="376"/>
      <c r="CX32" s="376"/>
      <c r="CY32" s="376"/>
      <c r="CZ32" s="376"/>
      <c r="DA32" s="376"/>
      <c r="DB32" s="376"/>
      <c r="DC32" s="376"/>
      <c r="DD32" s="376"/>
      <c r="DE32" s="376"/>
      <c r="DI32" s="186"/>
    </row>
    <row r="33" spans="1:113" ht="13.5" customHeight="1" x14ac:dyDescent="0.2">
      <c r="A33" s="163"/>
      <c r="B33" s="187"/>
      <c r="C33" s="368" t="s">
        <v>186</v>
      </c>
      <c r="D33" s="368"/>
      <c r="E33" s="367" t="s">
        <v>187</v>
      </c>
      <c r="F33" s="367"/>
      <c r="G33" s="367"/>
      <c r="H33" s="367"/>
      <c r="I33" s="367"/>
      <c r="J33" s="367"/>
      <c r="K33" s="367"/>
      <c r="L33" s="367"/>
      <c r="M33" s="367"/>
      <c r="N33" s="367"/>
      <c r="O33" s="367"/>
      <c r="P33" s="367"/>
      <c r="Q33" s="367"/>
      <c r="R33" s="367"/>
      <c r="S33" s="367"/>
      <c r="T33" s="188"/>
      <c r="U33" s="368" t="s">
        <v>186</v>
      </c>
      <c r="V33" s="368"/>
      <c r="W33" s="367" t="s">
        <v>187</v>
      </c>
      <c r="X33" s="367"/>
      <c r="Y33" s="367"/>
      <c r="Z33" s="367"/>
      <c r="AA33" s="367"/>
      <c r="AB33" s="367"/>
      <c r="AC33" s="367"/>
      <c r="AD33" s="367"/>
      <c r="AE33" s="367"/>
      <c r="AF33" s="367"/>
      <c r="AG33" s="367"/>
      <c r="AH33" s="367"/>
      <c r="AI33" s="367"/>
      <c r="AJ33" s="367"/>
      <c r="AK33" s="367"/>
      <c r="AL33" s="188"/>
      <c r="AM33" s="368" t="s">
        <v>186</v>
      </c>
      <c r="AN33" s="368"/>
      <c r="AO33" s="367" t="s">
        <v>187</v>
      </c>
      <c r="AP33" s="367"/>
      <c r="AQ33" s="367"/>
      <c r="AR33" s="367"/>
      <c r="AS33" s="367"/>
      <c r="AT33" s="367"/>
      <c r="AU33" s="367"/>
      <c r="AV33" s="367"/>
      <c r="AW33" s="367"/>
      <c r="AX33" s="367"/>
      <c r="AY33" s="367"/>
      <c r="AZ33" s="367"/>
      <c r="BA33" s="367"/>
      <c r="BB33" s="367"/>
      <c r="BC33" s="367"/>
      <c r="BD33" s="189"/>
      <c r="BE33" s="367" t="s">
        <v>188</v>
      </c>
      <c r="BF33" s="367"/>
      <c r="BG33" s="367" t="s">
        <v>189</v>
      </c>
      <c r="BH33" s="367"/>
      <c r="BI33" s="367"/>
      <c r="BJ33" s="367"/>
      <c r="BK33" s="367"/>
      <c r="BL33" s="367"/>
      <c r="BM33" s="367"/>
      <c r="BN33" s="367"/>
      <c r="BO33" s="367"/>
      <c r="BP33" s="367"/>
      <c r="BQ33" s="367"/>
      <c r="BR33" s="367"/>
      <c r="BS33" s="367"/>
      <c r="BT33" s="367"/>
      <c r="BU33" s="367"/>
      <c r="BV33" s="189"/>
      <c r="BW33" s="368" t="s">
        <v>188</v>
      </c>
      <c r="BX33" s="368"/>
      <c r="BY33" s="367" t="s">
        <v>190</v>
      </c>
      <c r="BZ33" s="367"/>
      <c r="CA33" s="367"/>
      <c r="CB33" s="367"/>
      <c r="CC33" s="367"/>
      <c r="CD33" s="367"/>
      <c r="CE33" s="367"/>
      <c r="CF33" s="367"/>
      <c r="CG33" s="367"/>
      <c r="CH33" s="367"/>
      <c r="CI33" s="367"/>
      <c r="CJ33" s="367"/>
      <c r="CK33" s="367"/>
      <c r="CL33" s="367"/>
      <c r="CM33" s="367"/>
      <c r="CN33" s="188"/>
      <c r="CO33" s="368" t="s">
        <v>186</v>
      </c>
      <c r="CP33" s="368"/>
      <c r="CQ33" s="367" t="s">
        <v>191</v>
      </c>
      <c r="CR33" s="367"/>
      <c r="CS33" s="367"/>
      <c r="CT33" s="367"/>
      <c r="CU33" s="367"/>
      <c r="CV33" s="367"/>
      <c r="CW33" s="367"/>
      <c r="CX33" s="367"/>
      <c r="CY33" s="367"/>
      <c r="CZ33" s="367"/>
      <c r="DA33" s="367"/>
      <c r="DB33" s="367"/>
      <c r="DC33" s="367"/>
      <c r="DD33" s="367"/>
      <c r="DE33" s="367"/>
      <c r="DF33" s="188"/>
      <c r="DG33" s="366" t="s">
        <v>192</v>
      </c>
      <c r="DH33" s="366"/>
      <c r="DI33" s="190"/>
    </row>
    <row r="34" spans="1:113" ht="32.25" customHeight="1" x14ac:dyDescent="0.2">
      <c r="A34" s="163"/>
      <c r="B34" s="187"/>
      <c r="C34" s="364">
        <f>IF(E34="","",1)</f>
        <v>1</v>
      </c>
      <c r="D34" s="364"/>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63"/>
      <c r="U34" s="364">
        <f>IF(W34="","",MAX(C34:D43)+1)</f>
        <v>3</v>
      </c>
      <c r="V34" s="364"/>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63"/>
      <c r="AM34" s="364">
        <f>IF(AO34="","",MAX(C34:D43,U34:V43)+1)</f>
        <v>6</v>
      </c>
      <c r="AN34" s="364"/>
      <c r="AO34" s="365" t="str">
        <f>IF('各会計、関係団体の財政状況及び健全化判断比率'!B31="","",'各会計、関係団体の財政状況及び健全化判断比率'!B31)</f>
        <v>病院事業会計</v>
      </c>
      <c r="AP34" s="365"/>
      <c r="AQ34" s="365"/>
      <c r="AR34" s="365"/>
      <c r="AS34" s="365"/>
      <c r="AT34" s="365"/>
      <c r="AU34" s="365"/>
      <c r="AV34" s="365"/>
      <c r="AW34" s="365"/>
      <c r="AX34" s="365"/>
      <c r="AY34" s="365"/>
      <c r="AZ34" s="365"/>
      <c r="BA34" s="365"/>
      <c r="BB34" s="365"/>
      <c r="BC34" s="365"/>
      <c r="BD34" s="163"/>
      <c r="BE34" s="364" t="str">
        <f>IF(BG34="","",MAX(C34:D43,U34:V43,AM34:AN43)+1)</f>
        <v/>
      </c>
      <c r="BF34" s="364"/>
      <c r="BG34" s="365"/>
      <c r="BH34" s="365"/>
      <c r="BI34" s="365"/>
      <c r="BJ34" s="365"/>
      <c r="BK34" s="365"/>
      <c r="BL34" s="365"/>
      <c r="BM34" s="365"/>
      <c r="BN34" s="365"/>
      <c r="BO34" s="365"/>
      <c r="BP34" s="365"/>
      <c r="BQ34" s="365"/>
      <c r="BR34" s="365"/>
      <c r="BS34" s="365"/>
      <c r="BT34" s="365"/>
      <c r="BU34" s="365"/>
      <c r="BV34" s="163"/>
      <c r="BW34" s="364">
        <f>IF(BY34="","",MAX(C34:D43,U34:V43,AM34:AN43,BE34:BF43)+1)</f>
        <v>10</v>
      </c>
      <c r="BX34" s="364"/>
      <c r="BY34" s="365" t="str">
        <f>IF('各会計、関係団体の財政状況及び健全化判断比率'!B68="","",'各会計、関係団体の財政状況及び健全化判断比率'!B68)</f>
        <v>甲賀広域行政組合</v>
      </c>
      <c r="BZ34" s="365"/>
      <c r="CA34" s="365"/>
      <c r="CB34" s="365"/>
      <c r="CC34" s="365"/>
      <c r="CD34" s="365"/>
      <c r="CE34" s="365"/>
      <c r="CF34" s="365"/>
      <c r="CG34" s="365"/>
      <c r="CH34" s="365"/>
      <c r="CI34" s="365"/>
      <c r="CJ34" s="365"/>
      <c r="CK34" s="365"/>
      <c r="CL34" s="365"/>
      <c r="CM34" s="365"/>
      <c r="CN34" s="163"/>
      <c r="CO34" s="364">
        <f>IF(CQ34="","",MAX(C34:D43,U34:V43,AM34:AN43,BE34:BF43,BW34:BX43)+1)</f>
        <v>17</v>
      </c>
      <c r="CP34" s="364"/>
      <c r="CQ34" s="365" t="str">
        <f>IF('各会計、関係団体の財政状況及び健全化判断比率'!BS7="","",'各会計、関係団体の財政状況及び健全化判断比率'!BS7)</f>
        <v>信楽高原鐵道㈱</v>
      </c>
      <c r="CR34" s="365"/>
      <c r="CS34" s="365"/>
      <c r="CT34" s="365"/>
      <c r="CU34" s="365"/>
      <c r="CV34" s="365"/>
      <c r="CW34" s="365"/>
      <c r="CX34" s="365"/>
      <c r="CY34" s="365"/>
      <c r="CZ34" s="365"/>
      <c r="DA34" s="365"/>
      <c r="DB34" s="365"/>
      <c r="DC34" s="365"/>
      <c r="DD34" s="365"/>
      <c r="DE34" s="365"/>
      <c r="DG34" s="362" t="str">
        <f>IF('各会計、関係団体の財政状況及び健全化判断比率'!BR7="","",'各会計、関係団体の財政状況及び健全化判断比率'!BR7)</f>
        <v/>
      </c>
      <c r="DH34" s="362"/>
      <c r="DI34" s="190"/>
    </row>
    <row r="35" spans="1:113" ht="32.25" customHeight="1" x14ac:dyDescent="0.2">
      <c r="A35" s="163"/>
      <c r="B35" s="187"/>
      <c r="C35" s="364">
        <f>IF(E35="","",C34+1)</f>
        <v>2</v>
      </c>
      <c r="D35" s="364"/>
      <c r="E35" s="365" t="str">
        <f>IF('各会計、関係団体の財政状況及び健全化判断比率'!B8="","",'各会計、関係団体の財政状況及び健全化判断比率'!B8)</f>
        <v>野洲川基幹水利施設管理事業特別会計</v>
      </c>
      <c r="F35" s="365"/>
      <c r="G35" s="365"/>
      <c r="H35" s="365"/>
      <c r="I35" s="365"/>
      <c r="J35" s="365"/>
      <c r="K35" s="365"/>
      <c r="L35" s="365"/>
      <c r="M35" s="365"/>
      <c r="N35" s="365"/>
      <c r="O35" s="365"/>
      <c r="P35" s="365"/>
      <c r="Q35" s="365"/>
      <c r="R35" s="365"/>
      <c r="S35" s="365"/>
      <c r="T35" s="163"/>
      <c r="U35" s="364">
        <f>IF(W35="","",U34+1)</f>
        <v>4</v>
      </c>
      <c r="V35" s="364"/>
      <c r="W35" s="365" t="str">
        <f>IF('各会計、関係団体の財政状況及び健全化判断比率'!B29="","",'各会計、関係団体の財政状況及び健全化判断比率'!B29)</f>
        <v>後期高齢者医療特別会計</v>
      </c>
      <c r="X35" s="365"/>
      <c r="Y35" s="365"/>
      <c r="Z35" s="365"/>
      <c r="AA35" s="365"/>
      <c r="AB35" s="365"/>
      <c r="AC35" s="365"/>
      <c r="AD35" s="365"/>
      <c r="AE35" s="365"/>
      <c r="AF35" s="365"/>
      <c r="AG35" s="365"/>
      <c r="AH35" s="365"/>
      <c r="AI35" s="365"/>
      <c r="AJ35" s="365"/>
      <c r="AK35" s="365"/>
      <c r="AL35" s="163"/>
      <c r="AM35" s="364">
        <f t="shared" ref="AM35:AM43" si="0">IF(AO35="","",AM34+1)</f>
        <v>7</v>
      </c>
      <c r="AN35" s="364"/>
      <c r="AO35" s="365" t="str">
        <f>IF('各会計、関係団体の財政状況及び健全化判断比率'!B32="","",'各会計、関係団体の財政状況及び健全化判断比率'!B32)</f>
        <v>水道事業会計</v>
      </c>
      <c r="AP35" s="365"/>
      <c r="AQ35" s="365"/>
      <c r="AR35" s="365"/>
      <c r="AS35" s="365"/>
      <c r="AT35" s="365"/>
      <c r="AU35" s="365"/>
      <c r="AV35" s="365"/>
      <c r="AW35" s="365"/>
      <c r="AX35" s="365"/>
      <c r="AY35" s="365"/>
      <c r="AZ35" s="365"/>
      <c r="BA35" s="365"/>
      <c r="BB35" s="365"/>
      <c r="BC35" s="365"/>
      <c r="BD35" s="163"/>
      <c r="BE35" s="364" t="str">
        <f t="shared" ref="BE35:BE43" si="1">IF(BG35="","",BE34+1)</f>
        <v/>
      </c>
      <c r="BF35" s="364"/>
      <c r="BG35" s="365"/>
      <c r="BH35" s="365"/>
      <c r="BI35" s="365"/>
      <c r="BJ35" s="365"/>
      <c r="BK35" s="365"/>
      <c r="BL35" s="365"/>
      <c r="BM35" s="365"/>
      <c r="BN35" s="365"/>
      <c r="BO35" s="365"/>
      <c r="BP35" s="365"/>
      <c r="BQ35" s="365"/>
      <c r="BR35" s="365"/>
      <c r="BS35" s="365"/>
      <c r="BT35" s="365"/>
      <c r="BU35" s="365"/>
      <c r="BV35" s="163"/>
      <c r="BW35" s="364">
        <f t="shared" ref="BW35:BW43" si="2">IF(BY35="","",BW34+1)</f>
        <v>11</v>
      </c>
      <c r="BX35" s="364"/>
      <c r="BY35" s="365" t="str">
        <f>IF('各会計、関係団体の財政状況及び健全化判断比率'!B69="","",'各会計、関係団体の財政状況及び健全化判断比率'!B69)</f>
        <v>公立甲賀病院組合（一般会計）</v>
      </c>
      <c r="BZ35" s="365"/>
      <c r="CA35" s="365"/>
      <c r="CB35" s="365"/>
      <c r="CC35" s="365"/>
      <c r="CD35" s="365"/>
      <c r="CE35" s="365"/>
      <c r="CF35" s="365"/>
      <c r="CG35" s="365"/>
      <c r="CH35" s="365"/>
      <c r="CI35" s="365"/>
      <c r="CJ35" s="365"/>
      <c r="CK35" s="365"/>
      <c r="CL35" s="365"/>
      <c r="CM35" s="365"/>
      <c r="CN35" s="163"/>
      <c r="CO35" s="364">
        <f t="shared" ref="CO35:CO43" si="3">IF(CQ35="","",CO34+1)</f>
        <v>18</v>
      </c>
      <c r="CP35" s="364"/>
      <c r="CQ35" s="365" t="str">
        <f>IF('各会計、関係団体の財政状況及び健全化判断比率'!BS8="","",'各会計、関係団体の財政状況及び健全化判断比率'!BS8)</f>
        <v>㈱道の駅あいの土山</v>
      </c>
      <c r="CR35" s="365"/>
      <c r="CS35" s="365"/>
      <c r="CT35" s="365"/>
      <c r="CU35" s="365"/>
      <c r="CV35" s="365"/>
      <c r="CW35" s="365"/>
      <c r="CX35" s="365"/>
      <c r="CY35" s="365"/>
      <c r="CZ35" s="365"/>
      <c r="DA35" s="365"/>
      <c r="DB35" s="365"/>
      <c r="DC35" s="365"/>
      <c r="DD35" s="365"/>
      <c r="DE35" s="365"/>
      <c r="DG35" s="362" t="str">
        <f>IF('各会計、関係団体の財政状況及び健全化判断比率'!BR8="","",'各会計、関係団体の財政状況及び健全化判断比率'!BR8)</f>
        <v/>
      </c>
      <c r="DH35" s="362"/>
      <c r="DI35" s="190"/>
    </row>
    <row r="36" spans="1:113" ht="32.25" customHeight="1" x14ac:dyDescent="0.2">
      <c r="A36" s="163"/>
      <c r="B36" s="187"/>
      <c r="C36" s="364" t="str">
        <f>IF(E36="","",C35+1)</f>
        <v/>
      </c>
      <c r="D36" s="364"/>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63"/>
      <c r="U36" s="364">
        <f t="shared" ref="U36:U43" si="4">IF(W36="","",U35+1)</f>
        <v>5</v>
      </c>
      <c r="V36" s="364"/>
      <c r="W36" s="365" t="str">
        <f>IF('各会計、関係団体の財政状況及び健全化判断比率'!B30="","",'各会計、関係団体の財政状況及び健全化判断比率'!B30)</f>
        <v>介護保険特別会計</v>
      </c>
      <c r="X36" s="365"/>
      <c r="Y36" s="365"/>
      <c r="Z36" s="365"/>
      <c r="AA36" s="365"/>
      <c r="AB36" s="365"/>
      <c r="AC36" s="365"/>
      <c r="AD36" s="365"/>
      <c r="AE36" s="365"/>
      <c r="AF36" s="365"/>
      <c r="AG36" s="365"/>
      <c r="AH36" s="365"/>
      <c r="AI36" s="365"/>
      <c r="AJ36" s="365"/>
      <c r="AK36" s="365"/>
      <c r="AL36" s="163"/>
      <c r="AM36" s="364">
        <f t="shared" si="0"/>
        <v>8</v>
      </c>
      <c r="AN36" s="364"/>
      <c r="AO36" s="365" t="str">
        <f>IF('各会計、関係団体の財政状況及び健全化判断比率'!B33="","",'各会計、関係団体の財政状況及び健全化判断比率'!B33)</f>
        <v>診療所事業会計</v>
      </c>
      <c r="AP36" s="365"/>
      <c r="AQ36" s="365"/>
      <c r="AR36" s="365"/>
      <c r="AS36" s="365"/>
      <c r="AT36" s="365"/>
      <c r="AU36" s="365"/>
      <c r="AV36" s="365"/>
      <c r="AW36" s="365"/>
      <c r="AX36" s="365"/>
      <c r="AY36" s="365"/>
      <c r="AZ36" s="365"/>
      <c r="BA36" s="365"/>
      <c r="BB36" s="365"/>
      <c r="BC36" s="365"/>
      <c r="BD36" s="163"/>
      <c r="BE36" s="364" t="str">
        <f t="shared" si="1"/>
        <v/>
      </c>
      <c r="BF36" s="364"/>
      <c r="BG36" s="365"/>
      <c r="BH36" s="365"/>
      <c r="BI36" s="365"/>
      <c r="BJ36" s="365"/>
      <c r="BK36" s="365"/>
      <c r="BL36" s="365"/>
      <c r="BM36" s="365"/>
      <c r="BN36" s="365"/>
      <c r="BO36" s="365"/>
      <c r="BP36" s="365"/>
      <c r="BQ36" s="365"/>
      <c r="BR36" s="365"/>
      <c r="BS36" s="365"/>
      <c r="BT36" s="365"/>
      <c r="BU36" s="365"/>
      <c r="BV36" s="163"/>
      <c r="BW36" s="364">
        <f t="shared" si="2"/>
        <v>12</v>
      </c>
      <c r="BX36" s="364"/>
      <c r="BY36" s="365" t="str">
        <f>IF('各会計、関係団体の財政状況及び健全化判断比率'!B70="","",'各会計、関係団体の財政状況及び健全化判断比率'!B70)</f>
        <v>滋賀県市町村職員研修センター</v>
      </c>
      <c r="BZ36" s="365"/>
      <c r="CA36" s="365"/>
      <c r="CB36" s="365"/>
      <c r="CC36" s="365"/>
      <c r="CD36" s="365"/>
      <c r="CE36" s="365"/>
      <c r="CF36" s="365"/>
      <c r="CG36" s="365"/>
      <c r="CH36" s="365"/>
      <c r="CI36" s="365"/>
      <c r="CJ36" s="365"/>
      <c r="CK36" s="365"/>
      <c r="CL36" s="365"/>
      <c r="CM36" s="365"/>
      <c r="CN36" s="163"/>
      <c r="CO36" s="364">
        <f t="shared" si="3"/>
        <v>19</v>
      </c>
      <c r="CP36" s="364"/>
      <c r="CQ36" s="365" t="str">
        <f>IF('各会計、関係団体の財政状況及び健全化判断比率'!BS9="","",'各会計、関係団体の財政状況及び健全化判断比率'!BS9)</f>
        <v>㈱土山町緑のふるさと振興会</v>
      </c>
      <c r="CR36" s="365"/>
      <c r="CS36" s="365"/>
      <c r="CT36" s="365"/>
      <c r="CU36" s="365"/>
      <c r="CV36" s="365"/>
      <c r="CW36" s="365"/>
      <c r="CX36" s="365"/>
      <c r="CY36" s="365"/>
      <c r="CZ36" s="365"/>
      <c r="DA36" s="365"/>
      <c r="DB36" s="365"/>
      <c r="DC36" s="365"/>
      <c r="DD36" s="365"/>
      <c r="DE36" s="365"/>
      <c r="DG36" s="362" t="str">
        <f>IF('各会計、関係団体の財政状況及び健全化判断比率'!BR9="","",'各会計、関係団体の財政状況及び健全化判断比率'!BR9)</f>
        <v/>
      </c>
      <c r="DH36" s="362"/>
      <c r="DI36" s="190"/>
    </row>
    <row r="37" spans="1:113" ht="32.25" customHeight="1" x14ac:dyDescent="0.2">
      <c r="A37" s="163"/>
      <c r="B37" s="187"/>
      <c r="C37" s="364" t="str">
        <f>IF(E37="","",C36+1)</f>
        <v/>
      </c>
      <c r="D37" s="364"/>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63"/>
      <c r="U37" s="364" t="str">
        <f t="shared" si="4"/>
        <v/>
      </c>
      <c r="V37" s="364"/>
      <c r="W37" s="365"/>
      <c r="X37" s="365"/>
      <c r="Y37" s="365"/>
      <c r="Z37" s="365"/>
      <c r="AA37" s="365"/>
      <c r="AB37" s="365"/>
      <c r="AC37" s="365"/>
      <c r="AD37" s="365"/>
      <c r="AE37" s="365"/>
      <c r="AF37" s="365"/>
      <c r="AG37" s="365"/>
      <c r="AH37" s="365"/>
      <c r="AI37" s="365"/>
      <c r="AJ37" s="365"/>
      <c r="AK37" s="365"/>
      <c r="AL37" s="163"/>
      <c r="AM37" s="364">
        <f t="shared" si="0"/>
        <v>9</v>
      </c>
      <c r="AN37" s="364"/>
      <c r="AO37" s="365" t="str">
        <f>IF('各会計、関係団体の財政状況及び健全化判断比率'!B34="","",'各会計、関係団体の財政状況及び健全化判断比率'!B34)</f>
        <v>下水道事業会計</v>
      </c>
      <c r="AP37" s="365"/>
      <c r="AQ37" s="365"/>
      <c r="AR37" s="365"/>
      <c r="AS37" s="365"/>
      <c r="AT37" s="365"/>
      <c r="AU37" s="365"/>
      <c r="AV37" s="365"/>
      <c r="AW37" s="365"/>
      <c r="AX37" s="365"/>
      <c r="AY37" s="365"/>
      <c r="AZ37" s="365"/>
      <c r="BA37" s="365"/>
      <c r="BB37" s="365"/>
      <c r="BC37" s="365"/>
      <c r="BD37" s="163"/>
      <c r="BE37" s="364" t="str">
        <f t="shared" si="1"/>
        <v/>
      </c>
      <c r="BF37" s="364"/>
      <c r="BG37" s="365"/>
      <c r="BH37" s="365"/>
      <c r="BI37" s="365"/>
      <c r="BJ37" s="365"/>
      <c r="BK37" s="365"/>
      <c r="BL37" s="365"/>
      <c r="BM37" s="365"/>
      <c r="BN37" s="365"/>
      <c r="BO37" s="365"/>
      <c r="BP37" s="365"/>
      <c r="BQ37" s="365"/>
      <c r="BR37" s="365"/>
      <c r="BS37" s="365"/>
      <c r="BT37" s="365"/>
      <c r="BU37" s="365"/>
      <c r="BV37" s="163"/>
      <c r="BW37" s="364">
        <f t="shared" si="2"/>
        <v>13</v>
      </c>
      <c r="BX37" s="364"/>
      <c r="BY37" s="365" t="str">
        <f>IF('各会計、関係団体の財政状況及び健全化判断比率'!B71="","",'各会計、関係団体の財政状況及び健全化判断比率'!B71)</f>
        <v>滋賀県市町村職員退職手当組合</v>
      </c>
      <c r="BZ37" s="365"/>
      <c r="CA37" s="365"/>
      <c r="CB37" s="365"/>
      <c r="CC37" s="365"/>
      <c r="CD37" s="365"/>
      <c r="CE37" s="365"/>
      <c r="CF37" s="365"/>
      <c r="CG37" s="365"/>
      <c r="CH37" s="365"/>
      <c r="CI37" s="365"/>
      <c r="CJ37" s="365"/>
      <c r="CK37" s="365"/>
      <c r="CL37" s="365"/>
      <c r="CM37" s="365"/>
      <c r="CN37" s="163"/>
      <c r="CO37" s="364">
        <f t="shared" si="3"/>
        <v>20</v>
      </c>
      <c r="CP37" s="364"/>
      <c r="CQ37" s="365" t="str">
        <f>IF('各会計、関係団体の財政状況及び健全化判断比率'!BS10="","",'各会計、関係団体の財政状況及び健全化判断比率'!BS10)</f>
        <v>(有)グリーンサポートこうか</v>
      </c>
      <c r="CR37" s="365"/>
      <c r="CS37" s="365"/>
      <c r="CT37" s="365"/>
      <c r="CU37" s="365"/>
      <c r="CV37" s="365"/>
      <c r="CW37" s="365"/>
      <c r="CX37" s="365"/>
      <c r="CY37" s="365"/>
      <c r="CZ37" s="365"/>
      <c r="DA37" s="365"/>
      <c r="DB37" s="365"/>
      <c r="DC37" s="365"/>
      <c r="DD37" s="365"/>
      <c r="DE37" s="365"/>
      <c r="DG37" s="362" t="str">
        <f>IF('各会計、関係団体の財政状況及び健全化判断比率'!BR10="","",'各会計、関係団体の財政状況及び健全化判断比率'!BR10)</f>
        <v/>
      </c>
      <c r="DH37" s="362"/>
      <c r="DI37" s="190"/>
    </row>
    <row r="38" spans="1:113" ht="32.25" customHeight="1" x14ac:dyDescent="0.2">
      <c r="A38" s="163"/>
      <c r="B38" s="187"/>
      <c r="C38" s="364" t="str">
        <f t="shared" ref="C38:C43" si="5">IF(E38="","",C37+1)</f>
        <v/>
      </c>
      <c r="D38" s="364"/>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63"/>
      <c r="U38" s="364" t="str">
        <f t="shared" si="4"/>
        <v/>
      </c>
      <c r="V38" s="364"/>
      <c r="W38" s="365"/>
      <c r="X38" s="365"/>
      <c r="Y38" s="365"/>
      <c r="Z38" s="365"/>
      <c r="AA38" s="365"/>
      <c r="AB38" s="365"/>
      <c r="AC38" s="365"/>
      <c r="AD38" s="365"/>
      <c r="AE38" s="365"/>
      <c r="AF38" s="365"/>
      <c r="AG38" s="365"/>
      <c r="AH38" s="365"/>
      <c r="AI38" s="365"/>
      <c r="AJ38" s="365"/>
      <c r="AK38" s="365"/>
      <c r="AL38" s="163"/>
      <c r="AM38" s="364" t="str">
        <f t="shared" si="0"/>
        <v/>
      </c>
      <c r="AN38" s="364"/>
      <c r="AO38" s="365"/>
      <c r="AP38" s="365"/>
      <c r="AQ38" s="365"/>
      <c r="AR38" s="365"/>
      <c r="AS38" s="365"/>
      <c r="AT38" s="365"/>
      <c r="AU38" s="365"/>
      <c r="AV38" s="365"/>
      <c r="AW38" s="365"/>
      <c r="AX38" s="365"/>
      <c r="AY38" s="365"/>
      <c r="AZ38" s="365"/>
      <c r="BA38" s="365"/>
      <c r="BB38" s="365"/>
      <c r="BC38" s="365"/>
      <c r="BD38" s="163"/>
      <c r="BE38" s="364" t="str">
        <f t="shared" si="1"/>
        <v/>
      </c>
      <c r="BF38" s="364"/>
      <c r="BG38" s="365"/>
      <c r="BH38" s="365"/>
      <c r="BI38" s="365"/>
      <c r="BJ38" s="365"/>
      <c r="BK38" s="365"/>
      <c r="BL38" s="365"/>
      <c r="BM38" s="365"/>
      <c r="BN38" s="365"/>
      <c r="BO38" s="365"/>
      <c r="BP38" s="365"/>
      <c r="BQ38" s="365"/>
      <c r="BR38" s="365"/>
      <c r="BS38" s="365"/>
      <c r="BT38" s="365"/>
      <c r="BU38" s="365"/>
      <c r="BV38" s="163"/>
      <c r="BW38" s="364">
        <f t="shared" si="2"/>
        <v>14</v>
      </c>
      <c r="BX38" s="364"/>
      <c r="BY38" s="365" t="str">
        <f>IF('各会計、関係団体の財政状況及び健全化判断比率'!B72="","",'各会計、関係団体の財政状況及び健全化判断比率'!B72)</f>
        <v>滋賀県後期高齢者医療広域連合（一般会計）</v>
      </c>
      <c r="BZ38" s="365"/>
      <c r="CA38" s="365"/>
      <c r="CB38" s="365"/>
      <c r="CC38" s="365"/>
      <c r="CD38" s="365"/>
      <c r="CE38" s="365"/>
      <c r="CF38" s="365"/>
      <c r="CG38" s="365"/>
      <c r="CH38" s="365"/>
      <c r="CI38" s="365"/>
      <c r="CJ38" s="365"/>
      <c r="CK38" s="365"/>
      <c r="CL38" s="365"/>
      <c r="CM38" s="365"/>
      <c r="CN38" s="163"/>
      <c r="CO38" s="364">
        <f t="shared" si="3"/>
        <v>21</v>
      </c>
      <c r="CP38" s="364"/>
      <c r="CQ38" s="365" t="str">
        <f>IF('各会計、関係団体の財政状況及び健全化判断比率'!BS11="","",'各会計、関係団体の財政状況及び健全化判断比率'!BS11)</f>
        <v>(財)あいの土山文化体育振興会</v>
      </c>
      <c r="CR38" s="365"/>
      <c r="CS38" s="365"/>
      <c r="CT38" s="365"/>
      <c r="CU38" s="365"/>
      <c r="CV38" s="365"/>
      <c r="CW38" s="365"/>
      <c r="CX38" s="365"/>
      <c r="CY38" s="365"/>
      <c r="CZ38" s="365"/>
      <c r="DA38" s="365"/>
      <c r="DB38" s="365"/>
      <c r="DC38" s="365"/>
      <c r="DD38" s="365"/>
      <c r="DE38" s="365"/>
      <c r="DG38" s="362" t="str">
        <f>IF('各会計、関係団体の財政状況及び健全化判断比率'!BR11="","",'各会計、関係団体の財政状況及び健全化判断比率'!BR11)</f>
        <v/>
      </c>
      <c r="DH38" s="362"/>
      <c r="DI38" s="190"/>
    </row>
    <row r="39" spans="1:113" ht="32.25" customHeight="1" x14ac:dyDescent="0.2">
      <c r="A39" s="163"/>
      <c r="B39" s="187"/>
      <c r="C39" s="364" t="str">
        <f t="shared" si="5"/>
        <v/>
      </c>
      <c r="D39" s="364"/>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63"/>
      <c r="U39" s="364" t="str">
        <f t="shared" si="4"/>
        <v/>
      </c>
      <c r="V39" s="364"/>
      <c r="W39" s="365"/>
      <c r="X39" s="365"/>
      <c r="Y39" s="365"/>
      <c r="Z39" s="365"/>
      <c r="AA39" s="365"/>
      <c r="AB39" s="365"/>
      <c r="AC39" s="365"/>
      <c r="AD39" s="365"/>
      <c r="AE39" s="365"/>
      <c r="AF39" s="365"/>
      <c r="AG39" s="365"/>
      <c r="AH39" s="365"/>
      <c r="AI39" s="365"/>
      <c r="AJ39" s="365"/>
      <c r="AK39" s="365"/>
      <c r="AL39" s="163"/>
      <c r="AM39" s="364" t="str">
        <f t="shared" si="0"/>
        <v/>
      </c>
      <c r="AN39" s="364"/>
      <c r="AO39" s="365"/>
      <c r="AP39" s="365"/>
      <c r="AQ39" s="365"/>
      <c r="AR39" s="365"/>
      <c r="AS39" s="365"/>
      <c r="AT39" s="365"/>
      <c r="AU39" s="365"/>
      <c r="AV39" s="365"/>
      <c r="AW39" s="365"/>
      <c r="AX39" s="365"/>
      <c r="AY39" s="365"/>
      <c r="AZ39" s="365"/>
      <c r="BA39" s="365"/>
      <c r="BB39" s="365"/>
      <c r="BC39" s="365"/>
      <c r="BD39" s="163"/>
      <c r="BE39" s="364" t="str">
        <f t="shared" si="1"/>
        <v/>
      </c>
      <c r="BF39" s="364"/>
      <c r="BG39" s="365"/>
      <c r="BH39" s="365"/>
      <c r="BI39" s="365"/>
      <c r="BJ39" s="365"/>
      <c r="BK39" s="365"/>
      <c r="BL39" s="365"/>
      <c r="BM39" s="365"/>
      <c r="BN39" s="365"/>
      <c r="BO39" s="365"/>
      <c r="BP39" s="365"/>
      <c r="BQ39" s="365"/>
      <c r="BR39" s="365"/>
      <c r="BS39" s="365"/>
      <c r="BT39" s="365"/>
      <c r="BU39" s="365"/>
      <c r="BV39" s="163"/>
      <c r="BW39" s="364">
        <f t="shared" si="2"/>
        <v>15</v>
      </c>
      <c r="BX39" s="364"/>
      <c r="BY39" s="365" t="str">
        <f>IF('各会計、関係団体の財政状況及び健全化判断比率'!B73="","",'各会計、関係団体の財政状況及び健全化判断比率'!B73)</f>
        <v>滋賀県後期高齢者医療広域連合（後期高齢者医療特別会計）</v>
      </c>
      <c r="BZ39" s="365"/>
      <c r="CA39" s="365"/>
      <c r="CB39" s="365"/>
      <c r="CC39" s="365"/>
      <c r="CD39" s="365"/>
      <c r="CE39" s="365"/>
      <c r="CF39" s="365"/>
      <c r="CG39" s="365"/>
      <c r="CH39" s="365"/>
      <c r="CI39" s="365"/>
      <c r="CJ39" s="365"/>
      <c r="CK39" s="365"/>
      <c r="CL39" s="365"/>
      <c r="CM39" s="365"/>
      <c r="CN39" s="163"/>
      <c r="CO39" s="364">
        <f t="shared" si="3"/>
        <v>22</v>
      </c>
      <c r="CP39" s="364"/>
      <c r="CQ39" s="365" t="str">
        <f>IF('各会計、関係団体の財政状況及び健全化判断比率'!BS12="","",'各会計、関係団体の財政状況及び健全化判断比率'!BS12)</f>
        <v>(財)甲賀創健文化振興事業団</v>
      </c>
      <c r="CR39" s="365"/>
      <c r="CS39" s="365"/>
      <c r="CT39" s="365"/>
      <c r="CU39" s="365"/>
      <c r="CV39" s="365"/>
      <c r="CW39" s="365"/>
      <c r="CX39" s="365"/>
      <c r="CY39" s="365"/>
      <c r="CZ39" s="365"/>
      <c r="DA39" s="365"/>
      <c r="DB39" s="365"/>
      <c r="DC39" s="365"/>
      <c r="DD39" s="365"/>
      <c r="DE39" s="365"/>
      <c r="DG39" s="362" t="str">
        <f>IF('各会計、関係団体の財政状況及び健全化判断比率'!BR12="","",'各会計、関係団体の財政状況及び健全化判断比率'!BR12)</f>
        <v/>
      </c>
      <c r="DH39" s="362"/>
      <c r="DI39" s="190"/>
    </row>
    <row r="40" spans="1:113" ht="32.25" customHeight="1" x14ac:dyDescent="0.2">
      <c r="A40" s="163"/>
      <c r="B40" s="187"/>
      <c r="C40" s="364" t="str">
        <f t="shared" si="5"/>
        <v/>
      </c>
      <c r="D40" s="364"/>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63"/>
      <c r="U40" s="364" t="str">
        <f t="shared" si="4"/>
        <v/>
      </c>
      <c r="V40" s="364"/>
      <c r="W40" s="365"/>
      <c r="X40" s="365"/>
      <c r="Y40" s="365"/>
      <c r="Z40" s="365"/>
      <c r="AA40" s="365"/>
      <c r="AB40" s="365"/>
      <c r="AC40" s="365"/>
      <c r="AD40" s="365"/>
      <c r="AE40" s="365"/>
      <c r="AF40" s="365"/>
      <c r="AG40" s="365"/>
      <c r="AH40" s="365"/>
      <c r="AI40" s="365"/>
      <c r="AJ40" s="365"/>
      <c r="AK40" s="365"/>
      <c r="AL40" s="163"/>
      <c r="AM40" s="364" t="str">
        <f t="shared" si="0"/>
        <v/>
      </c>
      <c r="AN40" s="364"/>
      <c r="AO40" s="365"/>
      <c r="AP40" s="365"/>
      <c r="AQ40" s="365"/>
      <c r="AR40" s="365"/>
      <c r="AS40" s="365"/>
      <c r="AT40" s="365"/>
      <c r="AU40" s="365"/>
      <c r="AV40" s="365"/>
      <c r="AW40" s="365"/>
      <c r="AX40" s="365"/>
      <c r="AY40" s="365"/>
      <c r="AZ40" s="365"/>
      <c r="BA40" s="365"/>
      <c r="BB40" s="365"/>
      <c r="BC40" s="365"/>
      <c r="BD40" s="163"/>
      <c r="BE40" s="364" t="str">
        <f t="shared" si="1"/>
        <v/>
      </c>
      <c r="BF40" s="364"/>
      <c r="BG40" s="365"/>
      <c r="BH40" s="365"/>
      <c r="BI40" s="365"/>
      <c r="BJ40" s="365"/>
      <c r="BK40" s="365"/>
      <c r="BL40" s="365"/>
      <c r="BM40" s="365"/>
      <c r="BN40" s="365"/>
      <c r="BO40" s="365"/>
      <c r="BP40" s="365"/>
      <c r="BQ40" s="365"/>
      <c r="BR40" s="365"/>
      <c r="BS40" s="365"/>
      <c r="BT40" s="365"/>
      <c r="BU40" s="365"/>
      <c r="BV40" s="163"/>
      <c r="BW40" s="364">
        <f t="shared" si="2"/>
        <v>16</v>
      </c>
      <c r="BX40" s="364"/>
      <c r="BY40" s="365" t="str">
        <f>IF('各会計、関係団体の財政状況及び健全化判断比率'!B74="","",'各会計、関係団体の財政状況及び健全化判断比率'!B74)</f>
        <v>滋賀県市町村議会議員公務災害補償等組合</v>
      </c>
      <c r="BZ40" s="365"/>
      <c r="CA40" s="365"/>
      <c r="CB40" s="365"/>
      <c r="CC40" s="365"/>
      <c r="CD40" s="365"/>
      <c r="CE40" s="365"/>
      <c r="CF40" s="365"/>
      <c r="CG40" s="365"/>
      <c r="CH40" s="365"/>
      <c r="CI40" s="365"/>
      <c r="CJ40" s="365"/>
      <c r="CK40" s="365"/>
      <c r="CL40" s="365"/>
      <c r="CM40" s="365"/>
      <c r="CN40" s="163"/>
      <c r="CO40" s="364">
        <f t="shared" si="3"/>
        <v>23</v>
      </c>
      <c r="CP40" s="364"/>
      <c r="CQ40" s="365" t="str">
        <f>IF('各会計、関係団体の財政状況及び健全化判断比率'!BS13="","",'各会計、関係団体の財政状況及び健全化判断比率'!BS13)</f>
        <v>㈱あいコムこうか</v>
      </c>
      <c r="CR40" s="365"/>
      <c r="CS40" s="365"/>
      <c r="CT40" s="365"/>
      <c r="CU40" s="365"/>
      <c r="CV40" s="365"/>
      <c r="CW40" s="365"/>
      <c r="CX40" s="365"/>
      <c r="CY40" s="365"/>
      <c r="CZ40" s="365"/>
      <c r="DA40" s="365"/>
      <c r="DB40" s="365"/>
      <c r="DC40" s="365"/>
      <c r="DD40" s="365"/>
      <c r="DE40" s="365"/>
      <c r="DG40" s="362" t="str">
        <f>IF('各会計、関係団体の財政状況及び健全化判断比率'!BR13="","",'各会計、関係団体の財政状況及び健全化判断比率'!BR13)</f>
        <v/>
      </c>
      <c r="DH40" s="362"/>
      <c r="DI40" s="190"/>
    </row>
    <row r="41" spans="1:113" ht="32.25" customHeight="1" x14ac:dyDescent="0.2">
      <c r="A41" s="163"/>
      <c r="B41" s="187"/>
      <c r="C41" s="364" t="str">
        <f t="shared" si="5"/>
        <v/>
      </c>
      <c r="D41" s="364"/>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63"/>
      <c r="U41" s="364" t="str">
        <f t="shared" si="4"/>
        <v/>
      </c>
      <c r="V41" s="364"/>
      <c r="W41" s="365"/>
      <c r="X41" s="365"/>
      <c r="Y41" s="365"/>
      <c r="Z41" s="365"/>
      <c r="AA41" s="365"/>
      <c r="AB41" s="365"/>
      <c r="AC41" s="365"/>
      <c r="AD41" s="365"/>
      <c r="AE41" s="365"/>
      <c r="AF41" s="365"/>
      <c r="AG41" s="365"/>
      <c r="AH41" s="365"/>
      <c r="AI41" s="365"/>
      <c r="AJ41" s="365"/>
      <c r="AK41" s="365"/>
      <c r="AL41" s="163"/>
      <c r="AM41" s="364" t="str">
        <f t="shared" si="0"/>
        <v/>
      </c>
      <c r="AN41" s="364"/>
      <c r="AO41" s="365"/>
      <c r="AP41" s="365"/>
      <c r="AQ41" s="365"/>
      <c r="AR41" s="365"/>
      <c r="AS41" s="365"/>
      <c r="AT41" s="365"/>
      <c r="AU41" s="365"/>
      <c r="AV41" s="365"/>
      <c r="AW41" s="365"/>
      <c r="AX41" s="365"/>
      <c r="AY41" s="365"/>
      <c r="AZ41" s="365"/>
      <c r="BA41" s="365"/>
      <c r="BB41" s="365"/>
      <c r="BC41" s="365"/>
      <c r="BD41" s="163"/>
      <c r="BE41" s="364" t="str">
        <f t="shared" si="1"/>
        <v/>
      </c>
      <c r="BF41" s="364"/>
      <c r="BG41" s="365"/>
      <c r="BH41" s="365"/>
      <c r="BI41" s="365"/>
      <c r="BJ41" s="365"/>
      <c r="BK41" s="365"/>
      <c r="BL41" s="365"/>
      <c r="BM41" s="365"/>
      <c r="BN41" s="365"/>
      <c r="BO41" s="365"/>
      <c r="BP41" s="365"/>
      <c r="BQ41" s="365"/>
      <c r="BR41" s="365"/>
      <c r="BS41" s="365"/>
      <c r="BT41" s="365"/>
      <c r="BU41" s="365"/>
      <c r="BV41" s="163"/>
      <c r="BW41" s="364" t="str">
        <f t="shared" si="2"/>
        <v/>
      </c>
      <c r="BX41" s="364"/>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63"/>
      <c r="CO41" s="364">
        <f t="shared" si="3"/>
        <v>24</v>
      </c>
      <c r="CP41" s="364"/>
      <c r="CQ41" s="365" t="str">
        <f>IF('各会計、関係団体の財政状況及び健全化判断比率'!BS14="","",'各会計、関係団体の財政状況及び健全化判断比率'!BS14)</f>
        <v>公立甲賀病院組合（一般会計）</v>
      </c>
      <c r="CR41" s="365"/>
      <c r="CS41" s="365"/>
      <c r="CT41" s="365"/>
      <c r="CU41" s="365"/>
      <c r="CV41" s="365"/>
      <c r="CW41" s="365"/>
      <c r="CX41" s="365"/>
      <c r="CY41" s="365"/>
      <c r="CZ41" s="365"/>
      <c r="DA41" s="365"/>
      <c r="DB41" s="365"/>
      <c r="DC41" s="365"/>
      <c r="DD41" s="365"/>
      <c r="DE41" s="365"/>
      <c r="DG41" s="362" t="str">
        <f>IF('各会計、関係団体の財政状況及び健全化判断比率'!BR14="","",'各会計、関係団体の財政状況及び健全化判断比率'!BR14)</f>
        <v/>
      </c>
      <c r="DH41" s="362"/>
      <c r="DI41" s="190"/>
    </row>
    <row r="42" spans="1:113" ht="32.25" customHeight="1" x14ac:dyDescent="0.2">
      <c r="B42" s="187"/>
      <c r="C42" s="364" t="str">
        <f t="shared" si="5"/>
        <v/>
      </c>
      <c r="D42" s="364"/>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63"/>
      <c r="U42" s="364" t="str">
        <f t="shared" si="4"/>
        <v/>
      </c>
      <c r="V42" s="364"/>
      <c r="W42" s="365"/>
      <c r="X42" s="365"/>
      <c r="Y42" s="365"/>
      <c r="Z42" s="365"/>
      <c r="AA42" s="365"/>
      <c r="AB42" s="365"/>
      <c r="AC42" s="365"/>
      <c r="AD42" s="365"/>
      <c r="AE42" s="365"/>
      <c r="AF42" s="365"/>
      <c r="AG42" s="365"/>
      <c r="AH42" s="365"/>
      <c r="AI42" s="365"/>
      <c r="AJ42" s="365"/>
      <c r="AK42" s="365"/>
      <c r="AL42" s="163"/>
      <c r="AM42" s="364" t="str">
        <f t="shared" si="0"/>
        <v/>
      </c>
      <c r="AN42" s="364"/>
      <c r="AO42" s="365"/>
      <c r="AP42" s="365"/>
      <c r="AQ42" s="365"/>
      <c r="AR42" s="365"/>
      <c r="AS42" s="365"/>
      <c r="AT42" s="365"/>
      <c r="AU42" s="365"/>
      <c r="AV42" s="365"/>
      <c r="AW42" s="365"/>
      <c r="AX42" s="365"/>
      <c r="AY42" s="365"/>
      <c r="AZ42" s="365"/>
      <c r="BA42" s="365"/>
      <c r="BB42" s="365"/>
      <c r="BC42" s="365"/>
      <c r="BD42" s="163"/>
      <c r="BE42" s="364" t="str">
        <f t="shared" si="1"/>
        <v/>
      </c>
      <c r="BF42" s="364"/>
      <c r="BG42" s="365"/>
      <c r="BH42" s="365"/>
      <c r="BI42" s="365"/>
      <c r="BJ42" s="365"/>
      <c r="BK42" s="365"/>
      <c r="BL42" s="365"/>
      <c r="BM42" s="365"/>
      <c r="BN42" s="365"/>
      <c r="BO42" s="365"/>
      <c r="BP42" s="365"/>
      <c r="BQ42" s="365"/>
      <c r="BR42" s="365"/>
      <c r="BS42" s="365"/>
      <c r="BT42" s="365"/>
      <c r="BU42" s="365"/>
      <c r="BV42" s="163"/>
      <c r="BW42" s="364" t="str">
        <f t="shared" si="2"/>
        <v/>
      </c>
      <c r="BX42" s="364"/>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63"/>
      <c r="CO42" s="364" t="str">
        <f t="shared" si="3"/>
        <v/>
      </c>
      <c r="CP42" s="364"/>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G42" s="362" t="str">
        <f>IF('各会計、関係団体の財政状況及び健全化判断比率'!BR15="","",'各会計、関係団体の財政状況及び健全化判断比率'!BR15)</f>
        <v/>
      </c>
      <c r="DH42" s="362"/>
      <c r="DI42" s="190"/>
    </row>
    <row r="43" spans="1:113" ht="32.25" customHeight="1" x14ac:dyDescent="0.2">
      <c r="B43" s="187"/>
      <c r="C43" s="364" t="str">
        <f t="shared" si="5"/>
        <v/>
      </c>
      <c r="D43" s="364"/>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63"/>
      <c r="U43" s="364" t="str">
        <f t="shared" si="4"/>
        <v/>
      </c>
      <c r="V43" s="364"/>
      <c r="W43" s="365"/>
      <c r="X43" s="365"/>
      <c r="Y43" s="365"/>
      <c r="Z43" s="365"/>
      <c r="AA43" s="365"/>
      <c r="AB43" s="365"/>
      <c r="AC43" s="365"/>
      <c r="AD43" s="365"/>
      <c r="AE43" s="365"/>
      <c r="AF43" s="365"/>
      <c r="AG43" s="365"/>
      <c r="AH43" s="365"/>
      <c r="AI43" s="365"/>
      <c r="AJ43" s="365"/>
      <c r="AK43" s="365"/>
      <c r="AL43" s="163"/>
      <c r="AM43" s="364" t="str">
        <f t="shared" si="0"/>
        <v/>
      </c>
      <c r="AN43" s="364"/>
      <c r="AO43" s="365"/>
      <c r="AP43" s="365"/>
      <c r="AQ43" s="365"/>
      <c r="AR43" s="365"/>
      <c r="AS43" s="365"/>
      <c r="AT43" s="365"/>
      <c r="AU43" s="365"/>
      <c r="AV43" s="365"/>
      <c r="AW43" s="365"/>
      <c r="AX43" s="365"/>
      <c r="AY43" s="365"/>
      <c r="AZ43" s="365"/>
      <c r="BA43" s="365"/>
      <c r="BB43" s="365"/>
      <c r="BC43" s="365"/>
      <c r="BD43" s="163"/>
      <c r="BE43" s="364" t="str">
        <f t="shared" si="1"/>
        <v/>
      </c>
      <c r="BF43" s="364"/>
      <c r="BG43" s="365"/>
      <c r="BH43" s="365"/>
      <c r="BI43" s="365"/>
      <c r="BJ43" s="365"/>
      <c r="BK43" s="365"/>
      <c r="BL43" s="365"/>
      <c r="BM43" s="365"/>
      <c r="BN43" s="365"/>
      <c r="BO43" s="365"/>
      <c r="BP43" s="365"/>
      <c r="BQ43" s="365"/>
      <c r="BR43" s="365"/>
      <c r="BS43" s="365"/>
      <c r="BT43" s="365"/>
      <c r="BU43" s="365"/>
      <c r="BV43" s="163"/>
      <c r="BW43" s="364" t="str">
        <f t="shared" si="2"/>
        <v/>
      </c>
      <c r="BX43" s="364"/>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63"/>
      <c r="CO43" s="364" t="str">
        <f t="shared" si="3"/>
        <v/>
      </c>
      <c r="CP43" s="364"/>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G43" s="362" t="str">
        <f>IF('各会計、関係団体の財政状況及び健全化判断比率'!BR16="","",'各会計、関係団体の財政状況及び健全化判断比率'!BR16)</f>
        <v/>
      </c>
      <c r="DH43" s="36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61" t="s">
        <v>194</v>
      </c>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61"/>
      <c r="AK46" s="361"/>
      <c r="AL46" s="361"/>
      <c r="AM46" s="361"/>
      <c r="AN46" s="361"/>
      <c r="AO46" s="361"/>
      <c r="AP46" s="361"/>
      <c r="AQ46" s="361"/>
      <c r="AR46" s="361"/>
      <c r="AS46" s="361"/>
      <c r="AT46" s="361"/>
      <c r="AU46" s="361"/>
      <c r="AV46" s="361"/>
      <c r="AW46" s="361"/>
      <c r="AX46" s="361"/>
      <c r="AY46" s="361"/>
      <c r="AZ46" s="361"/>
      <c r="BA46" s="361"/>
      <c r="BB46" s="361"/>
      <c r="BC46" s="361"/>
      <c r="BD46" s="361"/>
      <c r="BE46" s="361"/>
      <c r="BF46" s="361"/>
      <c r="BG46" s="361"/>
      <c r="BH46" s="361"/>
      <c r="BI46" s="361"/>
      <c r="BJ46" s="361"/>
      <c r="BK46" s="361"/>
      <c r="BL46" s="361"/>
      <c r="BM46" s="361"/>
      <c r="BN46" s="361"/>
      <c r="BO46" s="361"/>
      <c r="BP46" s="361"/>
      <c r="BQ46" s="361"/>
      <c r="BR46" s="361"/>
      <c r="BS46" s="361"/>
      <c r="BT46" s="361"/>
      <c r="BU46" s="361"/>
      <c r="BV46" s="361"/>
      <c r="BW46" s="361"/>
      <c r="BX46" s="361"/>
      <c r="BY46" s="361"/>
      <c r="BZ46" s="361"/>
      <c r="CA46" s="361"/>
      <c r="CB46" s="361"/>
      <c r="CC46" s="361"/>
      <c r="CD46" s="361"/>
      <c r="CE46" s="361"/>
      <c r="CF46" s="361"/>
      <c r="CG46" s="361"/>
      <c r="CH46" s="361"/>
      <c r="CI46" s="361"/>
      <c r="CJ46" s="361"/>
      <c r="CK46" s="361"/>
      <c r="CL46" s="361"/>
      <c r="CM46" s="361"/>
      <c r="CN46" s="361"/>
      <c r="CO46" s="361"/>
      <c r="CP46" s="361"/>
      <c r="CQ46" s="361"/>
      <c r="CR46" s="361"/>
      <c r="CS46" s="361"/>
      <c r="CT46" s="361"/>
      <c r="CU46" s="361"/>
      <c r="CV46" s="361"/>
      <c r="CW46" s="361"/>
      <c r="CX46" s="361"/>
      <c r="CY46" s="361"/>
      <c r="CZ46" s="361"/>
      <c r="DA46" s="361"/>
      <c r="DB46" s="361"/>
      <c r="DC46" s="361"/>
      <c r="DD46" s="361"/>
      <c r="DE46" s="361"/>
      <c r="DF46" s="361"/>
      <c r="DG46" s="361"/>
      <c r="DH46" s="361"/>
      <c r="DI46" s="361"/>
    </row>
    <row r="47" spans="1:113" x14ac:dyDescent="0.2">
      <c r="E47" s="361" t="s">
        <v>195</v>
      </c>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61"/>
      <c r="AK47" s="361"/>
      <c r="AL47" s="361"/>
      <c r="AM47" s="361"/>
      <c r="AN47" s="361"/>
      <c r="AO47" s="361"/>
      <c r="AP47" s="361"/>
      <c r="AQ47" s="361"/>
      <c r="AR47" s="361"/>
      <c r="AS47" s="361"/>
      <c r="AT47" s="361"/>
      <c r="AU47" s="361"/>
      <c r="AV47" s="361"/>
      <c r="AW47" s="361"/>
      <c r="AX47" s="361"/>
      <c r="AY47" s="361"/>
      <c r="AZ47" s="361"/>
      <c r="BA47" s="361"/>
      <c r="BB47" s="361"/>
      <c r="BC47" s="361"/>
      <c r="BD47" s="361"/>
      <c r="BE47" s="361"/>
      <c r="BF47" s="361"/>
      <c r="BG47" s="361"/>
      <c r="BH47" s="361"/>
      <c r="BI47" s="361"/>
      <c r="BJ47" s="361"/>
      <c r="BK47" s="361"/>
      <c r="BL47" s="361"/>
      <c r="BM47" s="361"/>
      <c r="BN47" s="361"/>
      <c r="BO47" s="361"/>
      <c r="BP47" s="361"/>
      <c r="BQ47" s="361"/>
      <c r="BR47" s="361"/>
      <c r="BS47" s="361"/>
      <c r="BT47" s="361"/>
      <c r="BU47" s="361"/>
      <c r="BV47" s="361"/>
      <c r="BW47" s="361"/>
      <c r="BX47" s="361"/>
      <c r="BY47" s="361"/>
      <c r="BZ47" s="361"/>
      <c r="CA47" s="361"/>
      <c r="CB47" s="361"/>
      <c r="CC47" s="361"/>
      <c r="CD47" s="361"/>
      <c r="CE47" s="361"/>
      <c r="CF47" s="361"/>
      <c r="CG47" s="361"/>
      <c r="CH47" s="361"/>
      <c r="CI47" s="361"/>
      <c r="CJ47" s="361"/>
      <c r="CK47" s="361"/>
      <c r="CL47" s="361"/>
      <c r="CM47" s="361"/>
      <c r="CN47" s="361"/>
      <c r="CO47" s="361"/>
      <c r="CP47" s="361"/>
      <c r="CQ47" s="361"/>
      <c r="CR47" s="361"/>
      <c r="CS47" s="361"/>
      <c r="CT47" s="361"/>
      <c r="CU47" s="361"/>
      <c r="CV47" s="361"/>
      <c r="CW47" s="361"/>
      <c r="CX47" s="361"/>
      <c r="CY47" s="361"/>
      <c r="CZ47" s="361"/>
      <c r="DA47" s="361"/>
      <c r="DB47" s="361"/>
      <c r="DC47" s="361"/>
      <c r="DD47" s="361"/>
      <c r="DE47" s="361"/>
      <c r="DF47" s="361"/>
      <c r="DG47" s="361"/>
      <c r="DH47" s="361"/>
      <c r="DI47" s="361"/>
    </row>
    <row r="48" spans="1:113" x14ac:dyDescent="0.2">
      <c r="E48" s="361" t="s">
        <v>196</v>
      </c>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61"/>
      <c r="AK48" s="361"/>
      <c r="AL48" s="361"/>
      <c r="AM48" s="361"/>
      <c r="AN48" s="361"/>
      <c r="AO48" s="361"/>
      <c r="AP48" s="361"/>
      <c r="AQ48" s="361"/>
      <c r="AR48" s="361"/>
      <c r="AS48" s="361"/>
      <c r="AT48" s="361"/>
      <c r="AU48" s="361"/>
      <c r="AV48" s="361"/>
      <c r="AW48" s="361"/>
      <c r="AX48" s="361"/>
      <c r="AY48" s="361"/>
      <c r="AZ48" s="361"/>
      <c r="BA48" s="361"/>
      <c r="BB48" s="361"/>
      <c r="BC48" s="361"/>
      <c r="BD48" s="361"/>
      <c r="BE48" s="361"/>
      <c r="BF48" s="361"/>
      <c r="BG48" s="361"/>
      <c r="BH48" s="361"/>
      <c r="BI48" s="361"/>
      <c r="BJ48" s="361"/>
      <c r="BK48" s="361"/>
      <c r="BL48" s="361"/>
      <c r="BM48" s="361"/>
      <c r="BN48" s="361"/>
      <c r="BO48" s="361"/>
      <c r="BP48" s="361"/>
      <c r="BQ48" s="361"/>
      <c r="BR48" s="361"/>
      <c r="BS48" s="361"/>
      <c r="BT48" s="361"/>
      <c r="BU48" s="361"/>
      <c r="BV48" s="361"/>
      <c r="BW48" s="361"/>
      <c r="BX48" s="361"/>
      <c r="BY48" s="361"/>
      <c r="BZ48" s="361"/>
      <c r="CA48" s="361"/>
      <c r="CB48" s="361"/>
      <c r="CC48" s="361"/>
      <c r="CD48" s="361"/>
      <c r="CE48" s="361"/>
      <c r="CF48" s="361"/>
      <c r="CG48" s="361"/>
      <c r="CH48" s="361"/>
      <c r="CI48" s="361"/>
      <c r="CJ48" s="361"/>
      <c r="CK48" s="361"/>
      <c r="CL48" s="361"/>
      <c r="CM48" s="361"/>
      <c r="CN48" s="361"/>
      <c r="CO48" s="361"/>
      <c r="CP48" s="361"/>
      <c r="CQ48" s="361"/>
      <c r="CR48" s="361"/>
      <c r="CS48" s="361"/>
      <c r="CT48" s="361"/>
      <c r="CU48" s="361"/>
      <c r="CV48" s="361"/>
      <c r="CW48" s="361"/>
      <c r="CX48" s="361"/>
      <c r="CY48" s="361"/>
      <c r="CZ48" s="361"/>
      <c r="DA48" s="361"/>
      <c r="DB48" s="361"/>
      <c r="DC48" s="361"/>
      <c r="DD48" s="361"/>
      <c r="DE48" s="361"/>
      <c r="DF48" s="361"/>
      <c r="DG48" s="361"/>
      <c r="DH48" s="361"/>
      <c r="DI48" s="361"/>
    </row>
    <row r="49" spans="5:113" x14ac:dyDescent="0.2">
      <c r="E49" s="363" t="s">
        <v>197</v>
      </c>
      <c r="F49" s="363"/>
      <c r="G49" s="363"/>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63"/>
      <c r="BD49" s="363"/>
      <c r="BE49" s="363"/>
      <c r="BF49" s="363"/>
      <c r="BG49" s="363"/>
      <c r="BH49" s="363"/>
      <c r="BI49" s="363"/>
      <c r="BJ49" s="363"/>
      <c r="BK49" s="363"/>
      <c r="BL49" s="363"/>
      <c r="BM49" s="363"/>
      <c r="BN49" s="363"/>
      <c r="BO49" s="363"/>
      <c r="BP49" s="363"/>
      <c r="BQ49" s="363"/>
      <c r="BR49" s="363"/>
      <c r="BS49" s="363"/>
      <c r="BT49" s="363"/>
      <c r="BU49" s="363"/>
      <c r="BV49" s="363"/>
      <c r="BW49" s="363"/>
      <c r="BX49" s="363"/>
      <c r="BY49" s="363"/>
      <c r="BZ49" s="363"/>
      <c r="CA49" s="363"/>
      <c r="CB49" s="363"/>
      <c r="CC49" s="363"/>
      <c r="CD49" s="363"/>
      <c r="CE49" s="363"/>
      <c r="CF49" s="363"/>
      <c r="CG49" s="363"/>
      <c r="CH49" s="363"/>
      <c r="CI49" s="363"/>
      <c r="CJ49" s="363"/>
      <c r="CK49" s="363"/>
      <c r="CL49" s="363"/>
      <c r="CM49" s="363"/>
      <c r="CN49" s="363"/>
      <c r="CO49" s="363"/>
      <c r="CP49" s="363"/>
      <c r="CQ49" s="363"/>
      <c r="CR49" s="363"/>
      <c r="CS49" s="363"/>
      <c r="CT49" s="363"/>
      <c r="CU49" s="363"/>
      <c r="CV49" s="363"/>
      <c r="CW49" s="363"/>
      <c r="CX49" s="363"/>
      <c r="CY49" s="363"/>
      <c r="CZ49" s="363"/>
      <c r="DA49" s="363"/>
      <c r="DB49" s="363"/>
      <c r="DC49" s="363"/>
      <c r="DD49" s="363"/>
      <c r="DE49" s="363"/>
      <c r="DF49" s="363"/>
      <c r="DG49" s="363"/>
      <c r="DH49" s="363"/>
      <c r="DI49" s="363"/>
    </row>
    <row r="50" spans="5:113" x14ac:dyDescent="0.2">
      <c r="E50" s="361" t="s">
        <v>198</v>
      </c>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61"/>
      <c r="AK50" s="361"/>
      <c r="AL50" s="361"/>
      <c r="AM50" s="361"/>
      <c r="AN50" s="361"/>
      <c r="AO50" s="361"/>
      <c r="AP50" s="361"/>
      <c r="AQ50" s="361"/>
      <c r="AR50" s="361"/>
      <c r="AS50" s="361"/>
      <c r="AT50" s="361"/>
      <c r="AU50" s="361"/>
      <c r="AV50" s="361"/>
      <c r="AW50" s="361"/>
      <c r="AX50" s="361"/>
      <c r="AY50" s="361"/>
      <c r="AZ50" s="361"/>
      <c r="BA50" s="361"/>
      <c r="BB50" s="361"/>
      <c r="BC50" s="361"/>
      <c r="BD50" s="361"/>
      <c r="BE50" s="361"/>
      <c r="BF50" s="361"/>
      <c r="BG50" s="361"/>
      <c r="BH50" s="361"/>
      <c r="BI50" s="361"/>
      <c r="BJ50" s="361"/>
      <c r="BK50" s="361"/>
      <c r="BL50" s="361"/>
      <c r="BM50" s="361"/>
      <c r="BN50" s="361"/>
      <c r="BO50" s="361"/>
      <c r="BP50" s="361"/>
      <c r="BQ50" s="361"/>
      <c r="BR50" s="361"/>
      <c r="BS50" s="361"/>
      <c r="BT50" s="361"/>
      <c r="BU50" s="361"/>
      <c r="BV50" s="361"/>
      <c r="BW50" s="361"/>
      <c r="BX50" s="361"/>
      <c r="BY50" s="361"/>
      <c r="BZ50" s="361"/>
      <c r="CA50" s="361"/>
      <c r="CB50" s="361"/>
      <c r="CC50" s="361"/>
      <c r="CD50" s="361"/>
      <c r="CE50" s="361"/>
      <c r="CF50" s="361"/>
      <c r="CG50" s="361"/>
      <c r="CH50" s="361"/>
      <c r="CI50" s="361"/>
      <c r="CJ50" s="361"/>
      <c r="CK50" s="361"/>
      <c r="CL50" s="361"/>
      <c r="CM50" s="361"/>
      <c r="CN50" s="361"/>
      <c r="CO50" s="361"/>
      <c r="CP50" s="361"/>
      <c r="CQ50" s="361"/>
      <c r="CR50" s="361"/>
      <c r="CS50" s="361"/>
      <c r="CT50" s="361"/>
      <c r="CU50" s="361"/>
      <c r="CV50" s="361"/>
      <c r="CW50" s="361"/>
      <c r="CX50" s="361"/>
      <c r="CY50" s="361"/>
      <c r="CZ50" s="361"/>
      <c r="DA50" s="361"/>
      <c r="DB50" s="361"/>
      <c r="DC50" s="361"/>
      <c r="DD50" s="361"/>
      <c r="DE50" s="361"/>
      <c r="DF50" s="361"/>
      <c r="DG50" s="361"/>
      <c r="DH50" s="361"/>
      <c r="DI50" s="361"/>
    </row>
    <row r="51" spans="5:113" x14ac:dyDescent="0.2">
      <c r="E51" s="361" t="s">
        <v>199</v>
      </c>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61"/>
      <c r="AK51" s="361"/>
      <c r="AL51" s="361"/>
      <c r="AM51" s="361"/>
      <c r="AN51" s="361"/>
      <c r="AO51" s="361"/>
      <c r="AP51" s="361"/>
      <c r="AQ51" s="361"/>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61"/>
      <c r="CH51" s="361"/>
      <c r="CI51" s="361"/>
      <c r="CJ51" s="361"/>
      <c r="CK51" s="361"/>
      <c r="CL51" s="361"/>
      <c r="CM51" s="361"/>
      <c r="CN51" s="361"/>
      <c r="CO51" s="361"/>
      <c r="CP51" s="361"/>
      <c r="CQ51" s="361"/>
      <c r="CR51" s="361"/>
      <c r="CS51" s="361"/>
      <c r="CT51" s="361"/>
      <c r="CU51" s="361"/>
      <c r="CV51" s="361"/>
      <c r="CW51" s="361"/>
      <c r="CX51" s="361"/>
      <c r="CY51" s="361"/>
      <c r="CZ51" s="361"/>
      <c r="DA51" s="361"/>
      <c r="DB51" s="361"/>
      <c r="DC51" s="361"/>
      <c r="DD51" s="361"/>
      <c r="DE51" s="361"/>
      <c r="DF51" s="361"/>
      <c r="DG51" s="361"/>
      <c r="DH51" s="361"/>
      <c r="DI51" s="361"/>
    </row>
    <row r="52" spans="5:113" x14ac:dyDescent="0.2">
      <c r="E52" s="361" t="s">
        <v>200</v>
      </c>
      <c r="F52" s="361"/>
      <c r="G52" s="361"/>
      <c r="H52" s="361"/>
      <c r="I52" s="361"/>
      <c r="J52" s="361"/>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61"/>
      <c r="CH52" s="361"/>
      <c r="CI52" s="361"/>
      <c r="CJ52" s="361"/>
      <c r="CK52" s="361"/>
      <c r="CL52" s="361"/>
      <c r="CM52" s="361"/>
      <c r="CN52" s="361"/>
      <c r="CO52" s="361"/>
      <c r="CP52" s="361"/>
      <c r="CQ52" s="361"/>
      <c r="CR52" s="361"/>
      <c r="CS52" s="361"/>
      <c r="CT52" s="361"/>
      <c r="CU52" s="361"/>
      <c r="CV52" s="361"/>
      <c r="CW52" s="361"/>
      <c r="CX52" s="361"/>
      <c r="CY52" s="361"/>
      <c r="CZ52" s="361"/>
      <c r="DA52" s="361"/>
      <c r="DB52" s="361"/>
      <c r="DC52" s="361"/>
      <c r="DD52" s="361"/>
      <c r="DE52" s="361"/>
      <c r="DF52" s="361"/>
      <c r="DG52" s="361"/>
      <c r="DH52" s="361"/>
      <c r="DI52" s="361"/>
    </row>
    <row r="53" spans="5:113" x14ac:dyDescent="0.2">
      <c r="E53" s="361" t="s">
        <v>201</v>
      </c>
      <c r="F53" s="361"/>
      <c r="G53" s="361"/>
      <c r="H53" s="361"/>
      <c r="I53" s="361"/>
      <c r="J53" s="361"/>
      <c r="K53" s="361"/>
      <c r="L53" s="361"/>
      <c r="M53" s="361"/>
      <c r="N53" s="361"/>
      <c r="O53" s="361"/>
      <c r="P53" s="361"/>
      <c r="Q53" s="361"/>
      <c r="R53" s="361"/>
      <c r="S53" s="361"/>
      <c r="T53" s="361"/>
      <c r="U53" s="361"/>
      <c r="V53" s="361"/>
      <c r="W53" s="361"/>
      <c r="X53" s="361"/>
      <c r="Y53" s="361"/>
      <c r="Z53" s="361"/>
      <c r="AA53" s="361"/>
      <c r="AB53" s="361"/>
      <c r="AC53" s="361"/>
      <c r="AD53" s="361"/>
      <c r="AE53" s="361"/>
      <c r="AF53" s="361"/>
      <c r="AG53" s="361"/>
      <c r="AH53" s="361"/>
      <c r="AI53" s="361"/>
      <c r="AJ53" s="361"/>
      <c r="AK53" s="361"/>
      <c r="AL53" s="361"/>
      <c r="AM53" s="361"/>
      <c r="AN53" s="361"/>
      <c r="AO53" s="361"/>
      <c r="AP53" s="361"/>
      <c r="AQ53" s="361"/>
      <c r="AR53" s="361"/>
      <c r="AS53" s="361"/>
      <c r="AT53" s="361"/>
      <c r="AU53" s="361"/>
      <c r="AV53" s="361"/>
      <c r="AW53" s="361"/>
      <c r="AX53" s="361"/>
      <c r="AY53" s="361"/>
      <c r="AZ53" s="361"/>
      <c r="BA53" s="361"/>
      <c r="BB53" s="361"/>
      <c r="BC53" s="361"/>
      <c r="BD53" s="361"/>
      <c r="BE53" s="361"/>
      <c r="BF53" s="361"/>
      <c r="BG53" s="361"/>
      <c r="BH53" s="361"/>
      <c r="BI53" s="361"/>
      <c r="BJ53" s="361"/>
      <c r="BK53" s="361"/>
      <c r="BL53" s="361"/>
      <c r="BM53" s="361"/>
      <c r="BN53" s="361"/>
      <c r="BO53" s="361"/>
      <c r="BP53" s="361"/>
      <c r="BQ53" s="361"/>
      <c r="BR53" s="361"/>
      <c r="BS53" s="361"/>
      <c r="BT53" s="361"/>
      <c r="BU53" s="361"/>
      <c r="BV53" s="361"/>
      <c r="BW53" s="361"/>
      <c r="BX53" s="361"/>
      <c r="BY53" s="361"/>
      <c r="BZ53" s="361"/>
      <c r="CA53" s="361"/>
      <c r="CB53" s="361"/>
      <c r="CC53" s="361"/>
      <c r="CD53" s="361"/>
      <c r="CE53" s="361"/>
      <c r="CF53" s="361"/>
      <c r="CG53" s="361"/>
      <c r="CH53" s="361"/>
      <c r="CI53" s="361"/>
      <c r="CJ53" s="361"/>
      <c r="CK53" s="361"/>
      <c r="CL53" s="361"/>
      <c r="CM53" s="361"/>
      <c r="CN53" s="361"/>
      <c r="CO53" s="361"/>
      <c r="CP53" s="361"/>
      <c r="CQ53" s="361"/>
      <c r="CR53" s="361"/>
      <c r="CS53" s="361"/>
      <c r="CT53" s="361"/>
      <c r="CU53" s="361"/>
      <c r="CV53" s="361"/>
      <c r="CW53" s="361"/>
      <c r="CX53" s="361"/>
      <c r="CY53" s="361"/>
      <c r="CZ53" s="361"/>
      <c r="DA53" s="361"/>
      <c r="DB53" s="361"/>
      <c r="DC53" s="361"/>
      <c r="DD53" s="361"/>
      <c r="DE53" s="361"/>
      <c r="DF53" s="361"/>
      <c r="DG53" s="361"/>
      <c r="DH53" s="361"/>
      <c r="DI53" s="361"/>
    </row>
    <row r="54" spans="5:113" x14ac:dyDescent="0.2"/>
    <row r="55" spans="5:113" x14ac:dyDescent="0.2"/>
    <row r="56" spans="5:113" x14ac:dyDescent="0.2"/>
  </sheetData>
  <sheetProtection algorithmName="SHA-512" hashValue="HTY8b8IeeFrbC8iqrrcpTK/Y1RxIsBp//oyNReapCi/pqay/6XTAfUXOFB1uQbxV0Pz1ciCwsKO66jEVHCIZCw==" saltValue="9sFk1hcXX1EgmE0JwMXGx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0" zoomScale="70" zoomScaleNormal="70" zoomScaleSheetLayoutView="100" workbookViewId="0">
      <selection activeCell="I42" sqref="I42"/>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532</v>
      </c>
      <c r="D34" s="1151"/>
      <c r="E34" s="1152"/>
      <c r="F34" s="32">
        <v>17.04</v>
      </c>
      <c r="G34" s="33">
        <v>18.010000000000002</v>
      </c>
      <c r="H34" s="33">
        <v>19.190000000000001</v>
      </c>
      <c r="I34" s="33">
        <v>20.29</v>
      </c>
      <c r="J34" s="34">
        <v>19.95</v>
      </c>
      <c r="K34" s="22"/>
      <c r="L34" s="22"/>
      <c r="M34" s="22"/>
      <c r="N34" s="22"/>
      <c r="O34" s="22"/>
      <c r="P34" s="22"/>
    </row>
    <row r="35" spans="1:16" ht="39" customHeight="1" x14ac:dyDescent="0.2">
      <c r="A35" s="22"/>
      <c r="B35" s="35"/>
      <c r="C35" s="1145" t="s">
        <v>533</v>
      </c>
      <c r="D35" s="1146"/>
      <c r="E35" s="1147"/>
      <c r="F35" s="36">
        <v>6.37</v>
      </c>
      <c r="G35" s="37">
        <v>9.33</v>
      </c>
      <c r="H35" s="37">
        <v>9.3699999999999992</v>
      </c>
      <c r="I35" s="37">
        <v>7.87</v>
      </c>
      <c r="J35" s="38">
        <v>5.89</v>
      </c>
      <c r="K35" s="22"/>
      <c r="L35" s="22"/>
      <c r="M35" s="22"/>
      <c r="N35" s="22"/>
      <c r="O35" s="22"/>
      <c r="P35" s="22"/>
    </row>
    <row r="36" spans="1:16" ht="39" customHeight="1" x14ac:dyDescent="0.2">
      <c r="A36" s="22"/>
      <c r="B36" s="35"/>
      <c r="C36" s="1145" t="s">
        <v>534</v>
      </c>
      <c r="D36" s="1146"/>
      <c r="E36" s="1147"/>
      <c r="F36" s="36">
        <v>0.28999999999999998</v>
      </c>
      <c r="G36" s="37">
        <v>1.19</v>
      </c>
      <c r="H36" s="37">
        <v>3.25</v>
      </c>
      <c r="I36" s="37">
        <v>3.35</v>
      </c>
      <c r="J36" s="38">
        <v>2.84</v>
      </c>
      <c r="K36" s="22"/>
      <c r="L36" s="22"/>
      <c r="M36" s="22"/>
      <c r="N36" s="22"/>
      <c r="O36" s="22"/>
      <c r="P36" s="22"/>
    </row>
    <row r="37" spans="1:16" ht="39" customHeight="1" x14ac:dyDescent="0.2">
      <c r="A37" s="22"/>
      <c r="B37" s="35"/>
      <c r="C37" s="1145" t="s">
        <v>535</v>
      </c>
      <c r="D37" s="1146"/>
      <c r="E37" s="1147"/>
      <c r="F37" s="36">
        <v>2.27</v>
      </c>
      <c r="G37" s="37">
        <v>2.33</v>
      </c>
      <c r="H37" s="37">
        <v>2.4</v>
      </c>
      <c r="I37" s="37">
        <v>2.84</v>
      </c>
      <c r="J37" s="38">
        <v>2.66</v>
      </c>
      <c r="K37" s="22"/>
      <c r="L37" s="22"/>
      <c r="M37" s="22"/>
      <c r="N37" s="22"/>
      <c r="O37" s="22"/>
      <c r="P37" s="22"/>
    </row>
    <row r="38" spans="1:16" ht="39" customHeight="1" x14ac:dyDescent="0.2">
      <c r="A38" s="22"/>
      <c r="B38" s="35"/>
      <c r="C38" s="1145" t="s">
        <v>536</v>
      </c>
      <c r="D38" s="1146"/>
      <c r="E38" s="1147"/>
      <c r="F38" s="36">
        <v>0.56999999999999995</v>
      </c>
      <c r="G38" s="37">
        <v>0.43</v>
      </c>
      <c r="H38" s="37">
        <v>0.57999999999999996</v>
      </c>
      <c r="I38" s="37">
        <v>1.39</v>
      </c>
      <c r="J38" s="38">
        <v>1.36</v>
      </c>
      <c r="K38" s="22"/>
      <c r="L38" s="22"/>
      <c r="M38" s="22"/>
      <c r="N38" s="22"/>
      <c r="O38" s="22"/>
      <c r="P38" s="22"/>
    </row>
    <row r="39" spans="1:16" ht="39" customHeight="1" x14ac:dyDescent="0.2">
      <c r="A39" s="22"/>
      <c r="B39" s="35"/>
      <c r="C39" s="1145" t="s">
        <v>537</v>
      </c>
      <c r="D39" s="1146"/>
      <c r="E39" s="1147"/>
      <c r="F39" s="36">
        <v>1.34</v>
      </c>
      <c r="G39" s="37">
        <v>1.38</v>
      </c>
      <c r="H39" s="37">
        <v>1.38</v>
      </c>
      <c r="I39" s="37">
        <v>0.82</v>
      </c>
      <c r="J39" s="38">
        <v>0.51</v>
      </c>
      <c r="K39" s="22"/>
      <c r="L39" s="22"/>
      <c r="M39" s="22"/>
      <c r="N39" s="22"/>
      <c r="O39" s="22"/>
      <c r="P39" s="22"/>
    </row>
    <row r="40" spans="1:16" ht="39" customHeight="1" x14ac:dyDescent="0.2">
      <c r="A40" s="22"/>
      <c r="B40" s="35"/>
      <c r="C40" s="1145" t="s">
        <v>538</v>
      </c>
      <c r="D40" s="1146"/>
      <c r="E40" s="1147"/>
      <c r="F40" s="36">
        <v>0.08</v>
      </c>
      <c r="G40" s="37">
        <v>0.08</v>
      </c>
      <c r="H40" s="37">
        <v>0.08</v>
      </c>
      <c r="I40" s="37">
        <v>0.18</v>
      </c>
      <c r="J40" s="38">
        <v>0.18</v>
      </c>
      <c r="K40" s="22"/>
      <c r="L40" s="22"/>
      <c r="M40" s="22"/>
      <c r="N40" s="22"/>
      <c r="O40" s="22"/>
      <c r="P40" s="22"/>
    </row>
    <row r="41" spans="1:16" ht="39" customHeight="1" x14ac:dyDescent="0.2">
      <c r="A41" s="22"/>
      <c r="B41" s="35"/>
      <c r="C41" s="1145" t="s">
        <v>539</v>
      </c>
      <c r="D41" s="1146"/>
      <c r="E41" s="1147"/>
      <c r="F41" s="36">
        <v>0.25</v>
      </c>
      <c r="G41" s="37">
        <v>0.38</v>
      </c>
      <c r="H41" s="37">
        <v>0.04</v>
      </c>
      <c r="I41" s="37">
        <v>0.21</v>
      </c>
      <c r="J41" s="38">
        <v>0.06</v>
      </c>
      <c r="K41" s="22"/>
      <c r="L41" s="22"/>
      <c r="M41" s="22"/>
      <c r="N41" s="22"/>
      <c r="O41" s="22"/>
      <c r="P41" s="22"/>
    </row>
    <row r="42" spans="1:16" ht="39" customHeight="1" x14ac:dyDescent="0.2">
      <c r="A42" s="22"/>
      <c r="B42" s="39"/>
      <c r="C42" s="1145" t="s">
        <v>540</v>
      </c>
      <c r="D42" s="1146"/>
      <c r="E42" s="1147"/>
      <c r="F42" s="36" t="s">
        <v>487</v>
      </c>
      <c r="G42" s="37" t="s">
        <v>487</v>
      </c>
      <c r="H42" s="37" t="s">
        <v>487</v>
      </c>
      <c r="I42" s="37" t="s">
        <v>541</v>
      </c>
      <c r="J42" s="38" t="s">
        <v>487</v>
      </c>
      <c r="K42" s="22"/>
      <c r="L42" s="22"/>
      <c r="M42" s="22"/>
      <c r="N42" s="22"/>
      <c r="O42" s="22"/>
      <c r="P42" s="22"/>
    </row>
    <row r="43" spans="1:16" ht="39" customHeight="1" thickBot="1" x14ac:dyDescent="0.25">
      <c r="A43" s="22"/>
      <c r="B43" s="40"/>
      <c r="C43" s="1148" t="s">
        <v>542</v>
      </c>
      <c r="D43" s="1149"/>
      <c r="E43" s="1150"/>
      <c r="F43" s="41">
        <v>0.79</v>
      </c>
      <c r="G43" s="42">
        <v>0.47</v>
      </c>
      <c r="H43" s="42">
        <v>0.31</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oT9SuhOK2joua1Ml7NK/Db3UyBSpJZWUpVv+4OiCr2oVYPgsxLEeWkNUnZCcdFZeUWxrnUFSKjGZkabCV8eLg==" saltValue="rpmydXMKdyUYSPuwJMkO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abSelected="1" topLeftCell="A28" zoomScale="55" zoomScaleNormal="55" zoomScaleSheetLayoutView="55" workbookViewId="0">
      <selection activeCell="M57" sqref="M57"/>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4029</v>
      </c>
      <c r="L45" s="60">
        <v>4247</v>
      </c>
      <c r="M45" s="60">
        <v>4489</v>
      </c>
      <c r="N45" s="60">
        <v>4372</v>
      </c>
      <c r="O45" s="61">
        <v>4286</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1344</v>
      </c>
      <c r="L48" s="64">
        <v>1279</v>
      </c>
      <c r="M48" s="64">
        <v>1004</v>
      </c>
      <c r="N48" s="64">
        <v>1004</v>
      </c>
      <c r="O48" s="65">
        <v>957</v>
      </c>
      <c r="P48" s="48"/>
      <c r="Q48" s="48"/>
      <c r="R48" s="48"/>
      <c r="S48" s="48"/>
      <c r="T48" s="48"/>
      <c r="U48" s="48"/>
    </row>
    <row r="49" spans="1:21" ht="30.75" customHeight="1" x14ac:dyDescent="0.2">
      <c r="A49" s="48"/>
      <c r="B49" s="1178"/>
      <c r="C49" s="1179"/>
      <c r="D49" s="62"/>
      <c r="E49" s="1155" t="s">
        <v>14</v>
      </c>
      <c r="F49" s="1155"/>
      <c r="G49" s="1155"/>
      <c r="H49" s="1155"/>
      <c r="I49" s="1155"/>
      <c r="J49" s="1156"/>
      <c r="K49" s="63">
        <v>472</v>
      </c>
      <c r="L49" s="64">
        <v>397</v>
      </c>
      <c r="M49" s="64">
        <v>291</v>
      </c>
      <c r="N49" s="64">
        <v>281</v>
      </c>
      <c r="O49" s="65">
        <v>240</v>
      </c>
      <c r="P49" s="48"/>
      <c r="Q49" s="48"/>
      <c r="R49" s="48"/>
      <c r="S49" s="48"/>
      <c r="T49" s="48"/>
      <c r="U49" s="48"/>
    </row>
    <row r="50" spans="1:21" ht="30.75" customHeight="1" x14ac:dyDescent="0.2">
      <c r="A50" s="48"/>
      <c r="B50" s="1178"/>
      <c r="C50" s="1179"/>
      <c r="D50" s="62"/>
      <c r="E50" s="1155" t="s">
        <v>15</v>
      </c>
      <c r="F50" s="1155"/>
      <c r="G50" s="1155"/>
      <c r="H50" s="1155"/>
      <c r="I50" s="1155"/>
      <c r="J50" s="1156"/>
      <c r="K50" s="63">
        <v>9</v>
      </c>
      <c r="L50" s="64">
        <v>9</v>
      </c>
      <c r="M50" s="64">
        <v>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v>0</v>
      </c>
      <c r="N51" s="64">
        <v>0</v>
      </c>
      <c r="O51" s="65">
        <v>1</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4442</v>
      </c>
      <c r="L52" s="64">
        <v>4485</v>
      </c>
      <c r="M52" s="64">
        <v>4552</v>
      </c>
      <c r="N52" s="64">
        <v>4340</v>
      </c>
      <c r="O52" s="65">
        <v>4227</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1412</v>
      </c>
      <c r="L53" s="69">
        <v>1447</v>
      </c>
      <c r="M53" s="69">
        <v>1239</v>
      </c>
      <c r="N53" s="69">
        <v>1317</v>
      </c>
      <c r="O53" s="70">
        <v>1257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358" t="s">
        <v>487</v>
      </c>
      <c r="L58" s="359" t="s">
        <v>487</v>
      </c>
      <c r="M58" s="359" t="s">
        <v>487</v>
      </c>
      <c r="N58" s="359" t="s">
        <v>487</v>
      </c>
      <c r="O58" s="360" t="s">
        <v>487</v>
      </c>
    </row>
    <row r="59" spans="1:21" ht="31.5" customHeight="1" x14ac:dyDescent="0.2">
      <c r="B59" s="1163"/>
      <c r="C59" s="1164"/>
      <c r="D59" s="1170" t="s">
        <v>26</v>
      </c>
      <c r="E59" s="1171"/>
      <c r="F59" s="1171"/>
      <c r="G59" s="1171"/>
      <c r="H59" s="1171"/>
      <c r="I59" s="1171"/>
      <c r="J59" s="1172"/>
      <c r="K59" s="358" t="s">
        <v>487</v>
      </c>
      <c r="L59" s="359" t="s">
        <v>487</v>
      </c>
      <c r="M59" s="359" t="s">
        <v>487</v>
      </c>
      <c r="N59" s="359" t="s">
        <v>487</v>
      </c>
      <c r="O59" s="360" t="s">
        <v>487</v>
      </c>
    </row>
    <row r="60" spans="1:21" ht="31.5" customHeight="1" thickBot="1" x14ac:dyDescent="0.25">
      <c r="B60" s="1165"/>
      <c r="C60" s="1166"/>
      <c r="D60" s="1173" t="s">
        <v>27</v>
      </c>
      <c r="E60" s="1174"/>
      <c r="F60" s="1174"/>
      <c r="G60" s="1174"/>
      <c r="H60" s="1174"/>
      <c r="I60" s="1174"/>
      <c r="J60" s="1175"/>
      <c r="K60" s="83" t="s">
        <v>487</v>
      </c>
      <c r="L60" s="84" t="s">
        <v>487</v>
      </c>
      <c r="M60" s="84" t="s">
        <v>487</v>
      </c>
      <c r="N60" s="84" t="s">
        <v>487</v>
      </c>
      <c r="O60" s="85" t="s">
        <v>487</v>
      </c>
    </row>
    <row r="61" spans="1:21" ht="24" customHeight="1" x14ac:dyDescent="0.2">
      <c r="B61" s="86"/>
      <c r="C61" s="86"/>
      <c r="D61" s="87" t="s">
        <v>28</v>
      </c>
      <c r="E61" s="88"/>
      <c r="F61" s="88"/>
      <c r="G61" s="88"/>
      <c r="H61" s="88"/>
      <c r="I61" s="88"/>
      <c r="J61" s="88"/>
      <c r="K61" s="88"/>
      <c r="L61" s="88"/>
      <c r="M61" s="88"/>
      <c r="N61" s="88"/>
      <c r="O61" s="88"/>
    </row>
    <row r="62" spans="1:21" ht="24" customHeight="1" x14ac:dyDescent="0.2">
      <c r="B62" s="89"/>
      <c r="C62" s="89"/>
      <c r="D62" s="87" t="s">
        <v>29</v>
      </c>
      <c r="E62" s="88"/>
      <c r="F62" s="88"/>
      <c r="G62" s="88"/>
      <c r="H62" s="88"/>
      <c r="I62" s="88"/>
      <c r="J62" s="88"/>
      <c r="K62" s="88"/>
      <c r="L62" s="88"/>
      <c r="M62" s="88"/>
      <c r="N62" s="88"/>
      <c r="O62" s="88"/>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ELpv74ghAhXUgOo7wwFMa0copkm6hAtTqJa0M/BStSR3hyyOsF5eW3Wh4gyPe345D9ZvYpi65GSwH5d7btccQ==" saltValue="zeNoKx6xJwhSR5Y1WT3en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election activeCell="K45" sqref="K45"/>
    </sheetView>
  </sheetViews>
  <sheetFormatPr defaultColWidth="0" defaultRowHeight="13.5" customHeight="1" zeroHeight="1" x14ac:dyDescent="0.2"/>
  <cols>
    <col min="1" max="1" width="6.6640625" style="90" customWidth="1"/>
    <col min="2" max="3" width="12.6640625" style="90" customWidth="1"/>
    <col min="4" max="4" width="11.6640625" style="90" customWidth="1"/>
    <col min="5" max="8" width="10.33203125" style="90" customWidth="1"/>
    <col min="9" max="13" width="16.33203125" style="90" customWidth="1"/>
    <col min="14" max="19" width="12.6640625" style="90" customWidth="1"/>
    <col min="20" max="16384" width="0" style="9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1" t="s">
        <v>7</v>
      </c>
    </row>
    <row r="40" spans="2:13" ht="27.75" customHeight="1" thickBot="1" x14ac:dyDescent="0.25">
      <c r="B40" s="92" t="s">
        <v>8</v>
      </c>
      <c r="C40" s="93"/>
      <c r="D40" s="93"/>
      <c r="E40" s="94"/>
      <c r="F40" s="94"/>
      <c r="G40" s="94"/>
      <c r="H40" s="95" t="s">
        <v>2</v>
      </c>
      <c r="I40" s="96" t="s">
        <v>526</v>
      </c>
      <c r="J40" s="97" t="s">
        <v>527</v>
      </c>
      <c r="K40" s="97" t="s">
        <v>528</v>
      </c>
      <c r="L40" s="97" t="s">
        <v>529</v>
      </c>
      <c r="M40" s="98" t="s">
        <v>530</v>
      </c>
    </row>
    <row r="41" spans="2:13" ht="27.75" customHeight="1" x14ac:dyDescent="0.2">
      <c r="B41" s="1196" t="s">
        <v>30</v>
      </c>
      <c r="C41" s="1197"/>
      <c r="D41" s="99"/>
      <c r="E41" s="1198" t="s">
        <v>31</v>
      </c>
      <c r="F41" s="1198"/>
      <c r="G41" s="1198"/>
      <c r="H41" s="1199"/>
      <c r="I41" s="337">
        <v>49646</v>
      </c>
      <c r="J41" s="338">
        <v>48603</v>
      </c>
      <c r="K41" s="338">
        <v>46546</v>
      </c>
      <c r="L41" s="338">
        <v>44795</v>
      </c>
      <c r="M41" s="339">
        <v>45722</v>
      </c>
    </row>
    <row r="42" spans="2:13" ht="27.75" customHeight="1" x14ac:dyDescent="0.2">
      <c r="B42" s="1186"/>
      <c r="C42" s="1187"/>
      <c r="D42" s="100"/>
      <c r="E42" s="1190" t="s">
        <v>32</v>
      </c>
      <c r="F42" s="1190"/>
      <c r="G42" s="1190"/>
      <c r="H42" s="1191"/>
      <c r="I42" s="340">
        <v>16</v>
      </c>
      <c r="J42" s="341">
        <v>7</v>
      </c>
      <c r="K42" s="341" t="s">
        <v>487</v>
      </c>
      <c r="L42" s="341" t="s">
        <v>487</v>
      </c>
      <c r="M42" s="342" t="s">
        <v>487</v>
      </c>
    </row>
    <row r="43" spans="2:13" ht="27.75" customHeight="1" x14ac:dyDescent="0.2">
      <c r="B43" s="1186"/>
      <c r="C43" s="1187"/>
      <c r="D43" s="100"/>
      <c r="E43" s="1190" t="s">
        <v>33</v>
      </c>
      <c r="F43" s="1190"/>
      <c r="G43" s="1190"/>
      <c r="H43" s="1191"/>
      <c r="I43" s="340">
        <v>14547</v>
      </c>
      <c r="J43" s="341">
        <v>12908</v>
      </c>
      <c r="K43" s="341">
        <v>10743</v>
      </c>
      <c r="L43" s="341">
        <v>9376</v>
      </c>
      <c r="M43" s="342">
        <v>8602</v>
      </c>
    </row>
    <row r="44" spans="2:13" ht="27.75" customHeight="1" x14ac:dyDescent="0.2">
      <c r="B44" s="1186"/>
      <c r="C44" s="1187"/>
      <c r="D44" s="100"/>
      <c r="E44" s="1190" t="s">
        <v>34</v>
      </c>
      <c r="F44" s="1190"/>
      <c r="G44" s="1190"/>
      <c r="H44" s="1191"/>
      <c r="I44" s="340">
        <v>3680</v>
      </c>
      <c r="J44" s="341">
        <v>3929</v>
      </c>
      <c r="K44" s="341">
        <v>4239</v>
      </c>
      <c r="L44" s="341">
        <v>4637</v>
      </c>
      <c r="M44" s="342">
        <v>4704</v>
      </c>
    </row>
    <row r="45" spans="2:13" ht="27.75" customHeight="1" x14ac:dyDescent="0.2">
      <c r="B45" s="1186"/>
      <c r="C45" s="1187"/>
      <c r="D45" s="100"/>
      <c r="E45" s="1190" t="s">
        <v>35</v>
      </c>
      <c r="F45" s="1190"/>
      <c r="G45" s="1190"/>
      <c r="H45" s="1191"/>
      <c r="I45" s="340">
        <v>6227</v>
      </c>
      <c r="J45" s="341">
        <v>6136</v>
      </c>
      <c r="K45" s="341">
        <v>6062</v>
      </c>
      <c r="L45" s="341">
        <v>6182</v>
      </c>
      <c r="M45" s="342">
        <v>6307</v>
      </c>
    </row>
    <row r="46" spans="2:13" ht="27.75" customHeight="1" x14ac:dyDescent="0.2">
      <c r="B46" s="1186"/>
      <c r="C46" s="1187"/>
      <c r="D46" s="101"/>
      <c r="E46" s="1190" t="s">
        <v>36</v>
      </c>
      <c r="F46" s="1190"/>
      <c r="G46" s="1190"/>
      <c r="H46" s="1191"/>
      <c r="I46" s="340" t="s">
        <v>487</v>
      </c>
      <c r="J46" s="341" t="s">
        <v>487</v>
      </c>
      <c r="K46" s="341" t="s">
        <v>487</v>
      </c>
      <c r="L46" s="341" t="s">
        <v>487</v>
      </c>
      <c r="M46" s="342" t="s">
        <v>487</v>
      </c>
    </row>
    <row r="47" spans="2:13" ht="27.75" customHeight="1" x14ac:dyDescent="0.2">
      <c r="B47" s="1186"/>
      <c r="C47" s="1187"/>
      <c r="D47" s="102"/>
      <c r="E47" s="1200" t="s">
        <v>37</v>
      </c>
      <c r="F47" s="1201"/>
      <c r="G47" s="1201"/>
      <c r="H47" s="1202"/>
      <c r="I47" s="340" t="s">
        <v>487</v>
      </c>
      <c r="J47" s="341" t="s">
        <v>487</v>
      </c>
      <c r="K47" s="341" t="s">
        <v>487</v>
      </c>
      <c r="L47" s="341" t="s">
        <v>487</v>
      </c>
      <c r="M47" s="342" t="s">
        <v>487</v>
      </c>
    </row>
    <row r="48" spans="2:13" ht="27.75" customHeight="1" x14ac:dyDescent="0.2">
      <c r="B48" s="1186"/>
      <c r="C48" s="1187"/>
      <c r="D48" s="100"/>
      <c r="E48" s="1190" t="s">
        <v>38</v>
      </c>
      <c r="F48" s="1190"/>
      <c r="G48" s="1190"/>
      <c r="H48" s="1191"/>
      <c r="I48" s="340" t="s">
        <v>487</v>
      </c>
      <c r="J48" s="341" t="s">
        <v>487</v>
      </c>
      <c r="K48" s="341" t="s">
        <v>487</v>
      </c>
      <c r="L48" s="341" t="s">
        <v>487</v>
      </c>
      <c r="M48" s="342" t="s">
        <v>487</v>
      </c>
    </row>
    <row r="49" spans="2:13" ht="27.75" customHeight="1" x14ac:dyDescent="0.2">
      <c r="B49" s="1188"/>
      <c r="C49" s="1189"/>
      <c r="D49" s="100"/>
      <c r="E49" s="1190" t="s">
        <v>39</v>
      </c>
      <c r="F49" s="1190"/>
      <c r="G49" s="1190"/>
      <c r="H49" s="1191"/>
      <c r="I49" s="340" t="s">
        <v>487</v>
      </c>
      <c r="J49" s="341" t="s">
        <v>487</v>
      </c>
      <c r="K49" s="341" t="s">
        <v>487</v>
      </c>
      <c r="L49" s="341" t="s">
        <v>487</v>
      </c>
      <c r="M49" s="342" t="s">
        <v>487</v>
      </c>
    </row>
    <row r="50" spans="2:13" ht="27.75" customHeight="1" x14ac:dyDescent="0.2">
      <c r="B50" s="1184" t="s">
        <v>40</v>
      </c>
      <c r="C50" s="1185"/>
      <c r="D50" s="103"/>
      <c r="E50" s="1190" t="s">
        <v>41</v>
      </c>
      <c r="F50" s="1190"/>
      <c r="G50" s="1190"/>
      <c r="H50" s="1191"/>
      <c r="I50" s="340">
        <v>7730</v>
      </c>
      <c r="J50" s="341">
        <v>9422</v>
      </c>
      <c r="K50" s="341">
        <v>10295</v>
      </c>
      <c r="L50" s="341">
        <v>9286</v>
      </c>
      <c r="M50" s="342">
        <v>8586</v>
      </c>
    </row>
    <row r="51" spans="2:13" ht="27.75" customHeight="1" x14ac:dyDescent="0.2">
      <c r="B51" s="1186"/>
      <c r="C51" s="1187"/>
      <c r="D51" s="100"/>
      <c r="E51" s="1190" t="s">
        <v>42</v>
      </c>
      <c r="F51" s="1190"/>
      <c r="G51" s="1190"/>
      <c r="H51" s="1191"/>
      <c r="I51" s="340">
        <v>192</v>
      </c>
      <c r="J51" s="341">
        <v>141</v>
      </c>
      <c r="K51" s="341">
        <v>100</v>
      </c>
      <c r="L51" s="341">
        <v>89</v>
      </c>
      <c r="M51" s="342">
        <v>56</v>
      </c>
    </row>
    <row r="52" spans="2:13" ht="27.75" customHeight="1" x14ac:dyDescent="0.2">
      <c r="B52" s="1188"/>
      <c r="C52" s="1189"/>
      <c r="D52" s="100"/>
      <c r="E52" s="1190" t="s">
        <v>43</v>
      </c>
      <c r="F52" s="1190"/>
      <c r="G52" s="1190"/>
      <c r="H52" s="1191"/>
      <c r="I52" s="340">
        <v>54303</v>
      </c>
      <c r="J52" s="341">
        <v>53130</v>
      </c>
      <c r="K52" s="341">
        <v>51031</v>
      </c>
      <c r="L52" s="341">
        <v>49504</v>
      </c>
      <c r="M52" s="342">
        <v>48797</v>
      </c>
    </row>
    <row r="53" spans="2:13" ht="27.75" customHeight="1" thickBot="1" x14ac:dyDescent="0.25">
      <c r="B53" s="1192" t="s">
        <v>19</v>
      </c>
      <c r="C53" s="1193"/>
      <c r="D53" s="104"/>
      <c r="E53" s="1194" t="s">
        <v>44</v>
      </c>
      <c r="F53" s="1194"/>
      <c r="G53" s="1194"/>
      <c r="H53" s="1195"/>
      <c r="I53" s="343">
        <v>11892</v>
      </c>
      <c r="J53" s="344">
        <v>8890</v>
      </c>
      <c r="K53" s="344">
        <v>6165</v>
      </c>
      <c r="L53" s="344">
        <v>6111</v>
      </c>
      <c r="M53" s="345">
        <v>7896</v>
      </c>
    </row>
    <row r="54" spans="2:13" ht="27.75" customHeight="1" x14ac:dyDescent="0.2">
      <c r="B54" s="105"/>
      <c r="C54" s="106"/>
      <c r="D54" s="106"/>
      <c r="E54" s="107"/>
      <c r="F54" s="107"/>
      <c r="G54" s="107"/>
      <c r="H54" s="107"/>
      <c r="I54" s="108"/>
      <c r="J54" s="108"/>
      <c r="K54" s="108"/>
      <c r="L54" s="108"/>
      <c r="M54" s="108"/>
    </row>
    <row r="55" spans="2:13" ht="13.2" x14ac:dyDescent="0.2"/>
  </sheetData>
  <sheetProtection algorithmName="SHA-512" hashValue="yc1hzUXp3Rv80ae9isg3iK4hFYLLTG+uUP/ZS5qFqgSrDd80KGkM4ycOf3gVnkI96ttGppeUOAZGRkpubPbtsA==" saltValue="4k6ba5L9LEBhxlqYFvvr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election sqref="A1:A1048576"/>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9" t="s">
        <v>45</v>
      </c>
    </row>
    <row r="54" spans="2:8" ht="29.25" customHeight="1" thickBot="1" x14ac:dyDescent="0.3">
      <c r="B54" s="110" t="s">
        <v>1</v>
      </c>
      <c r="C54" s="111"/>
      <c r="D54" s="111"/>
      <c r="E54" s="112" t="s">
        <v>2</v>
      </c>
      <c r="F54" s="113" t="s">
        <v>528</v>
      </c>
      <c r="G54" s="113" t="s">
        <v>529</v>
      </c>
      <c r="H54" s="114" t="s">
        <v>530</v>
      </c>
    </row>
    <row r="55" spans="2:8" ht="52.5" customHeight="1" x14ac:dyDescent="0.2">
      <c r="B55" s="115"/>
      <c r="C55" s="1211" t="s">
        <v>46</v>
      </c>
      <c r="D55" s="1211"/>
      <c r="E55" s="1212"/>
      <c r="F55" s="346">
        <v>3853</v>
      </c>
      <c r="G55" s="346">
        <v>4240</v>
      </c>
      <c r="H55" s="347">
        <v>3669</v>
      </c>
    </row>
    <row r="56" spans="2:8" ht="52.5" customHeight="1" x14ac:dyDescent="0.2">
      <c r="B56" s="116"/>
      <c r="C56" s="1213" t="s">
        <v>47</v>
      </c>
      <c r="D56" s="1213"/>
      <c r="E56" s="1214"/>
      <c r="F56" s="348">
        <v>537</v>
      </c>
      <c r="G56" s="348">
        <v>537</v>
      </c>
      <c r="H56" s="349">
        <v>603</v>
      </c>
    </row>
    <row r="57" spans="2:8" ht="53.25" customHeight="1" x14ac:dyDescent="0.2">
      <c r="B57" s="116"/>
      <c r="C57" s="1215" t="s">
        <v>48</v>
      </c>
      <c r="D57" s="1215"/>
      <c r="E57" s="1216"/>
      <c r="F57" s="350">
        <v>6041</v>
      </c>
      <c r="G57" s="350">
        <v>4391</v>
      </c>
      <c r="H57" s="351">
        <v>4243</v>
      </c>
    </row>
    <row r="58" spans="2:8" ht="45.75" customHeight="1" x14ac:dyDescent="0.2">
      <c r="B58" s="117"/>
      <c r="C58" s="1203" t="s">
        <v>548</v>
      </c>
      <c r="D58" s="1204"/>
      <c r="E58" s="1205"/>
      <c r="F58" s="352">
        <v>2257</v>
      </c>
      <c r="G58" s="352">
        <v>1460</v>
      </c>
      <c r="H58" s="353">
        <v>1449</v>
      </c>
    </row>
    <row r="59" spans="2:8" ht="45.75" customHeight="1" x14ac:dyDescent="0.2">
      <c r="B59" s="117"/>
      <c r="C59" s="1203" t="s">
        <v>549</v>
      </c>
      <c r="D59" s="1204"/>
      <c r="E59" s="1205"/>
      <c r="F59" s="352">
        <v>1561</v>
      </c>
      <c r="G59" s="352">
        <v>1193</v>
      </c>
      <c r="H59" s="353">
        <v>1213</v>
      </c>
    </row>
    <row r="60" spans="2:8" ht="45.75" customHeight="1" x14ac:dyDescent="0.2">
      <c r="B60" s="117"/>
      <c r="C60" s="1203" t="s">
        <v>550</v>
      </c>
      <c r="D60" s="1204"/>
      <c r="E60" s="1205"/>
      <c r="F60" s="352">
        <v>545</v>
      </c>
      <c r="G60" s="352">
        <v>347</v>
      </c>
      <c r="H60" s="353">
        <v>346</v>
      </c>
    </row>
    <row r="61" spans="2:8" ht="45.75" customHeight="1" x14ac:dyDescent="0.2">
      <c r="B61" s="117"/>
      <c r="C61" s="1203" t="s">
        <v>551</v>
      </c>
      <c r="D61" s="1204"/>
      <c r="E61" s="1205"/>
      <c r="F61" s="352">
        <v>344</v>
      </c>
      <c r="G61" s="352">
        <v>323</v>
      </c>
      <c r="H61" s="353">
        <v>335</v>
      </c>
    </row>
    <row r="62" spans="2:8" ht="45.75" customHeight="1" thickBot="1" x14ac:dyDescent="0.25">
      <c r="B62" s="118"/>
      <c r="C62" s="1206" t="s">
        <v>552</v>
      </c>
      <c r="D62" s="1207"/>
      <c r="E62" s="1208"/>
      <c r="F62" s="354">
        <v>332</v>
      </c>
      <c r="G62" s="354">
        <v>263</v>
      </c>
      <c r="H62" s="355">
        <v>197</v>
      </c>
    </row>
    <row r="63" spans="2:8" ht="52.5" customHeight="1" thickBot="1" x14ac:dyDescent="0.25">
      <c r="B63" s="119"/>
      <c r="C63" s="1209" t="s">
        <v>49</v>
      </c>
      <c r="D63" s="1209"/>
      <c r="E63" s="1210"/>
      <c r="F63" s="356">
        <v>10431</v>
      </c>
      <c r="G63" s="356">
        <v>9168</v>
      </c>
      <c r="H63" s="357">
        <v>8515</v>
      </c>
    </row>
    <row r="64" spans="2:8" ht="13.2" x14ac:dyDescent="0.2"/>
  </sheetData>
  <sheetProtection algorithmName="SHA-512" hashValue="1cp5dxqd2JBRb5Qoe1bdYhLpJ5SnZIC9LSqFqWU0q5d2xos1E1jMDwrnWgx7hEirEG8CEh4qNIybB4OHHBJrbg==" saltValue="BSrypCiWcIhL5jCg3ng/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26" customWidth="1"/>
    <col min="2" max="8" width="13.33203125" style="126" customWidth="1"/>
    <col min="9" max="16384" width="11.109375" style="126"/>
  </cols>
  <sheetData>
    <row r="1" spans="1:8" x14ac:dyDescent="0.2">
      <c r="A1" s="120"/>
      <c r="B1" s="121"/>
      <c r="C1" s="122"/>
      <c r="D1" s="123"/>
      <c r="E1" s="124"/>
      <c r="F1" s="124"/>
      <c r="G1" s="124"/>
      <c r="H1" s="125"/>
    </row>
    <row r="2" spans="1:8" x14ac:dyDescent="0.2">
      <c r="A2" s="127"/>
      <c r="B2" s="128"/>
      <c r="C2" s="129"/>
      <c r="D2" s="130" t="s">
        <v>50</v>
      </c>
      <c r="E2" s="131"/>
      <c r="F2" s="132" t="s">
        <v>525</v>
      </c>
      <c r="G2" s="133"/>
      <c r="H2" s="134"/>
    </row>
    <row r="3" spans="1:8" x14ac:dyDescent="0.2">
      <c r="A3" s="130" t="s">
        <v>518</v>
      </c>
      <c r="B3" s="135"/>
      <c r="C3" s="136"/>
      <c r="D3" s="137">
        <v>63811</v>
      </c>
      <c r="E3" s="138"/>
      <c r="F3" s="139">
        <v>63812</v>
      </c>
      <c r="G3" s="140"/>
      <c r="H3" s="141"/>
    </row>
    <row r="4" spans="1:8" x14ac:dyDescent="0.2">
      <c r="A4" s="142"/>
      <c r="B4" s="143"/>
      <c r="C4" s="144"/>
      <c r="D4" s="145">
        <v>31851</v>
      </c>
      <c r="E4" s="146"/>
      <c r="F4" s="147">
        <v>33848</v>
      </c>
      <c r="G4" s="148"/>
      <c r="H4" s="149"/>
    </row>
    <row r="5" spans="1:8" x14ac:dyDescent="0.2">
      <c r="A5" s="130" t="s">
        <v>520</v>
      </c>
      <c r="B5" s="135"/>
      <c r="C5" s="136"/>
      <c r="D5" s="137">
        <v>50338</v>
      </c>
      <c r="E5" s="138"/>
      <c r="F5" s="139">
        <v>54225</v>
      </c>
      <c r="G5" s="140"/>
      <c r="H5" s="141"/>
    </row>
    <row r="6" spans="1:8" x14ac:dyDescent="0.2">
      <c r="A6" s="142"/>
      <c r="B6" s="143"/>
      <c r="C6" s="144"/>
      <c r="D6" s="145">
        <v>24674</v>
      </c>
      <c r="E6" s="146"/>
      <c r="F6" s="147">
        <v>27337</v>
      </c>
      <c r="G6" s="148"/>
      <c r="H6" s="149"/>
    </row>
    <row r="7" spans="1:8" x14ac:dyDescent="0.2">
      <c r="A7" s="130" t="s">
        <v>521</v>
      </c>
      <c r="B7" s="135"/>
      <c r="C7" s="136"/>
      <c r="D7" s="137">
        <v>44777</v>
      </c>
      <c r="E7" s="138"/>
      <c r="F7" s="139">
        <v>54016</v>
      </c>
      <c r="G7" s="140"/>
      <c r="H7" s="141"/>
    </row>
    <row r="8" spans="1:8" x14ac:dyDescent="0.2">
      <c r="A8" s="142"/>
      <c r="B8" s="143"/>
      <c r="C8" s="144"/>
      <c r="D8" s="145">
        <v>27080</v>
      </c>
      <c r="E8" s="146"/>
      <c r="F8" s="147">
        <v>28078</v>
      </c>
      <c r="G8" s="148"/>
      <c r="H8" s="149"/>
    </row>
    <row r="9" spans="1:8" x14ac:dyDescent="0.2">
      <c r="A9" s="130" t="s">
        <v>522</v>
      </c>
      <c r="B9" s="135"/>
      <c r="C9" s="136"/>
      <c r="D9" s="137">
        <v>58634</v>
      </c>
      <c r="E9" s="138"/>
      <c r="F9" s="139">
        <v>52786</v>
      </c>
      <c r="G9" s="140"/>
      <c r="H9" s="141"/>
    </row>
    <row r="10" spans="1:8" x14ac:dyDescent="0.2">
      <c r="A10" s="142"/>
      <c r="B10" s="143"/>
      <c r="C10" s="144"/>
      <c r="D10" s="145">
        <v>31874</v>
      </c>
      <c r="E10" s="146"/>
      <c r="F10" s="147">
        <v>28742</v>
      </c>
      <c r="G10" s="148"/>
      <c r="H10" s="149"/>
    </row>
    <row r="11" spans="1:8" x14ac:dyDescent="0.2">
      <c r="A11" s="130" t="s">
        <v>523</v>
      </c>
      <c r="B11" s="135"/>
      <c r="C11" s="136"/>
      <c r="D11" s="137">
        <v>100888</v>
      </c>
      <c r="E11" s="138"/>
      <c r="F11" s="139">
        <v>58465</v>
      </c>
      <c r="G11" s="140"/>
      <c r="H11" s="141"/>
    </row>
    <row r="12" spans="1:8" x14ac:dyDescent="0.2">
      <c r="A12" s="142"/>
      <c r="B12" s="143"/>
      <c r="C12" s="150"/>
      <c r="D12" s="145">
        <v>67354</v>
      </c>
      <c r="E12" s="146"/>
      <c r="F12" s="147">
        <v>34452</v>
      </c>
      <c r="G12" s="148"/>
      <c r="H12" s="149"/>
    </row>
    <row r="13" spans="1:8" x14ac:dyDescent="0.2">
      <c r="A13" s="130"/>
      <c r="B13" s="135"/>
      <c r="C13" s="151"/>
      <c r="D13" s="152">
        <v>63690</v>
      </c>
      <c r="E13" s="153"/>
      <c r="F13" s="154">
        <v>56661</v>
      </c>
      <c r="G13" s="155"/>
      <c r="H13" s="141"/>
    </row>
    <row r="14" spans="1:8" x14ac:dyDescent="0.2">
      <c r="A14" s="142"/>
      <c r="B14" s="143"/>
      <c r="C14" s="144"/>
      <c r="D14" s="145">
        <v>36567</v>
      </c>
      <c r="E14" s="146"/>
      <c r="F14" s="147">
        <v>30491</v>
      </c>
      <c r="G14" s="148"/>
      <c r="H14" s="149"/>
    </row>
    <row r="17" spans="1:11" x14ac:dyDescent="0.2">
      <c r="A17" s="126"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6.37</v>
      </c>
      <c r="C19" s="156">
        <f>ROUND(VALUE(SUBSTITUTE(実質収支比率等に係る経年分析!G$48,"▲","-")),2)</f>
        <v>9.33</v>
      </c>
      <c r="D19" s="156">
        <f>ROUND(VALUE(SUBSTITUTE(実質収支比率等に係る経年分析!H$48,"▲","-")),2)</f>
        <v>9.3800000000000008</v>
      </c>
      <c r="E19" s="156">
        <f>ROUND(VALUE(SUBSTITUTE(実質収支比率等に係る経年分析!I$48,"▲","-")),2)</f>
        <v>7.87</v>
      </c>
      <c r="F19" s="156">
        <f>ROUND(VALUE(SUBSTITUTE(実質収支比率等に係る経年分析!J$48,"▲","-")),2)</f>
        <v>5.89</v>
      </c>
    </row>
    <row r="20" spans="1:11" x14ac:dyDescent="0.2">
      <c r="A20" s="156" t="s">
        <v>53</v>
      </c>
      <c r="B20" s="156">
        <f>ROUND(VALUE(SUBSTITUTE(実質収支比率等に係る経年分析!F$47,"▲","-")),2)</f>
        <v>11.24</v>
      </c>
      <c r="C20" s="156">
        <f>ROUND(VALUE(SUBSTITUTE(実質収支比率等に係る経年分析!G$47,"▲","-")),2)</f>
        <v>13.52</v>
      </c>
      <c r="D20" s="156">
        <f>ROUND(VALUE(SUBSTITUTE(実質収支比率等に係る経年分析!H$47,"▲","-")),2)</f>
        <v>14.92</v>
      </c>
      <c r="E20" s="156">
        <f>ROUND(VALUE(SUBSTITUTE(実質収支比率等に係る経年分析!I$47,"▲","-")),2)</f>
        <v>16.350000000000001</v>
      </c>
      <c r="F20" s="156">
        <f>ROUND(VALUE(SUBSTITUTE(実質収支比率等に係る経年分析!J$47,"▲","-")),2)</f>
        <v>13.91</v>
      </c>
    </row>
    <row r="21" spans="1:11" x14ac:dyDescent="0.2">
      <c r="A21" s="156" t="s">
        <v>54</v>
      </c>
      <c r="B21" s="156">
        <f>IF(ISNUMBER(VALUE(SUBSTITUTE(実質収支比率等に係る経年分析!F$49,"▲","-"))),ROUND(VALUE(SUBSTITUTE(実質収支比率等に係る経年分析!F$49,"▲","-")),2),NA())</f>
        <v>0.63</v>
      </c>
      <c r="C21" s="156">
        <f>IF(ISNUMBER(VALUE(SUBSTITUTE(実質収支比率等に係る経年分析!G$49,"▲","-"))),ROUND(VALUE(SUBSTITUTE(実質収支比率等に係る経年分析!G$49,"▲","-")),2),NA())</f>
        <v>5.86</v>
      </c>
      <c r="D21" s="156">
        <f>IF(ISNUMBER(VALUE(SUBSTITUTE(実質収支比率等に係る経年分析!H$49,"▲","-"))),ROUND(VALUE(SUBSTITUTE(実質収支比率等に係る経年分析!H$49,"▲","-")),2),NA())</f>
        <v>0.83</v>
      </c>
      <c r="E21" s="156">
        <f>IF(ISNUMBER(VALUE(SUBSTITUTE(実質収支比率等に係る経年分析!I$49,"▲","-"))),ROUND(VALUE(SUBSTITUTE(実質収支比率等に係る経年分析!I$49,"▲","-")),2),NA())</f>
        <v>0.03</v>
      </c>
      <c r="F21" s="156">
        <f>IF(ISNUMBER(VALUE(SUBSTITUTE(実質収支比率等に係る経年分析!J$49,"▲","-"))),ROUND(VALUE(SUBSTITUTE(実質収支比率等に係る経年分析!J$49,"▲","-")),2),NA())</f>
        <v>-4.0199999999999996</v>
      </c>
    </row>
    <row r="24" spans="1:11" x14ac:dyDescent="0.2">
      <c r="A24" s="126"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#N/A</v>
      </c>
      <c r="I28" s="157">
        <f>IF(ROUND(VALUE(SUBSTITUTE(連結実質赤字比率に係る赤字・黒字の構成分析!I$42,"▲", "-")), 2) &gt;= 0, ABS(ROUND(VALUE(SUBSTITUTE(連結実質赤字比率に係る赤字・黒字の構成分析!I$42,"▲", "-")), 2)), NA())</f>
        <v>0</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国民健康保険特別会計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0.38</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0.21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0.06</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0.18</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1.34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1.38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1.38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0.82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0.51</v>
      </c>
    </row>
    <row r="32" spans="1:11" x14ac:dyDescent="0.2">
      <c r="A32" s="157" t="str">
        <f>IF(連結実質赤字比率に係る赤字・黒字の構成分析!C$38="",NA(),連結実質赤字比率に係る赤字・黒字の構成分析!C$38)</f>
        <v>診療所事業会計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0.56999999999999995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0.57999999999999996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1.39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1.36</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2.27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2.33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2.84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2.66</v>
      </c>
    </row>
    <row r="34" spans="1:16" x14ac:dyDescent="0.2">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0.28999999999999998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3.25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3.35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2.84</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6.37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9.33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9.3699999999999992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7.87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5.89</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17.04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18.010000000000002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19.190000000000001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20.29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19.95</v>
      </c>
    </row>
    <row r="39" spans="1:16" x14ac:dyDescent="0.2">
      <c r="A39" s="126"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4442</v>
      </c>
      <c r="E42" s="158"/>
      <c r="F42" s="158"/>
      <c r="G42" s="158">
        <f>'実質公債費比率（分子）の構造'!L$52</f>
        <v>4485</v>
      </c>
      <c r="H42" s="158"/>
      <c r="I42" s="158"/>
      <c r="J42" s="158">
        <f>'実質公債費比率（分子）の構造'!M$52</f>
        <v>4552</v>
      </c>
      <c r="K42" s="158"/>
      <c r="L42" s="158"/>
      <c r="M42" s="158">
        <f>'実質公債費比率（分子）の構造'!N$52</f>
        <v>4340</v>
      </c>
      <c r="N42" s="158"/>
      <c r="O42" s="158"/>
      <c r="P42" s="158">
        <f>'実質公債費比率（分子）の構造'!O$52</f>
        <v>4227</v>
      </c>
    </row>
    <row r="43" spans="1:16" x14ac:dyDescent="0.2">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1</v>
      </c>
      <c r="O43" s="158"/>
      <c r="P43" s="158"/>
    </row>
    <row r="44" spans="1:16" x14ac:dyDescent="0.2">
      <c r="A44" s="158" t="s">
        <v>62</v>
      </c>
      <c r="B44" s="158">
        <f>'実質公債費比率（分子）の構造'!K$50</f>
        <v>9</v>
      </c>
      <c r="C44" s="158"/>
      <c r="D44" s="158"/>
      <c r="E44" s="158">
        <f>'実質公債費比率（分子）の構造'!L$50</f>
        <v>9</v>
      </c>
      <c r="F44" s="158"/>
      <c r="G44" s="158"/>
      <c r="H44" s="158">
        <f>'実質公債費比率（分子）の構造'!M$50</f>
        <v>7</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472</v>
      </c>
      <c r="C45" s="158"/>
      <c r="D45" s="158"/>
      <c r="E45" s="158">
        <f>'実質公債費比率（分子）の構造'!L$49</f>
        <v>397</v>
      </c>
      <c r="F45" s="158"/>
      <c r="G45" s="158"/>
      <c r="H45" s="158">
        <f>'実質公債費比率（分子）の構造'!M$49</f>
        <v>291</v>
      </c>
      <c r="I45" s="158"/>
      <c r="J45" s="158"/>
      <c r="K45" s="158">
        <f>'実質公債費比率（分子）の構造'!N$49</f>
        <v>281</v>
      </c>
      <c r="L45" s="158"/>
      <c r="M45" s="158"/>
      <c r="N45" s="158">
        <f>'実質公債費比率（分子）の構造'!O$49</f>
        <v>240</v>
      </c>
      <c r="O45" s="158"/>
      <c r="P45" s="158"/>
    </row>
    <row r="46" spans="1:16" x14ac:dyDescent="0.2">
      <c r="A46" s="158" t="s">
        <v>64</v>
      </c>
      <c r="B46" s="158">
        <f>'実質公債費比率（分子）の構造'!K$48</f>
        <v>1344</v>
      </c>
      <c r="C46" s="158"/>
      <c r="D46" s="158"/>
      <c r="E46" s="158">
        <f>'実質公債費比率（分子）の構造'!L$48</f>
        <v>1279</v>
      </c>
      <c r="F46" s="158"/>
      <c r="G46" s="158"/>
      <c r="H46" s="158">
        <f>'実質公債費比率（分子）の構造'!M$48</f>
        <v>1004</v>
      </c>
      <c r="I46" s="158"/>
      <c r="J46" s="158"/>
      <c r="K46" s="158">
        <f>'実質公債費比率（分子）の構造'!N$48</f>
        <v>1004</v>
      </c>
      <c r="L46" s="158"/>
      <c r="M46" s="158"/>
      <c r="N46" s="158">
        <f>'実質公債費比率（分子）の構造'!O$48</f>
        <v>957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4029</v>
      </c>
      <c r="C49" s="158"/>
      <c r="D49" s="158"/>
      <c r="E49" s="158">
        <f>'実質公債費比率（分子）の構造'!L$45</f>
        <v>4247</v>
      </c>
      <c r="F49" s="158"/>
      <c r="G49" s="158"/>
      <c r="H49" s="158">
        <f>'実質公債費比率（分子）の構造'!M$45</f>
        <v>4489</v>
      </c>
      <c r="I49" s="158"/>
      <c r="J49" s="158"/>
      <c r="K49" s="158">
        <f>'実質公債費比率（分子）の構造'!N$45</f>
        <v>4372</v>
      </c>
      <c r="L49" s="158"/>
      <c r="M49" s="158"/>
      <c r="N49" s="158">
        <f>'実質公債費比率（分子）の構造'!O$45</f>
        <v>4286</v>
      </c>
      <c r="O49" s="158"/>
      <c r="P49" s="158"/>
    </row>
    <row r="50" spans="1:16" x14ac:dyDescent="0.2">
      <c r="A50" s="158" t="s">
        <v>67</v>
      </c>
      <c r="B50" s="158" t="e">
        <f>NA()</f>
        <v>#N/A</v>
      </c>
      <c r="C50" s="158">
        <f>IF(ISNUMBER('実質公債費比率（分子）の構造'!K$53),'実質公債費比率（分子）の構造'!K$53,NA())</f>
        <v>1412</v>
      </c>
      <c r="D50" s="158" t="e">
        <f>NA()</f>
        <v>#N/A</v>
      </c>
      <c r="E50" s="158" t="e">
        <f>NA()</f>
        <v>#N/A</v>
      </c>
      <c r="F50" s="158">
        <f>IF(ISNUMBER('実質公債費比率（分子）の構造'!L$53),'実質公債費比率（分子）の構造'!L$53,NA())</f>
        <v>1447</v>
      </c>
      <c r="G50" s="158" t="e">
        <f>NA()</f>
        <v>#N/A</v>
      </c>
      <c r="H50" s="158" t="e">
        <f>NA()</f>
        <v>#N/A</v>
      </c>
      <c r="I50" s="158">
        <f>IF(ISNUMBER('実質公債費比率（分子）の構造'!M$53),'実質公債費比率（分子）の構造'!M$53,NA())</f>
        <v>1239</v>
      </c>
      <c r="J50" s="158" t="e">
        <f>NA()</f>
        <v>#N/A</v>
      </c>
      <c r="K50" s="158" t="e">
        <f>NA()</f>
        <v>#N/A</v>
      </c>
      <c r="L50" s="158">
        <f>IF(ISNUMBER('実質公債費比率（分子）の構造'!N$53),'実質公債費比率（分子）の構造'!N$53,NA())</f>
        <v>1317</v>
      </c>
      <c r="M50" s="158" t="e">
        <f>NA()</f>
        <v>#N/A</v>
      </c>
      <c r="N50" s="158" t="e">
        <f>NA()</f>
        <v>#N/A</v>
      </c>
      <c r="O50" s="158">
        <f>IF(ISNUMBER('実質公債費比率（分子）の構造'!O$53),'実質公債費比率（分子）の構造'!O$53,NA())</f>
        <v>1257</v>
      </c>
      <c r="P50" s="158" t="e">
        <f>NA()</f>
        <v>#N/A</v>
      </c>
    </row>
    <row r="53" spans="1:16" x14ac:dyDescent="0.2">
      <c r="A53" s="126"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54303</v>
      </c>
      <c r="E56" s="157"/>
      <c r="F56" s="157"/>
      <c r="G56" s="157">
        <f>'将来負担比率（分子）の構造'!J$52</f>
        <v>53130</v>
      </c>
      <c r="H56" s="157"/>
      <c r="I56" s="157"/>
      <c r="J56" s="157">
        <f>'将来負担比率（分子）の構造'!K$52</f>
        <v>51031</v>
      </c>
      <c r="K56" s="157"/>
      <c r="L56" s="157"/>
      <c r="M56" s="157">
        <f>'将来負担比率（分子）の構造'!L$52</f>
        <v>49504</v>
      </c>
      <c r="N56" s="157"/>
      <c r="O56" s="157"/>
      <c r="P56" s="157">
        <f>'将来負担比率（分子）の構造'!M$52</f>
        <v>48797</v>
      </c>
    </row>
    <row r="57" spans="1:16" x14ac:dyDescent="0.2">
      <c r="A57" s="157" t="s">
        <v>42</v>
      </c>
      <c r="B57" s="157"/>
      <c r="C57" s="157"/>
      <c r="D57" s="157">
        <f>'将来負担比率（分子）の構造'!I$51</f>
        <v>192</v>
      </c>
      <c r="E57" s="157"/>
      <c r="F57" s="157"/>
      <c r="G57" s="157">
        <f>'将来負担比率（分子）の構造'!J$51</f>
        <v>141</v>
      </c>
      <c r="H57" s="157"/>
      <c r="I57" s="157"/>
      <c r="J57" s="157">
        <f>'将来負担比率（分子）の構造'!K$51</f>
        <v>100</v>
      </c>
      <c r="K57" s="157"/>
      <c r="L57" s="157"/>
      <c r="M57" s="157">
        <f>'将来負担比率（分子）の構造'!L$51</f>
        <v>89</v>
      </c>
      <c r="N57" s="157"/>
      <c r="O57" s="157"/>
      <c r="P57" s="157">
        <f>'将来負担比率（分子）の構造'!M$51</f>
        <v>56</v>
      </c>
    </row>
    <row r="58" spans="1:16" x14ac:dyDescent="0.2">
      <c r="A58" s="157" t="s">
        <v>41</v>
      </c>
      <c r="B58" s="157"/>
      <c r="C58" s="157"/>
      <c r="D58" s="157">
        <f>'将来負担比率（分子）の構造'!I$50</f>
        <v>7730</v>
      </c>
      <c r="E58" s="157"/>
      <c r="F58" s="157"/>
      <c r="G58" s="157">
        <f>'将来負担比率（分子）の構造'!J$50</f>
        <v>9422</v>
      </c>
      <c r="H58" s="157"/>
      <c r="I58" s="157"/>
      <c r="J58" s="157">
        <f>'将来負担比率（分子）の構造'!K$50</f>
        <v>10295</v>
      </c>
      <c r="K58" s="157"/>
      <c r="L58" s="157"/>
      <c r="M58" s="157">
        <f>'将来負担比率（分子）の構造'!L$50</f>
        <v>9286</v>
      </c>
      <c r="N58" s="157"/>
      <c r="O58" s="157"/>
      <c r="P58" s="157">
        <f>'将来負担比率（分子）の構造'!M$50</f>
        <v>8586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6227</v>
      </c>
      <c r="C62" s="157"/>
      <c r="D62" s="157"/>
      <c r="E62" s="157">
        <f>'将来負担比率（分子）の構造'!J$45</f>
        <v>6136</v>
      </c>
      <c r="F62" s="157"/>
      <c r="G62" s="157"/>
      <c r="H62" s="157">
        <f>'将来負担比率（分子）の構造'!K$45</f>
        <v>6062</v>
      </c>
      <c r="I62" s="157"/>
      <c r="J62" s="157"/>
      <c r="K62" s="157">
        <f>'将来負担比率（分子）の構造'!L$45</f>
        <v>6182</v>
      </c>
      <c r="L62" s="157"/>
      <c r="M62" s="157"/>
      <c r="N62" s="157">
        <f>'将来負担比率（分子）の構造'!M$45</f>
        <v>6307</v>
      </c>
      <c r="O62" s="157"/>
      <c r="P62" s="157"/>
    </row>
    <row r="63" spans="1:16" x14ac:dyDescent="0.2">
      <c r="A63" s="157" t="s">
        <v>34</v>
      </c>
      <c r="B63" s="157">
        <f>'将来負担比率（分子）の構造'!I$44</f>
        <v>3680</v>
      </c>
      <c r="C63" s="157"/>
      <c r="D63" s="157"/>
      <c r="E63" s="157">
        <f>'将来負担比率（分子）の構造'!J$44</f>
        <v>3929</v>
      </c>
      <c r="F63" s="157"/>
      <c r="G63" s="157"/>
      <c r="H63" s="157">
        <f>'将来負担比率（分子）の構造'!K$44</f>
        <v>4239</v>
      </c>
      <c r="I63" s="157"/>
      <c r="J63" s="157"/>
      <c r="K63" s="157">
        <f>'将来負担比率（分子）の構造'!L$44</f>
        <v>4637</v>
      </c>
      <c r="L63" s="157"/>
      <c r="M63" s="157"/>
      <c r="N63" s="157">
        <f>'将来負担比率（分子）の構造'!M$44</f>
        <v>4704</v>
      </c>
      <c r="O63" s="157"/>
      <c r="P63" s="157"/>
    </row>
    <row r="64" spans="1:16" x14ac:dyDescent="0.2">
      <c r="A64" s="157" t="s">
        <v>33</v>
      </c>
      <c r="B64" s="157">
        <f>'将来負担比率（分子）の構造'!I$43</f>
        <v>14547</v>
      </c>
      <c r="C64" s="157"/>
      <c r="D64" s="157"/>
      <c r="E64" s="157">
        <f>'将来負担比率（分子）の構造'!J$43</f>
        <v>12908</v>
      </c>
      <c r="F64" s="157"/>
      <c r="G64" s="157"/>
      <c r="H64" s="157">
        <f>'将来負担比率（分子）の構造'!K$43</f>
        <v>10743</v>
      </c>
      <c r="I64" s="157"/>
      <c r="J64" s="157"/>
      <c r="K64" s="157">
        <f>'将来負担比率（分子）の構造'!L$43</f>
        <v>9376</v>
      </c>
      <c r="L64" s="157"/>
      <c r="M64" s="157"/>
      <c r="N64" s="157">
        <f>'将来負担比率（分子）の構造'!M$43</f>
        <v>8602</v>
      </c>
      <c r="O64" s="157"/>
      <c r="P64" s="157"/>
    </row>
    <row r="65" spans="1:16" x14ac:dyDescent="0.2">
      <c r="A65" s="157" t="s">
        <v>32</v>
      </c>
      <c r="B65" s="157">
        <f>'将来負担比率（分子）の構造'!I$42</f>
        <v>16</v>
      </c>
      <c r="C65" s="157"/>
      <c r="D65" s="157"/>
      <c r="E65" s="157">
        <f>'将来負担比率（分子）の構造'!J$42</f>
        <v>7</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49646</v>
      </c>
      <c r="C66" s="157"/>
      <c r="D66" s="157"/>
      <c r="E66" s="157">
        <f>'将来負担比率（分子）の構造'!J$41</f>
        <v>48603</v>
      </c>
      <c r="F66" s="157"/>
      <c r="G66" s="157"/>
      <c r="H66" s="157">
        <f>'将来負担比率（分子）の構造'!K$41</f>
        <v>46546</v>
      </c>
      <c r="I66" s="157"/>
      <c r="J66" s="157"/>
      <c r="K66" s="157">
        <f>'将来負担比率（分子）の構造'!L$41</f>
        <v>44795</v>
      </c>
      <c r="L66" s="157"/>
      <c r="M66" s="157"/>
      <c r="N66" s="157">
        <f>'将来負担比率（分子）の構造'!M$41</f>
        <v>45722</v>
      </c>
      <c r="O66" s="157"/>
      <c r="P66" s="157"/>
    </row>
    <row r="67" spans="1:16" x14ac:dyDescent="0.2">
      <c r="A67" s="157" t="s">
        <v>71</v>
      </c>
      <c r="B67" s="157" t="e">
        <f>NA()</f>
        <v>#N/A</v>
      </c>
      <c r="C67" s="157">
        <f>IF(ISNUMBER('将来負担比率（分子）の構造'!I$53), IF('将来負担比率（分子）の構造'!I$53 &lt; 0, 0, '将来負担比率（分子）の構造'!I$53), NA())</f>
        <v>11892</v>
      </c>
      <c r="D67" s="157" t="e">
        <f>NA()</f>
        <v>#N/A</v>
      </c>
      <c r="E67" s="157" t="e">
        <f>NA()</f>
        <v>#N/A</v>
      </c>
      <c r="F67" s="157">
        <f>IF(ISNUMBER('将来負担比率（分子）の構造'!J$53), IF('将来負担比率（分子）の構造'!J$53 &lt; 0, 0, '将来負担比率（分子）の構造'!J$53), NA())</f>
        <v>8890</v>
      </c>
      <c r="G67" s="157" t="e">
        <f>NA()</f>
        <v>#N/A</v>
      </c>
      <c r="H67" s="157" t="e">
        <f>NA()</f>
        <v>#N/A</v>
      </c>
      <c r="I67" s="157">
        <f>IF(ISNUMBER('将来負担比率（分子）の構造'!K$53), IF('将来負担比率（分子）の構造'!K$53 &lt; 0, 0, '将来負担比率（分子）の構造'!K$53), NA())</f>
        <v>6165</v>
      </c>
      <c r="J67" s="157" t="e">
        <f>NA()</f>
        <v>#N/A</v>
      </c>
      <c r="K67" s="157" t="e">
        <f>NA()</f>
        <v>#N/A</v>
      </c>
      <c r="L67" s="157">
        <f>IF(ISNUMBER('将来負担比率（分子）の構造'!L$53), IF('将来負担比率（分子）の構造'!L$53 &lt; 0, 0, '将来負担比率（分子）の構造'!L$53), NA())</f>
        <v>6111</v>
      </c>
      <c r="M67" s="157" t="e">
        <f>NA()</f>
        <v>#N/A</v>
      </c>
      <c r="N67" s="157" t="e">
        <f>NA()</f>
        <v>#N/A</v>
      </c>
      <c r="O67" s="157">
        <f>IF(ISNUMBER('将来負担比率（分子）の構造'!M$53), IF('将来負担比率（分子）の構造'!M$53 &lt; 0, 0, '将来負担比率（分子）の構造'!M$53), NA())</f>
        <v>7896</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3853</v>
      </c>
      <c r="C72" s="161">
        <f>基金残高に係る経年分析!G55</f>
        <v>4240</v>
      </c>
      <c r="D72" s="161">
        <f>基金残高に係る経年分析!H55</f>
        <v>3669</v>
      </c>
    </row>
    <row r="73" spans="1:16" x14ac:dyDescent="0.2">
      <c r="A73" s="160" t="s">
        <v>74</v>
      </c>
      <c r="B73" s="161">
        <f>基金残高に係る経年分析!F56</f>
        <v>537</v>
      </c>
      <c r="C73" s="161">
        <f>基金残高に係る経年分析!G56</f>
        <v>537</v>
      </c>
      <c r="D73" s="161">
        <f>基金残高に係る経年分析!H56</f>
        <v>603</v>
      </c>
    </row>
    <row r="74" spans="1:16" x14ac:dyDescent="0.2">
      <c r="A74" s="160" t="s">
        <v>75</v>
      </c>
      <c r="B74" s="161">
        <f>基金残高に係る経年分析!F57</f>
        <v>6041</v>
      </c>
      <c r="C74" s="161">
        <f>基金残高に係る経年分析!G57</f>
        <v>4391</v>
      </c>
      <c r="D74" s="161">
        <f>基金残高に係る経年分析!H57</f>
        <v>4243</v>
      </c>
    </row>
  </sheetData>
  <sheetProtection algorithmName="SHA-512" hashValue="Wi0JMHt52iTA7/7XSE10tWgESWO0wIEqjZQwt+0Cr7985EU/y7CysGZ7bvWr3lUaTt7ks55XIBEtOjy3yCDQgQ==" saltValue="GZdjWMMM3Gd2lxOymVXG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4" t="s">
        <v>202</v>
      </c>
      <c r="DI1" s="715"/>
      <c r="DJ1" s="715"/>
      <c r="DK1" s="715"/>
      <c r="DL1" s="715"/>
      <c r="DM1" s="715"/>
      <c r="DN1" s="716"/>
      <c r="DO1" s="196"/>
      <c r="DP1" s="714" t="s">
        <v>203</v>
      </c>
      <c r="DQ1" s="715"/>
      <c r="DR1" s="715"/>
      <c r="DS1" s="715"/>
      <c r="DT1" s="715"/>
      <c r="DU1" s="715"/>
      <c r="DV1" s="715"/>
      <c r="DW1" s="715"/>
      <c r="DX1" s="715"/>
      <c r="DY1" s="715"/>
      <c r="DZ1" s="715"/>
      <c r="EA1" s="715"/>
      <c r="EB1" s="715"/>
      <c r="EC1" s="71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70" t="s">
        <v>205</v>
      </c>
      <c r="C3" s="671"/>
      <c r="D3" s="671"/>
      <c r="E3" s="671"/>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671"/>
      <c r="AK3" s="671"/>
      <c r="AL3" s="671"/>
      <c r="AM3" s="671"/>
      <c r="AN3" s="671"/>
      <c r="AO3" s="671"/>
      <c r="AP3" s="670" t="s">
        <v>206</v>
      </c>
      <c r="AQ3" s="671"/>
      <c r="AR3" s="671"/>
      <c r="AS3" s="671"/>
      <c r="AT3" s="671"/>
      <c r="AU3" s="671"/>
      <c r="AV3" s="671"/>
      <c r="AW3" s="671"/>
      <c r="AX3" s="671"/>
      <c r="AY3" s="671"/>
      <c r="AZ3" s="671"/>
      <c r="BA3" s="671"/>
      <c r="BB3" s="671"/>
      <c r="BC3" s="671"/>
      <c r="BD3" s="671"/>
      <c r="BE3" s="671"/>
      <c r="BF3" s="671"/>
      <c r="BG3" s="671"/>
      <c r="BH3" s="671"/>
      <c r="BI3" s="671"/>
      <c r="BJ3" s="671"/>
      <c r="BK3" s="671"/>
      <c r="BL3" s="671"/>
      <c r="BM3" s="671"/>
      <c r="BN3" s="671"/>
      <c r="BO3" s="671"/>
      <c r="BP3" s="671"/>
      <c r="BQ3" s="671"/>
      <c r="BR3" s="671"/>
      <c r="BS3" s="671"/>
      <c r="BT3" s="671"/>
      <c r="BU3" s="671"/>
      <c r="BV3" s="671"/>
      <c r="BW3" s="671"/>
      <c r="BX3" s="671"/>
      <c r="BY3" s="671"/>
      <c r="BZ3" s="671"/>
      <c r="CA3" s="671"/>
      <c r="CB3" s="672"/>
      <c r="CD3" s="670" t="s">
        <v>207</v>
      </c>
      <c r="CE3" s="671"/>
      <c r="CF3" s="671"/>
      <c r="CG3" s="671"/>
      <c r="CH3" s="671"/>
      <c r="CI3" s="671"/>
      <c r="CJ3" s="671"/>
      <c r="CK3" s="671"/>
      <c r="CL3" s="671"/>
      <c r="CM3" s="671"/>
      <c r="CN3" s="671"/>
      <c r="CO3" s="671"/>
      <c r="CP3" s="671"/>
      <c r="CQ3" s="671"/>
      <c r="CR3" s="671"/>
      <c r="CS3" s="671"/>
      <c r="CT3" s="671"/>
      <c r="CU3" s="671"/>
      <c r="CV3" s="671"/>
      <c r="CW3" s="671"/>
      <c r="CX3" s="671"/>
      <c r="CY3" s="671"/>
      <c r="CZ3" s="671"/>
      <c r="DA3" s="671"/>
      <c r="DB3" s="671"/>
      <c r="DC3" s="671"/>
      <c r="DD3" s="671"/>
      <c r="DE3" s="671"/>
      <c r="DF3" s="671"/>
      <c r="DG3" s="671"/>
      <c r="DH3" s="671"/>
      <c r="DI3" s="671"/>
      <c r="DJ3" s="671"/>
      <c r="DK3" s="671"/>
      <c r="DL3" s="671"/>
      <c r="DM3" s="671"/>
      <c r="DN3" s="671"/>
      <c r="DO3" s="671"/>
      <c r="DP3" s="671"/>
      <c r="DQ3" s="671"/>
      <c r="DR3" s="671"/>
      <c r="DS3" s="671"/>
      <c r="DT3" s="671"/>
      <c r="DU3" s="671"/>
      <c r="DV3" s="671"/>
      <c r="DW3" s="671"/>
      <c r="DX3" s="671"/>
      <c r="DY3" s="671"/>
      <c r="DZ3" s="671"/>
      <c r="EA3" s="671"/>
      <c r="EB3" s="671"/>
      <c r="EC3" s="672"/>
    </row>
    <row r="4" spans="2:143" ht="11.25" customHeight="1" x14ac:dyDescent="0.2">
      <c r="B4" s="670" t="s">
        <v>1</v>
      </c>
      <c r="C4" s="671"/>
      <c r="D4" s="671"/>
      <c r="E4" s="671"/>
      <c r="F4" s="671"/>
      <c r="G4" s="671"/>
      <c r="H4" s="671"/>
      <c r="I4" s="671"/>
      <c r="J4" s="671"/>
      <c r="K4" s="671"/>
      <c r="L4" s="671"/>
      <c r="M4" s="671"/>
      <c r="N4" s="671"/>
      <c r="O4" s="671"/>
      <c r="P4" s="671"/>
      <c r="Q4" s="672"/>
      <c r="R4" s="670" t="s">
        <v>208</v>
      </c>
      <c r="S4" s="671"/>
      <c r="T4" s="671"/>
      <c r="U4" s="671"/>
      <c r="V4" s="671"/>
      <c r="W4" s="671"/>
      <c r="X4" s="671"/>
      <c r="Y4" s="672"/>
      <c r="Z4" s="670" t="s">
        <v>209</v>
      </c>
      <c r="AA4" s="671"/>
      <c r="AB4" s="671"/>
      <c r="AC4" s="672"/>
      <c r="AD4" s="670" t="s">
        <v>210</v>
      </c>
      <c r="AE4" s="671"/>
      <c r="AF4" s="671"/>
      <c r="AG4" s="671"/>
      <c r="AH4" s="671"/>
      <c r="AI4" s="671"/>
      <c r="AJ4" s="671"/>
      <c r="AK4" s="672"/>
      <c r="AL4" s="670" t="s">
        <v>209</v>
      </c>
      <c r="AM4" s="671"/>
      <c r="AN4" s="671"/>
      <c r="AO4" s="672"/>
      <c r="AP4" s="717" t="s">
        <v>211</v>
      </c>
      <c r="AQ4" s="717"/>
      <c r="AR4" s="717"/>
      <c r="AS4" s="717"/>
      <c r="AT4" s="717"/>
      <c r="AU4" s="717"/>
      <c r="AV4" s="717"/>
      <c r="AW4" s="717"/>
      <c r="AX4" s="717"/>
      <c r="AY4" s="717"/>
      <c r="AZ4" s="717"/>
      <c r="BA4" s="717"/>
      <c r="BB4" s="717"/>
      <c r="BC4" s="717"/>
      <c r="BD4" s="717"/>
      <c r="BE4" s="717"/>
      <c r="BF4" s="717"/>
      <c r="BG4" s="717" t="s">
        <v>212</v>
      </c>
      <c r="BH4" s="717"/>
      <c r="BI4" s="717"/>
      <c r="BJ4" s="717"/>
      <c r="BK4" s="717"/>
      <c r="BL4" s="717"/>
      <c r="BM4" s="717"/>
      <c r="BN4" s="717"/>
      <c r="BO4" s="717" t="s">
        <v>209</v>
      </c>
      <c r="BP4" s="717"/>
      <c r="BQ4" s="717"/>
      <c r="BR4" s="717"/>
      <c r="BS4" s="717" t="s">
        <v>213</v>
      </c>
      <c r="BT4" s="717"/>
      <c r="BU4" s="717"/>
      <c r="BV4" s="717"/>
      <c r="BW4" s="717"/>
      <c r="BX4" s="717"/>
      <c r="BY4" s="717"/>
      <c r="BZ4" s="717"/>
      <c r="CA4" s="717"/>
      <c r="CB4" s="717"/>
      <c r="CD4" s="670" t="s">
        <v>214</v>
      </c>
      <c r="CE4" s="671"/>
      <c r="CF4" s="671"/>
      <c r="CG4" s="671"/>
      <c r="CH4" s="671"/>
      <c r="CI4" s="671"/>
      <c r="CJ4" s="671"/>
      <c r="CK4" s="671"/>
      <c r="CL4" s="671"/>
      <c r="CM4" s="671"/>
      <c r="CN4" s="671"/>
      <c r="CO4" s="671"/>
      <c r="CP4" s="671"/>
      <c r="CQ4" s="671"/>
      <c r="CR4" s="671"/>
      <c r="CS4" s="671"/>
      <c r="CT4" s="671"/>
      <c r="CU4" s="671"/>
      <c r="CV4" s="671"/>
      <c r="CW4" s="671"/>
      <c r="CX4" s="671"/>
      <c r="CY4" s="671"/>
      <c r="CZ4" s="671"/>
      <c r="DA4" s="671"/>
      <c r="DB4" s="671"/>
      <c r="DC4" s="671"/>
      <c r="DD4" s="671"/>
      <c r="DE4" s="671"/>
      <c r="DF4" s="671"/>
      <c r="DG4" s="671"/>
      <c r="DH4" s="671"/>
      <c r="DI4" s="671"/>
      <c r="DJ4" s="671"/>
      <c r="DK4" s="671"/>
      <c r="DL4" s="671"/>
      <c r="DM4" s="671"/>
      <c r="DN4" s="671"/>
      <c r="DO4" s="671"/>
      <c r="DP4" s="671"/>
      <c r="DQ4" s="671"/>
      <c r="DR4" s="671"/>
      <c r="DS4" s="671"/>
      <c r="DT4" s="671"/>
      <c r="DU4" s="671"/>
      <c r="DV4" s="671"/>
      <c r="DW4" s="671"/>
      <c r="DX4" s="671"/>
      <c r="DY4" s="671"/>
      <c r="DZ4" s="671"/>
      <c r="EA4" s="671"/>
      <c r="EB4" s="671"/>
      <c r="EC4" s="672"/>
    </row>
    <row r="5" spans="2:143" ht="11.25" customHeight="1" x14ac:dyDescent="0.2">
      <c r="B5" s="676" t="s">
        <v>215</v>
      </c>
      <c r="C5" s="677"/>
      <c r="D5" s="677"/>
      <c r="E5" s="677"/>
      <c r="F5" s="677"/>
      <c r="G5" s="677"/>
      <c r="H5" s="677"/>
      <c r="I5" s="677"/>
      <c r="J5" s="677"/>
      <c r="K5" s="677"/>
      <c r="L5" s="677"/>
      <c r="M5" s="677"/>
      <c r="N5" s="677"/>
      <c r="O5" s="677"/>
      <c r="P5" s="677"/>
      <c r="Q5" s="678"/>
      <c r="R5" s="673">
        <v>14923813</v>
      </c>
      <c r="S5" s="674"/>
      <c r="T5" s="674"/>
      <c r="U5" s="674"/>
      <c r="V5" s="674"/>
      <c r="W5" s="674"/>
      <c r="X5" s="674"/>
      <c r="Y5" s="699"/>
      <c r="Z5" s="712">
        <v>29.3</v>
      </c>
      <c r="AA5" s="712"/>
      <c r="AB5" s="712"/>
      <c r="AC5" s="712"/>
      <c r="AD5" s="713">
        <v>14923813</v>
      </c>
      <c r="AE5" s="713"/>
      <c r="AF5" s="713"/>
      <c r="AG5" s="713"/>
      <c r="AH5" s="713"/>
      <c r="AI5" s="713"/>
      <c r="AJ5" s="713"/>
      <c r="AK5" s="713"/>
      <c r="AL5" s="700">
        <v>54.8</v>
      </c>
      <c r="AM5" s="682"/>
      <c r="AN5" s="682"/>
      <c r="AO5" s="701"/>
      <c r="AP5" s="676" t="s">
        <v>216</v>
      </c>
      <c r="AQ5" s="677"/>
      <c r="AR5" s="677"/>
      <c r="AS5" s="677"/>
      <c r="AT5" s="677"/>
      <c r="AU5" s="677"/>
      <c r="AV5" s="677"/>
      <c r="AW5" s="677"/>
      <c r="AX5" s="677"/>
      <c r="AY5" s="677"/>
      <c r="AZ5" s="677"/>
      <c r="BA5" s="677"/>
      <c r="BB5" s="677"/>
      <c r="BC5" s="677"/>
      <c r="BD5" s="677"/>
      <c r="BE5" s="677"/>
      <c r="BF5" s="678"/>
      <c r="BG5" s="618">
        <v>14914365</v>
      </c>
      <c r="BH5" s="619"/>
      <c r="BI5" s="619"/>
      <c r="BJ5" s="619"/>
      <c r="BK5" s="619"/>
      <c r="BL5" s="619"/>
      <c r="BM5" s="619"/>
      <c r="BN5" s="620"/>
      <c r="BO5" s="656">
        <v>99.9</v>
      </c>
      <c r="BP5" s="656"/>
      <c r="BQ5" s="656"/>
      <c r="BR5" s="656"/>
      <c r="BS5" s="657">
        <v>460450</v>
      </c>
      <c r="BT5" s="657"/>
      <c r="BU5" s="657"/>
      <c r="BV5" s="657"/>
      <c r="BW5" s="657"/>
      <c r="BX5" s="657"/>
      <c r="BY5" s="657"/>
      <c r="BZ5" s="657"/>
      <c r="CA5" s="657"/>
      <c r="CB5" s="695"/>
      <c r="CD5" s="670" t="s">
        <v>211</v>
      </c>
      <c r="CE5" s="671"/>
      <c r="CF5" s="671"/>
      <c r="CG5" s="671"/>
      <c r="CH5" s="671"/>
      <c r="CI5" s="671"/>
      <c r="CJ5" s="671"/>
      <c r="CK5" s="671"/>
      <c r="CL5" s="671"/>
      <c r="CM5" s="671"/>
      <c r="CN5" s="671"/>
      <c r="CO5" s="671"/>
      <c r="CP5" s="671"/>
      <c r="CQ5" s="672"/>
      <c r="CR5" s="670" t="s">
        <v>217</v>
      </c>
      <c r="CS5" s="671"/>
      <c r="CT5" s="671"/>
      <c r="CU5" s="671"/>
      <c r="CV5" s="671"/>
      <c r="CW5" s="671"/>
      <c r="CX5" s="671"/>
      <c r="CY5" s="672"/>
      <c r="CZ5" s="670" t="s">
        <v>209</v>
      </c>
      <c r="DA5" s="671"/>
      <c r="DB5" s="671"/>
      <c r="DC5" s="672"/>
      <c r="DD5" s="670" t="s">
        <v>218</v>
      </c>
      <c r="DE5" s="671"/>
      <c r="DF5" s="671"/>
      <c r="DG5" s="671"/>
      <c r="DH5" s="671"/>
      <c r="DI5" s="671"/>
      <c r="DJ5" s="671"/>
      <c r="DK5" s="671"/>
      <c r="DL5" s="671"/>
      <c r="DM5" s="671"/>
      <c r="DN5" s="671"/>
      <c r="DO5" s="671"/>
      <c r="DP5" s="672"/>
      <c r="DQ5" s="670" t="s">
        <v>219</v>
      </c>
      <c r="DR5" s="671"/>
      <c r="DS5" s="671"/>
      <c r="DT5" s="671"/>
      <c r="DU5" s="671"/>
      <c r="DV5" s="671"/>
      <c r="DW5" s="671"/>
      <c r="DX5" s="671"/>
      <c r="DY5" s="671"/>
      <c r="DZ5" s="671"/>
      <c r="EA5" s="671"/>
      <c r="EB5" s="671"/>
      <c r="EC5" s="672"/>
    </row>
    <row r="6" spans="2:143" ht="11.25" customHeight="1" x14ac:dyDescent="0.2">
      <c r="B6" s="615" t="s">
        <v>220</v>
      </c>
      <c r="C6" s="616"/>
      <c r="D6" s="616"/>
      <c r="E6" s="616"/>
      <c r="F6" s="616"/>
      <c r="G6" s="616"/>
      <c r="H6" s="616"/>
      <c r="I6" s="616"/>
      <c r="J6" s="616"/>
      <c r="K6" s="616"/>
      <c r="L6" s="616"/>
      <c r="M6" s="616"/>
      <c r="N6" s="616"/>
      <c r="O6" s="616"/>
      <c r="P6" s="616"/>
      <c r="Q6" s="617"/>
      <c r="R6" s="618">
        <v>448604</v>
      </c>
      <c r="S6" s="619"/>
      <c r="T6" s="619"/>
      <c r="U6" s="619"/>
      <c r="V6" s="619"/>
      <c r="W6" s="619"/>
      <c r="X6" s="619"/>
      <c r="Y6" s="620"/>
      <c r="Z6" s="656">
        <v>0.9</v>
      </c>
      <c r="AA6" s="656"/>
      <c r="AB6" s="656"/>
      <c r="AC6" s="656"/>
      <c r="AD6" s="657">
        <v>448604</v>
      </c>
      <c r="AE6" s="657"/>
      <c r="AF6" s="657"/>
      <c r="AG6" s="657"/>
      <c r="AH6" s="657"/>
      <c r="AI6" s="657"/>
      <c r="AJ6" s="657"/>
      <c r="AK6" s="657"/>
      <c r="AL6" s="621">
        <v>1.6</v>
      </c>
      <c r="AM6" s="622"/>
      <c r="AN6" s="622"/>
      <c r="AO6" s="658"/>
      <c r="AP6" s="615" t="s">
        <v>221</v>
      </c>
      <c r="AQ6" s="616"/>
      <c r="AR6" s="616"/>
      <c r="AS6" s="616"/>
      <c r="AT6" s="616"/>
      <c r="AU6" s="616"/>
      <c r="AV6" s="616"/>
      <c r="AW6" s="616"/>
      <c r="AX6" s="616"/>
      <c r="AY6" s="616"/>
      <c r="AZ6" s="616"/>
      <c r="BA6" s="616"/>
      <c r="BB6" s="616"/>
      <c r="BC6" s="616"/>
      <c r="BD6" s="616"/>
      <c r="BE6" s="616"/>
      <c r="BF6" s="617"/>
      <c r="BG6" s="618">
        <v>14914365</v>
      </c>
      <c r="BH6" s="619"/>
      <c r="BI6" s="619"/>
      <c r="BJ6" s="619"/>
      <c r="BK6" s="619"/>
      <c r="BL6" s="619"/>
      <c r="BM6" s="619"/>
      <c r="BN6" s="620"/>
      <c r="BO6" s="656">
        <v>99.9</v>
      </c>
      <c r="BP6" s="656"/>
      <c r="BQ6" s="656"/>
      <c r="BR6" s="656"/>
      <c r="BS6" s="657">
        <v>460450</v>
      </c>
      <c r="BT6" s="657"/>
      <c r="BU6" s="657"/>
      <c r="BV6" s="657"/>
      <c r="BW6" s="657"/>
      <c r="BX6" s="657"/>
      <c r="BY6" s="657"/>
      <c r="BZ6" s="657"/>
      <c r="CA6" s="657"/>
      <c r="CB6" s="695"/>
      <c r="CD6" s="676" t="s">
        <v>222</v>
      </c>
      <c r="CE6" s="677"/>
      <c r="CF6" s="677"/>
      <c r="CG6" s="677"/>
      <c r="CH6" s="677"/>
      <c r="CI6" s="677"/>
      <c r="CJ6" s="677"/>
      <c r="CK6" s="677"/>
      <c r="CL6" s="677"/>
      <c r="CM6" s="677"/>
      <c r="CN6" s="677"/>
      <c r="CO6" s="677"/>
      <c r="CP6" s="677"/>
      <c r="CQ6" s="678"/>
      <c r="CR6" s="618">
        <v>243796</v>
      </c>
      <c r="CS6" s="619"/>
      <c r="CT6" s="619"/>
      <c r="CU6" s="619"/>
      <c r="CV6" s="619"/>
      <c r="CW6" s="619"/>
      <c r="CX6" s="619"/>
      <c r="CY6" s="620"/>
      <c r="CZ6" s="700">
        <v>0.5</v>
      </c>
      <c r="DA6" s="682"/>
      <c r="DB6" s="682"/>
      <c r="DC6" s="702"/>
      <c r="DD6" s="624" t="s">
        <v>122</v>
      </c>
      <c r="DE6" s="619"/>
      <c r="DF6" s="619"/>
      <c r="DG6" s="619"/>
      <c r="DH6" s="619"/>
      <c r="DI6" s="619"/>
      <c r="DJ6" s="619"/>
      <c r="DK6" s="619"/>
      <c r="DL6" s="619"/>
      <c r="DM6" s="619"/>
      <c r="DN6" s="619"/>
      <c r="DO6" s="619"/>
      <c r="DP6" s="620"/>
      <c r="DQ6" s="624">
        <v>243766</v>
      </c>
      <c r="DR6" s="619"/>
      <c r="DS6" s="619"/>
      <c r="DT6" s="619"/>
      <c r="DU6" s="619"/>
      <c r="DV6" s="619"/>
      <c r="DW6" s="619"/>
      <c r="DX6" s="619"/>
      <c r="DY6" s="619"/>
      <c r="DZ6" s="619"/>
      <c r="EA6" s="619"/>
      <c r="EB6" s="619"/>
      <c r="EC6" s="655"/>
    </row>
    <row r="7" spans="2:143" ht="11.25" customHeight="1" x14ac:dyDescent="0.2">
      <c r="B7" s="615" t="s">
        <v>223</v>
      </c>
      <c r="C7" s="616"/>
      <c r="D7" s="616"/>
      <c r="E7" s="616"/>
      <c r="F7" s="616"/>
      <c r="G7" s="616"/>
      <c r="H7" s="616"/>
      <c r="I7" s="616"/>
      <c r="J7" s="616"/>
      <c r="K7" s="616"/>
      <c r="L7" s="616"/>
      <c r="M7" s="616"/>
      <c r="N7" s="616"/>
      <c r="O7" s="616"/>
      <c r="P7" s="616"/>
      <c r="Q7" s="617"/>
      <c r="R7" s="618">
        <v>6648</v>
      </c>
      <c r="S7" s="619"/>
      <c r="T7" s="619"/>
      <c r="U7" s="619"/>
      <c r="V7" s="619"/>
      <c r="W7" s="619"/>
      <c r="X7" s="619"/>
      <c r="Y7" s="620"/>
      <c r="Z7" s="656">
        <v>0</v>
      </c>
      <c r="AA7" s="656"/>
      <c r="AB7" s="656"/>
      <c r="AC7" s="656"/>
      <c r="AD7" s="657">
        <v>6648</v>
      </c>
      <c r="AE7" s="657"/>
      <c r="AF7" s="657"/>
      <c r="AG7" s="657"/>
      <c r="AH7" s="657"/>
      <c r="AI7" s="657"/>
      <c r="AJ7" s="657"/>
      <c r="AK7" s="657"/>
      <c r="AL7" s="621">
        <v>0</v>
      </c>
      <c r="AM7" s="622"/>
      <c r="AN7" s="622"/>
      <c r="AO7" s="658"/>
      <c r="AP7" s="615" t="s">
        <v>224</v>
      </c>
      <c r="AQ7" s="616"/>
      <c r="AR7" s="616"/>
      <c r="AS7" s="616"/>
      <c r="AT7" s="616"/>
      <c r="AU7" s="616"/>
      <c r="AV7" s="616"/>
      <c r="AW7" s="616"/>
      <c r="AX7" s="616"/>
      <c r="AY7" s="616"/>
      <c r="AZ7" s="616"/>
      <c r="BA7" s="616"/>
      <c r="BB7" s="616"/>
      <c r="BC7" s="616"/>
      <c r="BD7" s="616"/>
      <c r="BE7" s="616"/>
      <c r="BF7" s="617"/>
      <c r="BG7" s="618">
        <v>6393593</v>
      </c>
      <c r="BH7" s="619"/>
      <c r="BI7" s="619"/>
      <c r="BJ7" s="619"/>
      <c r="BK7" s="619"/>
      <c r="BL7" s="619"/>
      <c r="BM7" s="619"/>
      <c r="BN7" s="620"/>
      <c r="BO7" s="656">
        <v>42.8</v>
      </c>
      <c r="BP7" s="656"/>
      <c r="BQ7" s="656"/>
      <c r="BR7" s="656"/>
      <c r="BS7" s="657">
        <v>460450</v>
      </c>
      <c r="BT7" s="657"/>
      <c r="BU7" s="657"/>
      <c r="BV7" s="657"/>
      <c r="BW7" s="657"/>
      <c r="BX7" s="657"/>
      <c r="BY7" s="657"/>
      <c r="BZ7" s="657"/>
      <c r="CA7" s="657"/>
      <c r="CB7" s="695"/>
      <c r="CD7" s="615" t="s">
        <v>225</v>
      </c>
      <c r="CE7" s="616"/>
      <c r="CF7" s="616"/>
      <c r="CG7" s="616"/>
      <c r="CH7" s="616"/>
      <c r="CI7" s="616"/>
      <c r="CJ7" s="616"/>
      <c r="CK7" s="616"/>
      <c r="CL7" s="616"/>
      <c r="CM7" s="616"/>
      <c r="CN7" s="616"/>
      <c r="CO7" s="616"/>
      <c r="CP7" s="616"/>
      <c r="CQ7" s="617"/>
      <c r="CR7" s="618">
        <v>7080788</v>
      </c>
      <c r="CS7" s="619"/>
      <c r="CT7" s="619"/>
      <c r="CU7" s="619"/>
      <c r="CV7" s="619"/>
      <c r="CW7" s="619"/>
      <c r="CX7" s="619"/>
      <c r="CY7" s="620"/>
      <c r="CZ7" s="656">
        <v>14.4</v>
      </c>
      <c r="DA7" s="656"/>
      <c r="DB7" s="656"/>
      <c r="DC7" s="656"/>
      <c r="DD7" s="624">
        <v>719741</v>
      </c>
      <c r="DE7" s="619"/>
      <c r="DF7" s="619"/>
      <c r="DG7" s="619"/>
      <c r="DH7" s="619"/>
      <c r="DI7" s="619"/>
      <c r="DJ7" s="619"/>
      <c r="DK7" s="619"/>
      <c r="DL7" s="619"/>
      <c r="DM7" s="619"/>
      <c r="DN7" s="619"/>
      <c r="DO7" s="619"/>
      <c r="DP7" s="620"/>
      <c r="DQ7" s="624">
        <v>5500527</v>
      </c>
      <c r="DR7" s="619"/>
      <c r="DS7" s="619"/>
      <c r="DT7" s="619"/>
      <c r="DU7" s="619"/>
      <c r="DV7" s="619"/>
      <c r="DW7" s="619"/>
      <c r="DX7" s="619"/>
      <c r="DY7" s="619"/>
      <c r="DZ7" s="619"/>
      <c r="EA7" s="619"/>
      <c r="EB7" s="619"/>
      <c r="EC7" s="655"/>
    </row>
    <row r="8" spans="2:143" ht="11.25" customHeight="1" x14ac:dyDescent="0.2">
      <c r="B8" s="615" t="s">
        <v>226</v>
      </c>
      <c r="C8" s="616"/>
      <c r="D8" s="616"/>
      <c r="E8" s="616"/>
      <c r="F8" s="616"/>
      <c r="G8" s="616"/>
      <c r="H8" s="616"/>
      <c r="I8" s="616"/>
      <c r="J8" s="616"/>
      <c r="K8" s="616"/>
      <c r="L8" s="616"/>
      <c r="M8" s="616"/>
      <c r="N8" s="616"/>
      <c r="O8" s="616"/>
      <c r="P8" s="616"/>
      <c r="Q8" s="617"/>
      <c r="R8" s="618">
        <v>115523</v>
      </c>
      <c r="S8" s="619"/>
      <c r="T8" s="619"/>
      <c r="U8" s="619"/>
      <c r="V8" s="619"/>
      <c r="W8" s="619"/>
      <c r="X8" s="619"/>
      <c r="Y8" s="620"/>
      <c r="Z8" s="656">
        <v>0.2</v>
      </c>
      <c r="AA8" s="656"/>
      <c r="AB8" s="656"/>
      <c r="AC8" s="656"/>
      <c r="AD8" s="657">
        <v>115523</v>
      </c>
      <c r="AE8" s="657"/>
      <c r="AF8" s="657"/>
      <c r="AG8" s="657"/>
      <c r="AH8" s="657"/>
      <c r="AI8" s="657"/>
      <c r="AJ8" s="657"/>
      <c r="AK8" s="657"/>
      <c r="AL8" s="621">
        <v>0.4</v>
      </c>
      <c r="AM8" s="622"/>
      <c r="AN8" s="622"/>
      <c r="AO8" s="658"/>
      <c r="AP8" s="615" t="s">
        <v>227</v>
      </c>
      <c r="AQ8" s="616"/>
      <c r="AR8" s="616"/>
      <c r="AS8" s="616"/>
      <c r="AT8" s="616"/>
      <c r="AU8" s="616"/>
      <c r="AV8" s="616"/>
      <c r="AW8" s="616"/>
      <c r="AX8" s="616"/>
      <c r="AY8" s="616"/>
      <c r="AZ8" s="616"/>
      <c r="BA8" s="616"/>
      <c r="BB8" s="616"/>
      <c r="BC8" s="616"/>
      <c r="BD8" s="616"/>
      <c r="BE8" s="616"/>
      <c r="BF8" s="617"/>
      <c r="BG8" s="618">
        <v>147667</v>
      </c>
      <c r="BH8" s="619"/>
      <c r="BI8" s="619"/>
      <c r="BJ8" s="619"/>
      <c r="BK8" s="619"/>
      <c r="BL8" s="619"/>
      <c r="BM8" s="619"/>
      <c r="BN8" s="620"/>
      <c r="BO8" s="656">
        <v>1</v>
      </c>
      <c r="BP8" s="656"/>
      <c r="BQ8" s="656"/>
      <c r="BR8" s="656"/>
      <c r="BS8" s="657" t="s">
        <v>122</v>
      </c>
      <c r="BT8" s="657"/>
      <c r="BU8" s="657"/>
      <c r="BV8" s="657"/>
      <c r="BW8" s="657"/>
      <c r="BX8" s="657"/>
      <c r="BY8" s="657"/>
      <c r="BZ8" s="657"/>
      <c r="CA8" s="657"/>
      <c r="CB8" s="695"/>
      <c r="CD8" s="615" t="s">
        <v>228</v>
      </c>
      <c r="CE8" s="616"/>
      <c r="CF8" s="616"/>
      <c r="CG8" s="616"/>
      <c r="CH8" s="616"/>
      <c r="CI8" s="616"/>
      <c r="CJ8" s="616"/>
      <c r="CK8" s="616"/>
      <c r="CL8" s="616"/>
      <c r="CM8" s="616"/>
      <c r="CN8" s="616"/>
      <c r="CO8" s="616"/>
      <c r="CP8" s="616"/>
      <c r="CQ8" s="617"/>
      <c r="CR8" s="618">
        <v>17100543</v>
      </c>
      <c r="CS8" s="619"/>
      <c r="CT8" s="619"/>
      <c r="CU8" s="619"/>
      <c r="CV8" s="619"/>
      <c r="CW8" s="619"/>
      <c r="CX8" s="619"/>
      <c r="CY8" s="620"/>
      <c r="CZ8" s="656">
        <v>34.799999999999997</v>
      </c>
      <c r="DA8" s="656"/>
      <c r="DB8" s="656"/>
      <c r="DC8" s="656"/>
      <c r="DD8" s="624">
        <v>718199</v>
      </c>
      <c r="DE8" s="619"/>
      <c r="DF8" s="619"/>
      <c r="DG8" s="619"/>
      <c r="DH8" s="619"/>
      <c r="DI8" s="619"/>
      <c r="DJ8" s="619"/>
      <c r="DK8" s="619"/>
      <c r="DL8" s="619"/>
      <c r="DM8" s="619"/>
      <c r="DN8" s="619"/>
      <c r="DO8" s="619"/>
      <c r="DP8" s="620"/>
      <c r="DQ8" s="624">
        <v>9706407</v>
      </c>
      <c r="DR8" s="619"/>
      <c r="DS8" s="619"/>
      <c r="DT8" s="619"/>
      <c r="DU8" s="619"/>
      <c r="DV8" s="619"/>
      <c r="DW8" s="619"/>
      <c r="DX8" s="619"/>
      <c r="DY8" s="619"/>
      <c r="DZ8" s="619"/>
      <c r="EA8" s="619"/>
      <c r="EB8" s="619"/>
      <c r="EC8" s="655"/>
    </row>
    <row r="9" spans="2:143" ht="11.25" customHeight="1" x14ac:dyDescent="0.2">
      <c r="B9" s="615" t="s">
        <v>229</v>
      </c>
      <c r="C9" s="616"/>
      <c r="D9" s="616"/>
      <c r="E9" s="616"/>
      <c r="F9" s="616"/>
      <c r="G9" s="616"/>
      <c r="H9" s="616"/>
      <c r="I9" s="616"/>
      <c r="J9" s="616"/>
      <c r="K9" s="616"/>
      <c r="L9" s="616"/>
      <c r="M9" s="616"/>
      <c r="N9" s="616"/>
      <c r="O9" s="616"/>
      <c r="P9" s="616"/>
      <c r="Q9" s="617"/>
      <c r="R9" s="618">
        <v>142787</v>
      </c>
      <c r="S9" s="619"/>
      <c r="T9" s="619"/>
      <c r="U9" s="619"/>
      <c r="V9" s="619"/>
      <c r="W9" s="619"/>
      <c r="X9" s="619"/>
      <c r="Y9" s="620"/>
      <c r="Z9" s="656">
        <v>0.3</v>
      </c>
      <c r="AA9" s="656"/>
      <c r="AB9" s="656"/>
      <c r="AC9" s="656"/>
      <c r="AD9" s="657">
        <v>142787</v>
      </c>
      <c r="AE9" s="657"/>
      <c r="AF9" s="657"/>
      <c r="AG9" s="657"/>
      <c r="AH9" s="657"/>
      <c r="AI9" s="657"/>
      <c r="AJ9" s="657"/>
      <c r="AK9" s="657"/>
      <c r="AL9" s="621">
        <v>0.5</v>
      </c>
      <c r="AM9" s="622"/>
      <c r="AN9" s="622"/>
      <c r="AO9" s="658"/>
      <c r="AP9" s="615" t="s">
        <v>230</v>
      </c>
      <c r="AQ9" s="616"/>
      <c r="AR9" s="616"/>
      <c r="AS9" s="616"/>
      <c r="AT9" s="616"/>
      <c r="AU9" s="616"/>
      <c r="AV9" s="616"/>
      <c r="AW9" s="616"/>
      <c r="AX9" s="616"/>
      <c r="AY9" s="616"/>
      <c r="AZ9" s="616"/>
      <c r="BA9" s="616"/>
      <c r="BB9" s="616"/>
      <c r="BC9" s="616"/>
      <c r="BD9" s="616"/>
      <c r="BE9" s="616"/>
      <c r="BF9" s="617"/>
      <c r="BG9" s="618">
        <v>4212876</v>
      </c>
      <c r="BH9" s="619"/>
      <c r="BI9" s="619"/>
      <c r="BJ9" s="619"/>
      <c r="BK9" s="619"/>
      <c r="BL9" s="619"/>
      <c r="BM9" s="619"/>
      <c r="BN9" s="620"/>
      <c r="BO9" s="656">
        <v>28.2</v>
      </c>
      <c r="BP9" s="656"/>
      <c r="BQ9" s="656"/>
      <c r="BR9" s="656"/>
      <c r="BS9" s="657" t="s">
        <v>122</v>
      </c>
      <c r="BT9" s="657"/>
      <c r="BU9" s="657"/>
      <c r="BV9" s="657"/>
      <c r="BW9" s="657"/>
      <c r="BX9" s="657"/>
      <c r="BY9" s="657"/>
      <c r="BZ9" s="657"/>
      <c r="CA9" s="657"/>
      <c r="CB9" s="695"/>
      <c r="CD9" s="615" t="s">
        <v>231</v>
      </c>
      <c r="CE9" s="616"/>
      <c r="CF9" s="616"/>
      <c r="CG9" s="616"/>
      <c r="CH9" s="616"/>
      <c r="CI9" s="616"/>
      <c r="CJ9" s="616"/>
      <c r="CK9" s="616"/>
      <c r="CL9" s="616"/>
      <c r="CM9" s="616"/>
      <c r="CN9" s="616"/>
      <c r="CO9" s="616"/>
      <c r="CP9" s="616"/>
      <c r="CQ9" s="617"/>
      <c r="CR9" s="618">
        <v>4022994</v>
      </c>
      <c r="CS9" s="619"/>
      <c r="CT9" s="619"/>
      <c r="CU9" s="619"/>
      <c r="CV9" s="619"/>
      <c r="CW9" s="619"/>
      <c r="CX9" s="619"/>
      <c r="CY9" s="620"/>
      <c r="CZ9" s="656">
        <v>8.1999999999999993</v>
      </c>
      <c r="DA9" s="656"/>
      <c r="DB9" s="656"/>
      <c r="DC9" s="656"/>
      <c r="DD9" s="624">
        <v>547431</v>
      </c>
      <c r="DE9" s="619"/>
      <c r="DF9" s="619"/>
      <c r="DG9" s="619"/>
      <c r="DH9" s="619"/>
      <c r="DI9" s="619"/>
      <c r="DJ9" s="619"/>
      <c r="DK9" s="619"/>
      <c r="DL9" s="619"/>
      <c r="DM9" s="619"/>
      <c r="DN9" s="619"/>
      <c r="DO9" s="619"/>
      <c r="DP9" s="620"/>
      <c r="DQ9" s="624">
        <v>3170102</v>
      </c>
      <c r="DR9" s="619"/>
      <c r="DS9" s="619"/>
      <c r="DT9" s="619"/>
      <c r="DU9" s="619"/>
      <c r="DV9" s="619"/>
      <c r="DW9" s="619"/>
      <c r="DX9" s="619"/>
      <c r="DY9" s="619"/>
      <c r="DZ9" s="619"/>
      <c r="EA9" s="619"/>
      <c r="EB9" s="619"/>
      <c r="EC9" s="655"/>
    </row>
    <row r="10" spans="2:143" ht="11.25" customHeight="1" x14ac:dyDescent="0.2">
      <c r="B10" s="615" t="s">
        <v>232</v>
      </c>
      <c r="C10" s="616"/>
      <c r="D10" s="616"/>
      <c r="E10" s="616"/>
      <c r="F10" s="616"/>
      <c r="G10" s="616"/>
      <c r="H10" s="616"/>
      <c r="I10" s="616"/>
      <c r="J10" s="616"/>
      <c r="K10" s="616"/>
      <c r="L10" s="616"/>
      <c r="M10" s="616"/>
      <c r="N10" s="616"/>
      <c r="O10" s="616"/>
      <c r="P10" s="616"/>
      <c r="Q10" s="617"/>
      <c r="R10" s="618" t="s">
        <v>122</v>
      </c>
      <c r="S10" s="619"/>
      <c r="T10" s="619"/>
      <c r="U10" s="619"/>
      <c r="V10" s="619"/>
      <c r="W10" s="619"/>
      <c r="X10" s="619"/>
      <c r="Y10" s="620"/>
      <c r="Z10" s="656" t="s">
        <v>122</v>
      </c>
      <c r="AA10" s="656"/>
      <c r="AB10" s="656"/>
      <c r="AC10" s="656"/>
      <c r="AD10" s="657" t="s">
        <v>122</v>
      </c>
      <c r="AE10" s="657"/>
      <c r="AF10" s="657"/>
      <c r="AG10" s="657"/>
      <c r="AH10" s="657"/>
      <c r="AI10" s="657"/>
      <c r="AJ10" s="657"/>
      <c r="AK10" s="657"/>
      <c r="AL10" s="621" t="s">
        <v>122</v>
      </c>
      <c r="AM10" s="622"/>
      <c r="AN10" s="622"/>
      <c r="AO10" s="658"/>
      <c r="AP10" s="615" t="s">
        <v>233</v>
      </c>
      <c r="AQ10" s="616"/>
      <c r="AR10" s="616"/>
      <c r="AS10" s="616"/>
      <c r="AT10" s="616"/>
      <c r="AU10" s="616"/>
      <c r="AV10" s="616"/>
      <c r="AW10" s="616"/>
      <c r="AX10" s="616"/>
      <c r="AY10" s="616"/>
      <c r="AZ10" s="616"/>
      <c r="BA10" s="616"/>
      <c r="BB10" s="616"/>
      <c r="BC10" s="616"/>
      <c r="BD10" s="616"/>
      <c r="BE10" s="616"/>
      <c r="BF10" s="617"/>
      <c r="BG10" s="618">
        <v>300452</v>
      </c>
      <c r="BH10" s="619"/>
      <c r="BI10" s="619"/>
      <c r="BJ10" s="619"/>
      <c r="BK10" s="619"/>
      <c r="BL10" s="619"/>
      <c r="BM10" s="619"/>
      <c r="BN10" s="620"/>
      <c r="BO10" s="656">
        <v>2</v>
      </c>
      <c r="BP10" s="656"/>
      <c r="BQ10" s="656"/>
      <c r="BR10" s="656"/>
      <c r="BS10" s="657" t="s">
        <v>122</v>
      </c>
      <c r="BT10" s="657"/>
      <c r="BU10" s="657"/>
      <c r="BV10" s="657"/>
      <c r="BW10" s="657"/>
      <c r="BX10" s="657"/>
      <c r="BY10" s="657"/>
      <c r="BZ10" s="657"/>
      <c r="CA10" s="657"/>
      <c r="CB10" s="695"/>
      <c r="CD10" s="615" t="s">
        <v>234</v>
      </c>
      <c r="CE10" s="616"/>
      <c r="CF10" s="616"/>
      <c r="CG10" s="616"/>
      <c r="CH10" s="616"/>
      <c r="CI10" s="616"/>
      <c r="CJ10" s="616"/>
      <c r="CK10" s="616"/>
      <c r="CL10" s="616"/>
      <c r="CM10" s="616"/>
      <c r="CN10" s="616"/>
      <c r="CO10" s="616"/>
      <c r="CP10" s="616"/>
      <c r="CQ10" s="617"/>
      <c r="CR10" s="618">
        <v>123991</v>
      </c>
      <c r="CS10" s="619"/>
      <c r="CT10" s="619"/>
      <c r="CU10" s="619"/>
      <c r="CV10" s="619"/>
      <c r="CW10" s="619"/>
      <c r="CX10" s="619"/>
      <c r="CY10" s="620"/>
      <c r="CZ10" s="656">
        <v>0.3</v>
      </c>
      <c r="DA10" s="656"/>
      <c r="DB10" s="656"/>
      <c r="DC10" s="656"/>
      <c r="DD10" s="624">
        <v>41328</v>
      </c>
      <c r="DE10" s="619"/>
      <c r="DF10" s="619"/>
      <c r="DG10" s="619"/>
      <c r="DH10" s="619"/>
      <c r="DI10" s="619"/>
      <c r="DJ10" s="619"/>
      <c r="DK10" s="619"/>
      <c r="DL10" s="619"/>
      <c r="DM10" s="619"/>
      <c r="DN10" s="619"/>
      <c r="DO10" s="619"/>
      <c r="DP10" s="620"/>
      <c r="DQ10" s="624">
        <v>82194</v>
      </c>
      <c r="DR10" s="619"/>
      <c r="DS10" s="619"/>
      <c r="DT10" s="619"/>
      <c r="DU10" s="619"/>
      <c r="DV10" s="619"/>
      <c r="DW10" s="619"/>
      <c r="DX10" s="619"/>
      <c r="DY10" s="619"/>
      <c r="DZ10" s="619"/>
      <c r="EA10" s="619"/>
      <c r="EB10" s="619"/>
      <c r="EC10" s="655"/>
    </row>
    <row r="11" spans="2:143" ht="11.25" customHeight="1" x14ac:dyDescent="0.2">
      <c r="B11" s="615" t="s">
        <v>235</v>
      </c>
      <c r="C11" s="616"/>
      <c r="D11" s="616"/>
      <c r="E11" s="616"/>
      <c r="F11" s="616"/>
      <c r="G11" s="616"/>
      <c r="H11" s="616"/>
      <c r="I11" s="616"/>
      <c r="J11" s="616"/>
      <c r="K11" s="616"/>
      <c r="L11" s="616"/>
      <c r="M11" s="616"/>
      <c r="N11" s="616"/>
      <c r="O11" s="616"/>
      <c r="P11" s="616"/>
      <c r="Q11" s="617"/>
      <c r="R11" s="618">
        <v>2302337</v>
      </c>
      <c r="S11" s="619"/>
      <c r="T11" s="619"/>
      <c r="U11" s="619"/>
      <c r="V11" s="619"/>
      <c r="W11" s="619"/>
      <c r="X11" s="619"/>
      <c r="Y11" s="620"/>
      <c r="Z11" s="621">
        <v>4.5</v>
      </c>
      <c r="AA11" s="622"/>
      <c r="AB11" s="622"/>
      <c r="AC11" s="623"/>
      <c r="AD11" s="624">
        <v>2302337</v>
      </c>
      <c r="AE11" s="619"/>
      <c r="AF11" s="619"/>
      <c r="AG11" s="619"/>
      <c r="AH11" s="619"/>
      <c r="AI11" s="619"/>
      <c r="AJ11" s="619"/>
      <c r="AK11" s="620"/>
      <c r="AL11" s="621">
        <v>8.4</v>
      </c>
      <c r="AM11" s="622"/>
      <c r="AN11" s="622"/>
      <c r="AO11" s="658"/>
      <c r="AP11" s="615" t="s">
        <v>236</v>
      </c>
      <c r="AQ11" s="616"/>
      <c r="AR11" s="616"/>
      <c r="AS11" s="616"/>
      <c r="AT11" s="616"/>
      <c r="AU11" s="616"/>
      <c r="AV11" s="616"/>
      <c r="AW11" s="616"/>
      <c r="AX11" s="616"/>
      <c r="AY11" s="616"/>
      <c r="AZ11" s="616"/>
      <c r="BA11" s="616"/>
      <c r="BB11" s="616"/>
      <c r="BC11" s="616"/>
      <c r="BD11" s="616"/>
      <c r="BE11" s="616"/>
      <c r="BF11" s="617"/>
      <c r="BG11" s="618">
        <v>1732598</v>
      </c>
      <c r="BH11" s="619"/>
      <c r="BI11" s="619"/>
      <c r="BJ11" s="619"/>
      <c r="BK11" s="619"/>
      <c r="BL11" s="619"/>
      <c r="BM11" s="619"/>
      <c r="BN11" s="620"/>
      <c r="BO11" s="656">
        <v>11.6</v>
      </c>
      <c r="BP11" s="656"/>
      <c r="BQ11" s="656"/>
      <c r="BR11" s="656"/>
      <c r="BS11" s="657">
        <v>460450</v>
      </c>
      <c r="BT11" s="657"/>
      <c r="BU11" s="657"/>
      <c r="BV11" s="657"/>
      <c r="BW11" s="657"/>
      <c r="BX11" s="657"/>
      <c r="BY11" s="657"/>
      <c r="BZ11" s="657"/>
      <c r="CA11" s="657"/>
      <c r="CB11" s="695"/>
      <c r="CD11" s="615" t="s">
        <v>237</v>
      </c>
      <c r="CE11" s="616"/>
      <c r="CF11" s="616"/>
      <c r="CG11" s="616"/>
      <c r="CH11" s="616"/>
      <c r="CI11" s="616"/>
      <c r="CJ11" s="616"/>
      <c r="CK11" s="616"/>
      <c r="CL11" s="616"/>
      <c r="CM11" s="616"/>
      <c r="CN11" s="616"/>
      <c r="CO11" s="616"/>
      <c r="CP11" s="616"/>
      <c r="CQ11" s="617"/>
      <c r="CR11" s="618">
        <v>1833436</v>
      </c>
      <c r="CS11" s="619"/>
      <c r="CT11" s="619"/>
      <c r="CU11" s="619"/>
      <c r="CV11" s="619"/>
      <c r="CW11" s="619"/>
      <c r="CX11" s="619"/>
      <c r="CY11" s="620"/>
      <c r="CZ11" s="656">
        <v>3.7</v>
      </c>
      <c r="DA11" s="656"/>
      <c r="DB11" s="656"/>
      <c r="DC11" s="656"/>
      <c r="DD11" s="624">
        <v>616693</v>
      </c>
      <c r="DE11" s="619"/>
      <c r="DF11" s="619"/>
      <c r="DG11" s="619"/>
      <c r="DH11" s="619"/>
      <c r="DI11" s="619"/>
      <c r="DJ11" s="619"/>
      <c r="DK11" s="619"/>
      <c r="DL11" s="619"/>
      <c r="DM11" s="619"/>
      <c r="DN11" s="619"/>
      <c r="DO11" s="619"/>
      <c r="DP11" s="620"/>
      <c r="DQ11" s="624">
        <v>1029572</v>
      </c>
      <c r="DR11" s="619"/>
      <c r="DS11" s="619"/>
      <c r="DT11" s="619"/>
      <c r="DU11" s="619"/>
      <c r="DV11" s="619"/>
      <c r="DW11" s="619"/>
      <c r="DX11" s="619"/>
      <c r="DY11" s="619"/>
      <c r="DZ11" s="619"/>
      <c r="EA11" s="619"/>
      <c r="EB11" s="619"/>
      <c r="EC11" s="655"/>
    </row>
    <row r="12" spans="2:143" ht="11.25" customHeight="1" x14ac:dyDescent="0.2">
      <c r="B12" s="615" t="s">
        <v>238</v>
      </c>
      <c r="C12" s="616"/>
      <c r="D12" s="616"/>
      <c r="E12" s="616"/>
      <c r="F12" s="616"/>
      <c r="G12" s="616"/>
      <c r="H12" s="616"/>
      <c r="I12" s="616"/>
      <c r="J12" s="616"/>
      <c r="K12" s="616"/>
      <c r="L12" s="616"/>
      <c r="M12" s="616"/>
      <c r="N12" s="616"/>
      <c r="O12" s="616"/>
      <c r="P12" s="616"/>
      <c r="Q12" s="617"/>
      <c r="R12" s="618">
        <v>358218</v>
      </c>
      <c r="S12" s="619"/>
      <c r="T12" s="619"/>
      <c r="U12" s="619"/>
      <c r="V12" s="619"/>
      <c r="W12" s="619"/>
      <c r="X12" s="619"/>
      <c r="Y12" s="620"/>
      <c r="Z12" s="656">
        <v>0.7</v>
      </c>
      <c r="AA12" s="656"/>
      <c r="AB12" s="656"/>
      <c r="AC12" s="656"/>
      <c r="AD12" s="657">
        <v>358218</v>
      </c>
      <c r="AE12" s="657"/>
      <c r="AF12" s="657"/>
      <c r="AG12" s="657"/>
      <c r="AH12" s="657"/>
      <c r="AI12" s="657"/>
      <c r="AJ12" s="657"/>
      <c r="AK12" s="657"/>
      <c r="AL12" s="621">
        <v>1.3</v>
      </c>
      <c r="AM12" s="622"/>
      <c r="AN12" s="622"/>
      <c r="AO12" s="658"/>
      <c r="AP12" s="615" t="s">
        <v>239</v>
      </c>
      <c r="AQ12" s="616"/>
      <c r="AR12" s="616"/>
      <c r="AS12" s="616"/>
      <c r="AT12" s="616"/>
      <c r="AU12" s="616"/>
      <c r="AV12" s="616"/>
      <c r="AW12" s="616"/>
      <c r="AX12" s="616"/>
      <c r="AY12" s="616"/>
      <c r="AZ12" s="616"/>
      <c r="BA12" s="616"/>
      <c r="BB12" s="616"/>
      <c r="BC12" s="616"/>
      <c r="BD12" s="616"/>
      <c r="BE12" s="616"/>
      <c r="BF12" s="617"/>
      <c r="BG12" s="618">
        <v>7483171</v>
      </c>
      <c r="BH12" s="619"/>
      <c r="BI12" s="619"/>
      <c r="BJ12" s="619"/>
      <c r="BK12" s="619"/>
      <c r="BL12" s="619"/>
      <c r="BM12" s="619"/>
      <c r="BN12" s="620"/>
      <c r="BO12" s="656">
        <v>50.1</v>
      </c>
      <c r="BP12" s="656"/>
      <c r="BQ12" s="656"/>
      <c r="BR12" s="656"/>
      <c r="BS12" s="657" t="s">
        <v>122</v>
      </c>
      <c r="BT12" s="657"/>
      <c r="BU12" s="657"/>
      <c r="BV12" s="657"/>
      <c r="BW12" s="657"/>
      <c r="BX12" s="657"/>
      <c r="BY12" s="657"/>
      <c r="BZ12" s="657"/>
      <c r="CA12" s="657"/>
      <c r="CB12" s="695"/>
      <c r="CD12" s="615" t="s">
        <v>240</v>
      </c>
      <c r="CE12" s="616"/>
      <c r="CF12" s="616"/>
      <c r="CG12" s="616"/>
      <c r="CH12" s="616"/>
      <c r="CI12" s="616"/>
      <c r="CJ12" s="616"/>
      <c r="CK12" s="616"/>
      <c r="CL12" s="616"/>
      <c r="CM12" s="616"/>
      <c r="CN12" s="616"/>
      <c r="CO12" s="616"/>
      <c r="CP12" s="616"/>
      <c r="CQ12" s="617"/>
      <c r="CR12" s="618">
        <v>2074300</v>
      </c>
      <c r="CS12" s="619"/>
      <c r="CT12" s="619"/>
      <c r="CU12" s="619"/>
      <c r="CV12" s="619"/>
      <c r="CW12" s="619"/>
      <c r="CX12" s="619"/>
      <c r="CY12" s="620"/>
      <c r="CZ12" s="656">
        <v>4.2</v>
      </c>
      <c r="DA12" s="656"/>
      <c r="DB12" s="656"/>
      <c r="DC12" s="656"/>
      <c r="DD12" s="624">
        <v>1311629</v>
      </c>
      <c r="DE12" s="619"/>
      <c r="DF12" s="619"/>
      <c r="DG12" s="619"/>
      <c r="DH12" s="619"/>
      <c r="DI12" s="619"/>
      <c r="DJ12" s="619"/>
      <c r="DK12" s="619"/>
      <c r="DL12" s="619"/>
      <c r="DM12" s="619"/>
      <c r="DN12" s="619"/>
      <c r="DO12" s="619"/>
      <c r="DP12" s="620"/>
      <c r="DQ12" s="624">
        <v>805467</v>
      </c>
      <c r="DR12" s="619"/>
      <c r="DS12" s="619"/>
      <c r="DT12" s="619"/>
      <c r="DU12" s="619"/>
      <c r="DV12" s="619"/>
      <c r="DW12" s="619"/>
      <c r="DX12" s="619"/>
      <c r="DY12" s="619"/>
      <c r="DZ12" s="619"/>
      <c r="EA12" s="619"/>
      <c r="EB12" s="619"/>
      <c r="EC12" s="655"/>
    </row>
    <row r="13" spans="2:143" ht="11.25" customHeight="1" x14ac:dyDescent="0.2">
      <c r="B13" s="615" t="s">
        <v>241</v>
      </c>
      <c r="C13" s="616"/>
      <c r="D13" s="616"/>
      <c r="E13" s="616"/>
      <c r="F13" s="616"/>
      <c r="G13" s="616"/>
      <c r="H13" s="616"/>
      <c r="I13" s="616"/>
      <c r="J13" s="616"/>
      <c r="K13" s="616"/>
      <c r="L13" s="616"/>
      <c r="M13" s="616"/>
      <c r="N13" s="616"/>
      <c r="O13" s="616"/>
      <c r="P13" s="616"/>
      <c r="Q13" s="617"/>
      <c r="R13" s="618" t="s">
        <v>122</v>
      </c>
      <c r="S13" s="619"/>
      <c r="T13" s="619"/>
      <c r="U13" s="619"/>
      <c r="V13" s="619"/>
      <c r="W13" s="619"/>
      <c r="X13" s="619"/>
      <c r="Y13" s="620"/>
      <c r="Z13" s="656" t="s">
        <v>122</v>
      </c>
      <c r="AA13" s="656"/>
      <c r="AB13" s="656"/>
      <c r="AC13" s="656"/>
      <c r="AD13" s="657" t="s">
        <v>122</v>
      </c>
      <c r="AE13" s="657"/>
      <c r="AF13" s="657"/>
      <c r="AG13" s="657"/>
      <c r="AH13" s="657"/>
      <c r="AI13" s="657"/>
      <c r="AJ13" s="657"/>
      <c r="AK13" s="657"/>
      <c r="AL13" s="621" t="s">
        <v>122</v>
      </c>
      <c r="AM13" s="622"/>
      <c r="AN13" s="622"/>
      <c r="AO13" s="658"/>
      <c r="AP13" s="615" t="s">
        <v>242</v>
      </c>
      <c r="AQ13" s="616"/>
      <c r="AR13" s="616"/>
      <c r="AS13" s="616"/>
      <c r="AT13" s="616"/>
      <c r="AU13" s="616"/>
      <c r="AV13" s="616"/>
      <c r="AW13" s="616"/>
      <c r="AX13" s="616"/>
      <c r="AY13" s="616"/>
      <c r="AZ13" s="616"/>
      <c r="BA13" s="616"/>
      <c r="BB13" s="616"/>
      <c r="BC13" s="616"/>
      <c r="BD13" s="616"/>
      <c r="BE13" s="616"/>
      <c r="BF13" s="617"/>
      <c r="BG13" s="618">
        <v>7475649</v>
      </c>
      <c r="BH13" s="619"/>
      <c r="BI13" s="619"/>
      <c r="BJ13" s="619"/>
      <c r="BK13" s="619"/>
      <c r="BL13" s="619"/>
      <c r="BM13" s="619"/>
      <c r="BN13" s="620"/>
      <c r="BO13" s="656">
        <v>50.1</v>
      </c>
      <c r="BP13" s="656"/>
      <c r="BQ13" s="656"/>
      <c r="BR13" s="656"/>
      <c r="BS13" s="657" t="s">
        <v>122</v>
      </c>
      <c r="BT13" s="657"/>
      <c r="BU13" s="657"/>
      <c r="BV13" s="657"/>
      <c r="BW13" s="657"/>
      <c r="BX13" s="657"/>
      <c r="BY13" s="657"/>
      <c r="BZ13" s="657"/>
      <c r="CA13" s="657"/>
      <c r="CB13" s="695"/>
      <c r="CD13" s="615" t="s">
        <v>243</v>
      </c>
      <c r="CE13" s="616"/>
      <c r="CF13" s="616"/>
      <c r="CG13" s="616"/>
      <c r="CH13" s="616"/>
      <c r="CI13" s="616"/>
      <c r="CJ13" s="616"/>
      <c r="CK13" s="616"/>
      <c r="CL13" s="616"/>
      <c r="CM13" s="616"/>
      <c r="CN13" s="616"/>
      <c r="CO13" s="616"/>
      <c r="CP13" s="616"/>
      <c r="CQ13" s="617"/>
      <c r="CR13" s="618">
        <v>3902745</v>
      </c>
      <c r="CS13" s="619"/>
      <c r="CT13" s="619"/>
      <c r="CU13" s="619"/>
      <c r="CV13" s="619"/>
      <c r="CW13" s="619"/>
      <c r="CX13" s="619"/>
      <c r="CY13" s="620"/>
      <c r="CZ13" s="656">
        <v>7.9</v>
      </c>
      <c r="DA13" s="656"/>
      <c r="DB13" s="656"/>
      <c r="DC13" s="656"/>
      <c r="DD13" s="624">
        <v>1929113</v>
      </c>
      <c r="DE13" s="619"/>
      <c r="DF13" s="619"/>
      <c r="DG13" s="619"/>
      <c r="DH13" s="619"/>
      <c r="DI13" s="619"/>
      <c r="DJ13" s="619"/>
      <c r="DK13" s="619"/>
      <c r="DL13" s="619"/>
      <c r="DM13" s="619"/>
      <c r="DN13" s="619"/>
      <c r="DO13" s="619"/>
      <c r="DP13" s="620"/>
      <c r="DQ13" s="624">
        <v>2382197</v>
      </c>
      <c r="DR13" s="619"/>
      <c r="DS13" s="619"/>
      <c r="DT13" s="619"/>
      <c r="DU13" s="619"/>
      <c r="DV13" s="619"/>
      <c r="DW13" s="619"/>
      <c r="DX13" s="619"/>
      <c r="DY13" s="619"/>
      <c r="DZ13" s="619"/>
      <c r="EA13" s="619"/>
      <c r="EB13" s="619"/>
      <c r="EC13" s="655"/>
    </row>
    <row r="14" spans="2:143" ht="11.25" customHeight="1" x14ac:dyDescent="0.2">
      <c r="B14" s="615" t="s">
        <v>244</v>
      </c>
      <c r="C14" s="616"/>
      <c r="D14" s="616"/>
      <c r="E14" s="616"/>
      <c r="F14" s="616"/>
      <c r="G14" s="616"/>
      <c r="H14" s="616"/>
      <c r="I14" s="616"/>
      <c r="J14" s="616"/>
      <c r="K14" s="616"/>
      <c r="L14" s="616"/>
      <c r="M14" s="616"/>
      <c r="N14" s="616"/>
      <c r="O14" s="616"/>
      <c r="P14" s="616"/>
      <c r="Q14" s="617"/>
      <c r="R14" s="618" t="s">
        <v>122</v>
      </c>
      <c r="S14" s="619"/>
      <c r="T14" s="619"/>
      <c r="U14" s="619"/>
      <c r="V14" s="619"/>
      <c r="W14" s="619"/>
      <c r="X14" s="619"/>
      <c r="Y14" s="620"/>
      <c r="Z14" s="656" t="s">
        <v>122</v>
      </c>
      <c r="AA14" s="656"/>
      <c r="AB14" s="656"/>
      <c r="AC14" s="656"/>
      <c r="AD14" s="657" t="s">
        <v>122</v>
      </c>
      <c r="AE14" s="657"/>
      <c r="AF14" s="657"/>
      <c r="AG14" s="657"/>
      <c r="AH14" s="657"/>
      <c r="AI14" s="657"/>
      <c r="AJ14" s="657"/>
      <c r="AK14" s="657"/>
      <c r="AL14" s="621" t="s">
        <v>122</v>
      </c>
      <c r="AM14" s="622"/>
      <c r="AN14" s="622"/>
      <c r="AO14" s="658"/>
      <c r="AP14" s="615" t="s">
        <v>245</v>
      </c>
      <c r="AQ14" s="616"/>
      <c r="AR14" s="616"/>
      <c r="AS14" s="616"/>
      <c r="AT14" s="616"/>
      <c r="AU14" s="616"/>
      <c r="AV14" s="616"/>
      <c r="AW14" s="616"/>
      <c r="AX14" s="616"/>
      <c r="AY14" s="616"/>
      <c r="AZ14" s="616"/>
      <c r="BA14" s="616"/>
      <c r="BB14" s="616"/>
      <c r="BC14" s="616"/>
      <c r="BD14" s="616"/>
      <c r="BE14" s="616"/>
      <c r="BF14" s="617"/>
      <c r="BG14" s="618">
        <v>383030</v>
      </c>
      <c r="BH14" s="619"/>
      <c r="BI14" s="619"/>
      <c r="BJ14" s="619"/>
      <c r="BK14" s="619"/>
      <c r="BL14" s="619"/>
      <c r="BM14" s="619"/>
      <c r="BN14" s="620"/>
      <c r="BO14" s="656">
        <v>2.6</v>
      </c>
      <c r="BP14" s="656"/>
      <c r="BQ14" s="656"/>
      <c r="BR14" s="656"/>
      <c r="BS14" s="657" t="s">
        <v>122</v>
      </c>
      <c r="BT14" s="657"/>
      <c r="BU14" s="657"/>
      <c r="BV14" s="657"/>
      <c r="BW14" s="657"/>
      <c r="BX14" s="657"/>
      <c r="BY14" s="657"/>
      <c r="BZ14" s="657"/>
      <c r="CA14" s="657"/>
      <c r="CB14" s="695"/>
      <c r="CD14" s="615" t="s">
        <v>246</v>
      </c>
      <c r="CE14" s="616"/>
      <c r="CF14" s="616"/>
      <c r="CG14" s="616"/>
      <c r="CH14" s="616"/>
      <c r="CI14" s="616"/>
      <c r="CJ14" s="616"/>
      <c r="CK14" s="616"/>
      <c r="CL14" s="616"/>
      <c r="CM14" s="616"/>
      <c r="CN14" s="616"/>
      <c r="CO14" s="616"/>
      <c r="CP14" s="616"/>
      <c r="CQ14" s="617"/>
      <c r="CR14" s="618">
        <v>1642212</v>
      </c>
      <c r="CS14" s="619"/>
      <c r="CT14" s="619"/>
      <c r="CU14" s="619"/>
      <c r="CV14" s="619"/>
      <c r="CW14" s="619"/>
      <c r="CX14" s="619"/>
      <c r="CY14" s="620"/>
      <c r="CZ14" s="656">
        <v>3.3</v>
      </c>
      <c r="DA14" s="656"/>
      <c r="DB14" s="656"/>
      <c r="DC14" s="656"/>
      <c r="DD14" s="624">
        <v>88300</v>
      </c>
      <c r="DE14" s="619"/>
      <c r="DF14" s="619"/>
      <c r="DG14" s="619"/>
      <c r="DH14" s="619"/>
      <c r="DI14" s="619"/>
      <c r="DJ14" s="619"/>
      <c r="DK14" s="619"/>
      <c r="DL14" s="619"/>
      <c r="DM14" s="619"/>
      <c r="DN14" s="619"/>
      <c r="DO14" s="619"/>
      <c r="DP14" s="620"/>
      <c r="DQ14" s="624">
        <v>1568879</v>
      </c>
      <c r="DR14" s="619"/>
      <c r="DS14" s="619"/>
      <c r="DT14" s="619"/>
      <c r="DU14" s="619"/>
      <c r="DV14" s="619"/>
      <c r="DW14" s="619"/>
      <c r="DX14" s="619"/>
      <c r="DY14" s="619"/>
      <c r="DZ14" s="619"/>
      <c r="EA14" s="619"/>
      <c r="EB14" s="619"/>
      <c r="EC14" s="655"/>
    </row>
    <row r="15" spans="2:143" ht="11.25" customHeight="1" x14ac:dyDescent="0.2">
      <c r="B15" s="615" t="s">
        <v>247</v>
      </c>
      <c r="C15" s="616"/>
      <c r="D15" s="616"/>
      <c r="E15" s="616"/>
      <c r="F15" s="616"/>
      <c r="G15" s="616"/>
      <c r="H15" s="616"/>
      <c r="I15" s="616"/>
      <c r="J15" s="616"/>
      <c r="K15" s="616"/>
      <c r="L15" s="616"/>
      <c r="M15" s="616"/>
      <c r="N15" s="616"/>
      <c r="O15" s="616"/>
      <c r="P15" s="616"/>
      <c r="Q15" s="617"/>
      <c r="R15" s="618">
        <v>73338</v>
      </c>
      <c r="S15" s="619"/>
      <c r="T15" s="619"/>
      <c r="U15" s="619"/>
      <c r="V15" s="619"/>
      <c r="W15" s="619"/>
      <c r="X15" s="619"/>
      <c r="Y15" s="620"/>
      <c r="Z15" s="656">
        <v>0.1</v>
      </c>
      <c r="AA15" s="656"/>
      <c r="AB15" s="656"/>
      <c r="AC15" s="656"/>
      <c r="AD15" s="657">
        <v>73338</v>
      </c>
      <c r="AE15" s="657"/>
      <c r="AF15" s="657"/>
      <c r="AG15" s="657"/>
      <c r="AH15" s="657"/>
      <c r="AI15" s="657"/>
      <c r="AJ15" s="657"/>
      <c r="AK15" s="657"/>
      <c r="AL15" s="621">
        <v>0.3</v>
      </c>
      <c r="AM15" s="622"/>
      <c r="AN15" s="622"/>
      <c r="AO15" s="658"/>
      <c r="AP15" s="615" t="s">
        <v>248</v>
      </c>
      <c r="AQ15" s="616"/>
      <c r="AR15" s="616"/>
      <c r="AS15" s="616"/>
      <c r="AT15" s="616"/>
      <c r="AU15" s="616"/>
      <c r="AV15" s="616"/>
      <c r="AW15" s="616"/>
      <c r="AX15" s="616"/>
      <c r="AY15" s="616"/>
      <c r="AZ15" s="616"/>
      <c r="BA15" s="616"/>
      <c r="BB15" s="616"/>
      <c r="BC15" s="616"/>
      <c r="BD15" s="616"/>
      <c r="BE15" s="616"/>
      <c r="BF15" s="617"/>
      <c r="BG15" s="618">
        <v>654167</v>
      </c>
      <c r="BH15" s="619"/>
      <c r="BI15" s="619"/>
      <c r="BJ15" s="619"/>
      <c r="BK15" s="619"/>
      <c r="BL15" s="619"/>
      <c r="BM15" s="619"/>
      <c r="BN15" s="620"/>
      <c r="BO15" s="656">
        <v>4.4000000000000004</v>
      </c>
      <c r="BP15" s="656"/>
      <c r="BQ15" s="656"/>
      <c r="BR15" s="656"/>
      <c r="BS15" s="657" t="s">
        <v>122</v>
      </c>
      <c r="BT15" s="657"/>
      <c r="BU15" s="657"/>
      <c r="BV15" s="657"/>
      <c r="BW15" s="657"/>
      <c r="BX15" s="657"/>
      <c r="BY15" s="657"/>
      <c r="BZ15" s="657"/>
      <c r="CA15" s="657"/>
      <c r="CB15" s="695"/>
      <c r="CD15" s="615" t="s">
        <v>249</v>
      </c>
      <c r="CE15" s="616"/>
      <c r="CF15" s="616"/>
      <c r="CG15" s="616"/>
      <c r="CH15" s="616"/>
      <c r="CI15" s="616"/>
      <c r="CJ15" s="616"/>
      <c r="CK15" s="616"/>
      <c r="CL15" s="616"/>
      <c r="CM15" s="616"/>
      <c r="CN15" s="616"/>
      <c r="CO15" s="616"/>
      <c r="CP15" s="616"/>
      <c r="CQ15" s="617"/>
      <c r="CR15" s="618">
        <v>6838387</v>
      </c>
      <c r="CS15" s="619"/>
      <c r="CT15" s="619"/>
      <c r="CU15" s="619"/>
      <c r="CV15" s="619"/>
      <c r="CW15" s="619"/>
      <c r="CX15" s="619"/>
      <c r="CY15" s="620"/>
      <c r="CZ15" s="656">
        <v>13.9</v>
      </c>
      <c r="DA15" s="656"/>
      <c r="DB15" s="656"/>
      <c r="DC15" s="656"/>
      <c r="DD15" s="624">
        <v>2878357</v>
      </c>
      <c r="DE15" s="619"/>
      <c r="DF15" s="619"/>
      <c r="DG15" s="619"/>
      <c r="DH15" s="619"/>
      <c r="DI15" s="619"/>
      <c r="DJ15" s="619"/>
      <c r="DK15" s="619"/>
      <c r="DL15" s="619"/>
      <c r="DM15" s="619"/>
      <c r="DN15" s="619"/>
      <c r="DO15" s="619"/>
      <c r="DP15" s="620"/>
      <c r="DQ15" s="624">
        <v>3487760</v>
      </c>
      <c r="DR15" s="619"/>
      <c r="DS15" s="619"/>
      <c r="DT15" s="619"/>
      <c r="DU15" s="619"/>
      <c r="DV15" s="619"/>
      <c r="DW15" s="619"/>
      <c r="DX15" s="619"/>
      <c r="DY15" s="619"/>
      <c r="DZ15" s="619"/>
      <c r="EA15" s="619"/>
      <c r="EB15" s="619"/>
      <c r="EC15" s="655"/>
    </row>
    <row r="16" spans="2:143" ht="11.25" customHeight="1" x14ac:dyDescent="0.2">
      <c r="B16" s="615" t="s">
        <v>250</v>
      </c>
      <c r="C16" s="616"/>
      <c r="D16" s="616"/>
      <c r="E16" s="616"/>
      <c r="F16" s="616"/>
      <c r="G16" s="616"/>
      <c r="H16" s="616"/>
      <c r="I16" s="616"/>
      <c r="J16" s="616"/>
      <c r="K16" s="616"/>
      <c r="L16" s="616"/>
      <c r="M16" s="616"/>
      <c r="N16" s="616"/>
      <c r="O16" s="616"/>
      <c r="P16" s="616"/>
      <c r="Q16" s="617"/>
      <c r="R16" s="618">
        <v>319329</v>
      </c>
      <c r="S16" s="619"/>
      <c r="T16" s="619"/>
      <c r="U16" s="619"/>
      <c r="V16" s="619"/>
      <c r="W16" s="619"/>
      <c r="X16" s="619"/>
      <c r="Y16" s="620"/>
      <c r="Z16" s="656">
        <v>0.6</v>
      </c>
      <c r="AA16" s="656"/>
      <c r="AB16" s="656"/>
      <c r="AC16" s="656"/>
      <c r="AD16" s="657">
        <v>319329</v>
      </c>
      <c r="AE16" s="657"/>
      <c r="AF16" s="657"/>
      <c r="AG16" s="657"/>
      <c r="AH16" s="657"/>
      <c r="AI16" s="657"/>
      <c r="AJ16" s="657"/>
      <c r="AK16" s="657"/>
      <c r="AL16" s="621">
        <v>1.2</v>
      </c>
      <c r="AM16" s="622"/>
      <c r="AN16" s="622"/>
      <c r="AO16" s="658"/>
      <c r="AP16" s="615" t="s">
        <v>251</v>
      </c>
      <c r="AQ16" s="616"/>
      <c r="AR16" s="616"/>
      <c r="AS16" s="616"/>
      <c r="AT16" s="616"/>
      <c r="AU16" s="616"/>
      <c r="AV16" s="616"/>
      <c r="AW16" s="616"/>
      <c r="AX16" s="616"/>
      <c r="AY16" s="616"/>
      <c r="AZ16" s="616"/>
      <c r="BA16" s="616"/>
      <c r="BB16" s="616"/>
      <c r="BC16" s="616"/>
      <c r="BD16" s="616"/>
      <c r="BE16" s="616"/>
      <c r="BF16" s="617"/>
      <c r="BG16" s="618">
        <v>404</v>
      </c>
      <c r="BH16" s="619"/>
      <c r="BI16" s="619"/>
      <c r="BJ16" s="619"/>
      <c r="BK16" s="619"/>
      <c r="BL16" s="619"/>
      <c r="BM16" s="619"/>
      <c r="BN16" s="620"/>
      <c r="BO16" s="656">
        <v>0</v>
      </c>
      <c r="BP16" s="656"/>
      <c r="BQ16" s="656"/>
      <c r="BR16" s="656"/>
      <c r="BS16" s="657" t="s">
        <v>122</v>
      </c>
      <c r="BT16" s="657"/>
      <c r="BU16" s="657"/>
      <c r="BV16" s="657"/>
      <c r="BW16" s="657"/>
      <c r="BX16" s="657"/>
      <c r="BY16" s="657"/>
      <c r="BZ16" s="657"/>
      <c r="CA16" s="657"/>
      <c r="CB16" s="695"/>
      <c r="CD16" s="615" t="s">
        <v>252</v>
      </c>
      <c r="CE16" s="616"/>
      <c r="CF16" s="616"/>
      <c r="CG16" s="616"/>
      <c r="CH16" s="616"/>
      <c r="CI16" s="616"/>
      <c r="CJ16" s="616"/>
      <c r="CK16" s="616"/>
      <c r="CL16" s="616"/>
      <c r="CM16" s="616"/>
      <c r="CN16" s="616"/>
      <c r="CO16" s="616"/>
      <c r="CP16" s="616"/>
      <c r="CQ16" s="617"/>
      <c r="CR16" s="618">
        <v>10922</v>
      </c>
      <c r="CS16" s="619"/>
      <c r="CT16" s="619"/>
      <c r="CU16" s="619"/>
      <c r="CV16" s="619"/>
      <c r="CW16" s="619"/>
      <c r="CX16" s="619"/>
      <c r="CY16" s="620"/>
      <c r="CZ16" s="656">
        <v>0</v>
      </c>
      <c r="DA16" s="656"/>
      <c r="DB16" s="656"/>
      <c r="DC16" s="656"/>
      <c r="DD16" s="624" t="s">
        <v>122</v>
      </c>
      <c r="DE16" s="619"/>
      <c r="DF16" s="619"/>
      <c r="DG16" s="619"/>
      <c r="DH16" s="619"/>
      <c r="DI16" s="619"/>
      <c r="DJ16" s="619"/>
      <c r="DK16" s="619"/>
      <c r="DL16" s="619"/>
      <c r="DM16" s="619"/>
      <c r="DN16" s="619"/>
      <c r="DO16" s="619"/>
      <c r="DP16" s="620"/>
      <c r="DQ16" s="624">
        <v>10922</v>
      </c>
      <c r="DR16" s="619"/>
      <c r="DS16" s="619"/>
      <c r="DT16" s="619"/>
      <c r="DU16" s="619"/>
      <c r="DV16" s="619"/>
      <c r="DW16" s="619"/>
      <c r="DX16" s="619"/>
      <c r="DY16" s="619"/>
      <c r="DZ16" s="619"/>
      <c r="EA16" s="619"/>
      <c r="EB16" s="619"/>
      <c r="EC16" s="655"/>
    </row>
    <row r="17" spans="2:133" ht="11.25" customHeight="1" x14ac:dyDescent="0.2">
      <c r="B17" s="615" t="s">
        <v>253</v>
      </c>
      <c r="C17" s="616"/>
      <c r="D17" s="616"/>
      <c r="E17" s="616"/>
      <c r="F17" s="616"/>
      <c r="G17" s="616"/>
      <c r="H17" s="616"/>
      <c r="I17" s="616"/>
      <c r="J17" s="616"/>
      <c r="K17" s="616"/>
      <c r="L17" s="616"/>
      <c r="M17" s="616"/>
      <c r="N17" s="616"/>
      <c r="O17" s="616"/>
      <c r="P17" s="616"/>
      <c r="Q17" s="617"/>
      <c r="R17" s="618">
        <v>525279</v>
      </c>
      <c r="S17" s="619"/>
      <c r="T17" s="619"/>
      <c r="U17" s="619"/>
      <c r="V17" s="619"/>
      <c r="W17" s="619"/>
      <c r="X17" s="619"/>
      <c r="Y17" s="620"/>
      <c r="Z17" s="656">
        <v>1</v>
      </c>
      <c r="AA17" s="656"/>
      <c r="AB17" s="656"/>
      <c r="AC17" s="656"/>
      <c r="AD17" s="657">
        <v>525279</v>
      </c>
      <c r="AE17" s="657"/>
      <c r="AF17" s="657"/>
      <c r="AG17" s="657"/>
      <c r="AH17" s="657"/>
      <c r="AI17" s="657"/>
      <c r="AJ17" s="657"/>
      <c r="AK17" s="657"/>
      <c r="AL17" s="621">
        <v>1.9</v>
      </c>
      <c r="AM17" s="622"/>
      <c r="AN17" s="622"/>
      <c r="AO17" s="658"/>
      <c r="AP17" s="615" t="s">
        <v>254</v>
      </c>
      <c r="AQ17" s="616"/>
      <c r="AR17" s="616"/>
      <c r="AS17" s="616"/>
      <c r="AT17" s="616"/>
      <c r="AU17" s="616"/>
      <c r="AV17" s="616"/>
      <c r="AW17" s="616"/>
      <c r="AX17" s="616"/>
      <c r="AY17" s="616"/>
      <c r="AZ17" s="616"/>
      <c r="BA17" s="616"/>
      <c r="BB17" s="616"/>
      <c r="BC17" s="616"/>
      <c r="BD17" s="616"/>
      <c r="BE17" s="616"/>
      <c r="BF17" s="617"/>
      <c r="BG17" s="618" t="s">
        <v>122</v>
      </c>
      <c r="BH17" s="619"/>
      <c r="BI17" s="619"/>
      <c r="BJ17" s="619"/>
      <c r="BK17" s="619"/>
      <c r="BL17" s="619"/>
      <c r="BM17" s="619"/>
      <c r="BN17" s="620"/>
      <c r="BO17" s="656" t="s">
        <v>122</v>
      </c>
      <c r="BP17" s="656"/>
      <c r="BQ17" s="656"/>
      <c r="BR17" s="656"/>
      <c r="BS17" s="657" t="s">
        <v>122</v>
      </c>
      <c r="BT17" s="657"/>
      <c r="BU17" s="657"/>
      <c r="BV17" s="657"/>
      <c r="BW17" s="657"/>
      <c r="BX17" s="657"/>
      <c r="BY17" s="657"/>
      <c r="BZ17" s="657"/>
      <c r="CA17" s="657"/>
      <c r="CB17" s="695"/>
      <c r="CD17" s="615" t="s">
        <v>255</v>
      </c>
      <c r="CE17" s="616"/>
      <c r="CF17" s="616"/>
      <c r="CG17" s="616"/>
      <c r="CH17" s="616"/>
      <c r="CI17" s="616"/>
      <c r="CJ17" s="616"/>
      <c r="CK17" s="616"/>
      <c r="CL17" s="616"/>
      <c r="CM17" s="616"/>
      <c r="CN17" s="616"/>
      <c r="CO17" s="616"/>
      <c r="CP17" s="616"/>
      <c r="CQ17" s="617"/>
      <c r="CR17" s="618">
        <v>4289368</v>
      </c>
      <c r="CS17" s="619"/>
      <c r="CT17" s="619"/>
      <c r="CU17" s="619"/>
      <c r="CV17" s="619"/>
      <c r="CW17" s="619"/>
      <c r="CX17" s="619"/>
      <c r="CY17" s="620"/>
      <c r="CZ17" s="656">
        <v>8.6999999999999993</v>
      </c>
      <c r="DA17" s="656"/>
      <c r="DB17" s="656"/>
      <c r="DC17" s="656"/>
      <c r="DD17" s="624" t="s">
        <v>122</v>
      </c>
      <c r="DE17" s="619"/>
      <c r="DF17" s="619"/>
      <c r="DG17" s="619"/>
      <c r="DH17" s="619"/>
      <c r="DI17" s="619"/>
      <c r="DJ17" s="619"/>
      <c r="DK17" s="619"/>
      <c r="DL17" s="619"/>
      <c r="DM17" s="619"/>
      <c r="DN17" s="619"/>
      <c r="DO17" s="619"/>
      <c r="DP17" s="620"/>
      <c r="DQ17" s="624">
        <v>4276129</v>
      </c>
      <c r="DR17" s="619"/>
      <c r="DS17" s="619"/>
      <c r="DT17" s="619"/>
      <c r="DU17" s="619"/>
      <c r="DV17" s="619"/>
      <c r="DW17" s="619"/>
      <c r="DX17" s="619"/>
      <c r="DY17" s="619"/>
      <c r="DZ17" s="619"/>
      <c r="EA17" s="619"/>
      <c r="EB17" s="619"/>
      <c r="EC17" s="655"/>
    </row>
    <row r="18" spans="2:133" ht="11.25" customHeight="1" x14ac:dyDescent="0.2">
      <c r="B18" s="615" t="s">
        <v>256</v>
      </c>
      <c r="C18" s="616"/>
      <c r="D18" s="616"/>
      <c r="E18" s="616"/>
      <c r="F18" s="616"/>
      <c r="G18" s="616"/>
      <c r="H18" s="616"/>
      <c r="I18" s="616"/>
      <c r="J18" s="616"/>
      <c r="K18" s="616"/>
      <c r="L18" s="616"/>
      <c r="M18" s="616"/>
      <c r="N18" s="616"/>
      <c r="O18" s="616"/>
      <c r="P18" s="616"/>
      <c r="Q18" s="617"/>
      <c r="R18" s="618">
        <v>92494</v>
      </c>
      <c r="S18" s="619"/>
      <c r="T18" s="619"/>
      <c r="U18" s="619"/>
      <c r="V18" s="619"/>
      <c r="W18" s="619"/>
      <c r="X18" s="619"/>
      <c r="Y18" s="620"/>
      <c r="Z18" s="656">
        <v>0.2</v>
      </c>
      <c r="AA18" s="656"/>
      <c r="AB18" s="656"/>
      <c r="AC18" s="656"/>
      <c r="AD18" s="657">
        <v>92494</v>
      </c>
      <c r="AE18" s="657"/>
      <c r="AF18" s="657"/>
      <c r="AG18" s="657"/>
      <c r="AH18" s="657"/>
      <c r="AI18" s="657"/>
      <c r="AJ18" s="657"/>
      <c r="AK18" s="657"/>
      <c r="AL18" s="621">
        <v>0.3</v>
      </c>
      <c r="AM18" s="622"/>
      <c r="AN18" s="622"/>
      <c r="AO18" s="658"/>
      <c r="AP18" s="615" t="s">
        <v>257</v>
      </c>
      <c r="AQ18" s="616"/>
      <c r="AR18" s="616"/>
      <c r="AS18" s="616"/>
      <c r="AT18" s="616"/>
      <c r="AU18" s="616"/>
      <c r="AV18" s="616"/>
      <c r="AW18" s="616"/>
      <c r="AX18" s="616"/>
      <c r="AY18" s="616"/>
      <c r="AZ18" s="616"/>
      <c r="BA18" s="616"/>
      <c r="BB18" s="616"/>
      <c r="BC18" s="616"/>
      <c r="BD18" s="616"/>
      <c r="BE18" s="616"/>
      <c r="BF18" s="617"/>
      <c r="BG18" s="618" t="s">
        <v>122</v>
      </c>
      <c r="BH18" s="619"/>
      <c r="BI18" s="619"/>
      <c r="BJ18" s="619"/>
      <c r="BK18" s="619"/>
      <c r="BL18" s="619"/>
      <c r="BM18" s="619"/>
      <c r="BN18" s="620"/>
      <c r="BO18" s="656" t="s">
        <v>122</v>
      </c>
      <c r="BP18" s="656"/>
      <c r="BQ18" s="656"/>
      <c r="BR18" s="656"/>
      <c r="BS18" s="657" t="s">
        <v>122</v>
      </c>
      <c r="BT18" s="657"/>
      <c r="BU18" s="657"/>
      <c r="BV18" s="657"/>
      <c r="BW18" s="657"/>
      <c r="BX18" s="657"/>
      <c r="BY18" s="657"/>
      <c r="BZ18" s="657"/>
      <c r="CA18" s="657"/>
      <c r="CB18" s="695"/>
      <c r="CD18" s="615" t="s">
        <v>258</v>
      </c>
      <c r="CE18" s="616"/>
      <c r="CF18" s="616"/>
      <c r="CG18" s="616"/>
      <c r="CH18" s="616"/>
      <c r="CI18" s="616"/>
      <c r="CJ18" s="616"/>
      <c r="CK18" s="616"/>
      <c r="CL18" s="616"/>
      <c r="CM18" s="616"/>
      <c r="CN18" s="616"/>
      <c r="CO18" s="616"/>
      <c r="CP18" s="616"/>
      <c r="CQ18" s="617"/>
      <c r="CR18" s="618" t="s">
        <v>122</v>
      </c>
      <c r="CS18" s="619"/>
      <c r="CT18" s="619"/>
      <c r="CU18" s="619"/>
      <c r="CV18" s="619"/>
      <c r="CW18" s="619"/>
      <c r="CX18" s="619"/>
      <c r="CY18" s="620"/>
      <c r="CZ18" s="656" t="s">
        <v>122</v>
      </c>
      <c r="DA18" s="656"/>
      <c r="DB18" s="656"/>
      <c r="DC18" s="656"/>
      <c r="DD18" s="624" t="s">
        <v>122</v>
      </c>
      <c r="DE18" s="619"/>
      <c r="DF18" s="619"/>
      <c r="DG18" s="619"/>
      <c r="DH18" s="619"/>
      <c r="DI18" s="619"/>
      <c r="DJ18" s="619"/>
      <c r="DK18" s="619"/>
      <c r="DL18" s="619"/>
      <c r="DM18" s="619"/>
      <c r="DN18" s="619"/>
      <c r="DO18" s="619"/>
      <c r="DP18" s="620"/>
      <c r="DQ18" s="624" t="s">
        <v>122</v>
      </c>
      <c r="DR18" s="619"/>
      <c r="DS18" s="619"/>
      <c r="DT18" s="619"/>
      <c r="DU18" s="619"/>
      <c r="DV18" s="619"/>
      <c r="DW18" s="619"/>
      <c r="DX18" s="619"/>
      <c r="DY18" s="619"/>
      <c r="DZ18" s="619"/>
      <c r="EA18" s="619"/>
      <c r="EB18" s="619"/>
      <c r="EC18" s="655"/>
    </row>
    <row r="19" spans="2:133" ht="11.25" customHeight="1" x14ac:dyDescent="0.2">
      <c r="B19" s="615" t="s">
        <v>259</v>
      </c>
      <c r="C19" s="616"/>
      <c r="D19" s="616"/>
      <c r="E19" s="616"/>
      <c r="F19" s="616"/>
      <c r="G19" s="616"/>
      <c r="H19" s="616"/>
      <c r="I19" s="616"/>
      <c r="J19" s="616"/>
      <c r="K19" s="616"/>
      <c r="L19" s="616"/>
      <c r="M19" s="616"/>
      <c r="N19" s="616"/>
      <c r="O19" s="616"/>
      <c r="P19" s="616"/>
      <c r="Q19" s="617"/>
      <c r="R19" s="618">
        <v>412873</v>
      </c>
      <c r="S19" s="619"/>
      <c r="T19" s="619"/>
      <c r="U19" s="619"/>
      <c r="V19" s="619"/>
      <c r="W19" s="619"/>
      <c r="X19" s="619"/>
      <c r="Y19" s="620"/>
      <c r="Z19" s="656">
        <v>0.8</v>
      </c>
      <c r="AA19" s="656"/>
      <c r="AB19" s="656"/>
      <c r="AC19" s="656"/>
      <c r="AD19" s="657">
        <v>412873</v>
      </c>
      <c r="AE19" s="657"/>
      <c r="AF19" s="657"/>
      <c r="AG19" s="657"/>
      <c r="AH19" s="657"/>
      <c r="AI19" s="657"/>
      <c r="AJ19" s="657"/>
      <c r="AK19" s="657"/>
      <c r="AL19" s="621">
        <v>1.5</v>
      </c>
      <c r="AM19" s="622"/>
      <c r="AN19" s="622"/>
      <c r="AO19" s="658"/>
      <c r="AP19" s="615" t="s">
        <v>260</v>
      </c>
      <c r="AQ19" s="616"/>
      <c r="AR19" s="616"/>
      <c r="AS19" s="616"/>
      <c r="AT19" s="616"/>
      <c r="AU19" s="616"/>
      <c r="AV19" s="616"/>
      <c r="AW19" s="616"/>
      <c r="AX19" s="616"/>
      <c r="AY19" s="616"/>
      <c r="AZ19" s="616"/>
      <c r="BA19" s="616"/>
      <c r="BB19" s="616"/>
      <c r="BC19" s="616"/>
      <c r="BD19" s="616"/>
      <c r="BE19" s="616"/>
      <c r="BF19" s="617"/>
      <c r="BG19" s="618">
        <v>9448</v>
      </c>
      <c r="BH19" s="619"/>
      <c r="BI19" s="619"/>
      <c r="BJ19" s="619"/>
      <c r="BK19" s="619"/>
      <c r="BL19" s="619"/>
      <c r="BM19" s="619"/>
      <c r="BN19" s="620"/>
      <c r="BO19" s="656">
        <v>0.1</v>
      </c>
      <c r="BP19" s="656"/>
      <c r="BQ19" s="656"/>
      <c r="BR19" s="656"/>
      <c r="BS19" s="657" t="s">
        <v>122</v>
      </c>
      <c r="BT19" s="657"/>
      <c r="BU19" s="657"/>
      <c r="BV19" s="657"/>
      <c r="BW19" s="657"/>
      <c r="BX19" s="657"/>
      <c r="BY19" s="657"/>
      <c r="BZ19" s="657"/>
      <c r="CA19" s="657"/>
      <c r="CB19" s="695"/>
      <c r="CD19" s="615" t="s">
        <v>261</v>
      </c>
      <c r="CE19" s="616"/>
      <c r="CF19" s="616"/>
      <c r="CG19" s="616"/>
      <c r="CH19" s="616"/>
      <c r="CI19" s="616"/>
      <c r="CJ19" s="616"/>
      <c r="CK19" s="616"/>
      <c r="CL19" s="616"/>
      <c r="CM19" s="616"/>
      <c r="CN19" s="616"/>
      <c r="CO19" s="616"/>
      <c r="CP19" s="616"/>
      <c r="CQ19" s="617"/>
      <c r="CR19" s="618" t="s">
        <v>122</v>
      </c>
      <c r="CS19" s="619"/>
      <c r="CT19" s="619"/>
      <c r="CU19" s="619"/>
      <c r="CV19" s="619"/>
      <c r="CW19" s="619"/>
      <c r="CX19" s="619"/>
      <c r="CY19" s="620"/>
      <c r="CZ19" s="656" t="s">
        <v>122</v>
      </c>
      <c r="DA19" s="656"/>
      <c r="DB19" s="656"/>
      <c r="DC19" s="656"/>
      <c r="DD19" s="624" t="s">
        <v>122</v>
      </c>
      <c r="DE19" s="619"/>
      <c r="DF19" s="619"/>
      <c r="DG19" s="619"/>
      <c r="DH19" s="619"/>
      <c r="DI19" s="619"/>
      <c r="DJ19" s="619"/>
      <c r="DK19" s="619"/>
      <c r="DL19" s="619"/>
      <c r="DM19" s="619"/>
      <c r="DN19" s="619"/>
      <c r="DO19" s="619"/>
      <c r="DP19" s="620"/>
      <c r="DQ19" s="624" t="s">
        <v>122</v>
      </c>
      <c r="DR19" s="619"/>
      <c r="DS19" s="619"/>
      <c r="DT19" s="619"/>
      <c r="DU19" s="619"/>
      <c r="DV19" s="619"/>
      <c r="DW19" s="619"/>
      <c r="DX19" s="619"/>
      <c r="DY19" s="619"/>
      <c r="DZ19" s="619"/>
      <c r="EA19" s="619"/>
      <c r="EB19" s="619"/>
      <c r="EC19" s="655"/>
    </row>
    <row r="20" spans="2:133" ht="11.25" customHeight="1" x14ac:dyDescent="0.2">
      <c r="B20" s="685" t="s">
        <v>262</v>
      </c>
      <c r="C20" s="686"/>
      <c r="D20" s="686"/>
      <c r="E20" s="686"/>
      <c r="F20" s="686"/>
      <c r="G20" s="686"/>
      <c r="H20" s="686"/>
      <c r="I20" s="686"/>
      <c r="J20" s="686"/>
      <c r="K20" s="686"/>
      <c r="L20" s="686"/>
      <c r="M20" s="686"/>
      <c r="N20" s="686"/>
      <c r="O20" s="686"/>
      <c r="P20" s="686"/>
      <c r="Q20" s="687"/>
      <c r="R20" s="618">
        <v>19912</v>
      </c>
      <c r="S20" s="619"/>
      <c r="T20" s="619"/>
      <c r="U20" s="619"/>
      <c r="V20" s="619"/>
      <c r="W20" s="619"/>
      <c r="X20" s="619"/>
      <c r="Y20" s="620"/>
      <c r="Z20" s="656">
        <v>0</v>
      </c>
      <c r="AA20" s="656"/>
      <c r="AB20" s="656"/>
      <c r="AC20" s="656"/>
      <c r="AD20" s="657">
        <v>19912</v>
      </c>
      <c r="AE20" s="657"/>
      <c r="AF20" s="657"/>
      <c r="AG20" s="657"/>
      <c r="AH20" s="657"/>
      <c r="AI20" s="657"/>
      <c r="AJ20" s="657"/>
      <c r="AK20" s="657"/>
      <c r="AL20" s="621">
        <v>0.1</v>
      </c>
      <c r="AM20" s="622"/>
      <c r="AN20" s="622"/>
      <c r="AO20" s="658"/>
      <c r="AP20" s="615" t="s">
        <v>263</v>
      </c>
      <c r="AQ20" s="616"/>
      <c r="AR20" s="616"/>
      <c r="AS20" s="616"/>
      <c r="AT20" s="616"/>
      <c r="AU20" s="616"/>
      <c r="AV20" s="616"/>
      <c r="AW20" s="616"/>
      <c r="AX20" s="616"/>
      <c r="AY20" s="616"/>
      <c r="AZ20" s="616"/>
      <c r="BA20" s="616"/>
      <c r="BB20" s="616"/>
      <c r="BC20" s="616"/>
      <c r="BD20" s="616"/>
      <c r="BE20" s="616"/>
      <c r="BF20" s="617"/>
      <c r="BG20" s="618">
        <v>9448</v>
      </c>
      <c r="BH20" s="619"/>
      <c r="BI20" s="619"/>
      <c r="BJ20" s="619"/>
      <c r="BK20" s="619"/>
      <c r="BL20" s="619"/>
      <c r="BM20" s="619"/>
      <c r="BN20" s="620"/>
      <c r="BO20" s="656">
        <v>0.1</v>
      </c>
      <c r="BP20" s="656"/>
      <c r="BQ20" s="656"/>
      <c r="BR20" s="656"/>
      <c r="BS20" s="657" t="s">
        <v>122</v>
      </c>
      <c r="BT20" s="657"/>
      <c r="BU20" s="657"/>
      <c r="BV20" s="657"/>
      <c r="BW20" s="657"/>
      <c r="BX20" s="657"/>
      <c r="BY20" s="657"/>
      <c r="BZ20" s="657"/>
      <c r="CA20" s="657"/>
      <c r="CB20" s="695"/>
      <c r="CD20" s="615" t="s">
        <v>264</v>
      </c>
      <c r="CE20" s="616"/>
      <c r="CF20" s="616"/>
      <c r="CG20" s="616"/>
      <c r="CH20" s="616"/>
      <c r="CI20" s="616"/>
      <c r="CJ20" s="616"/>
      <c r="CK20" s="616"/>
      <c r="CL20" s="616"/>
      <c r="CM20" s="616"/>
      <c r="CN20" s="616"/>
      <c r="CO20" s="616"/>
      <c r="CP20" s="616"/>
      <c r="CQ20" s="617"/>
      <c r="CR20" s="618">
        <v>49163482</v>
      </c>
      <c r="CS20" s="619"/>
      <c r="CT20" s="619"/>
      <c r="CU20" s="619"/>
      <c r="CV20" s="619"/>
      <c r="CW20" s="619"/>
      <c r="CX20" s="619"/>
      <c r="CY20" s="620"/>
      <c r="CZ20" s="656">
        <v>100</v>
      </c>
      <c r="DA20" s="656"/>
      <c r="DB20" s="656"/>
      <c r="DC20" s="656"/>
      <c r="DD20" s="624">
        <v>8850791</v>
      </c>
      <c r="DE20" s="619"/>
      <c r="DF20" s="619"/>
      <c r="DG20" s="619"/>
      <c r="DH20" s="619"/>
      <c r="DI20" s="619"/>
      <c r="DJ20" s="619"/>
      <c r="DK20" s="619"/>
      <c r="DL20" s="619"/>
      <c r="DM20" s="619"/>
      <c r="DN20" s="619"/>
      <c r="DO20" s="619"/>
      <c r="DP20" s="620"/>
      <c r="DQ20" s="624">
        <v>32263922</v>
      </c>
      <c r="DR20" s="619"/>
      <c r="DS20" s="619"/>
      <c r="DT20" s="619"/>
      <c r="DU20" s="619"/>
      <c r="DV20" s="619"/>
      <c r="DW20" s="619"/>
      <c r="DX20" s="619"/>
      <c r="DY20" s="619"/>
      <c r="DZ20" s="619"/>
      <c r="EA20" s="619"/>
      <c r="EB20" s="619"/>
      <c r="EC20" s="655"/>
    </row>
    <row r="21" spans="2:133" ht="11.25" customHeight="1" x14ac:dyDescent="0.2">
      <c r="B21" s="615" t="s">
        <v>265</v>
      </c>
      <c r="C21" s="616"/>
      <c r="D21" s="616"/>
      <c r="E21" s="616"/>
      <c r="F21" s="616"/>
      <c r="G21" s="616"/>
      <c r="H21" s="616"/>
      <c r="I21" s="616"/>
      <c r="J21" s="616"/>
      <c r="K21" s="616"/>
      <c r="L21" s="616"/>
      <c r="M21" s="616"/>
      <c r="N21" s="616"/>
      <c r="O21" s="616"/>
      <c r="P21" s="616"/>
      <c r="Q21" s="617"/>
      <c r="R21" s="618">
        <v>9103937</v>
      </c>
      <c r="S21" s="619"/>
      <c r="T21" s="619"/>
      <c r="U21" s="619"/>
      <c r="V21" s="619"/>
      <c r="W21" s="619"/>
      <c r="X21" s="619"/>
      <c r="Y21" s="620"/>
      <c r="Z21" s="656">
        <v>17.8</v>
      </c>
      <c r="AA21" s="656"/>
      <c r="AB21" s="656"/>
      <c r="AC21" s="656"/>
      <c r="AD21" s="657">
        <v>7980996</v>
      </c>
      <c r="AE21" s="657"/>
      <c r="AF21" s="657"/>
      <c r="AG21" s="657"/>
      <c r="AH21" s="657"/>
      <c r="AI21" s="657"/>
      <c r="AJ21" s="657"/>
      <c r="AK21" s="657"/>
      <c r="AL21" s="621">
        <v>29.3</v>
      </c>
      <c r="AM21" s="622"/>
      <c r="AN21" s="622"/>
      <c r="AO21" s="658"/>
      <c r="AP21" s="615" t="s">
        <v>266</v>
      </c>
      <c r="AQ21" s="696"/>
      <c r="AR21" s="696"/>
      <c r="AS21" s="696"/>
      <c r="AT21" s="696"/>
      <c r="AU21" s="696"/>
      <c r="AV21" s="696"/>
      <c r="AW21" s="696"/>
      <c r="AX21" s="696"/>
      <c r="AY21" s="696"/>
      <c r="AZ21" s="696"/>
      <c r="BA21" s="696"/>
      <c r="BB21" s="696"/>
      <c r="BC21" s="696"/>
      <c r="BD21" s="696"/>
      <c r="BE21" s="696"/>
      <c r="BF21" s="697"/>
      <c r="BG21" s="618">
        <v>9448</v>
      </c>
      <c r="BH21" s="619"/>
      <c r="BI21" s="619"/>
      <c r="BJ21" s="619"/>
      <c r="BK21" s="619"/>
      <c r="BL21" s="619"/>
      <c r="BM21" s="619"/>
      <c r="BN21" s="620"/>
      <c r="BO21" s="656">
        <v>0.1</v>
      </c>
      <c r="BP21" s="656"/>
      <c r="BQ21" s="656"/>
      <c r="BR21" s="656"/>
      <c r="BS21" s="657" t="s">
        <v>122</v>
      </c>
      <c r="BT21" s="657"/>
      <c r="BU21" s="657"/>
      <c r="BV21" s="657"/>
      <c r="BW21" s="657"/>
      <c r="BX21" s="657"/>
      <c r="BY21" s="657"/>
      <c r="BZ21" s="657"/>
      <c r="CA21" s="657"/>
      <c r="CB21" s="695"/>
      <c r="CD21" s="599"/>
      <c r="CE21" s="600"/>
      <c r="CF21" s="600"/>
      <c r="CG21" s="600"/>
      <c r="CH21" s="600"/>
      <c r="CI21" s="600"/>
      <c r="CJ21" s="600"/>
      <c r="CK21" s="600"/>
      <c r="CL21" s="600"/>
      <c r="CM21" s="600"/>
      <c r="CN21" s="600"/>
      <c r="CO21" s="600"/>
      <c r="CP21" s="600"/>
      <c r="CQ21" s="601"/>
      <c r="CR21" s="703"/>
      <c r="CS21" s="704"/>
      <c r="CT21" s="704"/>
      <c r="CU21" s="704"/>
      <c r="CV21" s="704"/>
      <c r="CW21" s="704"/>
      <c r="CX21" s="704"/>
      <c r="CY21" s="705"/>
      <c r="CZ21" s="706"/>
      <c r="DA21" s="706"/>
      <c r="DB21" s="706"/>
      <c r="DC21" s="706"/>
      <c r="DD21" s="707"/>
      <c r="DE21" s="704"/>
      <c r="DF21" s="704"/>
      <c r="DG21" s="704"/>
      <c r="DH21" s="704"/>
      <c r="DI21" s="704"/>
      <c r="DJ21" s="704"/>
      <c r="DK21" s="704"/>
      <c r="DL21" s="704"/>
      <c r="DM21" s="704"/>
      <c r="DN21" s="704"/>
      <c r="DO21" s="704"/>
      <c r="DP21" s="705"/>
      <c r="DQ21" s="707"/>
      <c r="DR21" s="704"/>
      <c r="DS21" s="704"/>
      <c r="DT21" s="704"/>
      <c r="DU21" s="704"/>
      <c r="DV21" s="704"/>
      <c r="DW21" s="704"/>
      <c r="DX21" s="704"/>
      <c r="DY21" s="704"/>
      <c r="DZ21" s="704"/>
      <c r="EA21" s="704"/>
      <c r="EB21" s="704"/>
      <c r="EC21" s="711"/>
    </row>
    <row r="22" spans="2:133" ht="11.25" customHeight="1" x14ac:dyDescent="0.2">
      <c r="B22" s="615" t="s">
        <v>267</v>
      </c>
      <c r="C22" s="616"/>
      <c r="D22" s="616"/>
      <c r="E22" s="616"/>
      <c r="F22" s="616"/>
      <c r="G22" s="616"/>
      <c r="H22" s="616"/>
      <c r="I22" s="616"/>
      <c r="J22" s="616"/>
      <c r="K22" s="616"/>
      <c r="L22" s="616"/>
      <c r="M22" s="616"/>
      <c r="N22" s="616"/>
      <c r="O22" s="616"/>
      <c r="P22" s="616"/>
      <c r="Q22" s="617"/>
      <c r="R22" s="618">
        <v>7980996</v>
      </c>
      <c r="S22" s="619"/>
      <c r="T22" s="619"/>
      <c r="U22" s="619"/>
      <c r="V22" s="619"/>
      <c r="W22" s="619"/>
      <c r="X22" s="619"/>
      <c r="Y22" s="620"/>
      <c r="Z22" s="656">
        <v>15.6</v>
      </c>
      <c r="AA22" s="656"/>
      <c r="AB22" s="656"/>
      <c r="AC22" s="656"/>
      <c r="AD22" s="657">
        <v>7980996</v>
      </c>
      <c r="AE22" s="657"/>
      <c r="AF22" s="657"/>
      <c r="AG22" s="657"/>
      <c r="AH22" s="657"/>
      <c r="AI22" s="657"/>
      <c r="AJ22" s="657"/>
      <c r="AK22" s="657"/>
      <c r="AL22" s="621">
        <v>29.3</v>
      </c>
      <c r="AM22" s="622"/>
      <c r="AN22" s="622"/>
      <c r="AO22" s="658"/>
      <c r="AP22" s="615" t="s">
        <v>268</v>
      </c>
      <c r="AQ22" s="696"/>
      <c r="AR22" s="696"/>
      <c r="AS22" s="696"/>
      <c r="AT22" s="696"/>
      <c r="AU22" s="696"/>
      <c r="AV22" s="696"/>
      <c r="AW22" s="696"/>
      <c r="AX22" s="696"/>
      <c r="AY22" s="696"/>
      <c r="AZ22" s="696"/>
      <c r="BA22" s="696"/>
      <c r="BB22" s="696"/>
      <c r="BC22" s="696"/>
      <c r="BD22" s="696"/>
      <c r="BE22" s="696"/>
      <c r="BF22" s="697"/>
      <c r="BG22" s="618" t="s">
        <v>122</v>
      </c>
      <c r="BH22" s="619"/>
      <c r="BI22" s="619"/>
      <c r="BJ22" s="619"/>
      <c r="BK22" s="619"/>
      <c r="BL22" s="619"/>
      <c r="BM22" s="619"/>
      <c r="BN22" s="620"/>
      <c r="BO22" s="656" t="s">
        <v>122</v>
      </c>
      <c r="BP22" s="656"/>
      <c r="BQ22" s="656"/>
      <c r="BR22" s="656"/>
      <c r="BS22" s="657" t="s">
        <v>122</v>
      </c>
      <c r="BT22" s="657"/>
      <c r="BU22" s="657"/>
      <c r="BV22" s="657"/>
      <c r="BW22" s="657"/>
      <c r="BX22" s="657"/>
      <c r="BY22" s="657"/>
      <c r="BZ22" s="657"/>
      <c r="CA22" s="657"/>
      <c r="CB22" s="695"/>
      <c r="CD22" s="670" t="s">
        <v>269</v>
      </c>
      <c r="CE22" s="671"/>
      <c r="CF22" s="671"/>
      <c r="CG22" s="671"/>
      <c r="CH22" s="671"/>
      <c r="CI22" s="671"/>
      <c r="CJ22" s="671"/>
      <c r="CK22" s="671"/>
      <c r="CL22" s="671"/>
      <c r="CM22" s="671"/>
      <c r="CN22" s="671"/>
      <c r="CO22" s="671"/>
      <c r="CP22" s="671"/>
      <c r="CQ22" s="671"/>
      <c r="CR22" s="671"/>
      <c r="CS22" s="671"/>
      <c r="CT22" s="671"/>
      <c r="CU22" s="671"/>
      <c r="CV22" s="671"/>
      <c r="CW22" s="671"/>
      <c r="CX22" s="671"/>
      <c r="CY22" s="671"/>
      <c r="CZ22" s="671"/>
      <c r="DA22" s="671"/>
      <c r="DB22" s="671"/>
      <c r="DC22" s="671"/>
      <c r="DD22" s="671"/>
      <c r="DE22" s="671"/>
      <c r="DF22" s="671"/>
      <c r="DG22" s="671"/>
      <c r="DH22" s="671"/>
      <c r="DI22" s="671"/>
      <c r="DJ22" s="671"/>
      <c r="DK22" s="671"/>
      <c r="DL22" s="671"/>
      <c r="DM22" s="671"/>
      <c r="DN22" s="671"/>
      <c r="DO22" s="671"/>
      <c r="DP22" s="671"/>
      <c r="DQ22" s="671"/>
      <c r="DR22" s="671"/>
      <c r="DS22" s="671"/>
      <c r="DT22" s="671"/>
      <c r="DU22" s="671"/>
      <c r="DV22" s="671"/>
      <c r="DW22" s="671"/>
      <c r="DX22" s="671"/>
      <c r="DY22" s="671"/>
      <c r="DZ22" s="671"/>
      <c r="EA22" s="671"/>
      <c r="EB22" s="671"/>
      <c r="EC22" s="672"/>
    </row>
    <row r="23" spans="2:133" ht="11.25" customHeight="1" x14ac:dyDescent="0.2">
      <c r="B23" s="615" t="s">
        <v>270</v>
      </c>
      <c r="C23" s="616"/>
      <c r="D23" s="616"/>
      <c r="E23" s="616"/>
      <c r="F23" s="616"/>
      <c r="G23" s="616"/>
      <c r="H23" s="616"/>
      <c r="I23" s="616"/>
      <c r="J23" s="616"/>
      <c r="K23" s="616"/>
      <c r="L23" s="616"/>
      <c r="M23" s="616"/>
      <c r="N23" s="616"/>
      <c r="O23" s="616"/>
      <c r="P23" s="616"/>
      <c r="Q23" s="617"/>
      <c r="R23" s="618">
        <v>1122941</v>
      </c>
      <c r="S23" s="619"/>
      <c r="T23" s="619"/>
      <c r="U23" s="619"/>
      <c r="V23" s="619"/>
      <c r="W23" s="619"/>
      <c r="X23" s="619"/>
      <c r="Y23" s="620"/>
      <c r="Z23" s="656">
        <v>2.2000000000000002</v>
      </c>
      <c r="AA23" s="656"/>
      <c r="AB23" s="656"/>
      <c r="AC23" s="656"/>
      <c r="AD23" s="657" t="s">
        <v>122</v>
      </c>
      <c r="AE23" s="657"/>
      <c r="AF23" s="657"/>
      <c r="AG23" s="657"/>
      <c r="AH23" s="657"/>
      <c r="AI23" s="657"/>
      <c r="AJ23" s="657"/>
      <c r="AK23" s="657"/>
      <c r="AL23" s="621" t="s">
        <v>122</v>
      </c>
      <c r="AM23" s="622"/>
      <c r="AN23" s="622"/>
      <c r="AO23" s="658"/>
      <c r="AP23" s="615" t="s">
        <v>271</v>
      </c>
      <c r="AQ23" s="696"/>
      <c r="AR23" s="696"/>
      <c r="AS23" s="696"/>
      <c r="AT23" s="696"/>
      <c r="AU23" s="696"/>
      <c r="AV23" s="696"/>
      <c r="AW23" s="696"/>
      <c r="AX23" s="696"/>
      <c r="AY23" s="696"/>
      <c r="AZ23" s="696"/>
      <c r="BA23" s="696"/>
      <c r="BB23" s="696"/>
      <c r="BC23" s="696"/>
      <c r="BD23" s="696"/>
      <c r="BE23" s="696"/>
      <c r="BF23" s="697"/>
      <c r="BG23" s="618" t="s">
        <v>122</v>
      </c>
      <c r="BH23" s="619"/>
      <c r="BI23" s="619"/>
      <c r="BJ23" s="619"/>
      <c r="BK23" s="619"/>
      <c r="BL23" s="619"/>
      <c r="BM23" s="619"/>
      <c r="BN23" s="620"/>
      <c r="BO23" s="656" t="s">
        <v>122</v>
      </c>
      <c r="BP23" s="656"/>
      <c r="BQ23" s="656"/>
      <c r="BR23" s="656"/>
      <c r="BS23" s="657" t="s">
        <v>122</v>
      </c>
      <c r="BT23" s="657"/>
      <c r="BU23" s="657"/>
      <c r="BV23" s="657"/>
      <c r="BW23" s="657"/>
      <c r="BX23" s="657"/>
      <c r="BY23" s="657"/>
      <c r="BZ23" s="657"/>
      <c r="CA23" s="657"/>
      <c r="CB23" s="695"/>
      <c r="CD23" s="670" t="s">
        <v>211</v>
      </c>
      <c r="CE23" s="671"/>
      <c r="CF23" s="671"/>
      <c r="CG23" s="671"/>
      <c r="CH23" s="671"/>
      <c r="CI23" s="671"/>
      <c r="CJ23" s="671"/>
      <c r="CK23" s="671"/>
      <c r="CL23" s="671"/>
      <c r="CM23" s="671"/>
      <c r="CN23" s="671"/>
      <c r="CO23" s="671"/>
      <c r="CP23" s="671"/>
      <c r="CQ23" s="672"/>
      <c r="CR23" s="670" t="s">
        <v>272</v>
      </c>
      <c r="CS23" s="671"/>
      <c r="CT23" s="671"/>
      <c r="CU23" s="671"/>
      <c r="CV23" s="671"/>
      <c r="CW23" s="671"/>
      <c r="CX23" s="671"/>
      <c r="CY23" s="672"/>
      <c r="CZ23" s="670" t="s">
        <v>273</v>
      </c>
      <c r="DA23" s="671"/>
      <c r="DB23" s="671"/>
      <c r="DC23" s="672"/>
      <c r="DD23" s="670" t="s">
        <v>274</v>
      </c>
      <c r="DE23" s="671"/>
      <c r="DF23" s="671"/>
      <c r="DG23" s="671"/>
      <c r="DH23" s="671"/>
      <c r="DI23" s="671"/>
      <c r="DJ23" s="671"/>
      <c r="DK23" s="672"/>
      <c r="DL23" s="708" t="s">
        <v>275</v>
      </c>
      <c r="DM23" s="709"/>
      <c r="DN23" s="709"/>
      <c r="DO23" s="709"/>
      <c r="DP23" s="709"/>
      <c r="DQ23" s="709"/>
      <c r="DR23" s="709"/>
      <c r="DS23" s="709"/>
      <c r="DT23" s="709"/>
      <c r="DU23" s="709"/>
      <c r="DV23" s="710"/>
      <c r="DW23" s="670" t="s">
        <v>276</v>
      </c>
      <c r="DX23" s="671"/>
      <c r="DY23" s="671"/>
      <c r="DZ23" s="671"/>
      <c r="EA23" s="671"/>
      <c r="EB23" s="671"/>
      <c r="EC23" s="672"/>
    </row>
    <row r="24" spans="2:133" ht="11.25" customHeight="1" x14ac:dyDescent="0.2">
      <c r="B24" s="615" t="s">
        <v>277</v>
      </c>
      <c r="C24" s="616"/>
      <c r="D24" s="616"/>
      <c r="E24" s="616"/>
      <c r="F24" s="616"/>
      <c r="G24" s="616"/>
      <c r="H24" s="616"/>
      <c r="I24" s="616"/>
      <c r="J24" s="616"/>
      <c r="K24" s="616"/>
      <c r="L24" s="616"/>
      <c r="M24" s="616"/>
      <c r="N24" s="616"/>
      <c r="O24" s="616"/>
      <c r="P24" s="616"/>
      <c r="Q24" s="617"/>
      <c r="R24" s="618" t="s">
        <v>122</v>
      </c>
      <c r="S24" s="619"/>
      <c r="T24" s="619"/>
      <c r="U24" s="619"/>
      <c r="V24" s="619"/>
      <c r="W24" s="619"/>
      <c r="X24" s="619"/>
      <c r="Y24" s="620"/>
      <c r="Z24" s="656" t="s">
        <v>122</v>
      </c>
      <c r="AA24" s="656"/>
      <c r="AB24" s="656"/>
      <c r="AC24" s="656"/>
      <c r="AD24" s="657" t="s">
        <v>122</v>
      </c>
      <c r="AE24" s="657"/>
      <c r="AF24" s="657"/>
      <c r="AG24" s="657"/>
      <c r="AH24" s="657"/>
      <c r="AI24" s="657"/>
      <c r="AJ24" s="657"/>
      <c r="AK24" s="657"/>
      <c r="AL24" s="621" t="s">
        <v>122</v>
      </c>
      <c r="AM24" s="622"/>
      <c r="AN24" s="622"/>
      <c r="AO24" s="658"/>
      <c r="AP24" s="615" t="s">
        <v>278</v>
      </c>
      <c r="AQ24" s="696"/>
      <c r="AR24" s="696"/>
      <c r="AS24" s="696"/>
      <c r="AT24" s="696"/>
      <c r="AU24" s="696"/>
      <c r="AV24" s="696"/>
      <c r="AW24" s="696"/>
      <c r="AX24" s="696"/>
      <c r="AY24" s="696"/>
      <c r="AZ24" s="696"/>
      <c r="BA24" s="696"/>
      <c r="BB24" s="696"/>
      <c r="BC24" s="696"/>
      <c r="BD24" s="696"/>
      <c r="BE24" s="696"/>
      <c r="BF24" s="697"/>
      <c r="BG24" s="618" t="s">
        <v>122</v>
      </c>
      <c r="BH24" s="619"/>
      <c r="BI24" s="619"/>
      <c r="BJ24" s="619"/>
      <c r="BK24" s="619"/>
      <c r="BL24" s="619"/>
      <c r="BM24" s="619"/>
      <c r="BN24" s="620"/>
      <c r="BO24" s="656" t="s">
        <v>122</v>
      </c>
      <c r="BP24" s="656"/>
      <c r="BQ24" s="656"/>
      <c r="BR24" s="656"/>
      <c r="BS24" s="657" t="s">
        <v>122</v>
      </c>
      <c r="BT24" s="657"/>
      <c r="BU24" s="657"/>
      <c r="BV24" s="657"/>
      <c r="BW24" s="657"/>
      <c r="BX24" s="657"/>
      <c r="BY24" s="657"/>
      <c r="BZ24" s="657"/>
      <c r="CA24" s="657"/>
      <c r="CB24" s="695"/>
      <c r="CD24" s="676" t="s">
        <v>279</v>
      </c>
      <c r="CE24" s="677"/>
      <c r="CF24" s="677"/>
      <c r="CG24" s="677"/>
      <c r="CH24" s="677"/>
      <c r="CI24" s="677"/>
      <c r="CJ24" s="677"/>
      <c r="CK24" s="677"/>
      <c r="CL24" s="677"/>
      <c r="CM24" s="677"/>
      <c r="CN24" s="677"/>
      <c r="CO24" s="677"/>
      <c r="CP24" s="677"/>
      <c r="CQ24" s="678"/>
      <c r="CR24" s="673">
        <v>21453557</v>
      </c>
      <c r="CS24" s="674"/>
      <c r="CT24" s="674"/>
      <c r="CU24" s="674"/>
      <c r="CV24" s="674"/>
      <c r="CW24" s="674"/>
      <c r="CX24" s="674"/>
      <c r="CY24" s="699"/>
      <c r="CZ24" s="700">
        <v>43.6</v>
      </c>
      <c r="DA24" s="682"/>
      <c r="DB24" s="682"/>
      <c r="DC24" s="702"/>
      <c r="DD24" s="698">
        <v>15257530</v>
      </c>
      <c r="DE24" s="674"/>
      <c r="DF24" s="674"/>
      <c r="DG24" s="674"/>
      <c r="DH24" s="674"/>
      <c r="DI24" s="674"/>
      <c r="DJ24" s="674"/>
      <c r="DK24" s="699"/>
      <c r="DL24" s="698">
        <v>13887766</v>
      </c>
      <c r="DM24" s="674"/>
      <c r="DN24" s="674"/>
      <c r="DO24" s="674"/>
      <c r="DP24" s="674"/>
      <c r="DQ24" s="674"/>
      <c r="DR24" s="674"/>
      <c r="DS24" s="674"/>
      <c r="DT24" s="674"/>
      <c r="DU24" s="674"/>
      <c r="DV24" s="699"/>
      <c r="DW24" s="700">
        <v>51</v>
      </c>
      <c r="DX24" s="682"/>
      <c r="DY24" s="682"/>
      <c r="DZ24" s="682"/>
      <c r="EA24" s="682"/>
      <c r="EB24" s="682"/>
      <c r="EC24" s="701"/>
    </row>
    <row r="25" spans="2:133" ht="11.25" customHeight="1" x14ac:dyDescent="0.2">
      <c r="B25" s="615" t="s">
        <v>280</v>
      </c>
      <c r="C25" s="616"/>
      <c r="D25" s="616"/>
      <c r="E25" s="616"/>
      <c r="F25" s="616"/>
      <c r="G25" s="616"/>
      <c r="H25" s="616"/>
      <c r="I25" s="616"/>
      <c r="J25" s="616"/>
      <c r="K25" s="616"/>
      <c r="L25" s="616"/>
      <c r="M25" s="616"/>
      <c r="N25" s="616"/>
      <c r="O25" s="616"/>
      <c r="P25" s="616"/>
      <c r="Q25" s="617"/>
      <c r="R25" s="618">
        <v>28319813</v>
      </c>
      <c r="S25" s="619"/>
      <c r="T25" s="619"/>
      <c r="U25" s="619"/>
      <c r="V25" s="619"/>
      <c r="W25" s="619"/>
      <c r="X25" s="619"/>
      <c r="Y25" s="620"/>
      <c r="Z25" s="656">
        <v>55.5</v>
      </c>
      <c r="AA25" s="656"/>
      <c r="AB25" s="656"/>
      <c r="AC25" s="656"/>
      <c r="AD25" s="657">
        <v>27196872</v>
      </c>
      <c r="AE25" s="657"/>
      <c r="AF25" s="657"/>
      <c r="AG25" s="657"/>
      <c r="AH25" s="657"/>
      <c r="AI25" s="657"/>
      <c r="AJ25" s="657"/>
      <c r="AK25" s="657"/>
      <c r="AL25" s="621">
        <v>99.8</v>
      </c>
      <c r="AM25" s="622"/>
      <c r="AN25" s="622"/>
      <c r="AO25" s="658"/>
      <c r="AP25" s="615" t="s">
        <v>281</v>
      </c>
      <c r="AQ25" s="696"/>
      <c r="AR25" s="696"/>
      <c r="AS25" s="696"/>
      <c r="AT25" s="696"/>
      <c r="AU25" s="696"/>
      <c r="AV25" s="696"/>
      <c r="AW25" s="696"/>
      <c r="AX25" s="696"/>
      <c r="AY25" s="696"/>
      <c r="AZ25" s="696"/>
      <c r="BA25" s="696"/>
      <c r="BB25" s="696"/>
      <c r="BC25" s="696"/>
      <c r="BD25" s="696"/>
      <c r="BE25" s="696"/>
      <c r="BF25" s="697"/>
      <c r="BG25" s="618" t="s">
        <v>122</v>
      </c>
      <c r="BH25" s="619"/>
      <c r="BI25" s="619"/>
      <c r="BJ25" s="619"/>
      <c r="BK25" s="619"/>
      <c r="BL25" s="619"/>
      <c r="BM25" s="619"/>
      <c r="BN25" s="620"/>
      <c r="BO25" s="656" t="s">
        <v>122</v>
      </c>
      <c r="BP25" s="656"/>
      <c r="BQ25" s="656"/>
      <c r="BR25" s="656"/>
      <c r="BS25" s="657" t="s">
        <v>122</v>
      </c>
      <c r="BT25" s="657"/>
      <c r="BU25" s="657"/>
      <c r="BV25" s="657"/>
      <c r="BW25" s="657"/>
      <c r="BX25" s="657"/>
      <c r="BY25" s="657"/>
      <c r="BZ25" s="657"/>
      <c r="CA25" s="657"/>
      <c r="CB25" s="695"/>
      <c r="CD25" s="615" t="s">
        <v>282</v>
      </c>
      <c r="CE25" s="616"/>
      <c r="CF25" s="616"/>
      <c r="CG25" s="616"/>
      <c r="CH25" s="616"/>
      <c r="CI25" s="616"/>
      <c r="CJ25" s="616"/>
      <c r="CK25" s="616"/>
      <c r="CL25" s="616"/>
      <c r="CM25" s="616"/>
      <c r="CN25" s="616"/>
      <c r="CO25" s="616"/>
      <c r="CP25" s="616"/>
      <c r="CQ25" s="617"/>
      <c r="CR25" s="618">
        <v>7892456</v>
      </c>
      <c r="CS25" s="631"/>
      <c r="CT25" s="631"/>
      <c r="CU25" s="631"/>
      <c r="CV25" s="631"/>
      <c r="CW25" s="631"/>
      <c r="CX25" s="631"/>
      <c r="CY25" s="632"/>
      <c r="CZ25" s="621">
        <v>16.100000000000001</v>
      </c>
      <c r="DA25" s="633"/>
      <c r="DB25" s="633"/>
      <c r="DC25" s="634"/>
      <c r="DD25" s="624">
        <v>7235515</v>
      </c>
      <c r="DE25" s="631"/>
      <c r="DF25" s="631"/>
      <c r="DG25" s="631"/>
      <c r="DH25" s="631"/>
      <c r="DI25" s="631"/>
      <c r="DJ25" s="631"/>
      <c r="DK25" s="632"/>
      <c r="DL25" s="624">
        <v>7098297</v>
      </c>
      <c r="DM25" s="631"/>
      <c r="DN25" s="631"/>
      <c r="DO25" s="631"/>
      <c r="DP25" s="631"/>
      <c r="DQ25" s="631"/>
      <c r="DR25" s="631"/>
      <c r="DS25" s="631"/>
      <c r="DT25" s="631"/>
      <c r="DU25" s="631"/>
      <c r="DV25" s="632"/>
      <c r="DW25" s="621">
        <v>26.1</v>
      </c>
      <c r="DX25" s="633"/>
      <c r="DY25" s="633"/>
      <c r="DZ25" s="633"/>
      <c r="EA25" s="633"/>
      <c r="EB25" s="633"/>
      <c r="EC25" s="645"/>
    </row>
    <row r="26" spans="2:133" ht="11.25" customHeight="1" x14ac:dyDescent="0.2">
      <c r="B26" s="615" t="s">
        <v>283</v>
      </c>
      <c r="C26" s="616"/>
      <c r="D26" s="616"/>
      <c r="E26" s="616"/>
      <c r="F26" s="616"/>
      <c r="G26" s="616"/>
      <c r="H26" s="616"/>
      <c r="I26" s="616"/>
      <c r="J26" s="616"/>
      <c r="K26" s="616"/>
      <c r="L26" s="616"/>
      <c r="M26" s="616"/>
      <c r="N26" s="616"/>
      <c r="O26" s="616"/>
      <c r="P26" s="616"/>
      <c r="Q26" s="617"/>
      <c r="R26" s="618">
        <v>6928</v>
      </c>
      <c r="S26" s="619"/>
      <c r="T26" s="619"/>
      <c r="U26" s="619"/>
      <c r="V26" s="619"/>
      <c r="W26" s="619"/>
      <c r="X26" s="619"/>
      <c r="Y26" s="620"/>
      <c r="Z26" s="656">
        <v>0</v>
      </c>
      <c r="AA26" s="656"/>
      <c r="AB26" s="656"/>
      <c r="AC26" s="656"/>
      <c r="AD26" s="657">
        <v>6928</v>
      </c>
      <c r="AE26" s="657"/>
      <c r="AF26" s="657"/>
      <c r="AG26" s="657"/>
      <c r="AH26" s="657"/>
      <c r="AI26" s="657"/>
      <c r="AJ26" s="657"/>
      <c r="AK26" s="657"/>
      <c r="AL26" s="621">
        <v>0</v>
      </c>
      <c r="AM26" s="622"/>
      <c r="AN26" s="622"/>
      <c r="AO26" s="658"/>
      <c r="AP26" s="615" t="s">
        <v>284</v>
      </c>
      <c r="AQ26" s="696"/>
      <c r="AR26" s="696"/>
      <c r="AS26" s="696"/>
      <c r="AT26" s="696"/>
      <c r="AU26" s="696"/>
      <c r="AV26" s="696"/>
      <c r="AW26" s="696"/>
      <c r="AX26" s="696"/>
      <c r="AY26" s="696"/>
      <c r="AZ26" s="696"/>
      <c r="BA26" s="696"/>
      <c r="BB26" s="696"/>
      <c r="BC26" s="696"/>
      <c r="BD26" s="696"/>
      <c r="BE26" s="696"/>
      <c r="BF26" s="697"/>
      <c r="BG26" s="618" t="s">
        <v>122</v>
      </c>
      <c r="BH26" s="619"/>
      <c r="BI26" s="619"/>
      <c r="BJ26" s="619"/>
      <c r="BK26" s="619"/>
      <c r="BL26" s="619"/>
      <c r="BM26" s="619"/>
      <c r="BN26" s="620"/>
      <c r="BO26" s="656" t="s">
        <v>122</v>
      </c>
      <c r="BP26" s="656"/>
      <c r="BQ26" s="656"/>
      <c r="BR26" s="656"/>
      <c r="BS26" s="657" t="s">
        <v>122</v>
      </c>
      <c r="BT26" s="657"/>
      <c r="BU26" s="657"/>
      <c r="BV26" s="657"/>
      <c r="BW26" s="657"/>
      <c r="BX26" s="657"/>
      <c r="BY26" s="657"/>
      <c r="BZ26" s="657"/>
      <c r="CA26" s="657"/>
      <c r="CB26" s="695"/>
      <c r="CD26" s="615" t="s">
        <v>285</v>
      </c>
      <c r="CE26" s="616"/>
      <c r="CF26" s="616"/>
      <c r="CG26" s="616"/>
      <c r="CH26" s="616"/>
      <c r="CI26" s="616"/>
      <c r="CJ26" s="616"/>
      <c r="CK26" s="616"/>
      <c r="CL26" s="616"/>
      <c r="CM26" s="616"/>
      <c r="CN26" s="616"/>
      <c r="CO26" s="616"/>
      <c r="CP26" s="616"/>
      <c r="CQ26" s="617"/>
      <c r="CR26" s="618">
        <v>5220885</v>
      </c>
      <c r="CS26" s="619"/>
      <c r="CT26" s="619"/>
      <c r="CU26" s="619"/>
      <c r="CV26" s="619"/>
      <c r="CW26" s="619"/>
      <c r="CX26" s="619"/>
      <c r="CY26" s="620"/>
      <c r="CZ26" s="621">
        <v>10.6</v>
      </c>
      <c r="DA26" s="633"/>
      <c r="DB26" s="633"/>
      <c r="DC26" s="634"/>
      <c r="DD26" s="624">
        <v>4779177</v>
      </c>
      <c r="DE26" s="619"/>
      <c r="DF26" s="619"/>
      <c r="DG26" s="619"/>
      <c r="DH26" s="619"/>
      <c r="DI26" s="619"/>
      <c r="DJ26" s="619"/>
      <c r="DK26" s="620"/>
      <c r="DL26" s="624" t="s">
        <v>122</v>
      </c>
      <c r="DM26" s="619"/>
      <c r="DN26" s="619"/>
      <c r="DO26" s="619"/>
      <c r="DP26" s="619"/>
      <c r="DQ26" s="619"/>
      <c r="DR26" s="619"/>
      <c r="DS26" s="619"/>
      <c r="DT26" s="619"/>
      <c r="DU26" s="619"/>
      <c r="DV26" s="620"/>
      <c r="DW26" s="621" t="s">
        <v>122</v>
      </c>
      <c r="DX26" s="633"/>
      <c r="DY26" s="633"/>
      <c r="DZ26" s="633"/>
      <c r="EA26" s="633"/>
      <c r="EB26" s="633"/>
      <c r="EC26" s="645"/>
    </row>
    <row r="27" spans="2:133" ht="11.25" customHeight="1" x14ac:dyDescent="0.2">
      <c r="B27" s="615" t="s">
        <v>286</v>
      </c>
      <c r="C27" s="616"/>
      <c r="D27" s="616"/>
      <c r="E27" s="616"/>
      <c r="F27" s="616"/>
      <c r="G27" s="616"/>
      <c r="H27" s="616"/>
      <c r="I27" s="616"/>
      <c r="J27" s="616"/>
      <c r="K27" s="616"/>
      <c r="L27" s="616"/>
      <c r="M27" s="616"/>
      <c r="N27" s="616"/>
      <c r="O27" s="616"/>
      <c r="P27" s="616"/>
      <c r="Q27" s="617"/>
      <c r="R27" s="618">
        <v>388298</v>
      </c>
      <c r="S27" s="619"/>
      <c r="T27" s="619"/>
      <c r="U27" s="619"/>
      <c r="V27" s="619"/>
      <c r="W27" s="619"/>
      <c r="X27" s="619"/>
      <c r="Y27" s="620"/>
      <c r="Z27" s="656">
        <v>0.8</v>
      </c>
      <c r="AA27" s="656"/>
      <c r="AB27" s="656"/>
      <c r="AC27" s="656"/>
      <c r="AD27" s="657" t="s">
        <v>122</v>
      </c>
      <c r="AE27" s="657"/>
      <c r="AF27" s="657"/>
      <c r="AG27" s="657"/>
      <c r="AH27" s="657"/>
      <c r="AI27" s="657"/>
      <c r="AJ27" s="657"/>
      <c r="AK27" s="657"/>
      <c r="AL27" s="621" t="s">
        <v>122</v>
      </c>
      <c r="AM27" s="622"/>
      <c r="AN27" s="622"/>
      <c r="AO27" s="658"/>
      <c r="AP27" s="615" t="s">
        <v>287</v>
      </c>
      <c r="AQ27" s="616"/>
      <c r="AR27" s="616"/>
      <c r="AS27" s="616"/>
      <c r="AT27" s="616"/>
      <c r="AU27" s="616"/>
      <c r="AV27" s="616"/>
      <c r="AW27" s="616"/>
      <c r="AX27" s="616"/>
      <c r="AY27" s="616"/>
      <c r="AZ27" s="616"/>
      <c r="BA27" s="616"/>
      <c r="BB27" s="616"/>
      <c r="BC27" s="616"/>
      <c r="BD27" s="616"/>
      <c r="BE27" s="616"/>
      <c r="BF27" s="617"/>
      <c r="BG27" s="618">
        <v>14923813</v>
      </c>
      <c r="BH27" s="619"/>
      <c r="BI27" s="619"/>
      <c r="BJ27" s="619"/>
      <c r="BK27" s="619"/>
      <c r="BL27" s="619"/>
      <c r="BM27" s="619"/>
      <c r="BN27" s="620"/>
      <c r="BO27" s="656">
        <v>100</v>
      </c>
      <c r="BP27" s="656"/>
      <c r="BQ27" s="656"/>
      <c r="BR27" s="656"/>
      <c r="BS27" s="657">
        <v>460450</v>
      </c>
      <c r="BT27" s="657"/>
      <c r="BU27" s="657"/>
      <c r="BV27" s="657"/>
      <c r="BW27" s="657"/>
      <c r="BX27" s="657"/>
      <c r="BY27" s="657"/>
      <c r="BZ27" s="657"/>
      <c r="CA27" s="657"/>
      <c r="CB27" s="695"/>
      <c r="CD27" s="615" t="s">
        <v>288</v>
      </c>
      <c r="CE27" s="616"/>
      <c r="CF27" s="616"/>
      <c r="CG27" s="616"/>
      <c r="CH27" s="616"/>
      <c r="CI27" s="616"/>
      <c r="CJ27" s="616"/>
      <c r="CK27" s="616"/>
      <c r="CL27" s="616"/>
      <c r="CM27" s="616"/>
      <c r="CN27" s="616"/>
      <c r="CO27" s="616"/>
      <c r="CP27" s="616"/>
      <c r="CQ27" s="617"/>
      <c r="CR27" s="618">
        <v>9271733</v>
      </c>
      <c r="CS27" s="631"/>
      <c r="CT27" s="631"/>
      <c r="CU27" s="631"/>
      <c r="CV27" s="631"/>
      <c r="CW27" s="631"/>
      <c r="CX27" s="631"/>
      <c r="CY27" s="632"/>
      <c r="CZ27" s="621">
        <v>18.899999999999999</v>
      </c>
      <c r="DA27" s="633"/>
      <c r="DB27" s="633"/>
      <c r="DC27" s="634"/>
      <c r="DD27" s="624">
        <v>3745886</v>
      </c>
      <c r="DE27" s="631"/>
      <c r="DF27" s="631"/>
      <c r="DG27" s="631"/>
      <c r="DH27" s="631"/>
      <c r="DI27" s="631"/>
      <c r="DJ27" s="631"/>
      <c r="DK27" s="632"/>
      <c r="DL27" s="624">
        <v>2513340</v>
      </c>
      <c r="DM27" s="631"/>
      <c r="DN27" s="631"/>
      <c r="DO27" s="631"/>
      <c r="DP27" s="631"/>
      <c r="DQ27" s="631"/>
      <c r="DR27" s="631"/>
      <c r="DS27" s="631"/>
      <c r="DT27" s="631"/>
      <c r="DU27" s="631"/>
      <c r="DV27" s="632"/>
      <c r="DW27" s="621">
        <v>9.1999999999999993</v>
      </c>
      <c r="DX27" s="633"/>
      <c r="DY27" s="633"/>
      <c r="DZ27" s="633"/>
      <c r="EA27" s="633"/>
      <c r="EB27" s="633"/>
      <c r="EC27" s="645"/>
    </row>
    <row r="28" spans="2:133" ht="11.25" customHeight="1" x14ac:dyDescent="0.2">
      <c r="B28" s="615" t="s">
        <v>289</v>
      </c>
      <c r="C28" s="616"/>
      <c r="D28" s="616"/>
      <c r="E28" s="616"/>
      <c r="F28" s="616"/>
      <c r="G28" s="616"/>
      <c r="H28" s="616"/>
      <c r="I28" s="616"/>
      <c r="J28" s="616"/>
      <c r="K28" s="616"/>
      <c r="L28" s="616"/>
      <c r="M28" s="616"/>
      <c r="N28" s="616"/>
      <c r="O28" s="616"/>
      <c r="P28" s="616"/>
      <c r="Q28" s="617"/>
      <c r="R28" s="618">
        <v>310820</v>
      </c>
      <c r="S28" s="619"/>
      <c r="T28" s="619"/>
      <c r="U28" s="619"/>
      <c r="V28" s="619"/>
      <c r="W28" s="619"/>
      <c r="X28" s="619"/>
      <c r="Y28" s="620"/>
      <c r="Z28" s="656">
        <v>0.6</v>
      </c>
      <c r="AA28" s="656"/>
      <c r="AB28" s="656"/>
      <c r="AC28" s="656"/>
      <c r="AD28" s="657">
        <v>40944</v>
      </c>
      <c r="AE28" s="657"/>
      <c r="AF28" s="657"/>
      <c r="AG28" s="657"/>
      <c r="AH28" s="657"/>
      <c r="AI28" s="657"/>
      <c r="AJ28" s="657"/>
      <c r="AK28" s="657"/>
      <c r="AL28" s="621">
        <v>0.2</v>
      </c>
      <c r="AM28" s="622"/>
      <c r="AN28" s="622"/>
      <c r="AO28" s="658"/>
      <c r="AP28" s="615"/>
      <c r="AQ28" s="616"/>
      <c r="AR28" s="616"/>
      <c r="AS28" s="616"/>
      <c r="AT28" s="616"/>
      <c r="AU28" s="616"/>
      <c r="AV28" s="616"/>
      <c r="AW28" s="616"/>
      <c r="AX28" s="616"/>
      <c r="AY28" s="616"/>
      <c r="AZ28" s="616"/>
      <c r="BA28" s="616"/>
      <c r="BB28" s="616"/>
      <c r="BC28" s="616"/>
      <c r="BD28" s="616"/>
      <c r="BE28" s="616"/>
      <c r="BF28" s="617"/>
      <c r="BG28" s="618"/>
      <c r="BH28" s="619"/>
      <c r="BI28" s="619"/>
      <c r="BJ28" s="619"/>
      <c r="BK28" s="619"/>
      <c r="BL28" s="619"/>
      <c r="BM28" s="619"/>
      <c r="BN28" s="620"/>
      <c r="BO28" s="656"/>
      <c r="BP28" s="656"/>
      <c r="BQ28" s="656"/>
      <c r="BR28" s="656"/>
      <c r="BS28" s="624"/>
      <c r="BT28" s="619"/>
      <c r="BU28" s="619"/>
      <c r="BV28" s="619"/>
      <c r="BW28" s="619"/>
      <c r="BX28" s="619"/>
      <c r="BY28" s="619"/>
      <c r="BZ28" s="619"/>
      <c r="CA28" s="619"/>
      <c r="CB28" s="655"/>
      <c r="CD28" s="615" t="s">
        <v>290</v>
      </c>
      <c r="CE28" s="616"/>
      <c r="CF28" s="616"/>
      <c r="CG28" s="616"/>
      <c r="CH28" s="616"/>
      <c r="CI28" s="616"/>
      <c r="CJ28" s="616"/>
      <c r="CK28" s="616"/>
      <c r="CL28" s="616"/>
      <c r="CM28" s="616"/>
      <c r="CN28" s="616"/>
      <c r="CO28" s="616"/>
      <c r="CP28" s="616"/>
      <c r="CQ28" s="617"/>
      <c r="CR28" s="618">
        <v>4289368</v>
      </c>
      <c r="CS28" s="619"/>
      <c r="CT28" s="619"/>
      <c r="CU28" s="619"/>
      <c r="CV28" s="619"/>
      <c r="CW28" s="619"/>
      <c r="CX28" s="619"/>
      <c r="CY28" s="620"/>
      <c r="CZ28" s="621">
        <v>8.6999999999999993</v>
      </c>
      <c r="DA28" s="633"/>
      <c r="DB28" s="633"/>
      <c r="DC28" s="634"/>
      <c r="DD28" s="624">
        <v>4276129</v>
      </c>
      <c r="DE28" s="619"/>
      <c r="DF28" s="619"/>
      <c r="DG28" s="619"/>
      <c r="DH28" s="619"/>
      <c r="DI28" s="619"/>
      <c r="DJ28" s="619"/>
      <c r="DK28" s="620"/>
      <c r="DL28" s="624">
        <v>4276129</v>
      </c>
      <c r="DM28" s="619"/>
      <c r="DN28" s="619"/>
      <c r="DO28" s="619"/>
      <c r="DP28" s="619"/>
      <c r="DQ28" s="619"/>
      <c r="DR28" s="619"/>
      <c r="DS28" s="619"/>
      <c r="DT28" s="619"/>
      <c r="DU28" s="619"/>
      <c r="DV28" s="620"/>
      <c r="DW28" s="621">
        <v>15.7</v>
      </c>
      <c r="DX28" s="633"/>
      <c r="DY28" s="633"/>
      <c r="DZ28" s="633"/>
      <c r="EA28" s="633"/>
      <c r="EB28" s="633"/>
      <c r="EC28" s="645"/>
    </row>
    <row r="29" spans="2:133" ht="11.25" customHeight="1" x14ac:dyDescent="0.2">
      <c r="B29" s="615" t="s">
        <v>291</v>
      </c>
      <c r="C29" s="616"/>
      <c r="D29" s="616"/>
      <c r="E29" s="616"/>
      <c r="F29" s="616"/>
      <c r="G29" s="616"/>
      <c r="H29" s="616"/>
      <c r="I29" s="616"/>
      <c r="J29" s="616"/>
      <c r="K29" s="616"/>
      <c r="L29" s="616"/>
      <c r="M29" s="616"/>
      <c r="N29" s="616"/>
      <c r="O29" s="616"/>
      <c r="P29" s="616"/>
      <c r="Q29" s="617"/>
      <c r="R29" s="618">
        <v>85154</v>
      </c>
      <c r="S29" s="619"/>
      <c r="T29" s="619"/>
      <c r="U29" s="619"/>
      <c r="V29" s="619"/>
      <c r="W29" s="619"/>
      <c r="X29" s="619"/>
      <c r="Y29" s="620"/>
      <c r="Z29" s="656">
        <v>0.2</v>
      </c>
      <c r="AA29" s="656"/>
      <c r="AB29" s="656"/>
      <c r="AC29" s="656"/>
      <c r="AD29" s="657" t="s">
        <v>122</v>
      </c>
      <c r="AE29" s="657"/>
      <c r="AF29" s="657"/>
      <c r="AG29" s="657"/>
      <c r="AH29" s="657"/>
      <c r="AI29" s="657"/>
      <c r="AJ29" s="657"/>
      <c r="AK29" s="657"/>
      <c r="AL29" s="621" t="s">
        <v>122</v>
      </c>
      <c r="AM29" s="622"/>
      <c r="AN29" s="622"/>
      <c r="AO29" s="658"/>
      <c r="AP29" s="599"/>
      <c r="AQ29" s="600"/>
      <c r="AR29" s="600"/>
      <c r="AS29" s="600"/>
      <c r="AT29" s="600"/>
      <c r="AU29" s="600"/>
      <c r="AV29" s="600"/>
      <c r="AW29" s="600"/>
      <c r="AX29" s="600"/>
      <c r="AY29" s="600"/>
      <c r="AZ29" s="600"/>
      <c r="BA29" s="600"/>
      <c r="BB29" s="600"/>
      <c r="BC29" s="600"/>
      <c r="BD29" s="600"/>
      <c r="BE29" s="600"/>
      <c r="BF29" s="601"/>
      <c r="BG29" s="618"/>
      <c r="BH29" s="619"/>
      <c r="BI29" s="619"/>
      <c r="BJ29" s="619"/>
      <c r="BK29" s="619"/>
      <c r="BL29" s="619"/>
      <c r="BM29" s="619"/>
      <c r="BN29" s="620"/>
      <c r="BO29" s="656"/>
      <c r="BP29" s="656"/>
      <c r="BQ29" s="656"/>
      <c r="BR29" s="656"/>
      <c r="BS29" s="657"/>
      <c r="BT29" s="657"/>
      <c r="BU29" s="657"/>
      <c r="BV29" s="657"/>
      <c r="BW29" s="657"/>
      <c r="BX29" s="657"/>
      <c r="BY29" s="657"/>
      <c r="BZ29" s="657"/>
      <c r="CA29" s="657"/>
      <c r="CB29" s="695"/>
      <c r="CD29" s="637" t="s">
        <v>292</v>
      </c>
      <c r="CE29" s="638"/>
      <c r="CF29" s="615" t="s">
        <v>66</v>
      </c>
      <c r="CG29" s="616"/>
      <c r="CH29" s="616"/>
      <c r="CI29" s="616"/>
      <c r="CJ29" s="616"/>
      <c r="CK29" s="616"/>
      <c r="CL29" s="616"/>
      <c r="CM29" s="616"/>
      <c r="CN29" s="616"/>
      <c r="CO29" s="616"/>
      <c r="CP29" s="616"/>
      <c r="CQ29" s="617"/>
      <c r="CR29" s="618">
        <v>4288312</v>
      </c>
      <c r="CS29" s="631"/>
      <c r="CT29" s="631"/>
      <c r="CU29" s="631"/>
      <c r="CV29" s="631"/>
      <c r="CW29" s="631"/>
      <c r="CX29" s="631"/>
      <c r="CY29" s="632"/>
      <c r="CZ29" s="621">
        <v>8.6999999999999993</v>
      </c>
      <c r="DA29" s="633"/>
      <c r="DB29" s="633"/>
      <c r="DC29" s="634"/>
      <c r="DD29" s="624">
        <v>4275073</v>
      </c>
      <c r="DE29" s="631"/>
      <c r="DF29" s="631"/>
      <c r="DG29" s="631"/>
      <c r="DH29" s="631"/>
      <c r="DI29" s="631"/>
      <c r="DJ29" s="631"/>
      <c r="DK29" s="632"/>
      <c r="DL29" s="624">
        <v>4275073</v>
      </c>
      <c r="DM29" s="631"/>
      <c r="DN29" s="631"/>
      <c r="DO29" s="631"/>
      <c r="DP29" s="631"/>
      <c r="DQ29" s="631"/>
      <c r="DR29" s="631"/>
      <c r="DS29" s="631"/>
      <c r="DT29" s="631"/>
      <c r="DU29" s="631"/>
      <c r="DV29" s="632"/>
      <c r="DW29" s="621">
        <v>15.7</v>
      </c>
      <c r="DX29" s="633"/>
      <c r="DY29" s="633"/>
      <c r="DZ29" s="633"/>
      <c r="EA29" s="633"/>
      <c r="EB29" s="633"/>
      <c r="EC29" s="645"/>
    </row>
    <row r="30" spans="2:133" ht="11.25" customHeight="1" x14ac:dyDescent="0.2">
      <c r="B30" s="615" t="s">
        <v>293</v>
      </c>
      <c r="C30" s="616"/>
      <c r="D30" s="616"/>
      <c r="E30" s="616"/>
      <c r="F30" s="616"/>
      <c r="G30" s="616"/>
      <c r="H30" s="616"/>
      <c r="I30" s="616"/>
      <c r="J30" s="616"/>
      <c r="K30" s="616"/>
      <c r="L30" s="616"/>
      <c r="M30" s="616"/>
      <c r="N30" s="616"/>
      <c r="O30" s="616"/>
      <c r="P30" s="616"/>
      <c r="Q30" s="617"/>
      <c r="R30" s="618">
        <v>7135168</v>
      </c>
      <c r="S30" s="619"/>
      <c r="T30" s="619"/>
      <c r="U30" s="619"/>
      <c r="V30" s="619"/>
      <c r="W30" s="619"/>
      <c r="X30" s="619"/>
      <c r="Y30" s="620"/>
      <c r="Z30" s="656">
        <v>14</v>
      </c>
      <c r="AA30" s="656"/>
      <c r="AB30" s="656"/>
      <c r="AC30" s="656"/>
      <c r="AD30" s="657" t="s">
        <v>122</v>
      </c>
      <c r="AE30" s="657"/>
      <c r="AF30" s="657"/>
      <c r="AG30" s="657"/>
      <c r="AH30" s="657"/>
      <c r="AI30" s="657"/>
      <c r="AJ30" s="657"/>
      <c r="AK30" s="657"/>
      <c r="AL30" s="621" t="s">
        <v>122</v>
      </c>
      <c r="AM30" s="622"/>
      <c r="AN30" s="622"/>
      <c r="AO30" s="658"/>
      <c r="AP30" s="670" t="s">
        <v>211</v>
      </c>
      <c r="AQ30" s="671"/>
      <c r="AR30" s="671"/>
      <c r="AS30" s="671"/>
      <c r="AT30" s="671"/>
      <c r="AU30" s="671"/>
      <c r="AV30" s="671"/>
      <c r="AW30" s="671"/>
      <c r="AX30" s="671"/>
      <c r="AY30" s="671"/>
      <c r="AZ30" s="671"/>
      <c r="BA30" s="671"/>
      <c r="BB30" s="671"/>
      <c r="BC30" s="671"/>
      <c r="BD30" s="671"/>
      <c r="BE30" s="671"/>
      <c r="BF30" s="672"/>
      <c r="BG30" s="670" t="s">
        <v>294</v>
      </c>
      <c r="BH30" s="693"/>
      <c r="BI30" s="693"/>
      <c r="BJ30" s="693"/>
      <c r="BK30" s="693"/>
      <c r="BL30" s="693"/>
      <c r="BM30" s="693"/>
      <c r="BN30" s="693"/>
      <c r="BO30" s="693"/>
      <c r="BP30" s="693"/>
      <c r="BQ30" s="694"/>
      <c r="BR30" s="670" t="s">
        <v>295</v>
      </c>
      <c r="BS30" s="693"/>
      <c r="BT30" s="693"/>
      <c r="BU30" s="693"/>
      <c r="BV30" s="693"/>
      <c r="BW30" s="693"/>
      <c r="BX30" s="693"/>
      <c r="BY30" s="693"/>
      <c r="BZ30" s="693"/>
      <c r="CA30" s="693"/>
      <c r="CB30" s="694"/>
      <c r="CD30" s="639"/>
      <c r="CE30" s="640"/>
      <c r="CF30" s="615" t="s">
        <v>296</v>
      </c>
      <c r="CG30" s="616"/>
      <c r="CH30" s="616"/>
      <c r="CI30" s="616"/>
      <c r="CJ30" s="616"/>
      <c r="CK30" s="616"/>
      <c r="CL30" s="616"/>
      <c r="CM30" s="616"/>
      <c r="CN30" s="616"/>
      <c r="CO30" s="616"/>
      <c r="CP30" s="616"/>
      <c r="CQ30" s="617"/>
      <c r="CR30" s="618">
        <v>4125831</v>
      </c>
      <c r="CS30" s="619"/>
      <c r="CT30" s="619"/>
      <c r="CU30" s="619"/>
      <c r="CV30" s="619"/>
      <c r="CW30" s="619"/>
      <c r="CX30" s="619"/>
      <c r="CY30" s="620"/>
      <c r="CZ30" s="621">
        <v>8.4</v>
      </c>
      <c r="DA30" s="633"/>
      <c r="DB30" s="633"/>
      <c r="DC30" s="634"/>
      <c r="DD30" s="624">
        <v>4112592</v>
      </c>
      <c r="DE30" s="619"/>
      <c r="DF30" s="619"/>
      <c r="DG30" s="619"/>
      <c r="DH30" s="619"/>
      <c r="DI30" s="619"/>
      <c r="DJ30" s="619"/>
      <c r="DK30" s="620"/>
      <c r="DL30" s="624">
        <v>4112592</v>
      </c>
      <c r="DM30" s="619"/>
      <c r="DN30" s="619"/>
      <c r="DO30" s="619"/>
      <c r="DP30" s="619"/>
      <c r="DQ30" s="619"/>
      <c r="DR30" s="619"/>
      <c r="DS30" s="619"/>
      <c r="DT30" s="619"/>
      <c r="DU30" s="619"/>
      <c r="DV30" s="620"/>
      <c r="DW30" s="621">
        <v>15.1</v>
      </c>
      <c r="DX30" s="633"/>
      <c r="DY30" s="633"/>
      <c r="DZ30" s="633"/>
      <c r="EA30" s="633"/>
      <c r="EB30" s="633"/>
      <c r="EC30" s="645"/>
    </row>
    <row r="31" spans="2:133" ht="11.25" customHeight="1" x14ac:dyDescent="0.2">
      <c r="B31" s="685" t="s">
        <v>297</v>
      </c>
      <c r="C31" s="686"/>
      <c r="D31" s="686"/>
      <c r="E31" s="686"/>
      <c r="F31" s="686"/>
      <c r="G31" s="686"/>
      <c r="H31" s="686"/>
      <c r="I31" s="686"/>
      <c r="J31" s="686"/>
      <c r="K31" s="686"/>
      <c r="L31" s="686"/>
      <c r="M31" s="686"/>
      <c r="N31" s="686"/>
      <c r="O31" s="686"/>
      <c r="P31" s="686"/>
      <c r="Q31" s="687"/>
      <c r="R31" s="618" t="s">
        <v>122</v>
      </c>
      <c r="S31" s="619"/>
      <c r="T31" s="619"/>
      <c r="U31" s="619"/>
      <c r="V31" s="619"/>
      <c r="W31" s="619"/>
      <c r="X31" s="619"/>
      <c r="Y31" s="620"/>
      <c r="Z31" s="656" t="s">
        <v>122</v>
      </c>
      <c r="AA31" s="656"/>
      <c r="AB31" s="656"/>
      <c r="AC31" s="656"/>
      <c r="AD31" s="657" t="s">
        <v>122</v>
      </c>
      <c r="AE31" s="657"/>
      <c r="AF31" s="657"/>
      <c r="AG31" s="657"/>
      <c r="AH31" s="657"/>
      <c r="AI31" s="657"/>
      <c r="AJ31" s="657"/>
      <c r="AK31" s="657"/>
      <c r="AL31" s="621" t="s">
        <v>122</v>
      </c>
      <c r="AM31" s="622"/>
      <c r="AN31" s="622"/>
      <c r="AO31" s="658"/>
      <c r="AP31" s="688" t="s">
        <v>298</v>
      </c>
      <c r="AQ31" s="689"/>
      <c r="AR31" s="689"/>
      <c r="AS31" s="689"/>
      <c r="AT31" s="690" t="s">
        <v>299</v>
      </c>
      <c r="AU31" s="200"/>
      <c r="AV31" s="200"/>
      <c r="AW31" s="200"/>
      <c r="AX31" s="676" t="s">
        <v>177</v>
      </c>
      <c r="AY31" s="677"/>
      <c r="AZ31" s="677"/>
      <c r="BA31" s="677"/>
      <c r="BB31" s="677"/>
      <c r="BC31" s="677"/>
      <c r="BD31" s="677"/>
      <c r="BE31" s="677"/>
      <c r="BF31" s="678"/>
      <c r="BG31" s="680">
        <v>99.2</v>
      </c>
      <c r="BH31" s="681"/>
      <c r="BI31" s="681"/>
      <c r="BJ31" s="681"/>
      <c r="BK31" s="681"/>
      <c r="BL31" s="681"/>
      <c r="BM31" s="682">
        <v>96.7</v>
      </c>
      <c r="BN31" s="681"/>
      <c r="BO31" s="681"/>
      <c r="BP31" s="681"/>
      <c r="BQ31" s="683"/>
      <c r="BR31" s="680">
        <v>99.2</v>
      </c>
      <c r="BS31" s="681"/>
      <c r="BT31" s="681"/>
      <c r="BU31" s="681"/>
      <c r="BV31" s="681"/>
      <c r="BW31" s="681"/>
      <c r="BX31" s="682">
        <v>96.6</v>
      </c>
      <c r="BY31" s="681"/>
      <c r="BZ31" s="681"/>
      <c r="CA31" s="681"/>
      <c r="CB31" s="683"/>
      <c r="CD31" s="639"/>
      <c r="CE31" s="640"/>
      <c r="CF31" s="615" t="s">
        <v>300</v>
      </c>
      <c r="CG31" s="616"/>
      <c r="CH31" s="616"/>
      <c r="CI31" s="616"/>
      <c r="CJ31" s="616"/>
      <c r="CK31" s="616"/>
      <c r="CL31" s="616"/>
      <c r="CM31" s="616"/>
      <c r="CN31" s="616"/>
      <c r="CO31" s="616"/>
      <c r="CP31" s="616"/>
      <c r="CQ31" s="617"/>
      <c r="CR31" s="618">
        <v>162481</v>
      </c>
      <c r="CS31" s="631"/>
      <c r="CT31" s="631"/>
      <c r="CU31" s="631"/>
      <c r="CV31" s="631"/>
      <c r="CW31" s="631"/>
      <c r="CX31" s="631"/>
      <c r="CY31" s="632"/>
      <c r="CZ31" s="621">
        <v>0.3</v>
      </c>
      <c r="DA31" s="633"/>
      <c r="DB31" s="633"/>
      <c r="DC31" s="634"/>
      <c r="DD31" s="624">
        <v>162481</v>
      </c>
      <c r="DE31" s="631"/>
      <c r="DF31" s="631"/>
      <c r="DG31" s="631"/>
      <c r="DH31" s="631"/>
      <c r="DI31" s="631"/>
      <c r="DJ31" s="631"/>
      <c r="DK31" s="632"/>
      <c r="DL31" s="624">
        <v>162481</v>
      </c>
      <c r="DM31" s="631"/>
      <c r="DN31" s="631"/>
      <c r="DO31" s="631"/>
      <c r="DP31" s="631"/>
      <c r="DQ31" s="631"/>
      <c r="DR31" s="631"/>
      <c r="DS31" s="631"/>
      <c r="DT31" s="631"/>
      <c r="DU31" s="631"/>
      <c r="DV31" s="632"/>
      <c r="DW31" s="621">
        <v>0.6</v>
      </c>
      <c r="DX31" s="633"/>
      <c r="DY31" s="633"/>
      <c r="DZ31" s="633"/>
      <c r="EA31" s="633"/>
      <c r="EB31" s="633"/>
      <c r="EC31" s="645"/>
    </row>
    <row r="32" spans="2:133" ht="11.25" customHeight="1" x14ac:dyDescent="0.2">
      <c r="B32" s="615" t="s">
        <v>301</v>
      </c>
      <c r="C32" s="616"/>
      <c r="D32" s="616"/>
      <c r="E32" s="616"/>
      <c r="F32" s="616"/>
      <c r="G32" s="616"/>
      <c r="H32" s="616"/>
      <c r="I32" s="616"/>
      <c r="J32" s="616"/>
      <c r="K32" s="616"/>
      <c r="L32" s="616"/>
      <c r="M32" s="616"/>
      <c r="N32" s="616"/>
      <c r="O32" s="616"/>
      <c r="P32" s="616"/>
      <c r="Q32" s="617"/>
      <c r="R32" s="618">
        <v>3394219</v>
      </c>
      <c r="S32" s="619"/>
      <c r="T32" s="619"/>
      <c r="U32" s="619"/>
      <c r="V32" s="619"/>
      <c r="W32" s="619"/>
      <c r="X32" s="619"/>
      <c r="Y32" s="620"/>
      <c r="Z32" s="656">
        <v>6.7</v>
      </c>
      <c r="AA32" s="656"/>
      <c r="AB32" s="656"/>
      <c r="AC32" s="656"/>
      <c r="AD32" s="657" t="s">
        <v>122</v>
      </c>
      <c r="AE32" s="657"/>
      <c r="AF32" s="657"/>
      <c r="AG32" s="657"/>
      <c r="AH32" s="657"/>
      <c r="AI32" s="657"/>
      <c r="AJ32" s="657"/>
      <c r="AK32" s="657"/>
      <c r="AL32" s="621" t="s">
        <v>122</v>
      </c>
      <c r="AM32" s="622"/>
      <c r="AN32" s="622"/>
      <c r="AO32" s="658"/>
      <c r="AP32" s="659"/>
      <c r="AQ32" s="660"/>
      <c r="AR32" s="660"/>
      <c r="AS32" s="660"/>
      <c r="AT32" s="691"/>
      <c r="AU32" s="196" t="s">
        <v>302</v>
      </c>
      <c r="AX32" s="615" t="s">
        <v>303</v>
      </c>
      <c r="AY32" s="616"/>
      <c r="AZ32" s="616"/>
      <c r="BA32" s="616"/>
      <c r="BB32" s="616"/>
      <c r="BC32" s="616"/>
      <c r="BD32" s="616"/>
      <c r="BE32" s="616"/>
      <c r="BF32" s="617"/>
      <c r="BG32" s="684">
        <v>99.1</v>
      </c>
      <c r="BH32" s="631"/>
      <c r="BI32" s="631"/>
      <c r="BJ32" s="631"/>
      <c r="BK32" s="631"/>
      <c r="BL32" s="631"/>
      <c r="BM32" s="622">
        <v>96.6</v>
      </c>
      <c r="BN32" s="631"/>
      <c r="BO32" s="631"/>
      <c r="BP32" s="631"/>
      <c r="BQ32" s="654"/>
      <c r="BR32" s="684">
        <v>99</v>
      </c>
      <c r="BS32" s="631"/>
      <c r="BT32" s="631"/>
      <c r="BU32" s="631"/>
      <c r="BV32" s="631"/>
      <c r="BW32" s="631"/>
      <c r="BX32" s="622">
        <v>96.4</v>
      </c>
      <c r="BY32" s="631"/>
      <c r="BZ32" s="631"/>
      <c r="CA32" s="631"/>
      <c r="CB32" s="654"/>
      <c r="CD32" s="641"/>
      <c r="CE32" s="642"/>
      <c r="CF32" s="615" t="s">
        <v>304</v>
      </c>
      <c r="CG32" s="616"/>
      <c r="CH32" s="616"/>
      <c r="CI32" s="616"/>
      <c r="CJ32" s="616"/>
      <c r="CK32" s="616"/>
      <c r="CL32" s="616"/>
      <c r="CM32" s="616"/>
      <c r="CN32" s="616"/>
      <c r="CO32" s="616"/>
      <c r="CP32" s="616"/>
      <c r="CQ32" s="617"/>
      <c r="CR32" s="618">
        <v>1056</v>
      </c>
      <c r="CS32" s="619"/>
      <c r="CT32" s="619"/>
      <c r="CU32" s="619"/>
      <c r="CV32" s="619"/>
      <c r="CW32" s="619"/>
      <c r="CX32" s="619"/>
      <c r="CY32" s="620"/>
      <c r="CZ32" s="621">
        <v>0</v>
      </c>
      <c r="DA32" s="633"/>
      <c r="DB32" s="633"/>
      <c r="DC32" s="634"/>
      <c r="DD32" s="624">
        <v>1056</v>
      </c>
      <c r="DE32" s="619"/>
      <c r="DF32" s="619"/>
      <c r="DG32" s="619"/>
      <c r="DH32" s="619"/>
      <c r="DI32" s="619"/>
      <c r="DJ32" s="619"/>
      <c r="DK32" s="620"/>
      <c r="DL32" s="624">
        <v>1056</v>
      </c>
      <c r="DM32" s="619"/>
      <c r="DN32" s="619"/>
      <c r="DO32" s="619"/>
      <c r="DP32" s="619"/>
      <c r="DQ32" s="619"/>
      <c r="DR32" s="619"/>
      <c r="DS32" s="619"/>
      <c r="DT32" s="619"/>
      <c r="DU32" s="619"/>
      <c r="DV32" s="620"/>
      <c r="DW32" s="621">
        <v>0</v>
      </c>
      <c r="DX32" s="633"/>
      <c r="DY32" s="633"/>
      <c r="DZ32" s="633"/>
      <c r="EA32" s="633"/>
      <c r="EB32" s="633"/>
      <c r="EC32" s="645"/>
    </row>
    <row r="33" spans="2:133" ht="11.25" customHeight="1" x14ac:dyDescent="0.2">
      <c r="B33" s="615" t="s">
        <v>305</v>
      </c>
      <c r="C33" s="616"/>
      <c r="D33" s="616"/>
      <c r="E33" s="616"/>
      <c r="F33" s="616"/>
      <c r="G33" s="616"/>
      <c r="H33" s="616"/>
      <c r="I33" s="616"/>
      <c r="J33" s="616"/>
      <c r="K33" s="616"/>
      <c r="L33" s="616"/>
      <c r="M33" s="616"/>
      <c r="N33" s="616"/>
      <c r="O33" s="616"/>
      <c r="P33" s="616"/>
      <c r="Q33" s="617"/>
      <c r="R33" s="618">
        <v>57213</v>
      </c>
      <c r="S33" s="619"/>
      <c r="T33" s="619"/>
      <c r="U33" s="619"/>
      <c r="V33" s="619"/>
      <c r="W33" s="619"/>
      <c r="X33" s="619"/>
      <c r="Y33" s="620"/>
      <c r="Z33" s="656">
        <v>0.1</v>
      </c>
      <c r="AA33" s="656"/>
      <c r="AB33" s="656"/>
      <c r="AC33" s="656"/>
      <c r="AD33" s="657" t="s">
        <v>122</v>
      </c>
      <c r="AE33" s="657"/>
      <c r="AF33" s="657"/>
      <c r="AG33" s="657"/>
      <c r="AH33" s="657"/>
      <c r="AI33" s="657"/>
      <c r="AJ33" s="657"/>
      <c r="AK33" s="657"/>
      <c r="AL33" s="621" t="s">
        <v>122</v>
      </c>
      <c r="AM33" s="622"/>
      <c r="AN33" s="622"/>
      <c r="AO33" s="658"/>
      <c r="AP33" s="661"/>
      <c r="AQ33" s="662"/>
      <c r="AR33" s="662"/>
      <c r="AS33" s="662"/>
      <c r="AT33" s="692"/>
      <c r="AU33" s="201"/>
      <c r="AV33" s="201"/>
      <c r="AW33" s="201"/>
      <c r="AX33" s="599" t="s">
        <v>306</v>
      </c>
      <c r="AY33" s="600"/>
      <c r="AZ33" s="600"/>
      <c r="BA33" s="600"/>
      <c r="BB33" s="600"/>
      <c r="BC33" s="600"/>
      <c r="BD33" s="600"/>
      <c r="BE33" s="600"/>
      <c r="BF33" s="601"/>
      <c r="BG33" s="679">
        <v>99.3</v>
      </c>
      <c r="BH33" s="603"/>
      <c r="BI33" s="603"/>
      <c r="BJ33" s="603"/>
      <c r="BK33" s="603"/>
      <c r="BL33" s="603"/>
      <c r="BM33" s="649">
        <v>96.6</v>
      </c>
      <c r="BN33" s="603"/>
      <c r="BO33" s="603"/>
      <c r="BP33" s="603"/>
      <c r="BQ33" s="666"/>
      <c r="BR33" s="679">
        <v>99.3</v>
      </c>
      <c r="BS33" s="603"/>
      <c r="BT33" s="603"/>
      <c r="BU33" s="603"/>
      <c r="BV33" s="603"/>
      <c r="BW33" s="603"/>
      <c r="BX33" s="649">
        <v>96.6</v>
      </c>
      <c r="BY33" s="603"/>
      <c r="BZ33" s="603"/>
      <c r="CA33" s="603"/>
      <c r="CB33" s="666"/>
      <c r="CD33" s="615" t="s">
        <v>307</v>
      </c>
      <c r="CE33" s="616"/>
      <c r="CF33" s="616"/>
      <c r="CG33" s="616"/>
      <c r="CH33" s="616"/>
      <c r="CI33" s="616"/>
      <c r="CJ33" s="616"/>
      <c r="CK33" s="616"/>
      <c r="CL33" s="616"/>
      <c r="CM33" s="616"/>
      <c r="CN33" s="616"/>
      <c r="CO33" s="616"/>
      <c r="CP33" s="616"/>
      <c r="CQ33" s="617"/>
      <c r="CR33" s="618">
        <v>18848212</v>
      </c>
      <c r="CS33" s="631"/>
      <c r="CT33" s="631"/>
      <c r="CU33" s="631"/>
      <c r="CV33" s="631"/>
      <c r="CW33" s="631"/>
      <c r="CX33" s="631"/>
      <c r="CY33" s="632"/>
      <c r="CZ33" s="621">
        <v>38.299999999999997</v>
      </c>
      <c r="DA33" s="633"/>
      <c r="DB33" s="633"/>
      <c r="DC33" s="634"/>
      <c r="DD33" s="624">
        <v>15402363</v>
      </c>
      <c r="DE33" s="631"/>
      <c r="DF33" s="631"/>
      <c r="DG33" s="631"/>
      <c r="DH33" s="631"/>
      <c r="DI33" s="631"/>
      <c r="DJ33" s="631"/>
      <c r="DK33" s="632"/>
      <c r="DL33" s="624">
        <v>11707487</v>
      </c>
      <c r="DM33" s="631"/>
      <c r="DN33" s="631"/>
      <c r="DO33" s="631"/>
      <c r="DP33" s="631"/>
      <c r="DQ33" s="631"/>
      <c r="DR33" s="631"/>
      <c r="DS33" s="631"/>
      <c r="DT33" s="631"/>
      <c r="DU33" s="631"/>
      <c r="DV33" s="632"/>
      <c r="DW33" s="621">
        <v>43</v>
      </c>
      <c r="DX33" s="633"/>
      <c r="DY33" s="633"/>
      <c r="DZ33" s="633"/>
      <c r="EA33" s="633"/>
      <c r="EB33" s="633"/>
      <c r="EC33" s="645"/>
    </row>
    <row r="34" spans="2:133" ht="11.25" customHeight="1" x14ac:dyDescent="0.2">
      <c r="B34" s="615" t="s">
        <v>308</v>
      </c>
      <c r="C34" s="616"/>
      <c r="D34" s="616"/>
      <c r="E34" s="616"/>
      <c r="F34" s="616"/>
      <c r="G34" s="616"/>
      <c r="H34" s="616"/>
      <c r="I34" s="616"/>
      <c r="J34" s="616"/>
      <c r="K34" s="616"/>
      <c r="L34" s="616"/>
      <c r="M34" s="616"/>
      <c r="N34" s="616"/>
      <c r="O34" s="616"/>
      <c r="P34" s="616"/>
      <c r="Q34" s="617"/>
      <c r="R34" s="618">
        <v>342105</v>
      </c>
      <c r="S34" s="619"/>
      <c r="T34" s="619"/>
      <c r="U34" s="619"/>
      <c r="V34" s="619"/>
      <c r="W34" s="619"/>
      <c r="X34" s="619"/>
      <c r="Y34" s="620"/>
      <c r="Z34" s="656">
        <v>0.7</v>
      </c>
      <c r="AA34" s="656"/>
      <c r="AB34" s="656"/>
      <c r="AC34" s="656"/>
      <c r="AD34" s="657" t="s">
        <v>122</v>
      </c>
      <c r="AE34" s="657"/>
      <c r="AF34" s="657"/>
      <c r="AG34" s="657"/>
      <c r="AH34" s="657"/>
      <c r="AI34" s="657"/>
      <c r="AJ34" s="657"/>
      <c r="AK34" s="657"/>
      <c r="AL34" s="621" t="s">
        <v>122</v>
      </c>
      <c r="AM34" s="622"/>
      <c r="AN34" s="622"/>
      <c r="AO34" s="65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15" t="s">
        <v>309</v>
      </c>
      <c r="CE34" s="616"/>
      <c r="CF34" s="616"/>
      <c r="CG34" s="616"/>
      <c r="CH34" s="616"/>
      <c r="CI34" s="616"/>
      <c r="CJ34" s="616"/>
      <c r="CK34" s="616"/>
      <c r="CL34" s="616"/>
      <c r="CM34" s="616"/>
      <c r="CN34" s="616"/>
      <c r="CO34" s="616"/>
      <c r="CP34" s="616"/>
      <c r="CQ34" s="617"/>
      <c r="CR34" s="618">
        <v>6777746</v>
      </c>
      <c r="CS34" s="619"/>
      <c r="CT34" s="619"/>
      <c r="CU34" s="619"/>
      <c r="CV34" s="619"/>
      <c r="CW34" s="619"/>
      <c r="CX34" s="619"/>
      <c r="CY34" s="620"/>
      <c r="CZ34" s="621">
        <v>13.8</v>
      </c>
      <c r="DA34" s="633"/>
      <c r="DB34" s="633"/>
      <c r="DC34" s="634"/>
      <c r="DD34" s="624">
        <v>4741780</v>
      </c>
      <c r="DE34" s="619"/>
      <c r="DF34" s="619"/>
      <c r="DG34" s="619"/>
      <c r="DH34" s="619"/>
      <c r="DI34" s="619"/>
      <c r="DJ34" s="619"/>
      <c r="DK34" s="620"/>
      <c r="DL34" s="624">
        <v>4438370</v>
      </c>
      <c r="DM34" s="619"/>
      <c r="DN34" s="619"/>
      <c r="DO34" s="619"/>
      <c r="DP34" s="619"/>
      <c r="DQ34" s="619"/>
      <c r="DR34" s="619"/>
      <c r="DS34" s="619"/>
      <c r="DT34" s="619"/>
      <c r="DU34" s="619"/>
      <c r="DV34" s="620"/>
      <c r="DW34" s="621">
        <v>16.3</v>
      </c>
      <c r="DX34" s="633"/>
      <c r="DY34" s="633"/>
      <c r="DZ34" s="633"/>
      <c r="EA34" s="633"/>
      <c r="EB34" s="633"/>
      <c r="EC34" s="645"/>
    </row>
    <row r="35" spans="2:133" ht="11.25" customHeight="1" x14ac:dyDescent="0.2">
      <c r="B35" s="615" t="s">
        <v>310</v>
      </c>
      <c r="C35" s="616"/>
      <c r="D35" s="616"/>
      <c r="E35" s="616"/>
      <c r="F35" s="616"/>
      <c r="G35" s="616"/>
      <c r="H35" s="616"/>
      <c r="I35" s="616"/>
      <c r="J35" s="616"/>
      <c r="K35" s="616"/>
      <c r="L35" s="616"/>
      <c r="M35" s="616"/>
      <c r="N35" s="616"/>
      <c r="O35" s="616"/>
      <c r="P35" s="616"/>
      <c r="Q35" s="617"/>
      <c r="R35" s="618">
        <v>2412593</v>
      </c>
      <c r="S35" s="619"/>
      <c r="T35" s="619"/>
      <c r="U35" s="619"/>
      <c r="V35" s="619"/>
      <c r="W35" s="619"/>
      <c r="X35" s="619"/>
      <c r="Y35" s="620"/>
      <c r="Z35" s="656">
        <v>4.7</v>
      </c>
      <c r="AA35" s="656"/>
      <c r="AB35" s="656"/>
      <c r="AC35" s="656"/>
      <c r="AD35" s="657" t="s">
        <v>122</v>
      </c>
      <c r="AE35" s="657"/>
      <c r="AF35" s="657"/>
      <c r="AG35" s="657"/>
      <c r="AH35" s="657"/>
      <c r="AI35" s="657"/>
      <c r="AJ35" s="657"/>
      <c r="AK35" s="657"/>
      <c r="AL35" s="621" t="s">
        <v>122</v>
      </c>
      <c r="AM35" s="622"/>
      <c r="AN35" s="622"/>
      <c r="AO35" s="658"/>
      <c r="AP35" s="204"/>
      <c r="AQ35" s="670" t="s">
        <v>311</v>
      </c>
      <c r="AR35" s="671"/>
      <c r="AS35" s="671"/>
      <c r="AT35" s="671"/>
      <c r="AU35" s="671"/>
      <c r="AV35" s="671"/>
      <c r="AW35" s="671"/>
      <c r="AX35" s="671"/>
      <c r="AY35" s="671"/>
      <c r="AZ35" s="671"/>
      <c r="BA35" s="671"/>
      <c r="BB35" s="671"/>
      <c r="BC35" s="671"/>
      <c r="BD35" s="671"/>
      <c r="BE35" s="671"/>
      <c r="BF35" s="672"/>
      <c r="BG35" s="670" t="s">
        <v>312</v>
      </c>
      <c r="BH35" s="671"/>
      <c r="BI35" s="671"/>
      <c r="BJ35" s="671"/>
      <c r="BK35" s="671"/>
      <c r="BL35" s="671"/>
      <c r="BM35" s="671"/>
      <c r="BN35" s="671"/>
      <c r="BO35" s="671"/>
      <c r="BP35" s="671"/>
      <c r="BQ35" s="671"/>
      <c r="BR35" s="671"/>
      <c r="BS35" s="671"/>
      <c r="BT35" s="671"/>
      <c r="BU35" s="671"/>
      <c r="BV35" s="671"/>
      <c r="BW35" s="671"/>
      <c r="BX35" s="671"/>
      <c r="BY35" s="671"/>
      <c r="BZ35" s="671"/>
      <c r="CA35" s="671"/>
      <c r="CB35" s="672"/>
      <c r="CD35" s="615" t="s">
        <v>313</v>
      </c>
      <c r="CE35" s="616"/>
      <c r="CF35" s="616"/>
      <c r="CG35" s="616"/>
      <c r="CH35" s="616"/>
      <c r="CI35" s="616"/>
      <c r="CJ35" s="616"/>
      <c r="CK35" s="616"/>
      <c r="CL35" s="616"/>
      <c r="CM35" s="616"/>
      <c r="CN35" s="616"/>
      <c r="CO35" s="616"/>
      <c r="CP35" s="616"/>
      <c r="CQ35" s="617"/>
      <c r="CR35" s="618">
        <v>380707</v>
      </c>
      <c r="CS35" s="631"/>
      <c r="CT35" s="631"/>
      <c r="CU35" s="631"/>
      <c r="CV35" s="631"/>
      <c r="CW35" s="631"/>
      <c r="CX35" s="631"/>
      <c r="CY35" s="632"/>
      <c r="CZ35" s="621">
        <v>0.8</v>
      </c>
      <c r="DA35" s="633"/>
      <c r="DB35" s="633"/>
      <c r="DC35" s="634"/>
      <c r="DD35" s="624">
        <v>363177</v>
      </c>
      <c r="DE35" s="631"/>
      <c r="DF35" s="631"/>
      <c r="DG35" s="631"/>
      <c r="DH35" s="631"/>
      <c r="DI35" s="631"/>
      <c r="DJ35" s="631"/>
      <c r="DK35" s="632"/>
      <c r="DL35" s="624">
        <v>363034</v>
      </c>
      <c r="DM35" s="631"/>
      <c r="DN35" s="631"/>
      <c r="DO35" s="631"/>
      <c r="DP35" s="631"/>
      <c r="DQ35" s="631"/>
      <c r="DR35" s="631"/>
      <c r="DS35" s="631"/>
      <c r="DT35" s="631"/>
      <c r="DU35" s="631"/>
      <c r="DV35" s="632"/>
      <c r="DW35" s="621">
        <v>1.3</v>
      </c>
      <c r="DX35" s="633"/>
      <c r="DY35" s="633"/>
      <c r="DZ35" s="633"/>
      <c r="EA35" s="633"/>
      <c r="EB35" s="633"/>
      <c r="EC35" s="645"/>
    </row>
    <row r="36" spans="2:133" ht="11.25" customHeight="1" x14ac:dyDescent="0.2">
      <c r="B36" s="615" t="s">
        <v>314</v>
      </c>
      <c r="C36" s="616"/>
      <c r="D36" s="616"/>
      <c r="E36" s="616"/>
      <c r="F36" s="616"/>
      <c r="G36" s="616"/>
      <c r="H36" s="616"/>
      <c r="I36" s="616"/>
      <c r="J36" s="616"/>
      <c r="K36" s="616"/>
      <c r="L36" s="616"/>
      <c r="M36" s="616"/>
      <c r="N36" s="616"/>
      <c r="O36" s="616"/>
      <c r="P36" s="616"/>
      <c r="Q36" s="617"/>
      <c r="R36" s="618">
        <v>2712224</v>
      </c>
      <c r="S36" s="619"/>
      <c r="T36" s="619"/>
      <c r="U36" s="619"/>
      <c r="V36" s="619"/>
      <c r="W36" s="619"/>
      <c r="X36" s="619"/>
      <c r="Y36" s="620"/>
      <c r="Z36" s="656">
        <v>5.3</v>
      </c>
      <c r="AA36" s="656"/>
      <c r="AB36" s="656"/>
      <c r="AC36" s="656"/>
      <c r="AD36" s="657" t="s">
        <v>122</v>
      </c>
      <c r="AE36" s="657"/>
      <c r="AF36" s="657"/>
      <c r="AG36" s="657"/>
      <c r="AH36" s="657"/>
      <c r="AI36" s="657"/>
      <c r="AJ36" s="657"/>
      <c r="AK36" s="657"/>
      <c r="AL36" s="621" t="s">
        <v>122</v>
      </c>
      <c r="AM36" s="622"/>
      <c r="AN36" s="622"/>
      <c r="AO36" s="658"/>
      <c r="AP36" s="204"/>
      <c r="AQ36" s="667" t="s">
        <v>315</v>
      </c>
      <c r="AR36" s="668"/>
      <c r="AS36" s="668"/>
      <c r="AT36" s="668"/>
      <c r="AU36" s="668"/>
      <c r="AV36" s="668"/>
      <c r="AW36" s="668"/>
      <c r="AX36" s="668"/>
      <c r="AY36" s="669"/>
      <c r="AZ36" s="673">
        <v>4841995</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17272</v>
      </c>
      <c r="BW36" s="674"/>
      <c r="BX36" s="674"/>
      <c r="BY36" s="674"/>
      <c r="BZ36" s="674"/>
      <c r="CA36" s="674"/>
      <c r="CB36" s="675"/>
      <c r="CD36" s="615" t="s">
        <v>317</v>
      </c>
      <c r="CE36" s="616"/>
      <c r="CF36" s="616"/>
      <c r="CG36" s="616"/>
      <c r="CH36" s="616"/>
      <c r="CI36" s="616"/>
      <c r="CJ36" s="616"/>
      <c r="CK36" s="616"/>
      <c r="CL36" s="616"/>
      <c r="CM36" s="616"/>
      <c r="CN36" s="616"/>
      <c r="CO36" s="616"/>
      <c r="CP36" s="616"/>
      <c r="CQ36" s="617"/>
      <c r="CR36" s="618">
        <v>6539288</v>
      </c>
      <c r="CS36" s="619"/>
      <c r="CT36" s="619"/>
      <c r="CU36" s="619"/>
      <c r="CV36" s="619"/>
      <c r="CW36" s="619"/>
      <c r="CX36" s="619"/>
      <c r="CY36" s="620"/>
      <c r="CZ36" s="621">
        <v>13.3</v>
      </c>
      <c r="DA36" s="633"/>
      <c r="DB36" s="633"/>
      <c r="DC36" s="634"/>
      <c r="DD36" s="624">
        <v>5666280</v>
      </c>
      <c r="DE36" s="619"/>
      <c r="DF36" s="619"/>
      <c r="DG36" s="619"/>
      <c r="DH36" s="619"/>
      <c r="DI36" s="619"/>
      <c r="DJ36" s="619"/>
      <c r="DK36" s="620"/>
      <c r="DL36" s="624">
        <v>4380738</v>
      </c>
      <c r="DM36" s="619"/>
      <c r="DN36" s="619"/>
      <c r="DO36" s="619"/>
      <c r="DP36" s="619"/>
      <c r="DQ36" s="619"/>
      <c r="DR36" s="619"/>
      <c r="DS36" s="619"/>
      <c r="DT36" s="619"/>
      <c r="DU36" s="619"/>
      <c r="DV36" s="620"/>
      <c r="DW36" s="621">
        <v>16.100000000000001</v>
      </c>
      <c r="DX36" s="633"/>
      <c r="DY36" s="633"/>
      <c r="DZ36" s="633"/>
      <c r="EA36" s="633"/>
      <c r="EB36" s="633"/>
      <c r="EC36" s="645"/>
    </row>
    <row r="37" spans="2:133" ht="11.25" customHeight="1" x14ac:dyDescent="0.2">
      <c r="B37" s="615" t="s">
        <v>318</v>
      </c>
      <c r="C37" s="616"/>
      <c r="D37" s="616"/>
      <c r="E37" s="616"/>
      <c r="F37" s="616"/>
      <c r="G37" s="616"/>
      <c r="H37" s="616"/>
      <c r="I37" s="616"/>
      <c r="J37" s="616"/>
      <c r="K37" s="616"/>
      <c r="L37" s="616"/>
      <c r="M37" s="616"/>
      <c r="N37" s="616"/>
      <c r="O37" s="616"/>
      <c r="P37" s="616"/>
      <c r="Q37" s="617"/>
      <c r="R37" s="618">
        <v>788431</v>
      </c>
      <c r="S37" s="619"/>
      <c r="T37" s="619"/>
      <c r="U37" s="619"/>
      <c r="V37" s="619"/>
      <c r="W37" s="619"/>
      <c r="X37" s="619"/>
      <c r="Y37" s="620"/>
      <c r="Z37" s="656">
        <v>1.5</v>
      </c>
      <c r="AA37" s="656"/>
      <c r="AB37" s="656"/>
      <c r="AC37" s="656"/>
      <c r="AD37" s="657">
        <v>3806</v>
      </c>
      <c r="AE37" s="657"/>
      <c r="AF37" s="657"/>
      <c r="AG37" s="657"/>
      <c r="AH37" s="657"/>
      <c r="AI37" s="657"/>
      <c r="AJ37" s="657"/>
      <c r="AK37" s="657"/>
      <c r="AL37" s="621">
        <v>0</v>
      </c>
      <c r="AM37" s="622"/>
      <c r="AN37" s="622"/>
      <c r="AO37" s="658"/>
      <c r="AQ37" s="651" t="s">
        <v>319</v>
      </c>
      <c r="AR37" s="652"/>
      <c r="AS37" s="652"/>
      <c r="AT37" s="652"/>
      <c r="AU37" s="652"/>
      <c r="AV37" s="652"/>
      <c r="AW37" s="652"/>
      <c r="AX37" s="652"/>
      <c r="AY37" s="653"/>
      <c r="AZ37" s="618">
        <v>1213296</v>
      </c>
      <c r="BA37" s="619"/>
      <c r="BB37" s="619"/>
      <c r="BC37" s="619"/>
      <c r="BD37" s="631"/>
      <c r="BE37" s="631"/>
      <c r="BF37" s="654"/>
      <c r="BG37" s="615" t="s">
        <v>320</v>
      </c>
      <c r="BH37" s="616"/>
      <c r="BI37" s="616"/>
      <c r="BJ37" s="616"/>
      <c r="BK37" s="616"/>
      <c r="BL37" s="616"/>
      <c r="BM37" s="616"/>
      <c r="BN37" s="616"/>
      <c r="BO37" s="616"/>
      <c r="BP37" s="616"/>
      <c r="BQ37" s="616"/>
      <c r="BR37" s="616"/>
      <c r="BS37" s="616"/>
      <c r="BT37" s="616"/>
      <c r="BU37" s="617"/>
      <c r="BV37" s="618">
        <v>-15697</v>
      </c>
      <c r="BW37" s="619"/>
      <c r="BX37" s="619"/>
      <c r="BY37" s="619"/>
      <c r="BZ37" s="619"/>
      <c r="CA37" s="619"/>
      <c r="CB37" s="655"/>
      <c r="CD37" s="615" t="s">
        <v>321</v>
      </c>
      <c r="CE37" s="616"/>
      <c r="CF37" s="616"/>
      <c r="CG37" s="616"/>
      <c r="CH37" s="616"/>
      <c r="CI37" s="616"/>
      <c r="CJ37" s="616"/>
      <c r="CK37" s="616"/>
      <c r="CL37" s="616"/>
      <c r="CM37" s="616"/>
      <c r="CN37" s="616"/>
      <c r="CO37" s="616"/>
      <c r="CP37" s="616"/>
      <c r="CQ37" s="617"/>
      <c r="CR37" s="618">
        <v>2288871</v>
      </c>
      <c r="CS37" s="631"/>
      <c r="CT37" s="631"/>
      <c r="CU37" s="631"/>
      <c r="CV37" s="631"/>
      <c r="CW37" s="631"/>
      <c r="CX37" s="631"/>
      <c r="CY37" s="632"/>
      <c r="CZ37" s="621">
        <v>4.7</v>
      </c>
      <c r="DA37" s="633"/>
      <c r="DB37" s="633"/>
      <c r="DC37" s="634"/>
      <c r="DD37" s="624">
        <v>2288871</v>
      </c>
      <c r="DE37" s="631"/>
      <c r="DF37" s="631"/>
      <c r="DG37" s="631"/>
      <c r="DH37" s="631"/>
      <c r="DI37" s="631"/>
      <c r="DJ37" s="631"/>
      <c r="DK37" s="632"/>
      <c r="DL37" s="624">
        <v>2268670</v>
      </c>
      <c r="DM37" s="631"/>
      <c r="DN37" s="631"/>
      <c r="DO37" s="631"/>
      <c r="DP37" s="631"/>
      <c r="DQ37" s="631"/>
      <c r="DR37" s="631"/>
      <c r="DS37" s="631"/>
      <c r="DT37" s="631"/>
      <c r="DU37" s="631"/>
      <c r="DV37" s="632"/>
      <c r="DW37" s="621">
        <v>8.3000000000000007</v>
      </c>
      <c r="DX37" s="633"/>
      <c r="DY37" s="633"/>
      <c r="DZ37" s="633"/>
      <c r="EA37" s="633"/>
      <c r="EB37" s="633"/>
      <c r="EC37" s="645"/>
    </row>
    <row r="38" spans="2:133" ht="11.25" customHeight="1" x14ac:dyDescent="0.2">
      <c r="B38" s="615" t="s">
        <v>322</v>
      </c>
      <c r="C38" s="616"/>
      <c r="D38" s="616"/>
      <c r="E38" s="616"/>
      <c r="F38" s="616"/>
      <c r="G38" s="616"/>
      <c r="H38" s="616"/>
      <c r="I38" s="616"/>
      <c r="J38" s="616"/>
      <c r="K38" s="616"/>
      <c r="L38" s="616"/>
      <c r="M38" s="616"/>
      <c r="N38" s="616"/>
      <c r="O38" s="616"/>
      <c r="P38" s="616"/>
      <c r="Q38" s="617"/>
      <c r="R38" s="618">
        <v>5053000</v>
      </c>
      <c r="S38" s="619"/>
      <c r="T38" s="619"/>
      <c r="U38" s="619"/>
      <c r="V38" s="619"/>
      <c r="W38" s="619"/>
      <c r="X38" s="619"/>
      <c r="Y38" s="620"/>
      <c r="Z38" s="656">
        <v>9.9</v>
      </c>
      <c r="AA38" s="656"/>
      <c r="AB38" s="656"/>
      <c r="AC38" s="656"/>
      <c r="AD38" s="657" t="s">
        <v>122</v>
      </c>
      <c r="AE38" s="657"/>
      <c r="AF38" s="657"/>
      <c r="AG38" s="657"/>
      <c r="AH38" s="657"/>
      <c r="AI38" s="657"/>
      <c r="AJ38" s="657"/>
      <c r="AK38" s="657"/>
      <c r="AL38" s="621" t="s">
        <v>122</v>
      </c>
      <c r="AM38" s="622"/>
      <c r="AN38" s="622"/>
      <c r="AO38" s="658"/>
      <c r="AQ38" s="651" t="s">
        <v>323</v>
      </c>
      <c r="AR38" s="652"/>
      <c r="AS38" s="652"/>
      <c r="AT38" s="652"/>
      <c r="AU38" s="652"/>
      <c r="AV38" s="652"/>
      <c r="AW38" s="652"/>
      <c r="AX38" s="652"/>
      <c r="AY38" s="653"/>
      <c r="AZ38" s="618">
        <v>168517</v>
      </c>
      <c r="BA38" s="619"/>
      <c r="BB38" s="619"/>
      <c r="BC38" s="619"/>
      <c r="BD38" s="631"/>
      <c r="BE38" s="631"/>
      <c r="BF38" s="654"/>
      <c r="BG38" s="615" t="s">
        <v>324</v>
      </c>
      <c r="BH38" s="616"/>
      <c r="BI38" s="616"/>
      <c r="BJ38" s="616"/>
      <c r="BK38" s="616"/>
      <c r="BL38" s="616"/>
      <c r="BM38" s="616"/>
      <c r="BN38" s="616"/>
      <c r="BO38" s="616"/>
      <c r="BP38" s="616"/>
      <c r="BQ38" s="616"/>
      <c r="BR38" s="616"/>
      <c r="BS38" s="616"/>
      <c r="BT38" s="616"/>
      <c r="BU38" s="617"/>
      <c r="BV38" s="618">
        <v>9962</v>
      </c>
      <c r="BW38" s="619"/>
      <c r="BX38" s="619"/>
      <c r="BY38" s="619"/>
      <c r="BZ38" s="619"/>
      <c r="CA38" s="619"/>
      <c r="CB38" s="655"/>
      <c r="CD38" s="615" t="s">
        <v>325</v>
      </c>
      <c r="CE38" s="616"/>
      <c r="CF38" s="616"/>
      <c r="CG38" s="616"/>
      <c r="CH38" s="616"/>
      <c r="CI38" s="616"/>
      <c r="CJ38" s="616"/>
      <c r="CK38" s="616"/>
      <c r="CL38" s="616"/>
      <c r="CM38" s="616"/>
      <c r="CN38" s="616"/>
      <c r="CO38" s="616"/>
      <c r="CP38" s="616"/>
      <c r="CQ38" s="617"/>
      <c r="CR38" s="618">
        <v>3264441</v>
      </c>
      <c r="CS38" s="619"/>
      <c r="CT38" s="619"/>
      <c r="CU38" s="619"/>
      <c r="CV38" s="619"/>
      <c r="CW38" s="619"/>
      <c r="CX38" s="619"/>
      <c r="CY38" s="620"/>
      <c r="CZ38" s="621">
        <v>6.6</v>
      </c>
      <c r="DA38" s="633"/>
      <c r="DB38" s="633"/>
      <c r="DC38" s="634"/>
      <c r="DD38" s="624">
        <v>2769913</v>
      </c>
      <c r="DE38" s="619"/>
      <c r="DF38" s="619"/>
      <c r="DG38" s="619"/>
      <c r="DH38" s="619"/>
      <c r="DI38" s="619"/>
      <c r="DJ38" s="619"/>
      <c r="DK38" s="620"/>
      <c r="DL38" s="624">
        <v>2525345</v>
      </c>
      <c r="DM38" s="619"/>
      <c r="DN38" s="619"/>
      <c r="DO38" s="619"/>
      <c r="DP38" s="619"/>
      <c r="DQ38" s="619"/>
      <c r="DR38" s="619"/>
      <c r="DS38" s="619"/>
      <c r="DT38" s="619"/>
      <c r="DU38" s="619"/>
      <c r="DV38" s="620"/>
      <c r="DW38" s="621">
        <v>9.3000000000000007</v>
      </c>
      <c r="DX38" s="633"/>
      <c r="DY38" s="633"/>
      <c r="DZ38" s="633"/>
      <c r="EA38" s="633"/>
      <c r="EB38" s="633"/>
      <c r="EC38" s="645"/>
    </row>
    <row r="39" spans="2:133" ht="11.25" customHeight="1" x14ac:dyDescent="0.2">
      <c r="B39" s="615" t="s">
        <v>326</v>
      </c>
      <c r="C39" s="616"/>
      <c r="D39" s="616"/>
      <c r="E39" s="616"/>
      <c r="F39" s="616"/>
      <c r="G39" s="616"/>
      <c r="H39" s="616"/>
      <c r="I39" s="616"/>
      <c r="J39" s="616"/>
      <c r="K39" s="616"/>
      <c r="L39" s="616"/>
      <c r="M39" s="616"/>
      <c r="N39" s="616"/>
      <c r="O39" s="616"/>
      <c r="P39" s="616"/>
      <c r="Q39" s="617"/>
      <c r="R39" s="618" t="s">
        <v>122</v>
      </c>
      <c r="S39" s="619"/>
      <c r="T39" s="619"/>
      <c r="U39" s="619"/>
      <c r="V39" s="619"/>
      <c r="W39" s="619"/>
      <c r="X39" s="619"/>
      <c r="Y39" s="620"/>
      <c r="Z39" s="656" t="s">
        <v>122</v>
      </c>
      <c r="AA39" s="656"/>
      <c r="AB39" s="656"/>
      <c r="AC39" s="656"/>
      <c r="AD39" s="657" t="s">
        <v>122</v>
      </c>
      <c r="AE39" s="657"/>
      <c r="AF39" s="657"/>
      <c r="AG39" s="657"/>
      <c r="AH39" s="657"/>
      <c r="AI39" s="657"/>
      <c r="AJ39" s="657"/>
      <c r="AK39" s="657"/>
      <c r="AL39" s="621" t="s">
        <v>122</v>
      </c>
      <c r="AM39" s="622"/>
      <c r="AN39" s="622"/>
      <c r="AO39" s="658"/>
      <c r="AQ39" s="651" t="s">
        <v>327</v>
      </c>
      <c r="AR39" s="652"/>
      <c r="AS39" s="652"/>
      <c r="AT39" s="652"/>
      <c r="AU39" s="652"/>
      <c r="AV39" s="652"/>
      <c r="AW39" s="652"/>
      <c r="AX39" s="652"/>
      <c r="AY39" s="653"/>
      <c r="AZ39" s="618">
        <v>128757</v>
      </c>
      <c r="BA39" s="619"/>
      <c r="BB39" s="619"/>
      <c r="BC39" s="619"/>
      <c r="BD39" s="631"/>
      <c r="BE39" s="631"/>
      <c r="BF39" s="654"/>
      <c r="BG39" s="615" t="s">
        <v>328</v>
      </c>
      <c r="BH39" s="616"/>
      <c r="BI39" s="616"/>
      <c r="BJ39" s="616"/>
      <c r="BK39" s="616"/>
      <c r="BL39" s="616"/>
      <c r="BM39" s="616"/>
      <c r="BN39" s="616"/>
      <c r="BO39" s="616"/>
      <c r="BP39" s="616"/>
      <c r="BQ39" s="616"/>
      <c r="BR39" s="616"/>
      <c r="BS39" s="616"/>
      <c r="BT39" s="616"/>
      <c r="BU39" s="617"/>
      <c r="BV39" s="618">
        <v>14916</v>
      </c>
      <c r="BW39" s="619"/>
      <c r="BX39" s="619"/>
      <c r="BY39" s="619"/>
      <c r="BZ39" s="619"/>
      <c r="CA39" s="619"/>
      <c r="CB39" s="655"/>
      <c r="CD39" s="615" t="s">
        <v>329</v>
      </c>
      <c r="CE39" s="616"/>
      <c r="CF39" s="616"/>
      <c r="CG39" s="616"/>
      <c r="CH39" s="616"/>
      <c r="CI39" s="616"/>
      <c r="CJ39" s="616"/>
      <c r="CK39" s="616"/>
      <c r="CL39" s="616"/>
      <c r="CM39" s="616"/>
      <c r="CN39" s="616"/>
      <c r="CO39" s="616"/>
      <c r="CP39" s="616"/>
      <c r="CQ39" s="617"/>
      <c r="CR39" s="618">
        <v>1613486</v>
      </c>
      <c r="CS39" s="631"/>
      <c r="CT39" s="631"/>
      <c r="CU39" s="631"/>
      <c r="CV39" s="631"/>
      <c r="CW39" s="631"/>
      <c r="CX39" s="631"/>
      <c r="CY39" s="632"/>
      <c r="CZ39" s="621">
        <v>3.3</v>
      </c>
      <c r="DA39" s="633"/>
      <c r="DB39" s="633"/>
      <c r="DC39" s="634"/>
      <c r="DD39" s="624">
        <v>1592249</v>
      </c>
      <c r="DE39" s="631"/>
      <c r="DF39" s="631"/>
      <c r="DG39" s="631"/>
      <c r="DH39" s="631"/>
      <c r="DI39" s="631"/>
      <c r="DJ39" s="631"/>
      <c r="DK39" s="632"/>
      <c r="DL39" s="624" t="s">
        <v>122</v>
      </c>
      <c r="DM39" s="631"/>
      <c r="DN39" s="631"/>
      <c r="DO39" s="631"/>
      <c r="DP39" s="631"/>
      <c r="DQ39" s="631"/>
      <c r="DR39" s="631"/>
      <c r="DS39" s="631"/>
      <c r="DT39" s="631"/>
      <c r="DU39" s="631"/>
      <c r="DV39" s="632"/>
      <c r="DW39" s="621" t="s">
        <v>122</v>
      </c>
      <c r="DX39" s="633"/>
      <c r="DY39" s="633"/>
      <c r="DZ39" s="633"/>
      <c r="EA39" s="633"/>
      <c r="EB39" s="633"/>
      <c r="EC39" s="645"/>
    </row>
    <row r="40" spans="2:133" ht="11.25" customHeight="1" x14ac:dyDescent="0.2">
      <c r="B40" s="615" t="s">
        <v>330</v>
      </c>
      <c r="C40" s="616"/>
      <c r="D40" s="616"/>
      <c r="E40" s="616"/>
      <c r="F40" s="616"/>
      <c r="G40" s="616"/>
      <c r="H40" s="616"/>
      <c r="I40" s="616"/>
      <c r="J40" s="616"/>
      <c r="K40" s="616"/>
      <c r="L40" s="616"/>
      <c r="M40" s="616"/>
      <c r="N40" s="616"/>
      <c r="O40" s="616"/>
      <c r="P40" s="616"/>
      <c r="Q40" s="617"/>
      <c r="R40" s="618" t="s">
        <v>122</v>
      </c>
      <c r="S40" s="619"/>
      <c r="T40" s="619"/>
      <c r="U40" s="619"/>
      <c r="V40" s="619"/>
      <c r="W40" s="619"/>
      <c r="X40" s="619"/>
      <c r="Y40" s="620"/>
      <c r="Z40" s="656" t="s">
        <v>122</v>
      </c>
      <c r="AA40" s="656"/>
      <c r="AB40" s="656"/>
      <c r="AC40" s="656"/>
      <c r="AD40" s="657" t="s">
        <v>122</v>
      </c>
      <c r="AE40" s="657"/>
      <c r="AF40" s="657"/>
      <c r="AG40" s="657"/>
      <c r="AH40" s="657"/>
      <c r="AI40" s="657"/>
      <c r="AJ40" s="657"/>
      <c r="AK40" s="657"/>
      <c r="AL40" s="621" t="s">
        <v>122</v>
      </c>
      <c r="AM40" s="622"/>
      <c r="AN40" s="622"/>
      <c r="AO40" s="658"/>
      <c r="AQ40" s="651" t="s">
        <v>331</v>
      </c>
      <c r="AR40" s="652"/>
      <c r="AS40" s="652"/>
      <c r="AT40" s="652"/>
      <c r="AU40" s="652"/>
      <c r="AV40" s="652"/>
      <c r="AW40" s="652"/>
      <c r="AX40" s="652"/>
      <c r="AY40" s="653"/>
      <c r="AZ40" s="618">
        <v>66984</v>
      </c>
      <c r="BA40" s="619"/>
      <c r="BB40" s="619"/>
      <c r="BC40" s="619"/>
      <c r="BD40" s="631"/>
      <c r="BE40" s="631"/>
      <c r="BF40" s="654"/>
      <c r="BG40" s="659" t="s">
        <v>332</v>
      </c>
      <c r="BH40" s="660"/>
      <c r="BI40" s="660"/>
      <c r="BJ40" s="660"/>
      <c r="BK40" s="660"/>
      <c r="BL40" s="205"/>
      <c r="BM40" s="616" t="s">
        <v>333</v>
      </c>
      <c r="BN40" s="616"/>
      <c r="BO40" s="616"/>
      <c r="BP40" s="616"/>
      <c r="BQ40" s="616"/>
      <c r="BR40" s="616"/>
      <c r="BS40" s="616"/>
      <c r="BT40" s="616"/>
      <c r="BU40" s="617"/>
      <c r="BV40" s="618">
        <v>105</v>
      </c>
      <c r="BW40" s="619"/>
      <c r="BX40" s="619"/>
      <c r="BY40" s="619"/>
      <c r="BZ40" s="619"/>
      <c r="CA40" s="619"/>
      <c r="CB40" s="655"/>
      <c r="CD40" s="615" t="s">
        <v>334</v>
      </c>
      <c r="CE40" s="616"/>
      <c r="CF40" s="616"/>
      <c r="CG40" s="616"/>
      <c r="CH40" s="616"/>
      <c r="CI40" s="616"/>
      <c r="CJ40" s="616"/>
      <c r="CK40" s="616"/>
      <c r="CL40" s="616"/>
      <c r="CM40" s="616"/>
      <c r="CN40" s="616"/>
      <c r="CO40" s="616"/>
      <c r="CP40" s="616"/>
      <c r="CQ40" s="617"/>
      <c r="CR40" s="618">
        <v>272544</v>
      </c>
      <c r="CS40" s="619"/>
      <c r="CT40" s="619"/>
      <c r="CU40" s="619"/>
      <c r="CV40" s="619"/>
      <c r="CW40" s="619"/>
      <c r="CX40" s="619"/>
      <c r="CY40" s="620"/>
      <c r="CZ40" s="621">
        <v>0.6</v>
      </c>
      <c r="DA40" s="633"/>
      <c r="DB40" s="633"/>
      <c r="DC40" s="634"/>
      <c r="DD40" s="624">
        <v>268964</v>
      </c>
      <c r="DE40" s="619"/>
      <c r="DF40" s="619"/>
      <c r="DG40" s="619"/>
      <c r="DH40" s="619"/>
      <c r="DI40" s="619"/>
      <c r="DJ40" s="619"/>
      <c r="DK40" s="620"/>
      <c r="DL40" s="624" t="s">
        <v>122</v>
      </c>
      <c r="DM40" s="619"/>
      <c r="DN40" s="619"/>
      <c r="DO40" s="619"/>
      <c r="DP40" s="619"/>
      <c r="DQ40" s="619"/>
      <c r="DR40" s="619"/>
      <c r="DS40" s="619"/>
      <c r="DT40" s="619"/>
      <c r="DU40" s="619"/>
      <c r="DV40" s="620"/>
      <c r="DW40" s="621" t="s">
        <v>122</v>
      </c>
      <c r="DX40" s="633"/>
      <c r="DY40" s="633"/>
      <c r="DZ40" s="633"/>
      <c r="EA40" s="633"/>
      <c r="EB40" s="633"/>
      <c r="EC40" s="645"/>
    </row>
    <row r="41" spans="2:133" ht="11.25" customHeight="1" x14ac:dyDescent="0.2">
      <c r="B41" s="599" t="s">
        <v>335</v>
      </c>
      <c r="C41" s="600"/>
      <c r="D41" s="600"/>
      <c r="E41" s="600"/>
      <c r="F41" s="600"/>
      <c r="G41" s="600"/>
      <c r="H41" s="600"/>
      <c r="I41" s="600"/>
      <c r="J41" s="600"/>
      <c r="K41" s="600"/>
      <c r="L41" s="600"/>
      <c r="M41" s="600"/>
      <c r="N41" s="600"/>
      <c r="O41" s="600"/>
      <c r="P41" s="600"/>
      <c r="Q41" s="601"/>
      <c r="R41" s="602">
        <v>51005966</v>
      </c>
      <c r="S41" s="643"/>
      <c r="T41" s="643"/>
      <c r="U41" s="643"/>
      <c r="V41" s="643"/>
      <c r="W41" s="643"/>
      <c r="X41" s="643"/>
      <c r="Y41" s="646"/>
      <c r="Z41" s="647">
        <v>100</v>
      </c>
      <c r="AA41" s="647"/>
      <c r="AB41" s="647"/>
      <c r="AC41" s="647"/>
      <c r="AD41" s="648">
        <v>27248550</v>
      </c>
      <c r="AE41" s="648"/>
      <c r="AF41" s="648"/>
      <c r="AG41" s="648"/>
      <c r="AH41" s="648"/>
      <c r="AI41" s="648"/>
      <c r="AJ41" s="648"/>
      <c r="AK41" s="648"/>
      <c r="AL41" s="605">
        <v>100</v>
      </c>
      <c r="AM41" s="649"/>
      <c r="AN41" s="649"/>
      <c r="AO41" s="650"/>
      <c r="AQ41" s="651" t="s">
        <v>336</v>
      </c>
      <c r="AR41" s="652"/>
      <c r="AS41" s="652"/>
      <c r="AT41" s="652"/>
      <c r="AU41" s="652"/>
      <c r="AV41" s="652"/>
      <c r="AW41" s="652"/>
      <c r="AX41" s="652"/>
      <c r="AY41" s="653"/>
      <c r="AZ41" s="618">
        <v>559992</v>
      </c>
      <c r="BA41" s="619"/>
      <c r="BB41" s="619"/>
      <c r="BC41" s="619"/>
      <c r="BD41" s="631"/>
      <c r="BE41" s="631"/>
      <c r="BF41" s="654"/>
      <c r="BG41" s="659"/>
      <c r="BH41" s="660"/>
      <c r="BI41" s="660"/>
      <c r="BJ41" s="660"/>
      <c r="BK41" s="660"/>
      <c r="BL41" s="205"/>
      <c r="BM41" s="616" t="s">
        <v>337</v>
      </c>
      <c r="BN41" s="616"/>
      <c r="BO41" s="616"/>
      <c r="BP41" s="616"/>
      <c r="BQ41" s="616"/>
      <c r="BR41" s="616"/>
      <c r="BS41" s="616"/>
      <c r="BT41" s="616"/>
      <c r="BU41" s="617"/>
      <c r="BV41" s="618" t="s">
        <v>122</v>
      </c>
      <c r="BW41" s="619"/>
      <c r="BX41" s="619"/>
      <c r="BY41" s="619"/>
      <c r="BZ41" s="619"/>
      <c r="CA41" s="619"/>
      <c r="CB41" s="655"/>
      <c r="CD41" s="615" t="s">
        <v>338</v>
      </c>
      <c r="CE41" s="616"/>
      <c r="CF41" s="616"/>
      <c r="CG41" s="616"/>
      <c r="CH41" s="616"/>
      <c r="CI41" s="616"/>
      <c r="CJ41" s="616"/>
      <c r="CK41" s="616"/>
      <c r="CL41" s="616"/>
      <c r="CM41" s="616"/>
      <c r="CN41" s="616"/>
      <c r="CO41" s="616"/>
      <c r="CP41" s="616"/>
      <c r="CQ41" s="617"/>
      <c r="CR41" s="618" t="s">
        <v>122</v>
      </c>
      <c r="CS41" s="631"/>
      <c r="CT41" s="631"/>
      <c r="CU41" s="631"/>
      <c r="CV41" s="631"/>
      <c r="CW41" s="631"/>
      <c r="CX41" s="631"/>
      <c r="CY41" s="632"/>
      <c r="CZ41" s="621" t="s">
        <v>122</v>
      </c>
      <c r="DA41" s="633"/>
      <c r="DB41" s="633"/>
      <c r="DC41" s="634"/>
      <c r="DD41" s="624" t="s">
        <v>122</v>
      </c>
      <c r="DE41" s="631"/>
      <c r="DF41" s="631"/>
      <c r="DG41" s="631"/>
      <c r="DH41" s="631"/>
      <c r="DI41" s="631"/>
      <c r="DJ41" s="631"/>
      <c r="DK41" s="632"/>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2">
      <c r="AQ42" s="663" t="s">
        <v>331</v>
      </c>
      <c r="AR42" s="664"/>
      <c r="AS42" s="664"/>
      <c r="AT42" s="664"/>
      <c r="AU42" s="664"/>
      <c r="AV42" s="664"/>
      <c r="AW42" s="664"/>
      <c r="AX42" s="664"/>
      <c r="AY42" s="665"/>
      <c r="AZ42" s="602">
        <v>2704449</v>
      </c>
      <c r="BA42" s="643"/>
      <c r="BB42" s="643"/>
      <c r="BC42" s="643"/>
      <c r="BD42" s="603"/>
      <c r="BE42" s="603"/>
      <c r="BF42" s="666"/>
      <c r="BG42" s="661"/>
      <c r="BH42" s="662"/>
      <c r="BI42" s="662"/>
      <c r="BJ42" s="662"/>
      <c r="BK42" s="662"/>
      <c r="BL42" s="206"/>
      <c r="BM42" s="600" t="s">
        <v>339</v>
      </c>
      <c r="BN42" s="600"/>
      <c r="BO42" s="600"/>
      <c r="BP42" s="600"/>
      <c r="BQ42" s="600"/>
      <c r="BR42" s="600"/>
      <c r="BS42" s="600"/>
      <c r="BT42" s="600"/>
      <c r="BU42" s="601"/>
      <c r="BV42" s="602">
        <v>403</v>
      </c>
      <c r="BW42" s="643"/>
      <c r="BX42" s="643"/>
      <c r="BY42" s="643"/>
      <c r="BZ42" s="643"/>
      <c r="CA42" s="643"/>
      <c r="CB42" s="644"/>
      <c r="CD42" s="615" t="s">
        <v>340</v>
      </c>
      <c r="CE42" s="616"/>
      <c r="CF42" s="616"/>
      <c r="CG42" s="616"/>
      <c r="CH42" s="616"/>
      <c r="CI42" s="616"/>
      <c r="CJ42" s="616"/>
      <c r="CK42" s="616"/>
      <c r="CL42" s="616"/>
      <c r="CM42" s="616"/>
      <c r="CN42" s="616"/>
      <c r="CO42" s="616"/>
      <c r="CP42" s="616"/>
      <c r="CQ42" s="617"/>
      <c r="CR42" s="618">
        <v>8861713</v>
      </c>
      <c r="CS42" s="631"/>
      <c r="CT42" s="631"/>
      <c r="CU42" s="631"/>
      <c r="CV42" s="631"/>
      <c r="CW42" s="631"/>
      <c r="CX42" s="631"/>
      <c r="CY42" s="632"/>
      <c r="CZ42" s="621">
        <v>18</v>
      </c>
      <c r="DA42" s="633"/>
      <c r="DB42" s="633"/>
      <c r="DC42" s="634"/>
      <c r="DD42" s="624">
        <v>1604029</v>
      </c>
      <c r="DE42" s="631"/>
      <c r="DF42" s="631"/>
      <c r="DG42" s="631"/>
      <c r="DH42" s="631"/>
      <c r="DI42" s="631"/>
      <c r="DJ42" s="631"/>
      <c r="DK42" s="632"/>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2">
      <c r="B43" s="196" t="s">
        <v>341</v>
      </c>
      <c r="CD43" s="615" t="s">
        <v>342</v>
      </c>
      <c r="CE43" s="616"/>
      <c r="CF43" s="616"/>
      <c r="CG43" s="616"/>
      <c r="CH43" s="616"/>
      <c r="CI43" s="616"/>
      <c r="CJ43" s="616"/>
      <c r="CK43" s="616"/>
      <c r="CL43" s="616"/>
      <c r="CM43" s="616"/>
      <c r="CN43" s="616"/>
      <c r="CO43" s="616"/>
      <c r="CP43" s="616"/>
      <c r="CQ43" s="617"/>
      <c r="CR43" s="618">
        <v>156981</v>
      </c>
      <c r="CS43" s="631"/>
      <c r="CT43" s="631"/>
      <c r="CU43" s="631"/>
      <c r="CV43" s="631"/>
      <c r="CW43" s="631"/>
      <c r="CX43" s="631"/>
      <c r="CY43" s="632"/>
      <c r="CZ43" s="621">
        <v>0.3</v>
      </c>
      <c r="DA43" s="633"/>
      <c r="DB43" s="633"/>
      <c r="DC43" s="634"/>
      <c r="DD43" s="624">
        <v>156981</v>
      </c>
      <c r="DE43" s="631"/>
      <c r="DF43" s="631"/>
      <c r="DG43" s="631"/>
      <c r="DH43" s="631"/>
      <c r="DI43" s="631"/>
      <c r="DJ43" s="631"/>
      <c r="DK43" s="632"/>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2">
      <c r="B44" s="635" t="s">
        <v>343</v>
      </c>
      <c r="C44" s="635"/>
      <c r="D44" s="635"/>
      <c r="E44" s="635"/>
      <c r="F44" s="635"/>
      <c r="G44" s="635"/>
      <c r="H44" s="635"/>
      <c r="I44" s="635"/>
      <c r="J44" s="635"/>
      <c r="K44" s="635"/>
      <c r="L44" s="635"/>
      <c r="M44" s="635"/>
      <c r="N44" s="635"/>
      <c r="O44" s="635"/>
      <c r="P44" s="635"/>
      <c r="Q44" s="635"/>
      <c r="R44" s="635"/>
      <c r="S44" s="635"/>
      <c r="T44" s="635"/>
      <c r="U44" s="635"/>
      <c r="V44" s="635"/>
      <c r="W44" s="635"/>
      <c r="X44" s="635"/>
      <c r="Y44" s="635"/>
      <c r="Z44" s="635"/>
      <c r="AA44" s="635"/>
      <c r="AB44" s="635"/>
      <c r="AC44" s="635"/>
      <c r="AD44" s="635"/>
      <c r="AE44" s="635"/>
      <c r="AF44" s="635"/>
      <c r="AG44" s="635"/>
      <c r="AH44" s="635"/>
      <c r="AI44" s="635"/>
      <c r="AJ44" s="635"/>
      <c r="AK44" s="635"/>
      <c r="AL44" s="635"/>
      <c r="AM44" s="635"/>
      <c r="AN44" s="635"/>
      <c r="AO44" s="635"/>
      <c r="AP44" s="635"/>
      <c r="AQ44" s="635"/>
      <c r="AR44" s="635"/>
      <c r="AS44" s="635"/>
      <c r="AT44" s="635"/>
      <c r="AU44" s="635"/>
      <c r="AV44" s="635"/>
      <c r="AW44" s="635"/>
      <c r="AX44" s="635"/>
      <c r="AY44" s="635"/>
      <c r="AZ44" s="635"/>
      <c r="BA44" s="635"/>
      <c r="BB44" s="635"/>
      <c r="BC44" s="635"/>
      <c r="BD44" s="635"/>
      <c r="BE44" s="635"/>
      <c r="BF44" s="635"/>
      <c r="BG44" s="635"/>
      <c r="BH44" s="635"/>
      <c r="BI44" s="635"/>
      <c r="BJ44" s="635"/>
      <c r="BK44" s="635"/>
      <c r="BL44" s="635"/>
      <c r="BM44" s="635"/>
      <c r="BN44" s="635"/>
      <c r="BO44" s="635"/>
      <c r="BP44" s="635"/>
      <c r="BQ44" s="635"/>
      <c r="BR44" s="635"/>
      <c r="BS44" s="635"/>
      <c r="BT44" s="635"/>
      <c r="BU44" s="635"/>
      <c r="BV44" s="635"/>
      <c r="BW44" s="635"/>
      <c r="BX44" s="635"/>
      <c r="BY44" s="635"/>
      <c r="BZ44" s="635"/>
      <c r="CA44" s="635"/>
      <c r="CB44" s="635"/>
      <c r="CC44" s="636"/>
      <c r="CD44" s="637" t="s">
        <v>292</v>
      </c>
      <c r="CE44" s="638"/>
      <c r="CF44" s="615" t="s">
        <v>344</v>
      </c>
      <c r="CG44" s="616"/>
      <c r="CH44" s="616"/>
      <c r="CI44" s="616"/>
      <c r="CJ44" s="616"/>
      <c r="CK44" s="616"/>
      <c r="CL44" s="616"/>
      <c r="CM44" s="616"/>
      <c r="CN44" s="616"/>
      <c r="CO44" s="616"/>
      <c r="CP44" s="616"/>
      <c r="CQ44" s="617"/>
      <c r="CR44" s="618">
        <v>8850791</v>
      </c>
      <c r="CS44" s="619"/>
      <c r="CT44" s="619"/>
      <c r="CU44" s="619"/>
      <c r="CV44" s="619"/>
      <c r="CW44" s="619"/>
      <c r="CX44" s="619"/>
      <c r="CY44" s="620"/>
      <c r="CZ44" s="621">
        <v>18</v>
      </c>
      <c r="DA44" s="622"/>
      <c r="DB44" s="622"/>
      <c r="DC44" s="623"/>
      <c r="DD44" s="624">
        <v>1593107</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2">
      <c r="B45" s="635" t="s">
        <v>345</v>
      </c>
      <c r="C45" s="635"/>
      <c r="D45" s="635"/>
      <c r="E45" s="635"/>
      <c r="F45" s="635"/>
      <c r="G45" s="635"/>
      <c r="H45" s="635"/>
      <c r="I45" s="635"/>
      <c r="J45" s="635"/>
      <c r="K45" s="635"/>
      <c r="L45" s="635"/>
      <c r="M45" s="635"/>
      <c r="N45" s="635"/>
      <c r="O45" s="635"/>
      <c r="P45" s="635"/>
      <c r="Q45" s="635"/>
      <c r="R45" s="635"/>
      <c r="S45" s="635"/>
      <c r="T45" s="635"/>
      <c r="U45" s="635"/>
      <c r="V45" s="635"/>
      <c r="W45" s="635"/>
      <c r="X45" s="635"/>
      <c r="Y45" s="635"/>
      <c r="Z45" s="635"/>
      <c r="AA45" s="635"/>
      <c r="AB45" s="635"/>
      <c r="AC45" s="635"/>
      <c r="AD45" s="635"/>
      <c r="AE45" s="635"/>
      <c r="AF45" s="635"/>
      <c r="AG45" s="635"/>
      <c r="AH45" s="635"/>
      <c r="AI45" s="635"/>
      <c r="AJ45" s="635"/>
      <c r="AK45" s="635"/>
      <c r="AL45" s="635"/>
      <c r="AM45" s="635"/>
      <c r="AN45" s="635"/>
      <c r="AO45" s="635"/>
      <c r="AP45" s="635"/>
      <c r="AQ45" s="635"/>
      <c r="AR45" s="635"/>
      <c r="AS45" s="635"/>
      <c r="AT45" s="635"/>
      <c r="AU45" s="635"/>
      <c r="AV45" s="635"/>
      <c r="AW45" s="635"/>
      <c r="AX45" s="635"/>
      <c r="AY45" s="635"/>
      <c r="AZ45" s="635"/>
      <c r="BA45" s="635"/>
      <c r="BB45" s="635"/>
      <c r="BC45" s="635"/>
      <c r="BD45" s="635"/>
      <c r="BE45" s="635"/>
      <c r="BF45" s="635"/>
      <c r="BG45" s="635"/>
      <c r="BH45" s="635"/>
      <c r="BI45" s="635"/>
      <c r="BJ45" s="635"/>
      <c r="BK45" s="635"/>
      <c r="BL45" s="635"/>
      <c r="BM45" s="635"/>
      <c r="BN45" s="635"/>
      <c r="BO45" s="635"/>
      <c r="BP45" s="635"/>
      <c r="BQ45" s="635"/>
      <c r="BR45" s="635"/>
      <c r="BS45" s="635"/>
      <c r="BT45" s="635"/>
      <c r="BU45" s="635"/>
      <c r="BV45" s="635"/>
      <c r="BW45" s="635"/>
      <c r="BX45" s="635"/>
      <c r="BY45" s="635"/>
      <c r="BZ45" s="635"/>
      <c r="CA45" s="635"/>
      <c r="CB45" s="635"/>
      <c r="CC45" s="636"/>
      <c r="CD45" s="639"/>
      <c r="CE45" s="640"/>
      <c r="CF45" s="615" t="s">
        <v>346</v>
      </c>
      <c r="CG45" s="616"/>
      <c r="CH45" s="616"/>
      <c r="CI45" s="616"/>
      <c r="CJ45" s="616"/>
      <c r="CK45" s="616"/>
      <c r="CL45" s="616"/>
      <c r="CM45" s="616"/>
      <c r="CN45" s="616"/>
      <c r="CO45" s="616"/>
      <c r="CP45" s="616"/>
      <c r="CQ45" s="617"/>
      <c r="CR45" s="618">
        <v>2859530</v>
      </c>
      <c r="CS45" s="631"/>
      <c r="CT45" s="631"/>
      <c r="CU45" s="631"/>
      <c r="CV45" s="631"/>
      <c r="CW45" s="631"/>
      <c r="CX45" s="631"/>
      <c r="CY45" s="632"/>
      <c r="CZ45" s="621">
        <v>5.8</v>
      </c>
      <c r="DA45" s="633"/>
      <c r="DB45" s="633"/>
      <c r="DC45" s="634"/>
      <c r="DD45" s="624">
        <v>227481</v>
      </c>
      <c r="DE45" s="631"/>
      <c r="DF45" s="631"/>
      <c r="DG45" s="631"/>
      <c r="DH45" s="631"/>
      <c r="DI45" s="631"/>
      <c r="DJ45" s="631"/>
      <c r="DK45" s="632"/>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2">
      <c r="B46" s="207"/>
      <c r="CD46" s="639"/>
      <c r="CE46" s="640"/>
      <c r="CF46" s="615" t="s">
        <v>347</v>
      </c>
      <c r="CG46" s="616"/>
      <c r="CH46" s="616"/>
      <c r="CI46" s="616"/>
      <c r="CJ46" s="616"/>
      <c r="CK46" s="616"/>
      <c r="CL46" s="616"/>
      <c r="CM46" s="616"/>
      <c r="CN46" s="616"/>
      <c r="CO46" s="616"/>
      <c r="CP46" s="616"/>
      <c r="CQ46" s="617"/>
      <c r="CR46" s="618">
        <v>5908921</v>
      </c>
      <c r="CS46" s="619"/>
      <c r="CT46" s="619"/>
      <c r="CU46" s="619"/>
      <c r="CV46" s="619"/>
      <c r="CW46" s="619"/>
      <c r="CX46" s="619"/>
      <c r="CY46" s="620"/>
      <c r="CZ46" s="621">
        <v>12</v>
      </c>
      <c r="DA46" s="622"/>
      <c r="DB46" s="622"/>
      <c r="DC46" s="623"/>
      <c r="DD46" s="624">
        <v>1288536</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2">
      <c r="B47" s="207"/>
      <c r="CD47" s="639"/>
      <c r="CE47" s="640"/>
      <c r="CF47" s="615" t="s">
        <v>348</v>
      </c>
      <c r="CG47" s="616"/>
      <c r="CH47" s="616"/>
      <c r="CI47" s="616"/>
      <c r="CJ47" s="616"/>
      <c r="CK47" s="616"/>
      <c r="CL47" s="616"/>
      <c r="CM47" s="616"/>
      <c r="CN47" s="616"/>
      <c r="CO47" s="616"/>
      <c r="CP47" s="616"/>
      <c r="CQ47" s="617"/>
      <c r="CR47" s="618">
        <v>10922</v>
      </c>
      <c r="CS47" s="631"/>
      <c r="CT47" s="631"/>
      <c r="CU47" s="631"/>
      <c r="CV47" s="631"/>
      <c r="CW47" s="631"/>
      <c r="CX47" s="631"/>
      <c r="CY47" s="632"/>
      <c r="CZ47" s="621">
        <v>0</v>
      </c>
      <c r="DA47" s="633"/>
      <c r="DB47" s="633"/>
      <c r="DC47" s="634"/>
      <c r="DD47" s="624">
        <v>10922</v>
      </c>
      <c r="DE47" s="631"/>
      <c r="DF47" s="631"/>
      <c r="DG47" s="631"/>
      <c r="DH47" s="631"/>
      <c r="DI47" s="631"/>
      <c r="DJ47" s="631"/>
      <c r="DK47" s="632"/>
      <c r="DL47" s="625"/>
      <c r="DM47" s="626"/>
      <c r="DN47" s="626"/>
      <c r="DO47" s="626"/>
      <c r="DP47" s="626"/>
      <c r="DQ47" s="626"/>
      <c r="DR47" s="626"/>
      <c r="DS47" s="626"/>
      <c r="DT47" s="626"/>
      <c r="DU47" s="626"/>
      <c r="DV47" s="627"/>
      <c r="DW47" s="628"/>
      <c r="DX47" s="629"/>
      <c r="DY47" s="629"/>
      <c r="DZ47" s="629"/>
      <c r="EA47" s="629"/>
      <c r="EB47" s="629"/>
      <c r="EC47" s="630"/>
    </row>
    <row r="48" spans="2:133" ht="10.8" x14ac:dyDescent="0.2">
      <c r="B48" s="207"/>
      <c r="CD48" s="641"/>
      <c r="CE48" s="642"/>
      <c r="CF48" s="615" t="s">
        <v>349</v>
      </c>
      <c r="CG48" s="616"/>
      <c r="CH48" s="616"/>
      <c r="CI48" s="616"/>
      <c r="CJ48" s="616"/>
      <c r="CK48" s="616"/>
      <c r="CL48" s="616"/>
      <c r="CM48" s="616"/>
      <c r="CN48" s="616"/>
      <c r="CO48" s="616"/>
      <c r="CP48" s="616"/>
      <c r="CQ48" s="617"/>
      <c r="CR48" s="618" t="s">
        <v>122</v>
      </c>
      <c r="CS48" s="619"/>
      <c r="CT48" s="619"/>
      <c r="CU48" s="619"/>
      <c r="CV48" s="619"/>
      <c r="CW48" s="619"/>
      <c r="CX48" s="619"/>
      <c r="CY48" s="620"/>
      <c r="CZ48" s="621" t="s">
        <v>122</v>
      </c>
      <c r="DA48" s="622"/>
      <c r="DB48" s="622"/>
      <c r="DC48" s="623"/>
      <c r="DD48" s="624" t="s">
        <v>122</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2:133" ht="11.25" customHeight="1" x14ac:dyDescent="0.2">
      <c r="B49" s="207"/>
      <c r="CD49" s="599" t="s">
        <v>350</v>
      </c>
      <c r="CE49" s="600"/>
      <c r="CF49" s="600"/>
      <c r="CG49" s="600"/>
      <c r="CH49" s="600"/>
      <c r="CI49" s="600"/>
      <c r="CJ49" s="600"/>
      <c r="CK49" s="600"/>
      <c r="CL49" s="600"/>
      <c r="CM49" s="600"/>
      <c r="CN49" s="600"/>
      <c r="CO49" s="600"/>
      <c r="CP49" s="600"/>
      <c r="CQ49" s="601"/>
      <c r="CR49" s="602">
        <v>49163482</v>
      </c>
      <c r="CS49" s="603"/>
      <c r="CT49" s="603"/>
      <c r="CU49" s="603"/>
      <c r="CV49" s="603"/>
      <c r="CW49" s="603"/>
      <c r="CX49" s="603"/>
      <c r="CY49" s="604"/>
      <c r="CZ49" s="605">
        <v>100</v>
      </c>
      <c r="DA49" s="606"/>
      <c r="DB49" s="606"/>
      <c r="DC49" s="607"/>
      <c r="DD49" s="608">
        <v>32263922</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sheetData>
  <sheetProtection algorithmName="SHA-512" hashValue="zXnauVbuEoRTpiSbep5VoA/PMUixY2vpl9ppJqmj1tANrsjR10y2JBId5l2lBHI69LKfHANoTFeKV4fOG3N7Dw==" saltValue="2bPP8dLanTI5kE/VsCAIK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CW12" sqref="CW12:DA12"/>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1" t="s">
        <v>352</v>
      </c>
      <c r="DK2" s="1092"/>
      <c r="DL2" s="1092"/>
      <c r="DM2" s="1092"/>
      <c r="DN2" s="1092"/>
      <c r="DO2" s="1093"/>
      <c r="DP2" s="210"/>
      <c r="DQ2" s="1091" t="s">
        <v>353</v>
      </c>
      <c r="DR2" s="1092"/>
      <c r="DS2" s="1092"/>
      <c r="DT2" s="1092"/>
      <c r="DU2" s="1092"/>
      <c r="DV2" s="1092"/>
      <c r="DW2" s="1092"/>
      <c r="DX2" s="1092"/>
      <c r="DY2" s="1092"/>
      <c r="DZ2" s="1093"/>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14"/>
      <c r="BA4" s="214"/>
      <c r="BB4" s="214"/>
      <c r="BC4" s="214"/>
      <c r="BD4" s="214"/>
      <c r="BE4" s="215"/>
      <c r="BF4" s="215"/>
      <c r="BG4" s="215"/>
      <c r="BH4" s="215"/>
      <c r="BI4" s="215"/>
      <c r="BJ4" s="215"/>
      <c r="BK4" s="215"/>
      <c r="BL4" s="215"/>
      <c r="BM4" s="215"/>
      <c r="BN4" s="215"/>
      <c r="BO4" s="215"/>
      <c r="BP4" s="215"/>
      <c r="BQ4" s="727" t="s">
        <v>355</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6"/>
    </row>
    <row r="5" spans="1:131" s="217"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14"/>
      <c r="BA5" s="214"/>
      <c r="BB5" s="214"/>
      <c r="BC5" s="214"/>
      <c r="BD5" s="214"/>
      <c r="BE5" s="215"/>
      <c r="BF5" s="215"/>
      <c r="BG5" s="215"/>
      <c r="BH5" s="215"/>
      <c r="BI5" s="215"/>
      <c r="BJ5" s="215"/>
      <c r="BK5" s="215"/>
      <c r="BL5" s="215"/>
      <c r="BM5" s="215"/>
      <c r="BN5" s="215"/>
      <c r="BO5" s="215"/>
      <c r="BP5" s="215"/>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16"/>
    </row>
    <row r="6" spans="1:131" s="217"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14"/>
      <c r="BA6" s="214"/>
      <c r="BB6" s="214"/>
      <c r="BC6" s="214"/>
      <c r="BD6" s="214"/>
      <c r="BE6" s="215"/>
      <c r="BF6" s="215"/>
      <c r="BG6" s="215"/>
      <c r="BH6" s="215"/>
      <c r="BI6" s="215"/>
      <c r="BJ6" s="215"/>
      <c r="BK6" s="215"/>
      <c r="BL6" s="215"/>
      <c r="BM6" s="215"/>
      <c r="BN6" s="215"/>
      <c r="BO6" s="215"/>
      <c r="BP6" s="215"/>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16"/>
    </row>
    <row r="7" spans="1:131" s="217" customFormat="1" ht="26.25" customHeight="1" thickTop="1" x14ac:dyDescent="0.2">
      <c r="A7" s="218">
        <v>1</v>
      </c>
      <c r="B7" s="1047" t="s">
        <v>373</v>
      </c>
      <c r="C7" s="1048"/>
      <c r="D7" s="1048"/>
      <c r="E7" s="1048"/>
      <c r="F7" s="1048"/>
      <c r="G7" s="1048"/>
      <c r="H7" s="1048"/>
      <c r="I7" s="1048"/>
      <c r="J7" s="1048"/>
      <c r="K7" s="1048"/>
      <c r="L7" s="1048"/>
      <c r="M7" s="1048"/>
      <c r="N7" s="1048"/>
      <c r="O7" s="1048"/>
      <c r="P7" s="1049"/>
      <c r="Q7" s="1102">
        <v>50937</v>
      </c>
      <c r="R7" s="1103"/>
      <c r="S7" s="1103"/>
      <c r="T7" s="1103"/>
      <c r="U7" s="1103"/>
      <c r="V7" s="1103">
        <v>49095</v>
      </c>
      <c r="W7" s="1103"/>
      <c r="X7" s="1103"/>
      <c r="Y7" s="1103"/>
      <c r="Z7" s="1103"/>
      <c r="AA7" s="1103">
        <v>1842</v>
      </c>
      <c r="AB7" s="1103"/>
      <c r="AC7" s="1103"/>
      <c r="AD7" s="1103"/>
      <c r="AE7" s="1104"/>
      <c r="AF7" s="1105">
        <v>1554</v>
      </c>
      <c r="AG7" s="1106"/>
      <c r="AH7" s="1106"/>
      <c r="AI7" s="1106"/>
      <c r="AJ7" s="1107"/>
      <c r="AK7" s="1108">
        <v>145</v>
      </c>
      <c r="AL7" s="1109"/>
      <c r="AM7" s="1109"/>
      <c r="AN7" s="1109"/>
      <c r="AO7" s="1109"/>
      <c r="AP7" s="1109">
        <v>45722</v>
      </c>
      <c r="AQ7" s="1109"/>
      <c r="AR7" s="1109"/>
      <c r="AS7" s="1109"/>
      <c r="AT7" s="1109"/>
      <c r="AU7" s="1110"/>
      <c r="AV7" s="1110"/>
      <c r="AW7" s="1110"/>
      <c r="AX7" s="1110"/>
      <c r="AY7" s="1111"/>
      <c r="AZ7" s="214"/>
      <c r="BA7" s="214"/>
      <c r="BB7" s="214"/>
      <c r="BC7" s="214"/>
      <c r="BD7" s="214"/>
      <c r="BE7" s="215"/>
      <c r="BF7" s="215"/>
      <c r="BG7" s="215"/>
      <c r="BH7" s="215"/>
      <c r="BI7" s="215"/>
      <c r="BJ7" s="215"/>
      <c r="BK7" s="215"/>
      <c r="BL7" s="215"/>
      <c r="BM7" s="215"/>
      <c r="BN7" s="215"/>
      <c r="BO7" s="215"/>
      <c r="BP7" s="215"/>
      <c r="BQ7" s="218">
        <v>1</v>
      </c>
      <c r="BR7" s="219"/>
      <c r="BS7" s="1099" t="s">
        <v>560</v>
      </c>
      <c r="BT7" s="1100"/>
      <c r="BU7" s="1100"/>
      <c r="BV7" s="1100"/>
      <c r="BW7" s="1100"/>
      <c r="BX7" s="1100"/>
      <c r="BY7" s="1100"/>
      <c r="BZ7" s="1100"/>
      <c r="CA7" s="1100"/>
      <c r="CB7" s="1100"/>
      <c r="CC7" s="1100"/>
      <c r="CD7" s="1100"/>
      <c r="CE7" s="1100"/>
      <c r="CF7" s="1100"/>
      <c r="CG7" s="1112"/>
      <c r="CH7" s="1096">
        <v>-13</v>
      </c>
      <c r="CI7" s="1097"/>
      <c r="CJ7" s="1097"/>
      <c r="CK7" s="1097"/>
      <c r="CL7" s="1098"/>
      <c r="CM7" s="1096">
        <v>113</v>
      </c>
      <c r="CN7" s="1097"/>
      <c r="CO7" s="1097"/>
      <c r="CP7" s="1097"/>
      <c r="CQ7" s="1098"/>
      <c r="CR7" s="1096">
        <v>238</v>
      </c>
      <c r="CS7" s="1097"/>
      <c r="CT7" s="1097"/>
      <c r="CU7" s="1097"/>
      <c r="CV7" s="1098"/>
      <c r="CW7" s="1096" t="s">
        <v>569</v>
      </c>
      <c r="CX7" s="1097"/>
      <c r="CY7" s="1097"/>
      <c r="CZ7" s="1097"/>
      <c r="DA7" s="1098"/>
      <c r="DB7" s="1096" t="s">
        <v>568</v>
      </c>
      <c r="DC7" s="1097"/>
      <c r="DD7" s="1097"/>
      <c r="DE7" s="1097"/>
      <c r="DF7" s="1098"/>
      <c r="DG7" s="1096" t="s">
        <v>568</v>
      </c>
      <c r="DH7" s="1097"/>
      <c r="DI7" s="1097"/>
      <c r="DJ7" s="1097"/>
      <c r="DK7" s="1098"/>
      <c r="DL7" s="1096" t="s">
        <v>568</v>
      </c>
      <c r="DM7" s="1097"/>
      <c r="DN7" s="1097"/>
      <c r="DO7" s="1097"/>
      <c r="DP7" s="1098"/>
      <c r="DQ7" s="1096" t="s">
        <v>568</v>
      </c>
      <c r="DR7" s="1097"/>
      <c r="DS7" s="1097"/>
      <c r="DT7" s="1097"/>
      <c r="DU7" s="1098"/>
      <c r="DV7" s="1099"/>
      <c r="DW7" s="1100"/>
      <c r="DX7" s="1100"/>
      <c r="DY7" s="1100"/>
      <c r="DZ7" s="1101"/>
      <c r="EA7" s="216"/>
    </row>
    <row r="8" spans="1:131" s="217" customFormat="1" ht="26.25" customHeight="1" x14ac:dyDescent="0.2">
      <c r="A8" s="220">
        <v>2</v>
      </c>
      <c r="B8" s="1030" t="s">
        <v>374</v>
      </c>
      <c r="C8" s="1031"/>
      <c r="D8" s="1031"/>
      <c r="E8" s="1031"/>
      <c r="F8" s="1031"/>
      <c r="G8" s="1031"/>
      <c r="H8" s="1031"/>
      <c r="I8" s="1031"/>
      <c r="J8" s="1031"/>
      <c r="K8" s="1031"/>
      <c r="L8" s="1031"/>
      <c r="M8" s="1031"/>
      <c r="N8" s="1031"/>
      <c r="O8" s="1031"/>
      <c r="P8" s="1032"/>
      <c r="Q8" s="1038">
        <v>76</v>
      </c>
      <c r="R8" s="1039"/>
      <c r="S8" s="1039"/>
      <c r="T8" s="1039"/>
      <c r="U8" s="1039"/>
      <c r="V8" s="1039">
        <v>76</v>
      </c>
      <c r="W8" s="1039"/>
      <c r="X8" s="1039"/>
      <c r="Y8" s="1039"/>
      <c r="Z8" s="1039"/>
      <c r="AA8" s="1039">
        <v>0</v>
      </c>
      <c r="AB8" s="1039"/>
      <c r="AC8" s="1039"/>
      <c r="AD8" s="1039"/>
      <c r="AE8" s="1040"/>
      <c r="AF8" s="1035">
        <v>0</v>
      </c>
      <c r="AG8" s="1036"/>
      <c r="AH8" s="1036"/>
      <c r="AI8" s="1036"/>
      <c r="AJ8" s="1037"/>
      <c r="AK8" s="1080">
        <v>7</v>
      </c>
      <c r="AL8" s="1081"/>
      <c r="AM8" s="1081"/>
      <c r="AN8" s="1081"/>
      <c r="AO8" s="1081"/>
      <c r="AP8" s="1081" t="s">
        <v>487</v>
      </c>
      <c r="AQ8" s="1081"/>
      <c r="AR8" s="1081"/>
      <c r="AS8" s="1081"/>
      <c r="AT8" s="1081"/>
      <c r="AU8" s="1082"/>
      <c r="AV8" s="1082"/>
      <c r="AW8" s="1082"/>
      <c r="AX8" s="1082"/>
      <c r="AY8" s="1083"/>
      <c r="AZ8" s="214"/>
      <c r="BA8" s="214"/>
      <c r="BB8" s="214"/>
      <c r="BC8" s="214"/>
      <c r="BD8" s="214"/>
      <c r="BE8" s="215"/>
      <c r="BF8" s="215"/>
      <c r="BG8" s="215"/>
      <c r="BH8" s="215"/>
      <c r="BI8" s="215"/>
      <c r="BJ8" s="215"/>
      <c r="BK8" s="215"/>
      <c r="BL8" s="215"/>
      <c r="BM8" s="215"/>
      <c r="BN8" s="215"/>
      <c r="BO8" s="215"/>
      <c r="BP8" s="215"/>
      <c r="BQ8" s="220">
        <v>2</v>
      </c>
      <c r="BR8" s="221"/>
      <c r="BS8" s="992" t="s">
        <v>561</v>
      </c>
      <c r="BT8" s="993"/>
      <c r="BU8" s="993"/>
      <c r="BV8" s="993"/>
      <c r="BW8" s="993"/>
      <c r="BX8" s="993"/>
      <c r="BY8" s="993"/>
      <c r="BZ8" s="993"/>
      <c r="CA8" s="993"/>
      <c r="CB8" s="993"/>
      <c r="CC8" s="993"/>
      <c r="CD8" s="993"/>
      <c r="CE8" s="993"/>
      <c r="CF8" s="993"/>
      <c r="CG8" s="1014"/>
      <c r="CH8" s="989">
        <v>-3</v>
      </c>
      <c r="CI8" s="990"/>
      <c r="CJ8" s="990"/>
      <c r="CK8" s="990"/>
      <c r="CL8" s="991"/>
      <c r="CM8" s="989">
        <v>68</v>
      </c>
      <c r="CN8" s="990"/>
      <c r="CO8" s="990"/>
      <c r="CP8" s="990"/>
      <c r="CQ8" s="991"/>
      <c r="CR8" s="989">
        <v>15</v>
      </c>
      <c r="CS8" s="990"/>
      <c r="CT8" s="990"/>
      <c r="CU8" s="990"/>
      <c r="CV8" s="991"/>
      <c r="CW8" s="989">
        <v>30</v>
      </c>
      <c r="CX8" s="990"/>
      <c r="CY8" s="990"/>
      <c r="CZ8" s="990"/>
      <c r="DA8" s="991"/>
      <c r="DB8" s="989" t="s">
        <v>568</v>
      </c>
      <c r="DC8" s="990"/>
      <c r="DD8" s="990"/>
      <c r="DE8" s="990"/>
      <c r="DF8" s="991"/>
      <c r="DG8" s="989" t="s">
        <v>568</v>
      </c>
      <c r="DH8" s="990"/>
      <c r="DI8" s="990"/>
      <c r="DJ8" s="990"/>
      <c r="DK8" s="991"/>
      <c r="DL8" s="989" t="s">
        <v>568</v>
      </c>
      <c r="DM8" s="990"/>
      <c r="DN8" s="990"/>
      <c r="DO8" s="990"/>
      <c r="DP8" s="991"/>
      <c r="DQ8" s="989" t="s">
        <v>568</v>
      </c>
      <c r="DR8" s="990"/>
      <c r="DS8" s="990"/>
      <c r="DT8" s="990"/>
      <c r="DU8" s="991"/>
      <c r="DV8" s="992"/>
      <c r="DW8" s="993"/>
      <c r="DX8" s="993"/>
      <c r="DY8" s="993"/>
      <c r="DZ8" s="994"/>
      <c r="EA8" s="216"/>
    </row>
    <row r="9" spans="1:131" s="217" customFormat="1" ht="26.25" customHeight="1" x14ac:dyDescent="0.2">
      <c r="A9" s="220">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14"/>
      <c r="BA9" s="214"/>
      <c r="BB9" s="214"/>
      <c r="BC9" s="214"/>
      <c r="BD9" s="214"/>
      <c r="BE9" s="215"/>
      <c r="BF9" s="215"/>
      <c r="BG9" s="215"/>
      <c r="BH9" s="215"/>
      <c r="BI9" s="215"/>
      <c r="BJ9" s="215"/>
      <c r="BK9" s="215"/>
      <c r="BL9" s="215"/>
      <c r="BM9" s="215"/>
      <c r="BN9" s="215"/>
      <c r="BO9" s="215"/>
      <c r="BP9" s="215"/>
      <c r="BQ9" s="220">
        <v>3</v>
      </c>
      <c r="BR9" s="221"/>
      <c r="BS9" s="992" t="s">
        <v>562</v>
      </c>
      <c r="BT9" s="993"/>
      <c r="BU9" s="993"/>
      <c r="BV9" s="993"/>
      <c r="BW9" s="993"/>
      <c r="BX9" s="993"/>
      <c r="BY9" s="993"/>
      <c r="BZ9" s="993"/>
      <c r="CA9" s="993"/>
      <c r="CB9" s="993"/>
      <c r="CC9" s="993"/>
      <c r="CD9" s="993"/>
      <c r="CE9" s="993"/>
      <c r="CF9" s="993"/>
      <c r="CG9" s="1014"/>
      <c r="CH9" s="989">
        <v>0</v>
      </c>
      <c r="CI9" s="990"/>
      <c r="CJ9" s="990"/>
      <c r="CK9" s="990"/>
      <c r="CL9" s="991"/>
      <c r="CM9" s="989">
        <v>110</v>
      </c>
      <c r="CN9" s="990"/>
      <c r="CO9" s="990"/>
      <c r="CP9" s="990"/>
      <c r="CQ9" s="991"/>
      <c r="CR9" s="989">
        <v>50</v>
      </c>
      <c r="CS9" s="990"/>
      <c r="CT9" s="990"/>
      <c r="CU9" s="990"/>
      <c r="CV9" s="991"/>
      <c r="CW9" s="989" t="s">
        <v>569</v>
      </c>
      <c r="CX9" s="990"/>
      <c r="CY9" s="990"/>
      <c r="CZ9" s="990"/>
      <c r="DA9" s="991"/>
      <c r="DB9" s="989" t="s">
        <v>568</v>
      </c>
      <c r="DC9" s="990"/>
      <c r="DD9" s="990"/>
      <c r="DE9" s="990"/>
      <c r="DF9" s="991"/>
      <c r="DG9" s="989" t="s">
        <v>568</v>
      </c>
      <c r="DH9" s="990"/>
      <c r="DI9" s="990"/>
      <c r="DJ9" s="990"/>
      <c r="DK9" s="991"/>
      <c r="DL9" s="989" t="s">
        <v>568</v>
      </c>
      <c r="DM9" s="990"/>
      <c r="DN9" s="990"/>
      <c r="DO9" s="990"/>
      <c r="DP9" s="991"/>
      <c r="DQ9" s="989" t="s">
        <v>568</v>
      </c>
      <c r="DR9" s="990"/>
      <c r="DS9" s="990"/>
      <c r="DT9" s="990"/>
      <c r="DU9" s="991"/>
      <c r="DV9" s="992"/>
      <c r="DW9" s="993"/>
      <c r="DX9" s="993"/>
      <c r="DY9" s="993"/>
      <c r="DZ9" s="994"/>
      <c r="EA9" s="216"/>
    </row>
    <row r="10" spans="1:131" s="217" customFormat="1" ht="26.25" customHeight="1" x14ac:dyDescent="0.2">
      <c r="A10" s="220">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14"/>
      <c r="BA10" s="214"/>
      <c r="BB10" s="214"/>
      <c r="BC10" s="214"/>
      <c r="BD10" s="214"/>
      <c r="BE10" s="215"/>
      <c r="BF10" s="215"/>
      <c r="BG10" s="215"/>
      <c r="BH10" s="215"/>
      <c r="BI10" s="215"/>
      <c r="BJ10" s="215"/>
      <c r="BK10" s="215"/>
      <c r="BL10" s="215"/>
      <c r="BM10" s="215"/>
      <c r="BN10" s="215"/>
      <c r="BO10" s="215"/>
      <c r="BP10" s="215"/>
      <c r="BQ10" s="220">
        <v>4</v>
      </c>
      <c r="BR10" s="221"/>
      <c r="BS10" s="992" t="s">
        <v>563</v>
      </c>
      <c r="BT10" s="993"/>
      <c r="BU10" s="993"/>
      <c r="BV10" s="993"/>
      <c r="BW10" s="993"/>
      <c r="BX10" s="993"/>
      <c r="BY10" s="993"/>
      <c r="BZ10" s="993"/>
      <c r="CA10" s="993"/>
      <c r="CB10" s="993"/>
      <c r="CC10" s="993"/>
      <c r="CD10" s="993"/>
      <c r="CE10" s="993"/>
      <c r="CF10" s="993"/>
      <c r="CG10" s="1014"/>
      <c r="CH10" s="989">
        <v>0</v>
      </c>
      <c r="CI10" s="990"/>
      <c r="CJ10" s="990"/>
      <c r="CK10" s="990"/>
      <c r="CL10" s="991"/>
      <c r="CM10" s="989">
        <v>49</v>
      </c>
      <c r="CN10" s="990"/>
      <c r="CO10" s="990"/>
      <c r="CP10" s="990"/>
      <c r="CQ10" s="991"/>
      <c r="CR10" s="989">
        <v>30</v>
      </c>
      <c r="CS10" s="990"/>
      <c r="CT10" s="990"/>
      <c r="CU10" s="990"/>
      <c r="CV10" s="991"/>
      <c r="CW10" s="989" t="s">
        <v>569</v>
      </c>
      <c r="CX10" s="990"/>
      <c r="CY10" s="990"/>
      <c r="CZ10" s="990"/>
      <c r="DA10" s="991"/>
      <c r="DB10" s="989" t="s">
        <v>568</v>
      </c>
      <c r="DC10" s="990"/>
      <c r="DD10" s="990"/>
      <c r="DE10" s="990"/>
      <c r="DF10" s="991"/>
      <c r="DG10" s="989" t="s">
        <v>568</v>
      </c>
      <c r="DH10" s="990"/>
      <c r="DI10" s="990"/>
      <c r="DJ10" s="990"/>
      <c r="DK10" s="991"/>
      <c r="DL10" s="989" t="s">
        <v>568</v>
      </c>
      <c r="DM10" s="990"/>
      <c r="DN10" s="990"/>
      <c r="DO10" s="990"/>
      <c r="DP10" s="991"/>
      <c r="DQ10" s="989" t="s">
        <v>568</v>
      </c>
      <c r="DR10" s="990"/>
      <c r="DS10" s="990"/>
      <c r="DT10" s="990"/>
      <c r="DU10" s="991"/>
      <c r="DV10" s="992"/>
      <c r="DW10" s="993"/>
      <c r="DX10" s="993"/>
      <c r="DY10" s="993"/>
      <c r="DZ10" s="994"/>
      <c r="EA10" s="216"/>
    </row>
    <row r="11" spans="1:131" s="217" customFormat="1" ht="26.25" customHeight="1" x14ac:dyDescent="0.2">
      <c r="A11" s="220">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14"/>
      <c r="BA11" s="214"/>
      <c r="BB11" s="214"/>
      <c r="BC11" s="214"/>
      <c r="BD11" s="214"/>
      <c r="BE11" s="215"/>
      <c r="BF11" s="215"/>
      <c r="BG11" s="215"/>
      <c r="BH11" s="215"/>
      <c r="BI11" s="215"/>
      <c r="BJ11" s="215"/>
      <c r="BK11" s="215"/>
      <c r="BL11" s="215"/>
      <c r="BM11" s="215"/>
      <c r="BN11" s="215"/>
      <c r="BO11" s="215"/>
      <c r="BP11" s="215"/>
      <c r="BQ11" s="220">
        <v>5</v>
      </c>
      <c r="BR11" s="221"/>
      <c r="BS11" s="992" t="s">
        <v>564</v>
      </c>
      <c r="BT11" s="993"/>
      <c r="BU11" s="993"/>
      <c r="BV11" s="993"/>
      <c r="BW11" s="993"/>
      <c r="BX11" s="993"/>
      <c r="BY11" s="993"/>
      <c r="BZ11" s="993"/>
      <c r="CA11" s="993"/>
      <c r="CB11" s="993"/>
      <c r="CC11" s="993"/>
      <c r="CD11" s="993"/>
      <c r="CE11" s="993"/>
      <c r="CF11" s="993"/>
      <c r="CG11" s="1014"/>
      <c r="CH11" s="989">
        <v>-2</v>
      </c>
      <c r="CI11" s="990"/>
      <c r="CJ11" s="990"/>
      <c r="CK11" s="990"/>
      <c r="CL11" s="991"/>
      <c r="CM11" s="989">
        <v>80</v>
      </c>
      <c r="CN11" s="990"/>
      <c r="CO11" s="990"/>
      <c r="CP11" s="990"/>
      <c r="CQ11" s="991"/>
      <c r="CR11" s="989">
        <v>75</v>
      </c>
      <c r="CS11" s="990"/>
      <c r="CT11" s="990"/>
      <c r="CU11" s="990"/>
      <c r="CV11" s="991"/>
      <c r="CW11" s="989">
        <v>13</v>
      </c>
      <c r="CX11" s="990"/>
      <c r="CY11" s="990"/>
      <c r="CZ11" s="990"/>
      <c r="DA11" s="991"/>
      <c r="DB11" s="989" t="s">
        <v>568</v>
      </c>
      <c r="DC11" s="990"/>
      <c r="DD11" s="990"/>
      <c r="DE11" s="990"/>
      <c r="DF11" s="991"/>
      <c r="DG11" s="989" t="s">
        <v>568</v>
      </c>
      <c r="DH11" s="990"/>
      <c r="DI11" s="990"/>
      <c r="DJ11" s="990"/>
      <c r="DK11" s="991"/>
      <c r="DL11" s="989" t="s">
        <v>568</v>
      </c>
      <c r="DM11" s="990"/>
      <c r="DN11" s="990"/>
      <c r="DO11" s="990"/>
      <c r="DP11" s="991"/>
      <c r="DQ11" s="989" t="s">
        <v>568</v>
      </c>
      <c r="DR11" s="990"/>
      <c r="DS11" s="990"/>
      <c r="DT11" s="990"/>
      <c r="DU11" s="991"/>
      <c r="DV11" s="992"/>
      <c r="DW11" s="993"/>
      <c r="DX11" s="993"/>
      <c r="DY11" s="993"/>
      <c r="DZ11" s="994"/>
      <c r="EA11" s="216"/>
    </row>
    <row r="12" spans="1:131" s="217" customFormat="1" ht="26.25" customHeight="1" x14ac:dyDescent="0.2">
      <c r="A12" s="220">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14"/>
      <c r="BA12" s="214"/>
      <c r="BB12" s="214"/>
      <c r="BC12" s="214"/>
      <c r="BD12" s="214"/>
      <c r="BE12" s="215"/>
      <c r="BF12" s="215"/>
      <c r="BG12" s="215"/>
      <c r="BH12" s="215"/>
      <c r="BI12" s="215"/>
      <c r="BJ12" s="215"/>
      <c r="BK12" s="215"/>
      <c r="BL12" s="215"/>
      <c r="BM12" s="215"/>
      <c r="BN12" s="215"/>
      <c r="BO12" s="215"/>
      <c r="BP12" s="215"/>
      <c r="BQ12" s="220">
        <v>6</v>
      </c>
      <c r="BR12" s="221"/>
      <c r="BS12" s="992" t="s">
        <v>565</v>
      </c>
      <c r="BT12" s="993"/>
      <c r="BU12" s="993"/>
      <c r="BV12" s="993"/>
      <c r="BW12" s="993"/>
      <c r="BX12" s="993"/>
      <c r="BY12" s="993"/>
      <c r="BZ12" s="993"/>
      <c r="CA12" s="993"/>
      <c r="CB12" s="993"/>
      <c r="CC12" s="993"/>
      <c r="CD12" s="993"/>
      <c r="CE12" s="993"/>
      <c r="CF12" s="993"/>
      <c r="CG12" s="1014"/>
      <c r="CH12" s="989">
        <v>-1</v>
      </c>
      <c r="CI12" s="990"/>
      <c r="CJ12" s="990"/>
      <c r="CK12" s="990"/>
      <c r="CL12" s="991"/>
      <c r="CM12" s="989">
        <v>47</v>
      </c>
      <c r="CN12" s="990"/>
      <c r="CO12" s="990"/>
      <c r="CP12" s="990"/>
      <c r="CQ12" s="991"/>
      <c r="CR12" s="989">
        <v>50</v>
      </c>
      <c r="CS12" s="990"/>
      <c r="CT12" s="990"/>
      <c r="CU12" s="990"/>
      <c r="CV12" s="991"/>
      <c r="CW12" s="989">
        <v>10</v>
      </c>
      <c r="CX12" s="990"/>
      <c r="CY12" s="990"/>
      <c r="CZ12" s="990"/>
      <c r="DA12" s="991"/>
      <c r="DB12" s="989" t="s">
        <v>568</v>
      </c>
      <c r="DC12" s="990"/>
      <c r="DD12" s="990"/>
      <c r="DE12" s="990"/>
      <c r="DF12" s="991"/>
      <c r="DG12" s="989" t="s">
        <v>568</v>
      </c>
      <c r="DH12" s="990"/>
      <c r="DI12" s="990"/>
      <c r="DJ12" s="990"/>
      <c r="DK12" s="991"/>
      <c r="DL12" s="989" t="s">
        <v>568</v>
      </c>
      <c r="DM12" s="990"/>
      <c r="DN12" s="990"/>
      <c r="DO12" s="990"/>
      <c r="DP12" s="991"/>
      <c r="DQ12" s="989" t="s">
        <v>568</v>
      </c>
      <c r="DR12" s="990"/>
      <c r="DS12" s="990"/>
      <c r="DT12" s="990"/>
      <c r="DU12" s="991"/>
      <c r="DV12" s="992"/>
      <c r="DW12" s="993"/>
      <c r="DX12" s="993"/>
      <c r="DY12" s="993"/>
      <c r="DZ12" s="994"/>
      <c r="EA12" s="216"/>
    </row>
    <row r="13" spans="1:131" s="217" customFormat="1" ht="26.25" customHeight="1" x14ac:dyDescent="0.2">
      <c r="A13" s="220">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14"/>
      <c r="BA13" s="214"/>
      <c r="BB13" s="214"/>
      <c r="BC13" s="214"/>
      <c r="BD13" s="214"/>
      <c r="BE13" s="215"/>
      <c r="BF13" s="215"/>
      <c r="BG13" s="215"/>
      <c r="BH13" s="215"/>
      <c r="BI13" s="215"/>
      <c r="BJ13" s="215"/>
      <c r="BK13" s="215"/>
      <c r="BL13" s="215"/>
      <c r="BM13" s="215"/>
      <c r="BN13" s="215"/>
      <c r="BO13" s="215"/>
      <c r="BP13" s="215"/>
      <c r="BQ13" s="220">
        <v>7</v>
      </c>
      <c r="BR13" s="221"/>
      <c r="BS13" s="992" t="s">
        <v>566</v>
      </c>
      <c r="BT13" s="993"/>
      <c r="BU13" s="993"/>
      <c r="BV13" s="993"/>
      <c r="BW13" s="993"/>
      <c r="BX13" s="993"/>
      <c r="BY13" s="993"/>
      <c r="BZ13" s="993"/>
      <c r="CA13" s="993"/>
      <c r="CB13" s="993"/>
      <c r="CC13" s="993"/>
      <c r="CD13" s="993"/>
      <c r="CE13" s="993"/>
      <c r="CF13" s="993"/>
      <c r="CG13" s="1014"/>
      <c r="CH13" s="989">
        <v>63</v>
      </c>
      <c r="CI13" s="990"/>
      <c r="CJ13" s="990"/>
      <c r="CK13" s="990"/>
      <c r="CL13" s="991"/>
      <c r="CM13" s="989">
        <v>233</v>
      </c>
      <c r="CN13" s="990"/>
      <c r="CO13" s="990"/>
      <c r="CP13" s="990"/>
      <c r="CQ13" s="991"/>
      <c r="CR13" s="989">
        <v>10</v>
      </c>
      <c r="CS13" s="990"/>
      <c r="CT13" s="990"/>
      <c r="CU13" s="990"/>
      <c r="CV13" s="991"/>
      <c r="CW13" s="989" t="s">
        <v>569</v>
      </c>
      <c r="CX13" s="990"/>
      <c r="CY13" s="990"/>
      <c r="CZ13" s="990"/>
      <c r="DA13" s="991"/>
      <c r="DB13" s="989" t="s">
        <v>568</v>
      </c>
      <c r="DC13" s="990"/>
      <c r="DD13" s="990"/>
      <c r="DE13" s="990"/>
      <c r="DF13" s="991"/>
      <c r="DG13" s="989" t="s">
        <v>568</v>
      </c>
      <c r="DH13" s="990"/>
      <c r="DI13" s="990"/>
      <c r="DJ13" s="990"/>
      <c r="DK13" s="991"/>
      <c r="DL13" s="989" t="s">
        <v>568</v>
      </c>
      <c r="DM13" s="990"/>
      <c r="DN13" s="990"/>
      <c r="DO13" s="990"/>
      <c r="DP13" s="991"/>
      <c r="DQ13" s="989" t="s">
        <v>568</v>
      </c>
      <c r="DR13" s="990"/>
      <c r="DS13" s="990"/>
      <c r="DT13" s="990"/>
      <c r="DU13" s="991"/>
      <c r="DV13" s="992"/>
      <c r="DW13" s="993"/>
      <c r="DX13" s="993"/>
      <c r="DY13" s="993"/>
      <c r="DZ13" s="994"/>
      <c r="EA13" s="216"/>
    </row>
    <row r="14" spans="1:131" s="217" customFormat="1" ht="26.25" customHeight="1" x14ac:dyDescent="0.2">
      <c r="A14" s="220">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14"/>
      <c r="BA14" s="214"/>
      <c r="BB14" s="214"/>
      <c r="BC14" s="214"/>
      <c r="BD14" s="214"/>
      <c r="BE14" s="215"/>
      <c r="BF14" s="215"/>
      <c r="BG14" s="215"/>
      <c r="BH14" s="215"/>
      <c r="BI14" s="215"/>
      <c r="BJ14" s="215"/>
      <c r="BK14" s="215"/>
      <c r="BL14" s="215"/>
      <c r="BM14" s="215"/>
      <c r="BN14" s="215"/>
      <c r="BO14" s="215"/>
      <c r="BP14" s="215"/>
      <c r="BQ14" s="220">
        <v>8</v>
      </c>
      <c r="BR14" s="221"/>
      <c r="BS14" s="992" t="s">
        <v>567</v>
      </c>
      <c r="BT14" s="993"/>
      <c r="BU14" s="993"/>
      <c r="BV14" s="993"/>
      <c r="BW14" s="993"/>
      <c r="BX14" s="993"/>
      <c r="BY14" s="993"/>
      <c r="BZ14" s="993"/>
      <c r="CA14" s="993"/>
      <c r="CB14" s="993"/>
      <c r="CC14" s="993"/>
      <c r="CD14" s="993"/>
      <c r="CE14" s="993"/>
      <c r="CF14" s="993"/>
      <c r="CG14" s="1014"/>
      <c r="CH14" s="989">
        <v>-670</v>
      </c>
      <c r="CI14" s="990"/>
      <c r="CJ14" s="990"/>
      <c r="CK14" s="990"/>
      <c r="CL14" s="991"/>
      <c r="CM14" s="989">
        <v>3629</v>
      </c>
      <c r="CN14" s="990"/>
      <c r="CO14" s="990"/>
      <c r="CP14" s="990"/>
      <c r="CQ14" s="991"/>
      <c r="CR14" s="989">
        <v>3709</v>
      </c>
      <c r="CS14" s="990"/>
      <c r="CT14" s="990"/>
      <c r="CU14" s="990"/>
      <c r="CV14" s="991"/>
      <c r="CW14" s="989">
        <v>466</v>
      </c>
      <c r="CX14" s="990"/>
      <c r="CY14" s="990"/>
      <c r="CZ14" s="990"/>
      <c r="DA14" s="991"/>
      <c r="DB14" s="989" t="s">
        <v>568</v>
      </c>
      <c r="DC14" s="990"/>
      <c r="DD14" s="990"/>
      <c r="DE14" s="990"/>
      <c r="DF14" s="991"/>
      <c r="DG14" s="989" t="s">
        <v>568</v>
      </c>
      <c r="DH14" s="990"/>
      <c r="DI14" s="990"/>
      <c r="DJ14" s="990"/>
      <c r="DK14" s="991"/>
      <c r="DL14" s="989" t="s">
        <v>568</v>
      </c>
      <c r="DM14" s="990"/>
      <c r="DN14" s="990"/>
      <c r="DO14" s="990"/>
      <c r="DP14" s="991"/>
      <c r="DQ14" s="989" t="s">
        <v>568</v>
      </c>
      <c r="DR14" s="990"/>
      <c r="DS14" s="990"/>
      <c r="DT14" s="990"/>
      <c r="DU14" s="991"/>
      <c r="DV14" s="992"/>
      <c r="DW14" s="993"/>
      <c r="DX14" s="993"/>
      <c r="DY14" s="993"/>
      <c r="DZ14" s="994"/>
      <c r="EA14" s="216"/>
    </row>
    <row r="15" spans="1:131" s="217" customFormat="1" ht="26.25" customHeight="1" x14ac:dyDescent="0.2">
      <c r="A15" s="220">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14"/>
      <c r="BA15" s="214"/>
      <c r="BB15" s="214"/>
      <c r="BC15" s="214"/>
      <c r="BD15" s="214"/>
      <c r="BE15" s="215"/>
      <c r="BF15" s="215"/>
      <c r="BG15" s="215"/>
      <c r="BH15" s="215"/>
      <c r="BI15" s="215"/>
      <c r="BJ15" s="215"/>
      <c r="BK15" s="215"/>
      <c r="BL15" s="215"/>
      <c r="BM15" s="215"/>
      <c r="BN15" s="215"/>
      <c r="BO15" s="215"/>
      <c r="BP15" s="215"/>
      <c r="BQ15" s="220">
        <v>9</v>
      </c>
      <c r="BR15" s="221"/>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16"/>
    </row>
    <row r="16" spans="1:131" s="217" customFormat="1" ht="26.25" customHeight="1" x14ac:dyDescent="0.2">
      <c r="A16" s="220">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14"/>
      <c r="BA16" s="214"/>
      <c r="BB16" s="214"/>
      <c r="BC16" s="214"/>
      <c r="BD16" s="214"/>
      <c r="BE16" s="215"/>
      <c r="BF16" s="215"/>
      <c r="BG16" s="215"/>
      <c r="BH16" s="215"/>
      <c r="BI16" s="215"/>
      <c r="BJ16" s="215"/>
      <c r="BK16" s="215"/>
      <c r="BL16" s="215"/>
      <c r="BM16" s="215"/>
      <c r="BN16" s="215"/>
      <c r="BO16" s="215"/>
      <c r="BP16" s="215"/>
      <c r="BQ16" s="220">
        <v>10</v>
      </c>
      <c r="BR16" s="221"/>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16"/>
    </row>
    <row r="17" spans="1:131" s="217" customFormat="1" ht="26.25" customHeight="1" x14ac:dyDescent="0.2">
      <c r="A17" s="220">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14"/>
      <c r="BA17" s="214"/>
      <c r="BB17" s="214"/>
      <c r="BC17" s="214"/>
      <c r="BD17" s="214"/>
      <c r="BE17" s="215"/>
      <c r="BF17" s="215"/>
      <c r="BG17" s="215"/>
      <c r="BH17" s="215"/>
      <c r="BI17" s="215"/>
      <c r="BJ17" s="215"/>
      <c r="BK17" s="215"/>
      <c r="BL17" s="215"/>
      <c r="BM17" s="215"/>
      <c r="BN17" s="215"/>
      <c r="BO17" s="215"/>
      <c r="BP17" s="215"/>
      <c r="BQ17" s="220">
        <v>11</v>
      </c>
      <c r="BR17" s="221"/>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16"/>
    </row>
    <row r="18" spans="1:131" s="217" customFormat="1" ht="26.25" customHeight="1" x14ac:dyDescent="0.2">
      <c r="A18" s="220">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14"/>
      <c r="BA18" s="214"/>
      <c r="BB18" s="214"/>
      <c r="BC18" s="214"/>
      <c r="BD18" s="214"/>
      <c r="BE18" s="215"/>
      <c r="BF18" s="215"/>
      <c r="BG18" s="215"/>
      <c r="BH18" s="215"/>
      <c r="BI18" s="215"/>
      <c r="BJ18" s="215"/>
      <c r="BK18" s="215"/>
      <c r="BL18" s="215"/>
      <c r="BM18" s="215"/>
      <c r="BN18" s="215"/>
      <c r="BO18" s="215"/>
      <c r="BP18" s="215"/>
      <c r="BQ18" s="220">
        <v>12</v>
      </c>
      <c r="BR18" s="221"/>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16"/>
    </row>
    <row r="19" spans="1:131" s="217" customFormat="1" ht="26.25" customHeight="1" x14ac:dyDescent="0.2">
      <c r="A19" s="220">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14"/>
      <c r="BA19" s="214"/>
      <c r="BB19" s="214"/>
      <c r="BC19" s="214"/>
      <c r="BD19" s="214"/>
      <c r="BE19" s="215"/>
      <c r="BF19" s="215"/>
      <c r="BG19" s="215"/>
      <c r="BH19" s="215"/>
      <c r="BI19" s="215"/>
      <c r="BJ19" s="215"/>
      <c r="BK19" s="215"/>
      <c r="BL19" s="215"/>
      <c r="BM19" s="215"/>
      <c r="BN19" s="215"/>
      <c r="BO19" s="215"/>
      <c r="BP19" s="215"/>
      <c r="BQ19" s="220">
        <v>13</v>
      </c>
      <c r="BR19" s="221"/>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16"/>
    </row>
    <row r="20" spans="1:131" s="217" customFormat="1" ht="26.25" customHeight="1" x14ac:dyDescent="0.2">
      <c r="A20" s="220">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14"/>
      <c r="BA20" s="214"/>
      <c r="BB20" s="214"/>
      <c r="BC20" s="214"/>
      <c r="BD20" s="214"/>
      <c r="BE20" s="215"/>
      <c r="BF20" s="215"/>
      <c r="BG20" s="215"/>
      <c r="BH20" s="215"/>
      <c r="BI20" s="215"/>
      <c r="BJ20" s="215"/>
      <c r="BK20" s="215"/>
      <c r="BL20" s="215"/>
      <c r="BM20" s="215"/>
      <c r="BN20" s="215"/>
      <c r="BO20" s="215"/>
      <c r="BP20" s="215"/>
      <c r="BQ20" s="220">
        <v>14</v>
      </c>
      <c r="BR20" s="221"/>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16"/>
    </row>
    <row r="21" spans="1:131" s="217" customFormat="1" ht="26.25" customHeight="1" thickBot="1" x14ac:dyDescent="0.25">
      <c r="A21" s="220">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14"/>
      <c r="BA21" s="214"/>
      <c r="BB21" s="214"/>
      <c r="BC21" s="214"/>
      <c r="BD21" s="214"/>
      <c r="BE21" s="215"/>
      <c r="BF21" s="215"/>
      <c r="BG21" s="215"/>
      <c r="BH21" s="215"/>
      <c r="BI21" s="215"/>
      <c r="BJ21" s="215"/>
      <c r="BK21" s="215"/>
      <c r="BL21" s="215"/>
      <c r="BM21" s="215"/>
      <c r="BN21" s="215"/>
      <c r="BO21" s="215"/>
      <c r="BP21" s="215"/>
      <c r="BQ21" s="220">
        <v>15</v>
      </c>
      <c r="BR21" s="221"/>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16"/>
    </row>
    <row r="22" spans="1:131" s="217" customFormat="1" ht="26.25" customHeight="1" x14ac:dyDescent="0.2">
      <c r="A22" s="220">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15"/>
      <c r="BF22" s="215"/>
      <c r="BG22" s="215"/>
      <c r="BH22" s="215"/>
      <c r="BI22" s="215"/>
      <c r="BJ22" s="215"/>
      <c r="BK22" s="215"/>
      <c r="BL22" s="215"/>
      <c r="BM22" s="215"/>
      <c r="BN22" s="215"/>
      <c r="BO22" s="215"/>
      <c r="BP22" s="215"/>
      <c r="BQ22" s="220">
        <v>16</v>
      </c>
      <c r="BR22" s="221"/>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16"/>
    </row>
    <row r="23" spans="1:131" s="217" customFormat="1" ht="26.25" customHeight="1" thickBot="1" x14ac:dyDescent="0.25">
      <c r="A23" s="222" t="s">
        <v>376</v>
      </c>
      <c r="B23" s="934" t="s">
        <v>377</v>
      </c>
      <c r="C23" s="935"/>
      <c r="D23" s="935"/>
      <c r="E23" s="935"/>
      <c r="F23" s="935"/>
      <c r="G23" s="935"/>
      <c r="H23" s="935"/>
      <c r="I23" s="935"/>
      <c r="J23" s="935"/>
      <c r="K23" s="935"/>
      <c r="L23" s="935"/>
      <c r="M23" s="935"/>
      <c r="N23" s="935"/>
      <c r="O23" s="935"/>
      <c r="P23" s="945"/>
      <c r="Q23" s="1066">
        <v>51006</v>
      </c>
      <c r="R23" s="963"/>
      <c r="S23" s="963"/>
      <c r="T23" s="963"/>
      <c r="U23" s="963"/>
      <c r="V23" s="1067">
        <v>49163</v>
      </c>
      <c r="W23" s="1064"/>
      <c r="X23" s="1064"/>
      <c r="Y23" s="1064"/>
      <c r="Z23" s="1068"/>
      <c r="AA23" s="963">
        <f>SUM(AA7:AE8)</f>
        <v>1842</v>
      </c>
      <c r="AB23" s="963"/>
      <c r="AC23" s="963"/>
      <c r="AD23" s="963"/>
      <c r="AE23" s="1067"/>
      <c r="AF23" s="1069">
        <v>1554</v>
      </c>
      <c r="AG23" s="963"/>
      <c r="AH23" s="963"/>
      <c r="AI23" s="963"/>
      <c r="AJ23" s="1070"/>
      <c r="AK23" s="1071"/>
      <c r="AL23" s="1072"/>
      <c r="AM23" s="1072"/>
      <c r="AN23" s="1072"/>
      <c r="AO23" s="1072"/>
      <c r="AP23" s="963">
        <f>SUM(AP7:AT8)</f>
        <v>45722</v>
      </c>
      <c r="AQ23" s="963"/>
      <c r="AR23" s="963"/>
      <c r="AS23" s="963"/>
      <c r="AT23" s="963"/>
      <c r="AU23" s="1061"/>
      <c r="AV23" s="1061"/>
      <c r="AW23" s="1061"/>
      <c r="AX23" s="1061"/>
      <c r="AY23" s="1062"/>
      <c r="AZ23" s="1063" t="s">
        <v>122</v>
      </c>
      <c r="BA23" s="1064"/>
      <c r="BB23" s="1064"/>
      <c r="BC23" s="1064"/>
      <c r="BD23" s="1065"/>
      <c r="BE23" s="215"/>
      <c r="BF23" s="215"/>
      <c r="BG23" s="215"/>
      <c r="BH23" s="215"/>
      <c r="BI23" s="215"/>
      <c r="BJ23" s="215"/>
      <c r="BK23" s="215"/>
      <c r="BL23" s="215"/>
      <c r="BM23" s="215"/>
      <c r="BN23" s="215"/>
      <c r="BO23" s="215"/>
      <c r="BP23" s="215"/>
      <c r="BQ23" s="220">
        <v>17</v>
      </c>
      <c r="BR23" s="221"/>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16"/>
    </row>
    <row r="24" spans="1:131" s="217"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14"/>
      <c r="BA24" s="214"/>
      <c r="BB24" s="214"/>
      <c r="BC24" s="214"/>
      <c r="BD24" s="214"/>
      <c r="BE24" s="215"/>
      <c r="BF24" s="215"/>
      <c r="BG24" s="215"/>
      <c r="BH24" s="215"/>
      <c r="BI24" s="215"/>
      <c r="BJ24" s="215"/>
      <c r="BK24" s="215"/>
      <c r="BL24" s="215"/>
      <c r="BM24" s="215"/>
      <c r="BN24" s="215"/>
      <c r="BO24" s="215"/>
      <c r="BP24" s="215"/>
      <c r="BQ24" s="220">
        <v>18</v>
      </c>
      <c r="BR24" s="221"/>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16"/>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14"/>
      <c r="BK25" s="214"/>
      <c r="BL25" s="214"/>
      <c r="BM25" s="214"/>
      <c r="BN25" s="214"/>
      <c r="BO25" s="223"/>
      <c r="BP25" s="223"/>
      <c r="BQ25" s="220">
        <v>19</v>
      </c>
      <c r="BR25" s="221"/>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2"/>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14"/>
      <c r="BK26" s="214"/>
      <c r="BL26" s="214"/>
      <c r="BM26" s="214"/>
      <c r="BN26" s="214"/>
      <c r="BO26" s="223"/>
      <c r="BP26" s="223"/>
      <c r="BQ26" s="220">
        <v>20</v>
      </c>
      <c r="BR26" s="221"/>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2"/>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14"/>
      <c r="BK27" s="214"/>
      <c r="BL27" s="214"/>
      <c r="BM27" s="214"/>
      <c r="BN27" s="214"/>
      <c r="BO27" s="223"/>
      <c r="BP27" s="223"/>
      <c r="BQ27" s="220">
        <v>21</v>
      </c>
      <c r="BR27" s="221"/>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2"/>
    </row>
    <row r="28" spans="1:131" ht="26.25" customHeight="1" thickTop="1" x14ac:dyDescent="0.2">
      <c r="A28" s="224">
        <v>1</v>
      </c>
      <c r="B28" s="1047" t="s">
        <v>388</v>
      </c>
      <c r="C28" s="1048"/>
      <c r="D28" s="1048"/>
      <c r="E28" s="1048"/>
      <c r="F28" s="1048"/>
      <c r="G28" s="1048"/>
      <c r="H28" s="1048"/>
      <c r="I28" s="1048"/>
      <c r="J28" s="1048"/>
      <c r="K28" s="1048"/>
      <c r="L28" s="1048"/>
      <c r="M28" s="1048"/>
      <c r="N28" s="1048"/>
      <c r="O28" s="1048"/>
      <c r="P28" s="1049"/>
      <c r="Q28" s="1050">
        <v>8436</v>
      </c>
      <c r="R28" s="1051"/>
      <c r="S28" s="1051"/>
      <c r="T28" s="1051"/>
      <c r="U28" s="1051"/>
      <c r="V28" s="1051">
        <v>8419</v>
      </c>
      <c r="W28" s="1051"/>
      <c r="X28" s="1051"/>
      <c r="Y28" s="1051"/>
      <c r="Z28" s="1051"/>
      <c r="AA28" s="1051">
        <v>17</v>
      </c>
      <c r="AB28" s="1051"/>
      <c r="AC28" s="1051"/>
      <c r="AD28" s="1051"/>
      <c r="AE28" s="1052"/>
      <c r="AF28" s="1053">
        <v>17</v>
      </c>
      <c r="AG28" s="1051"/>
      <c r="AH28" s="1051"/>
      <c r="AI28" s="1051"/>
      <c r="AJ28" s="1054"/>
      <c r="AK28" s="1042">
        <v>518</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14"/>
      <c r="BK28" s="214"/>
      <c r="BL28" s="214"/>
      <c r="BM28" s="214"/>
      <c r="BN28" s="214"/>
      <c r="BO28" s="223"/>
      <c r="BP28" s="223"/>
      <c r="BQ28" s="220">
        <v>22</v>
      </c>
      <c r="BR28" s="221"/>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2"/>
    </row>
    <row r="29" spans="1:131" ht="26.25" customHeight="1" x14ac:dyDescent="0.2">
      <c r="A29" s="224">
        <v>2</v>
      </c>
      <c r="B29" s="1030" t="s">
        <v>389</v>
      </c>
      <c r="C29" s="1031"/>
      <c r="D29" s="1031"/>
      <c r="E29" s="1031"/>
      <c r="F29" s="1031"/>
      <c r="G29" s="1031"/>
      <c r="H29" s="1031"/>
      <c r="I29" s="1031"/>
      <c r="J29" s="1031"/>
      <c r="K29" s="1031"/>
      <c r="L29" s="1031"/>
      <c r="M29" s="1031"/>
      <c r="N29" s="1031"/>
      <c r="O29" s="1031"/>
      <c r="P29" s="1032"/>
      <c r="Q29" s="1038">
        <v>2559</v>
      </c>
      <c r="R29" s="1039"/>
      <c r="S29" s="1039"/>
      <c r="T29" s="1039"/>
      <c r="U29" s="1039"/>
      <c r="V29" s="1039">
        <v>2511</v>
      </c>
      <c r="W29" s="1039"/>
      <c r="X29" s="1039"/>
      <c r="Y29" s="1039"/>
      <c r="Z29" s="1039"/>
      <c r="AA29" s="1039">
        <v>48</v>
      </c>
      <c r="AB29" s="1039"/>
      <c r="AC29" s="1039"/>
      <c r="AD29" s="1039"/>
      <c r="AE29" s="1040"/>
      <c r="AF29" s="1035">
        <v>48</v>
      </c>
      <c r="AG29" s="1036"/>
      <c r="AH29" s="1036"/>
      <c r="AI29" s="1036"/>
      <c r="AJ29" s="1037"/>
      <c r="AK29" s="980">
        <v>1372</v>
      </c>
      <c r="AL29" s="971"/>
      <c r="AM29" s="971"/>
      <c r="AN29" s="971"/>
      <c r="AO29" s="971"/>
      <c r="AP29" s="971" t="s">
        <v>487</v>
      </c>
      <c r="AQ29" s="971"/>
      <c r="AR29" s="971"/>
      <c r="AS29" s="971"/>
      <c r="AT29" s="971"/>
      <c r="AU29" s="971" t="s">
        <v>487</v>
      </c>
      <c r="AV29" s="971"/>
      <c r="AW29" s="971"/>
      <c r="AX29" s="971"/>
      <c r="AY29" s="971"/>
      <c r="AZ29" s="1041" t="s">
        <v>487</v>
      </c>
      <c r="BA29" s="1041"/>
      <c r="BB29" s="1041"/>
      <c r="BC29" s="1041"/>
      <c r="BD29" s="1041"/>
      <c r="BE29" s="972"/>
      <c r="BF29" s="972"/>
      <c r="BG29" s="972"/>
      <c r="BH29" s="972"/>
      <c r="BI29" s="973"/>
      <c r="BJ29" s="214"/>
      <c r="BK29" s="214"/>
      <c r="BL29" s="214"/>
      <c r="BM29" s="214"/>
      <c r="BN29" s="214"/>
      <c r="BO29" s="223"/>
      <c r="BP29" s="223"/>
      <c r="BQ29" s="220">
        <v>23</v>
      </c>
      <c r="BR29" s="221"/>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2"/>
    </row>
    <row r="30" spans="1:131" ht="26.25" customHeight="1" x14ac:dyDescent="0.2">
      <c r="A30" s="224">
        <v>3</v>
      </c>
      <c r="B30" s="1030" t="s">
        <v>390</v>
      </c>
      <c r="C30" s="1031"/>
      <c r="D30" s="1031"/>
      <c r="E30" s="1031"/>
      <c r="F30" s="1031"/>
      <c r="G30" s="1031"/>
      <c r="H30" s="1031"/>
      <c r="I30" s="1031"/>
      <c r="J30" s="1031"/>
      <c r="K30" s="1031"/>
      <c r="L30" s="1031"/>
      <c r="M30" s="1031"/>
      <c r="N30" s="1031"/>
      <c r="O30" s="1031"/>
      <c r="P30" s="1032"/>
      <c r="Q30" s="1038">
        <v>8529</v>
      </c>
      <c r="R30" s="1039"/>
      <c r="S30" s="1039"/>
      <c r="T30" s="1039"/>
      <c r="U30" s="1039"/>
      <c r="V30" s="1039">
        <v>8394</v>
      </c>
      <c r="W30" s="1039"/>
      <c r="X30" s="1039"/>
      <c r="Y30" s="1039"/>
      <c r="Z30" s="1039"/>
      <c r="AA30" s="1039">
        <v>135</v>
      </c>
      <c r="AB30" s="1039"/>
      <c r="AC30" s="1039"/>
      <c r="AD30" s="1039"/>
      <c r="AE30" s="1040"/>
      <c r="AF30" s="1035">
        <v>135</v>
      </c>
      <c r="AG30" s="1036"/>
      <c r="AH30" s="1036"/>
      <c r="AI30" s="1036"/>
      <c r="AJ30" s="1037"/>
      <c r="AK30" s="980">
        <v>1204</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14"/>
      <c r="BK30" s="214"/>
      <c r="BL30" s="214"/>
      <c r="BM30" s="214"/>
      <c r="BN30" s="214"/>
      <c r="BO30" s="223"/>
      <c r="BP30" s="223"/>
      <c r="BQ30" s="220">
        <v>24</v>
      </c>
      <c r="BR30" s="221"/>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2"/>
    </row>
    <row r="31" spans="1:131" ht="26.25" customHeight="1" x14ac:dyDescent="0.2">
      <c r="A31" s="224">
        <v>4</v>
      </c>
      <c r="B31" s="1030" t="s">
        <v>391</v>
      </c>
      <c r="C31" s="1031"/>
      <c r="D31" s="1031"/>
      <c r="E31" s="1031"/>
      <c r="F31" s="1031"/>
      <c r="G31" s="1031"/>
      <c r="H31" s="1031"/>
      <c r="I31" s="1031"/>
      <c r="J31" s="1031"/>
      <c r="K31" s="1031"/>
      <c r="L31" s="1031"/>
      <c r="M31" s="1031"/>
      <c r="N31" s="1031"/>
      <c r="O31" s="1031"/>
      <c r="P31" s="1032"/>
      <c r="Q31" s="1038">
        <v>715</v>
      </c>
      <c r="R31" s="1039"/>
      <c r="S31" s="1039"/>
      <c r="T31" s="1039"/>
      <c r="U31" s="1039"/>
      <c r="V31" s="1039">
        <v>791</v>
      </c>
      <c r="W31" s="1039"/>
      <c r="X31" s="1039"/>
      <c r="Y31" s="1039"/>
      <c r="Z31" s="1039"/>
      <c r="AA31" s="1039">
        <v>-76</v>
      </c>
      <c r="AB31" s="1039"/>
      <c r="AC31" s="1039"/>
      <c r="AD31" s="1039"/>
      <c r="AE31" s="1040"/>
      <c r="AF31" s="1035">
        <v>751</v>
      </c>
      <c r="AG31" s="1036"/>
      <c r="AH31" s="1036"/>
      <c r="AI31" s="1036"/>
      <c r="AJ31" s="1037"/>
      <c r="AK31" s="980">
        <v>169</v>
      </c>
      <c r="AL31" s="971"/>
      <c r="AM31" s="971"/>
      <c r="AN31" s="971"/>
      <c r="AO31" s="971"/>
      <c r="AP31" s="971">
        <v>395</v>
      </c>
      <c r="AQ31" s="971"/>
      <c r="AR31" s="971"/>
      <c r="AS31" s="971"/>
      <c r="AT31" s="971"/>
      <c r="AU31" s="971">
        <v>275</v>
      </c>
      <c r="AV31" s="971"/>
      <c r="AW31" s="971"/>
      <c r="AX31" s="971"/>
      <c r="AY31" s="971"/>
      <c r="AZ31" s="1041" t="s">
        <v>487</v>
      </c>
      <c r="BA31" s="1041"/>
      <c r="BB31" s="1041"/>
      <c r="BC31" s="1041"/>
      <c r="BD31" s="1041"/>
      <c r="BE31" s="972" t="s">
        <v>392</v>
      </c>
      <c r="BF31" s="972"/>
      <c r="BG31" s="972"/>
      <c r="BH31" s="972"/>
      <c r="BI31" s="973"/>
      <c r="BJ31" s="214"/>
      <c r="BK31" s="214"/>
      <c r="BL31" s="214"/>
      <c r="BM31" s="214"/>
      <c r="BN31" s="214"/>
      <c r="BO31" s="223"/>
      <c r="BP31" s="223"/>
      <c r="BQ31" s="220">
        <v>25</v>
      </c>
      <c r="BR31" s="221"/>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2"/>
    </row>
    <row r="32" spans="1:131" ht="26.25" customHeight="1" x14ac:dyDescent="0.2">
      <c r="A32" s="224">
        <v>5</v>
      </c>
      <c r="B32" s="1030" t="s">
        <v>393</v>
      </c>
      <c r="C32" s="1031"/>
      <c r="D32" s="1031"/>
      <c r="E32" s="1031"/>
      <c r="F32" s="1031"/>
      <c r="G32" s="1031"/>
      <c r="H32" s="1031"/>
      <c r="I32" s="1031"/>
      <c r="J32" s="1031"/>
      <c r="K32" s="1031"/>
      <c r="L32" s="1031"/>
      <c r="M32" s="1031"/>
      <c r="N32" s="1031"/>
      <c r="O32" s="1031"/>
      <c r="P32" s="1032"/>
      <c r="Q32" s="1038">
        <v>2765</v>
      </c>
      <c r="R32" s="1039"/>
      <c r="S32" s="1039"/>
      <c r="T32" s="1039"/>
      <c r="U32" s="1039"/>
      <c r="V32" s="1039">
        <v>2462</v>
      </c>
      <c r="W32" s="1039"/>
      <c r="X32" s="1039"/>
      <c r="Y32" s="1039"/>
      <c r="Z32" s="1039"/>
      <c r="AA32" s="1039">
        <v>303</v>
      </c>
      <c r="AB32" s="1039"/>
      <c r="AC32" s="1039"/>
      <c r="AD32" s="1039"/>
      <c r="AE32" s="1040"/>
      <c r="AF32" s="1035">
        <v>5263</v>
      </c>
      <c r="AG32" s="1036"/>
      <c r="AH32" s="1036"/>
      <c r="AI32" s="1036"/>
      <c r="AJ32" s="1037"/>
      <c r="AK32" s="980">
        <v>149</v>
      </c>
      <c r="AL32" s="971"/>
      <c r="AM32" s="971"/>
      <c r="AN32" s="971"/>
      <c r="AO32" s="971"/>
      <c r="AP32" s="971">
        <v>6583</v>
      </c>
      <c r="AQ32" s="971"/>
      <c r="AR32" s="971"/>
      <c r="AS32" s="971"/>
      <c r="AT32" s="971"/>
      <c r="AU32" s="971">
        <v>711</v>
      </c>
      <c r="AV32" s="971"/>
      <c r="AW32" s="971"/>
      <c r="AX32" s="971"/>
      <c r="AY32" s="971"/>
      <c r="AZ32" s="1041" t="s">
        <v>487</v>
      </c>
      <c r="BA32" s="1041"/>
      <c r="BB32" s="1041"/>
      <c r="BC32" s="1041"/>
      <c r="BD32" s="1041"/>
      <c r="BE32" s="972" t="s">
        <v>392</v>
      </c>
      <c r="BF32" s="972"/>
      <c r="BG32" s="972"/>
      <c r="BH32" s="972"/>
      <c r="BI32" s="973"/>
      <c r="BJ32" s="214"/>
      <c r="BK32" s="214"/>
      <c r="BL32" s="214"/>
      <c r="BM32" s="214"/>
      <c r="BN32" s="214"/>
      <c r="BO32" s="223"/>
      <c r="BP32" s="223"/>
      <c r="BQ32" s="220">
        <v>26</v>
      </c>
      <c r="BR32" s="221"/>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2"/>
    </row>
    <row r="33" spans="1:131" ht="26.25" customHeight="1" x14ac:dyDescent="0.2">
      <c r="A33" s="224">
        <v>6</v>
      </c>
      <c r="B33" s="1030" t="s">
        <v>394</v>
      </c>
      <c r="C33" s="1031"/>
      <c r="D33" s="1031"/>
      <c r="E33" s="1031"/>
      <c r="F33" s="1031"/>
      <c r="G33" s="1031"/>
      <c r="H33" s="1031"/>
      <c r="I33" s="1031"/>
      <c r="J33" s="1031"/>
      <c r="K33" s="1031"/>
      <c r="L33" s="1031"/>
      <c r="M33" s="1031"/>
      <c r="N33" s="1031"/>
      <c r="O33" s="1031"/>
      <c r="P33" s="1032"/>
      <c r="Q33" s="1038">
        <v>101</v>
      </c>
      <c r="R33" s="1039"/>
      <c r="S33" s="1039"/>
      <c r="T33" s="1039"/>
      <c r="U33" s="1039"/>
      <c r="V33" s="1039">
        <v>106</v>
      </c>
      <c r="W33" s="1039"/>
      <c r="X33" s="1039"/>
      <c r="Y33" s="1039"/>
      <c r="Z33" s="1039"/>
      <c r="AA33" s="1039">
        <v>-5</v>
      </c>
      <c r="AB33" s="1039"/>
      <c r="AC33" s="1039"/>
      <c r="AD33" s="1039"/>
      <c r="AE33" s="1040"/>
      <c r="AF33" s="1035">
        <v>360</v>
      </c>
      <c r="AG33" s="1036"/>
      <c r="AH33" s="1036"/>
      <c r="AI33" s="1036"/>
      <c r="AJ33" s="1037"/>
      <c r="AK33" s="980">
        <v>67</v>
      </c>
      <c r="AL33" s="971"/>
      <c r="AM33" s="971"/>
      <c r="AN33" s="971"/>
      <c r="AO33" s="971"/>
      <c r="AP33" s="971">
        <v>102</v>
      </c>
      <c r="AQ33" s="971"/>
      <c r="AR33" s="971"/>
      <c r="AS33" s="971"/>
      <c r="AT33" s="971"/>
      <c r="AU33" s="971">
        <v>69</v>
      </c>
      <c r="AV33" s="971"/>
      <c r="AW33" s="971"/>
      <c r="AX33" s="971"/>
      <c r="AY33" s="971"/>
      <c r="AZ33" s="1041" t="s">
        <v>487</v>
      </c>
      <c r="BA33" s="1041"/>
      <c r="BB33" s="1041"/>
      <c r="BC33" s="1041"/>
      <c r="BD33" s="1041"/>
      <c r="BE33" s="972" t="s">
        <v>392</v>
      </c>
      <c r="BF33" s="972"/>
      <c r="BG33" s="972"/>
      <c r="BH33" s="972"/>
      <c r="BI33" s="973"/>
      <c r="BJ33" s="214"/>
      <c r="BK33" s="214"/>
      <c r="BL33" s="214"/>
      <c r="BM33" s="214"/>
      <c r="BN33" s="214"/>
      <c r="BO33" s="223"/>
      <c r="BP33" s="223"/>
      <c r="BQ33" s="220">
        <v>27</v>
      </c>
      <c r="BR33" s="221"/>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2"/>
    </row>
    <row r="34" spans="1:131" ht="26.25" customHeight="1" x14ac:dyDescent="0.2">
      <c r="A34" s="224">
        <v>7</v>
      </c>
      <c r="B34" s="1030" t="s">
        <v>395</v>
      </c>
      <c r="C34" s="1031"/>
      <c r="D34" s="1031"/>
      <c r="E34" s="1031"/>
      <c r="F34" s="1031"/>
      <c r="G34" s="1031"/>
      <c r="H34" s="1031"/>
      <c r="I34" s="1031"/>
      <c r="J34" s="1031"/>
      <c r="K34" s="1031"/>
      <c r="L34" s="1031"/>
      <c r="M34" s="1031"/>
      <c r="N34" s="1031"/>
      <c r="O34" s="1031"/>
      <c r="P34" s="1032"/>
      <c r="Q34" s="1038">
        <v>3452</v>
      </c>
      <c r="R34" s="1039"/>
      <c r="S34" s="1039"/>
      <c r="T34" s="1039"/>
      <c r="U34" s="1039"/>
      <c r="V34" s="1039">
        <v>3389</v>
      </c>
      <c r="W34" s="1039"/>
      <c r="X34" s="1039"/>
      <c r="Y34" s="1039"/>
      <c r="Z34" s="1039"/>
      <c r="AA34" s="1039">
        <v>64</v>
      </c>
      <c r="AB34" s="1039"/>
      <c r="AC34" s="1039"/>
      <c r="AD34" s="1039"/>
      <c r="AE34" s="1040"/>
      <c r="AF34" s="1035">
        <v>703</v>
      </c>
      <c r="AG34" s="1036"/>
      <c r="AH34" s="1036"/>
      <c r="AI34" s="1036"/>
      <c r="AJ34" s="1037"/>
      <c r="AK34" s="980">
        <v>1209</v>
      </c>
      <c r="AL34" s="971"/>
      <c r="AM34" s="971"/>
      <c r="AN34" s="971"/>
      <c r="AO34" s="971"/>
      <c r="AP34" s="971">
        <v>17673</v>
      </c>
      <c r="AQ34" s="971"/>
      <c r="AR34" s="971"/>
      <c r="AS34" s="971"/>
      <c r="AT34" s="971"/>
      <c r="AU34" s="971">
        <v>7547</v>
      </c>
      <c r="AV34" s="971"/>
      <c r="AW34" s="971"/>
      <c r="AX34" s="971"/>
      <c r="AY34" s="971"/>
      <c r="AZ34" s="1041" t="s">
        <v>487</v>
      </c>
      <c r="BA34" s="1041"/>
      <c r="BB34" s="1041"/>
      <c r="BC34" s="1041"/>
      <c r="BD34" s="1041"/>
      <c r="BE34" s="972" t="s">
        <v>392</v>
      </c>
      <c r="BF34" s="972"/>
      <c r="BG34" s="972"/>
      <c r="BH34" s="972"/>
      <c r="BI34" s="973"/>
      <c r="BJ34" s="214"/>
      <c r="BK34" s="214"/>
      <c r="BL34" s="214"/>
      <c r="BM34" s="214"/>
      <c r="BN34" s="214"/>
      <c r="BO34" s="223"/>
      <c r="BP34" s="223"/>
      <c r="BQ34" s="220">
        <v>28</v>
      </c>
      <c r="BR34" s="221"/>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2"/>
    </row>
    <row r="35" spans="1:131" ht="26.25" customHeight="1" x14ac:dyDescent="0.2">
      <c r="A35" s="224">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14"/>
      <c r="BK35" s="214"/>
      <c r="BL35" s="214"/>
      <c r="BM35" s="214"/>
      <c r="BN35" s="214"/>
      <c r="BO35" s="223"/>
      <c r="BP35" s="223"/>
      <c r="BQ35" s="220">
        <v>29</v>
      </c>
      <c r="BR35" s="221"/>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2"/>
    </row>
    <row r="36" spans="1:131" ht="26.25" customHeight="1" x14ac:dyDescent="0.2">
      <c r="A36" s="224">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14"/>
      <c r="BK36" s="214"/>
      <c r="BL36" s="214"/>
      <c r="BM36" s="214"/>
      <c r="BN36" s="214"/>
      <c r="BO36" s="223"/>
      <c r="BP36" s="223"/>
      <c r="BQ36" s="220">
        <v>30</v>
      </c>
      <c r="BR36" s="221"/>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2"/>
    </row>
    <row r="37" spans="1:131" ht="26.25" customHeight="1" x14ac:dyDescent="0.2">
      <c r="A37" s="224">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14"/>
      <c r="BK37" s="214"/>
      <c r="BL37" s="214"/>
      <c r="BM37" s="214"/>
      <c r="BN37" s="214"/>
      <c r="BO37" s="223"/>
      <c r="BP37" s="223"/>
      <c r="BQ37" s="220">
        <v>31</v>
      </c>
      <c r="BR37" s="221"/>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2"/>
    </row>
    <row r="38" spans="1:131" ht="26.25" customHeight="1" x14ac:dyDescent="0.2">
      <c r="A38" s="224">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14"/>
      <c r="BK38" s="214"/>
      <c r="BL38" s="214"/>
      <c r="BM38" s="214"/>
      <c r="BN38" s="214"/>
      <c r="BO38" s="223"/>
      <c r="BP38" s="223"/>
      <c r="BQ38" s="220">
        <v>32</v>
      </c>
      <c r="BR38" s="221"/>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2"/>
    </row>
    <row r="39" spans="1:131" ht="26.25" customHeight="1" x14ac:dyDescent="0.2">
      <c r="A39" s="224">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14"/>
      <c r="BK39" s="214"/>
      <c r="BL39" s="214"/>
      <c r="BM39" s="214"/>
      <c r="BN39" s="214"/>
      <c r="BO39" s="223"/>
      <c r="BP39" s="223"/>
      <c r="BQ39" s="220">
        <v>33</v>
      </c>
      <c r="BR39" s="221"/>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2"/>
    </row>
    <row r="40" spans="1:131" ht="26.25" customHeight="1" x14ac:dyDescent="0.2">
      <c r="A40" s="220">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14"/>
      <c r="BK40" s="214"/>
      <c r="BL40" s="214"/>
      <c r="BM40" s="214"/>
      <c r="BN40" s="214"/>
      <c r="BO40" s="223"/>
      <c r="BP40" s="223"/>
      <c r="BQ40" s="220">
        <v>34</v>
      </c>
      <c r="BR40" s="221"/>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2"/>
    </row>
    <row r="41" spans="1:131" ht="26.25" customHeight="1" x14ac:dyDescent="0.2">
      <c r="A41" s="220">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14"/>
      <c r="BK41" s="214"/>
      <c r="BL41" s="214"/>
      <c r="BM41" s="214"/>
      <c r="BN41" s="214"/>
      <c r="BO41" s="223"/>
      <c r="BP41" s="223"/>
      <c r="BQ41" s="220">
        <v>35</v>
      </c>
      <c r="BR41" s="221"/>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2"/>
    </row>
    <row r="42" spans="1:131" ht="26.25" customHeight="1" x14ac:dyDescent="0.2">
      <c r="A42" s="220">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14"/>
      <c r="BK42" s="214"/>
      <c r="BL42" s="214"/>
      <c r="BM42" s="214"/>
      <c r="BN42" s="214"/>
      <c r="BO42" s="223"/>
      <c r="BP42" s="223"/>
      <c r="BQ42" s="220">
        <v>36</v>
      </c>
      <c r="BR42" s="221"/>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2"/>
    </row>
    <row r="43" spans="1:131" ht="26.25" customHeight="1" x14ac:dyDescent="0.2">
      <c r="A43" s="220">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14"/>
      <c r="BK43" s="214"/>
      <c r="BL43" s="214"/>
      <c r="BM43" s="214"/>
      <c r="BN43" s="214"/>
      <c r="BO43" s="223"/>
      <c r="BP43" s="223"/>
      <c r="BQ43" s="220">
        <v>37</v>
      </c>
      <c r="BR43" s="221"/>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2"/>
    </row>
    <row r="44" spans="1:131" ht="26.25" customHeight="1" x14ac:dyDescent="0.2">
      <c r="A44" s="220">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14"/>
      <c r="BK44" s="214"/>
      <c r="BL44" s="214"/>
      <c r="BM44" s="214"/>
      <c r="BN44" s="214"/>
      <c r="BO44" s="223"/>
      <c r="BP44" s="223"/>
      <c r="BQ44" s="220">
        <v>38</v>
      </c>
      <c r="BR44" s="221"/>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2"/>
    </row>
    <row r="45" spans="1:131" ht="26.25" customHeight="1" x14ac:dyDescent="0.2">
      <c r="A45" s="220">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14"/>
      <c r="BK45" s="214"/>
      <c r="BL45" s="214"/>
      <c r="BM45" s="214"/>
      <c r="BN45" s="214"/>
      <c r="BO45" s="223"/>
      <c r="BP45" s="223"/>
      <c r="BQ45" s="220">
        <v>39</v>
      </c>
      <c r="BR45" s="221"/>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2"/>
    </row>
    <row r="46" spans="1:131" ht="26.25" customHeight="1" x14ac:dyDescent="0.2">
      <c r="A46" s="220">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14"/>
      <c r="BK46" s="214"/>
      <c r="BL46" s="214"/>
      <c r="BM46" s="214"/>
      <c r="BN46" s="214"/>
      <c r="BO46" s="223"/>
      <c r="BP46" s="223"/>
      <c r="BQ46" s="220">
        <v>40</v>
      </c>
      <c r="BR46" s="221"/>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2"/>
    </row>
    <row r="47" spans="1:131" ht="26.25" customHeight="1" x14ac:dyDescent="0.2">
      <c r="A47" s="220">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14"/>
      <c r="BK47" s="214"/>
      <c r="BL47" s="214"/>
      <c r="BM47" s="214"/>
      <c r="BN47" s="214"/>
      <c r="BO47" s="223"/>
      <c r="BP47" s="223"/>
      <c r="BQ47" s="220">
        <v>41</v>
      </c>
      <c r="BR47" s="221"/>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2"/>
    </row>
    <row r="48" spans="1:131" ht="26.25" customHeight="1" x14ac:dyDescent="0.2">
      <c r="A48" s="220">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14"/>
      <c r="BK48" s="214"/>
      <c r="BL48" s="214"/>
      <c r="BM48" s="214"/>
      <c r="BN48" s="214"/>
      <c r="BO48" s="223"/>
      <c r="BP48" s="223"/>
      <c r="BQ48" s="220">
        <v>42</v>
      </c>
      <c r="BR48" s="221"/>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2"/>
    </row>
    <row r="49" spans="1:131" ht="26.25" customHeight="1" x14ac:dyDescent="0.2">
      <c r="A49" s="220">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14"/>
      <c r="BK49" s="214"/>
      <c r="BL49" s="214"/>
      <c r="BM49" s="214"/>
      <c r="BN49" s="214"/>
      <c r="BO49" s="223"/>
      <c r="BP49" s="223"/>
      <c r="BQ49" s="220">
        <v>43</v>
      </c>
      <c r="BR49" s="221"/>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2"/>
    </row>
    <row r="50" spans="1:131" ht="26.25" customHeight="1" x14ac:dyDescent="0.2">
      <c r="A50" s="220">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14"/>
      <c r="BK50" s="214"/>
      <c r="BL50" s="214"/>
      <c r="BM50" s="214"/>
      <c r="BN50" s="214"/>
      <c r="BO50" s="223"/>
      <c r="BP50" s="223"/>
      <c r="BQ50" s="220">
        <v>44</v>
      </c>
      <c r="BR50" s="221"/>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2"/>
    </row>
    <row r="51" spans="1:131" ht="26.25" customHeight="1" x14ac:dyDescent="0.2">
      <c r="A51" s="220">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14"/>
      <c r="BK51" s="214"/>
      <c r="BL51" s="214"/>
      <c r="BM51" s="214"/>
      <c r="BN51" s="214"/>
      <c r="BO51" s="223"/>
      <c r="BP51" s="223"/>
      <c r="BQ51" s="220">
        <v>45</v>
      </c>
      <c r="BR51" s="221"/>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2"/>
    </row>
    <row r="52" spans="1:131" ht="26.25" customHeight="1" x14ac:dyDescent="0.2">
      <c r="A52" s="220">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14"/>
      <c r="BK52" s="214"/>
      <c r="BL52" s="214"/>
      <c r="BM52" s="214"/>
      <c r="BN52" s="214"/>
      <c r="BO52" s="223"/>
      <c r="BP52" s="223"/>
      <c r="BQ52" s="220">
        <v>46</v>
      </c>
      <c r="BR52" s="221"/>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2"/>
    </row>
    <row r="53" spans="1:131" ht="26.25" customHeight="1" x14ac:dyDescent="0.2">
      <c r="A53" s="220">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14"/>
      <c r="BK53" s="214"/>
      <c r="BL53" s="214"/>
      <c r="BM53" s="214"/>
      <c r="BN53" s="214"/>
      <c r="BO53" s="223"/>
      <c r="BP53" s="223"/>
      <c r="BQ53" s="220">
        <v>47</v>
      </c>
      <c r="BR53" s="221"/>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2"/>
    </row>
    <row r="54" spans="1:131" ht="26.25" customHeight="1" x14ac:dyDescent="0.2">
      <c r="A54" s="220">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14"/>
      <c r="BK54" s="214"/>
      <c r="BL54" s="214"/>
      <c r="BM54" s="214"/>
      <c r="BN54" s="214"/>
      <c r="BO54" s="223"/>
      <c r="BP54" s="223"/>
      <c r="BQ54" s="220">
        <v>48</v>
      </c>
      <c r="BR54" s="221"/>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2"/>
    </row>
    <row r="55" spans="1:131" ht="26.25" customHeight="1" x14ac:dyDescent="0.2">
      <c r="A55" s="220">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14"/>
      <c r="BK55" s="214"/>
      <c r="BL55" s="214"/>
      <c r="BM55" s="214"/>
      <c r="BN55" s="214"/>
      <c r="BO55" s="223"/>
      <c r="BP55" s="223"/>
      <c r="BQ55" s="220">
        <v>49</v>
      </c>
      <c r="BR55" s="221"/>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2"/>
    </row>
    <row r="56" spans="1:131" ht="26.25" customHeight="1" x14ac:dyDescent="0.2">
      <c r="A56" s="220">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14"/>
      <c r="BK56" s="214"/>
      <c r="BL56" s="214"/>
      <c r="BM56" s="214"/>
      <c r="BN56" s="214"/>
      <c r="BO56" s="223"/>
      <c r="BP56" s="223"/>
      <c r="BQ56" s="220">
        <v>50</v>
      </c>
      <c r="BR56" s="221"/>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2"/>
    </row>
    <row r="57" spans="1:131" ht="26.25" customHeight="1" x14ac:dyDescent="0.2">
      <c r="A57" s="220">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14"/>
      <c r="BK57" s="214"/>
      <c r="BL57" s="214"/>
      <c r="BM57" s="214"/>
      <c r="BN57" s="214"/>
      <c r="BO57" s="223"/>
      <c r="BP57" s="223"/>
      <c r="BQ57" s="220">
        <v>51</v>
      </c>
      <c r="BR57" s="221"/>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2"/>
    </row>
    <row r="58" spans="1:131" ht="26.25" customHeight="1" x14ac:dyDescent="0.2">
      <c r="A58" s="220">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14"/>
      <c r="BK58" s="214"/>
      <c r="BL58" s="214"/>
      <c r="BM58" s="214"/>
      <c r="BN58" s="214"/>
      <c r="BO58" s="223"/>
      <c r="BP58" s="223"/>
      <c r="BQ58" s="220">
        <v>52</v>
      </c>
      <c r="BR58" s="221"/>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2"/>
    </row>
    <row r="59" spans="1:131" ht="26.25" customHeight="1" x14ac:dyDescent="0.2">
      <c r="A59" s="220">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14"/>
      <c r="BK59" s="214"/>
      <c r="BL59" s="214"/>
      <c r="BM59" s="214"/>
      <c r="BN59" s="214"/>
      <c r="BO59" s="223"/>
      <c r="BP59" s="223"/>
      <c r="BQ59" s="220">
        <v>53</v>
      </c>
      <c r="BR59" s="221"/>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2"/>
    </row>
    <row r="60" spans="1:131" ht="26.25" customHeight="1" x14ac:dyDescent="0.2">
      <c r="A60" s="220">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14"/>
      <c r="BK60" s="214"/>
      <c r="BL60" s="214"/>
      <c r="BM60" s="214"/>
      <c r="BN60" s="214"/>
      <c r="BO60" s="223"/>
      <c r="BP60" s="223"/>
      <c r="BQ60" s="220">
        <v>54</v>
      </c>
      <c r="BR60" s="221"/>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2"/>
    </row>
    <row r="61" spans="1:131" ht="26.25" customHeight="1" thickBot="1" x14ac:dyDescent="0.25">
      <c r="A61" s="220">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14"/>
      <c r="BK61" s="214"/>
      <c r="BL61" s="214"/>
      <c r="BM61" s="214"/>
      <c r="BN61" s="214"/>
      <c r="BO61" s="223"/>
      <c r="BP61" s="223"/>
      <c r="BQ61" s="220">
        <v>55</v>
      </c>
      <c r="BR61" s="221"/>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2"/>
    </row>
    <row r="62" spans="1:131" ht="26.25" customHeight="1" x14ac:dyDescent="0.2">
      <c r="A62" s="220">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3"/>
      <c r="BP62" s="223"/>
      <c r="BQ62" s="220">
        <v>56</v>
      </c>
      <c r="BR62" s="221"/>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2"/>
    </row>
    <row r="63" spans="1:131" ht="26.25" customHeight="1" thickBot="1" x14ac:dyDescent="0.25">
      <c r="A63" s="222" t="s">
        <v>376</v>
      </c>
      <c r="B63" s="934" t="s">
        <v>397</v>
      </c>
      <c r="C63" s="935"/>
      <c r="D63" s="935"/>
      <c r="E63" s="935"/>
      <c r="F63" s="935"/>
      <c r="G63" s="935"/>
      <c r="H63" s="935"/>
      <c r="I63" s="935"/>
      <c r="J63" s="935"/>
      <c r="K63" s="935"/>
      <c r="L63" s="935"/>
      <c r="M63" s="935"/>
      <c r="N63" s="935"/>
      <c r="O63" s="935"/>
      <c r="P63" s="945"/>
      <c r="Q63" s="961"/>
      <c r="R63" s="962"/>
      <c r="S63" s="962"/>
      <c r="T63" s="962"/>
      <c r="U63" s="962"/>
      <c r="V63" s="962"/>
      <c r="W63" s="962"/>
      <c r="X63" s="962"/>
      <c r="Y63" s="962"/>
      <c r="Z63" s="962"/>
      <c r="AA63" s="962"/>
      <c r="AB63" s="962"/>
      <c r="AC63" s="962"/>
      <c r="AD63" s="962"/>
      <c r="AE63" s="1020"/>
      <c r="AF63" s="1021">
        <v>7276</v>
      </c>
      <c r="AG63" s="958"/>
      <c r="AH63" s="958"/>
      <c r="AI63" s="958"/>
      <c r="AJ63" s="1022"/>
      <c r="AK63" s="1023"/>
      <c r="AL63" s="962"/>
      <c r="AM63" s="962"/>
      <c r="AN63" s="962"/>
      <c r="AO63" s="962"/>
      <c r="AP63" s="963">
        <f>SUM(AP28:AT34)</f>
        <v>24753</v>
      </c>
      <c r="AQ63" s="963"/>
      <c r="AR63" s="963"/>
      <c r="AS63" s="963"/>
      <c r="AT63" s="963"/>
      <c r="AU63" s="963">
        <f>SUM(AU28:AY34)</f>
        <v>8602</v>
      </c>
      <c r="AV63" s="963"/>
      <c r="AW63" s="963"/>
      <c r="AX63" s="963"/>
      <c r="AY63" s="963"/>
      <c r="AZ63" s="1017"/>
      <c r="BA63" s="1017"/>
      <c r="BB63" s="1017"/>
      <c r="BC63" s="1017"/>
      <c r="BD63" s="1017"/>
      <c r="BE63" s="959"/>
      <c r="BF63" s="959"/>
      <c r="BG63" s="959"/>
      <c r="BH63" s="959"/>
      <c r="BI63" s="960"/>
      <c r="BJ63" s="1018" t="s">
        <v>122</v>
      </c>
      <c r="BK63" s="950"/>
      <c r="BL63" s="950"/>
      <c r="BM63" s="950"/>
      <c r="BN63" s="1019"/>
      <c r="BO63" s="223"/>
      <c r="BP63" s="223"/>
      <c r="BQ63" s="220">
        <v>57</v>
      </c>
      <c r="BR63" s="221"/>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2"/>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363</v>
      </c>
      <c r="BA66" s="1002"/>
      <c r="BB66" s="1002"/>
      <c r="BC66" s="1002"/>
      <c r="BD66" s="1015"/>
      <c r="BE66" s="223"/>
      <c r="BF66" s="223"/>
      <c r="BG66" s="223"/>
      <c r="BH66" s="223"/>
      <c r="BI66" s="223"/>
      <c r="BJ66" s="223"/>
      <c r="BK66" s="223"/>
      <c r="BL66" s="223"/>
      <c r="BM66" s="223"/>
      <c r="BN66" s="223"/>
      <c r="BO66" s="223"/>
      <c r="BP66" s="223"/>
      <c r="BQ66" s="220">
        <v>60</v>
      </c>
      <c r="BR66" s="225"/>
      <c r="BS66" s="942"/>
      <c r="BT66" s="943"/>
      <c r="BU66" s="943"/>
      <c r="BV66" s="943"/>
      <c r="BW66" s="943"/>
      <c r="BX66" s="943"/>
      <c r="BY66" s="943"/>
      <c r="BZ66" s="943"/>
      <c r="CA66" s="943"/>
      <c r="CB66" s="943"/>
      <c r="CC66" s="943"/>
      <c r="CD66" s="943"/>
      <c r="CE66" s="943"/>
      <c r="CF66" s="94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2"/>
      <c r="DW66" s="943"/>
      <c r="DX66" s="943"/>
      <c r="DY66" s="943"/>
      <c r="DZ66" s="944"/>
      <c r="EA66" s="212"/>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3"/>
      <c r="BF67" s="223"/>
      <c r="BG67" s="223"/>
      <c r="BH67" s="223"/>
      <c r="BI67" s="223"/>
      <c r="BJ67" s="223"/>
      <c r="BK67" s="223"/>
      <c r="BL67" s="223"/>
      <c r="BM67" s="223"/>
      <c r="BN67" s="223"/>
      <c r="BO67" s="223"/>
      <c r="BP67" s="223"/>
      <c r="BQ67" s="220">
        <v>61</v>
      </c>
      <c r="BR67" s="225"/>
      <c r="BS67" s="942"/>
      <c r="BT67" s="943"/>
      <c r="BU67" s="943"/>
      <c r="BV67" s="943"/>
      <c r="BW67" s="943"/>
      <c r="BX67" s="943"/>
      <c r="BY67" s="943"/>
      <c r="BZ67" s="943"/>
      <c r="CA67" s="943"/>
      <c r="CB67" s="943"/>
      <c r="CC67" s="943"/>
      <c r="CD67" s="943"/>
      <c r="CE67" s="943"/>
      <c r="CF67" s="94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2"/>
      <c r="DW67" s="943"/>
      <c r="DX67" s="943"/>
      <c r="DY67" s="943"/>
      <c r="DZ67" s="944"/>
      <c r="EA67" s="212"/>
    </row>
    <row r="68" spans="1:131" ht="26.25" customHeight="1" thickTop="1" x14ac:dyDescent="0.2">
      <c r="A68" s="218">
        <v>1</v>
      </c>
      <c r="B68" s="985" t="s">
        <v>553</v>
      </c>
      <c r="C68" s="986"/>
      <c r="D68" s="986"/>
      <c r="E68" s="986"/>
      <c r="F68" s="986"/>
      <c r="G68" s="986"/>
      <c r="H68" s="986"/>
      <c r="I68" s="986"/>
      <c r="J68" s="986"/>
      <c r="K68" s="986"/>
      <c r="L68" s="986"/>
      <c r="M68" s="986"/>
      <c r="N68" s="986"/>
      <c r="O68" s="986"/>
      <c r="P68" s="987"/>
      <c r="Q68" s="988">
        <v>3543</v>
      </c>
      <c r="R68" s="982"/>
      <c r="S68" s="982"/>
      <c r="T68" s="982"/>
      <c r="U68" s="982"/>
      <c r="V68" s="982">
        <v>3522</v>
      </c>
      <c r="W68" s="982"/>
      <c r="X68" s="982"/>
      <c r="Y68" s="982"/>
      <c r="Z68" s="982"/>
      <c r="AA68" s="982">
        <v>21</v>
      </c>
      <c r="AB68" s="982"/>
      <c r="AC68" s="982"/>
      <c r="AD68" s="982"/>
      <c r="AE68" s="982"/>
      <c r="AF68" s="982">
        <v>21</v>
      </c>
      <c r="AG68" s="982"/>
      <c r="AH68" s="982"/>
      <c r="AI68" s="982"/>
      <c r="AJ68" s="982"/>
      <c r="AK68" s="982" t="s">
        <v>570</v>
      </c>
      <c r="AL68" s="982"/>
      <c r="AM68" s="982"/>
      <c r="AN68" s="982"/>
      <c r="AO68" s="982"/>
      <c r="AP68" s="982">
        <v>2969</v>
      </c>
      <c r="AQ68" s="982"/>
      <c r="AR68" s="982"/>
      <c r="AS68" s="982"/>
      <c r="AT68" s="982"/>
      <c r="AU68" s="982">
        <v>1895</v>
      </c>
      <c r="AV68" s="982"/>
      <c r="AW68" s="982"/>
      <c r="AX68" s="982"/>
      <c r="AY68" s="982"/>
      <c r="AZ68" s="983"/>
      <c r="BA68" s="983"/>
      <c r="BB68" s="983"/>
      <c r="BC68" s="983"/>
      <c r="BD68" s="984"/>
      <c r="BE68" s="223"/>
      <c r="BF68" s="223"/>
      <c r="BG68" s="223"/>
      <c r="BH68" s="223"/>
      <c r="BI68" s="223"/>
      <c r="BJ68" s="223"/>
      <c r="BK68" s="223"/>
      <c r="BL68" s="223"/>
      <c r="BM68" s="223"/>
      <c r="BN68" s="223"/>
      <c r="BO68" s="223"/>
      <c r="BP68" s="223"/>
      <c r="BQ68" s="220">
        <v>62</v>
      </c>
      <c r="BR68" s="225"/>
      <c r="BS68" s="942"/>
      <c r="BT68" s="943"/>
      <c r="BU68" s="943"/>
      <c r="BV68" s="943"/>
      <c r="BW68" s="943"/>
      <c r="BX68" s="943"/>
      <c r="BY68" s="943"/>
      <c r="BZ68" s="943"/>
      <c r="CA68" s="943"/>
      <c r="CB68" s="943"/>
      <c r="CC68" s="943"/>
      <c r="CD68" s="943"/>
      <c r="CE68" s="943"/>
      <c r="CF68" s="94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2"/>
      <c r="DW68" s="943"/>
      <c r="DX68" s="943"/>
      <c r="DY68" s="943"/>
      <c r="DZ68" s="944"/>
      <c r="EA68" s="212"/>
    </row>
    <row r="69" spans="1:131" ht="26.25" customHeight="1" x14ac:dyDescent="0.2">
      <c r="A69" s="220">
        <v>2</v>
      </c>
      <c r="B69" s="974" t="s">
        <v>554</v>
      </c>
      <c r="C69" s="975"/>
      <c r="D69" s="975"/>
      <c r="E69" s="975"/>
      <c r="F69" s="975"/>
      <c r="G69" s="975"/>
      <c r="H69" s="975"/>
      <c r="I69" s="975"/>
      <c r="J69" s="975"/>
      <c r="K69" s="975"/>
      <c r="L69" s="975"/>
      <c r="M69" s="975"/>
      <c r="N69" s="975"/>
      <c r="O69" s="975"/>
      <c r="P69" s="976"/>
      <c r="Q69" s="977">
        <v>1947</v>
      </c>
      <c r="R69" s="971"/>
      <c r="S69" s="971"/>
      <c r="T69" s="971"/>
      <c r="U69" s="971"/>
      <c r="V69" s="971">
        <v>1946</v>
      </c>
      <c r="W69" s="971"/>
      <c r="X69" s="971"/>
      <c r="Y69" s="971"/>
      <c r="Z69" s="971"/>
      <c r="AA69" s="971">
        <v>1</v>
      </c>
      <c r="AB69" s="971"/>
      <c r="AC69" s="971"/>
      <c r="AD69" s="971"/>
      <c r="AE69" s="971"/>
      <c r="AF69" s="971">
        <v>1</v>
      </c>
      <c r="AG69" s="971"/>
      <c r="AH69" s="971"/>
      <c r="AI69" s="971"/>
      <c r="AJ69" s="971"/>
      <c r="AK69" s="971" t="s">
        <v>570</v>
      </c>
      <c r="AL69" s="971"/>
      <c r="AM69" s="971"/>
      <c r="AN69" s="971"/>
      <c r="AO69" s="971"/>
      <c r="AP69" s="971">
        <v>7184</v>
      </c>
      <c r="AQ69" s="971"/>
      <c r="AR69" s="971"/>
      <c r="AS69" s="971"/>
      <c r="AT69" s="971"/>
      <c r="AU69" s="971">
        <v>2809</v>
      </c>
      <c r="AV69" s="971"/>
      <c r="AW69" s="971"/>
      <c r="AX69" s="971"/>
      <c r="AY69" s="971"/>
      <c r="AZ69" s="972"/>
      <c r="BA69" s="972"/>
      <c r="BB69" s="972"/>
      <c r="BC69" s="972"/>
      <c r="BD69" s="973"/>
      <c r="BE69" s="223"/>
      <c r="BF69" s="223"/>
      <c r="BG69" s="223"/>
      <c r="BH69" s="223"/>
      <c r="BI69" s="223"/>
      <c r="BJ69" s="223"/>
      <c r="BK69" s="223"/>
      <c r="BL69" s="223"/>
      <c r="BM69" s="223"/>
      <c r="BN69" s="223"/>
      <c r="BO69" s="223"/>
      <c r="BP69" s="223"/>
      <c r="BQ69" s="220">
        <v>63</v>
      </c>
      <c r="BR69" s="225"/>
      <c r="BS69" s="942"/>
      <c r="BT69" s="943"/>
      <c r="BU69" s="943"/>
      <c r="BV69" s="943"/>
      <c r="BW69" s="943"/>
      <c r="BX69" s="943"/>
      <c r="BY69" s="943"/>
      <c r="BZ69" s="943"/>
      <c r="CA69" s="943"/>
      <c r="CB69" s="943"/>
      <c r="CC69" s="943"/>
      <c r="CD69" s="943"/>
      <c r="CE69" s="943"/>
      <c r="CF69" s="94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2"/>
      <c r="DW69" s="943"/>
      <c r="DX69" s="943"/>
      <c r="DY69" s="943"/>
      <c r="DZ69" s="944"/>
      <c r="EA69" s="212"/>
    </row>
    <row r="70" spans="1:131" ht="26.25" customHeight="1" x14ac:dyDescent="0.2">
      <c r="A70" s="220">
        <v>3</v>
      </c>
      <c r="B70" s="974" t="s">
        <v>555</v>
      </c>
      <c r="C70" s="975"/>
      <c r="D70" s="975"/>
      <c r="E70" s="975"/>
      <c r="F70" s="975"/>
      <c r="G70" s="975"/>
      <c r="H70" s="975"/>
      <c r="I70" s="975"/>
      <c r="J70" s="975"/>
      <c r="K70" s="975"/>
      <c r="L70" s="975"/>
      <c r="M70" s="975"/>
      <c r="N70" s="975"/>
      <c r="O70" s="975"/>
      <c r="P70" s="976"/>
      <c r="Q70" s="977">
        <v>80</v>
      </c>
      <c r="R70" s="971"/>
      <c r="S70" s="971"/>
      <c r="T70" s="971"/>
      <c r="U70" s="971"/>
      <c r="V70" s="971">
        <v>77</v>
      </c>
      <c r="W70" s="971"/>
      <c r="X70" s="971"/>
      <c r="Y70" s="971"/>
      <c r="Z70" s="971"/>
      <c r="AA70" s="971">
        <v>2</v>
      </c>
      <c r="AB70" s="971"/>
      <c r="AC70" s="971"/>
      <c r="AD70" s="971"/>
      <c r="AE70" s="971"/>
      <c r="AF70" s="971">
        <v>2</v>
      </c>
      <c r="AG70" s="971"/>
      <c r="AH70" s="971"/>
      <c r="AI70" s="971"/>
      <c r="AJ70" s="971"/>
      <c r="AK70" s="971" t="s">
        <v>570</v>
      </c>
      <c r="AL70" s="971"/>
      <c r="AM70" s="971"/>
      <c r="AN70" s="971"/>
      <c r="AO70" s="971"/>
      <c r="AP70" s="971" t="s">
        <v>570</v>
      </c>
      <c r="AQ70" s="971"/>
      <c r="AR70" s="971"/>
      <c r="AS70" s="971"/>
      <c r="AT70" s="971"/>
      <c r="AU70" s="971" t="s">
        <v>570</v>
      </c>
      <c r="AV70" s="971"/>
      <c r="AW70" s="971"/>
      <c r="AX70" s="971"/>
      <c r="AY70" s="971"/>
      <c r="AZ70" s="972"/>
      <c r="BA70" s="972"/>
      <c r="BB70" s="972"/>
      <c r="BC70" s="972"/>
      <c r="BD70" s="973"/>
      <c r="BE70" s="223"/>
      <c r="BF70" s="223"/>
      <c r="BG70" s="223"/>
      <c r="BH70" s="223"/>
      <c r="BI70" s="223"/>
      <c r="BJ70" s="223"/>
      <c r="BK70" s="223"/>
      <c r="BL70" s="223"/>
      <c r="BM70" s="223"/>
      <c r="BN70" s="223"/>
      <c r="BO70" s="223"/>
      <c r="BP70" s="223"/>
      <c r="BQ70" s="220">
        <v>64</v>
      </c>
      <c r="BR70" s="225"/>
      <c r="BS70" s="942"/>
      <c r="BT70" s="943"/>
      <c r="BU70" s="943"/>
      <c r="BV70" s="943"/>
      <c r="BW70" s="943"/>
      <c r="BX70" s="943"/>
      <c r="BY70" s="943"/>
      <c r="BZ70" s="943"/>
      <c r="CA70" s="943"/>
      <c r="CB70" s="943"/>
      <c r="CC70" s="943"/>
      <c r="CD70" s="943"/>
      <c r="CE70" s="943"/>
      <c r="CF70" s="94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2"/>
      <c r="DW70" s="943"/>
      <c r="DX70" s="943"/>
      <c r="DY70" s="943"/>
      <c r="DZ70" s="944"/>
      <c r="EA70" s="212"/>
    </row>
    <row r="71" spans="1:131" ht="26.25" customHeight="1" x14ac:dyDescent="0.2">
      <c r="A71" s="220">
        <v>4</v>
      </c>
      <c r="B71" s="974" t="s">
        <v>556</v>
      </c>
      <c r="C71" s="975"/>
      <c r="D71" s="975"/>
      <c r="E71" s="975"/>
      <c r="F71" s="975"/>
      <c r="G71" s="975"/>
      <c r="H71" s="975"/>
      <c r="I71" s="975"/>
      <c r="J71" s="975"/>
      <c r="K71" s="975"/>
      <c r="L71" s="975"/>
      <c r="M71" s="975"/>
      <c r="N71" s="975"/>
      <c r="O71" s="975"/>
      <c r="P71" s="976"/>
      <c r="Q71" s="977">
        <v>3712</v>
      </c>
      <c r="R71" s="971"/>
      <c r="S71" s="971"/>
      <c r="T71" s="971"/>
      <c r="U71" s="971"/>
      <c r="V71" s="971">
        <v>3275</v>
      </c>
      <c r="W71" s="971"/>
      <c r="X71" s="971"/>
      <c r="Y71" s="971"/>
      <c r="Z71" s="971"/>
      <c r="AA71" s="971">
        <v>437</v>
      </c>
      <c r="AB71" s="971"/>
      <c r="AC71" s="971"/>
      <c r="AD71" s="971"/>
      <c r="AE71" s="971"/>
      <c r="AF71" s="971">
        <v>437</v>
      </c>
      <c r="AG71" s="971"/>
      <c r="AH71" s="971"/>
      <c r="AI71" s="971"/>
      <c r="AJ71" s="971"/>
      <c r="AK71" s="971">
        <v>64</v>
      </c>
      <c r="AL71" s="971"/>
      <c r="AM71" s="971"/>
      <c r="AN71" s="971"/>
      <c r="AO71" s="971"/>
      <c r="AP71" s="971" t="s">
        <v>570</v>
      </c>
      <c r="AQ71" s="971"/>
      <c r="AR71" s="971"/>
      <c r="AS71" s="971"/>
      <c r="AT71" s="971"/>
      <c r="AU71" s="971" t="s">
        <v>570</v>
      </c>
      <c r="AV71" s="971"/>
      <c r="AW71" s="971"/>
      <c r="AX71" s="971"/>
      <c r="AY71" s="971"/>
      <c r="AZ71" s="972"/>
      <c r="BA71" s="972"/>
      <c r="BB71" s="972"/>
      <c r="BC71" s="972"/>
      <c r="BD71" s="973"/>
      <c r="BE71" s="223"/>
      <c r="BF71" s="223"/>
      <c r="BG71" s="223"/>
      <c r="BH71" s="223"/>
      <c r="BI71" s="223"/>
      <c r="BJ71" s="223"/>
      <c r="BK71" s="223"/>
      <c r="BL71" s="223"/>
      <c r="BM71" s="223"/>
      <c r="BN71" s="223"/>
      <c r="BO71" s="223"/>
      <c r="BP71" s="223"/>
      <c r="BQ71" s="220">
        <v>65</v>
      </c>
      <c r="BR71" s="225"/>
      <c r="BS71" s="942"/>
      <c r="BT71" s="943"/>
      <c r="BU71" s="943"/>
      <c r="BV71" s="943"/>
      <c r="BW71" s="943"/>
      <c r="BX71" s="943"/>
      <c r="BY71" s="943"/>
      <c r="BZ71" s="943"/>
      <c r="CA71" s="943"/>
      <c r="CB71" s="943"/>
      <c r="CC71" s="943"/>
      <c r="CD71" s="943"/>
      <c r="CE71" s="943"/>
      <c r="CF71" s="94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2"/>
      <c r="DW71" s="943"/>
      <c r="DX71" s="943"/>
      <c r="DY71" s="943"/>
      <c r="DZ71" s="944"/>
      <c r="EA71" s="212"/>
    </row>
    <row r="72" spans="1:131" ht="26.25" customHeight="1" x14ac:dyDescent="0.2">
      <c r="A72" s="220">
        <v>5</v>
      </c>
      <c r="B72" s="974" t="s">
        <v>557</v>
      </c>
      <c r="C72" s="975"/>
      <c r="D72" s="975"/>
      <c r="E72" s="975"/>
      <c r="F72" s="975"/>
      <c r="G72" s="975"/>
      <c r="H72" s="975"/>
      <c r="I72" s="975"/>
      <c r="J72" s="975"/>
      <c r="K72" s="975"/>
      <c r="L72" s="975"/>
      <c r="M72" s="975"/>
      <c r="N72" s="975"/>
      <c r="O72" s="975"/>
      <c r="P72" s="976"/>
      <c r="Q72" s="977">
        <v>171</v>
      </c>
      <c r="R72" s="971"/>
      <c r="S72" s="971"/>
      <c r="T72" s="971"/>
      <c r="U72" s="971"/>
      <c r="V72" s="971">
        <v>154</v>
      </c>
      <c r="W72" s="971"/>
      <c r="X72" s="971"/>
      <c r="Y72" s="971"/>
      <c r="Z72" s="971"/>
      <c r="AA72" s="971">
        <v>16</v>
      </c>
      <c r="AB72" s="971"/>
      <c r="AC72" s="971"/>
      <c r="AD72" s="971"/>
      <c r="AE72" s="971"/>
      <c r="AF72" s="971">
        <v>16</v>
      </c>
      <c r="AG72" s="971"/>
      <c r="AH72" s="971"/>
      <c r="AI72" s="971"/>
      <c r="AJ72" s="971"/>
      <c r="AK72" s="971" t="s">
        <v>570</v>
      </c>
      <c r="AL72" s="971"/>
      <c r="AM72" s="971"/>
      <c r="AN72" s="971"/>
      <c r="AO72" s="971"/>
      <c r="AP72" s="971" t="s">
        <v>570</v>
      </c>
      <c r="AQ72" s="971"/>
      <c r="AR72" s="971"/>
      <c r="AS72" s="971"/>
      <c r="AT72" s="971"/>
      <c r="AU72" s="971" t="s">
        <v>570</v>
      </c>
      <c r="AV72" s="971"/>
      <c r="AW72" s="971"/>
      <c r="AX72" s="971"/>
      <c r="AY72" s="971"/>
      <c r="AZ72" s="972"/>
      <c r="BA72" s="972"/>
      <c r="BB72" s="972"/>
      <c r="BC72" s="972"/>
      <c r="BD72" s="973"/>
      <c r="BE72" s="223"/>
      <c r="BF72" s="223"/>
      <c r="BG72" s="223"/>
      <c r="BH72" s="223"/>
      <c r="BI72" s="223"/>
      <c r="BJ72" s="223"/>
      <c r="BK72" s="223"/>
      <c r="BL72" s="223"/>
      <c r="BM72" s="223"/>
      <c r="BN72" s="223"/>
      <c r="BO72" s="223"/>
      <c r="BP72" s="223"/>
      <c r="BQ72" s="220">
        <v>66</v>
      </c>
      <c r="BR72" s="225"/>
      <c r="BS72" s="942"/>
      <c r="BT72" s="943"/>
      <c r="BU72" s="943"/>
      <c r="BV72" s="943"/>
      <c r="BW72" s="943"/>
      <c r="BX72" s="943"/>
      <c r="BY72" s="943"/>
      <c r="BZ72" s="943"/>
      <c r="CA72" s="943"/>
      <c r="CB72" s="943"/>
      <c r="CC72" s="943"/>
      <c r="CD72" s="943"/>
      <c r="CE72" s="943"/>
      <c r="CF72" s="94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2"/>
      <c r="DW72" s="943"/>
      <c r="DX72" s="943"/>
      <c r="DY72" s="943"/>
      <c r="DZ72" s="944"/>
      <c r="EA72" s="212"/>
    </row>
    <row r="73" spans="1:131" ht="26.25" customHeight="1" x14ac:dyDescent="0.2">
      <c r="A73" s="220">
        <v>6</v>
      </c>
      <c r="B73" s="974" t="s">
        <v>558</v>
      </c>
      <c r="C73" s="975"/>
      <c r="D73" s="975"/>
      <c r="E73" s="975"/>
      <c r="F73" s="975"/>
      <c r="G73" s="975"/>
      <c r="H73" s="975"/>
      <c r="I73" s="975"/>
      <c r="J73" s="975"/>
      <c r="K73" s="975"/>
      <c r="L73" s="975"/>
      <c r="M73" s="975"/>
      <c r="N73" s="975"/>
      <c r="O73" s="975"/>
      <c r="P73" s="976"/>
      <c r="Q73" s="977">
        <v>196156</v>
      </c>
      <c r="R73" s="971"/>
      <c r="S73" s="971"/>
      <c r="T73" s="971"/>
      <c r="U73" s="971"/>
      <c r="V73" s="971">
        <v>192212</v>
      </c>
      <c r="W73" s="971"/>
      <c r="X73" s="971"/>
      <c r="Y73" s="971"/>
      <c r="Z73" s="971"/>
      <c r="AA73" s="971">
        <v>3944</v>
      </c>
      <c r="AB73" s="971"/>
      <c r="AC73" s="971"/>
      <c r="AD73" s="971"/>
      <c r="AE73" s="971"/>
      <c r="AF73" s="971">
        <v>3944</v>
      </c>
      <c r="AG73" s="971"/>
      <c r="AH73" s="971"/>
      <c r="AI73" s="971"/>
      <c r="AJ73" s="971"/>
      <c r="AK73" s="971">
        <v>1663</v>
      </c>
      <c r="AL73" s="971"/>
      <c r="AM73" s="971"/>
      <c r="AN73" s="971"/>
      <c r="AO73" s="971"/>
      <c r="AP73" s="971" t="s">
        <v>570</v>
      </c>
      <c r="AQ73" s="971"/>
      <c r="AR73" s="971"/>
      <c r="AS73" s="971"/>
      <c r="AT73" s="971"/>
      <c r="AU73" s="971" t="s">
        <v>570</v>
      </c>
      <c r="AV73" s="971"/>
      <c r="AW73" s="971"/>
      <c r="AX73" s="971"/>
      <c r="AY73" s="971"/>
      <c r="AZ73" s="972"/>
      <c r="BA73" s="972"/>
      <c r="BB73" s="972"/>
      <c r="BC73" s="972"/>
      <c r="BD73" s="973"/>
      <c r="BE73" s="223"/>
      <c r="BF73" s="223"/>
      <c r="BG73" s="223"/>
      <c r="BH73" s="223"/>
      <c r="BI73" s="223"/>
      <c r="BJ73" s="223"/>
      <c r="BK73" s="223"/>
      <c r="BL73" s="223"/>
      <c r="BM73" s="223"/>
      <c r="BN73" s="223"/>
      <c r="BO73" s="223"/>
      <c r="BP73" s="223"/>
      <c r="BQ73" s="220">
        <v>67</v>
      </c>
      <c r="BR73" s="225"/>
      <c r="BS73" s="942"/>
      <c r="BT73" s="943"/>
      <c r="BU73" s="943"/>
      <c r="BV73" s="943"/>
      <c r="BW73" s="943"/>
      <c r="BX73" s="943"/>
      <c r="BY73" s="943"/>
      <c r="BZ73" s="943"/>
      <c r="CA73" s="943"/>
      <c r="CB73" s="943"/>
      <c r="CC73" s="943"/>
      <c r="CD73" s="943"/>
      <c r="CE73" s="943"/>
      <c r="CF73" s="94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2"/>
      <c r="DW73" s="943"/>
      <c r="DX73" s="943"/>
      <c r="DY73" s="943"/>
      <c r="DZ73" s="944"/>
      <c r="EA73" s="212"/>
    </row>
    <row r="74" spans="1:131" ht="26.25" customHeight="1" x14ac:dyDescent="0.2">
      <c r="A74" s="220">
        <v>7</v>
      </c>
      <c r="B74" s="974" t="s">
        <v>559</v>
      </c>
      <c r="C74" s="975"/>
      <c r="D74" s="975"/>
      <c r="E74" s="975"/>
      <c r="F74" s="975"/>
      <c r="G74" s="975"/>
      <c r="H74" s="975"/>
      <c r="I74" s="975"/>
      <c r="J74" s="975"/>
      <c r="K74" s="975"/>
      <c r="L74" s="975"/>
      <c r="M74" s="975"/>
      <c r="N74" s="975"/>
      <c r="O74" s="975"/>
      <c r="P74" s="976"/>
      <c r="Q74" s="977">
        <v>31</v>
      </c>
      <c r="R74" s="971"/>
      <c r="S74" s="971"/>
      <c r="T74" s="971"/>
      <c r="U74" s="971"/>
      <c r="V74" s="971">
        <v>31</v>
      </c>
      <c r="W74" s="971"/>
      <c r="X74" s="971"/>
      <c r="Y74" s="971"/>
      <c r="Z74" s="971"/>
      <c r="AA74" s="971">
        <v>0</v>
      </c>
      <c r="AB74" s="971"/>
      <c r="AC74" s="971"/>
      <c r="AD74" s="971"/>
      <c r="AE74" s="971"/>
      <c r="AF74" s="971">
        <v>0</v>
      </c>
      <c r="AG74" s="971"/>
      <c r="AH74" s="971"/>
      <c r="AI74" s="971"/>
      <c r="AJ74" s="971"/>
      <c r="AK74" s="971">
        <v>1</v>
      </c>
      <c r="AL74" s="971"/>
      <c r="AM74" s="971"/>
      <c r="AN74" s="971"/>
      <c r="AO74" s="971"/>
      <c r="AP74" s="971" t="s">
        <v>570</v>
      </c>
      <c r="AQ74" s="971"/>
      <c r="AR74" s="971"/>
      <c r="AS74" s="971"/>
      <c r="AT74" s="971"/>
      <c r="AU74" s="971" t="s">
        <v>570</v>
      </c>
      <c r="AV74" s="971"/>
      <c r="AW74" s="971"/>
      <c r="AX74" s="971"/>
      <c r="AY74" s="971"/>
      <c r="AZ74" s="972"/>
      <c r="BA74" s="972"/>
      <c r="BB74" s="972"/>
      <c r="BC74" s="972"/>
      <c r="BD74" s="973"/>
      <c r="BE74" s="223"/>
      <c r="BF74" s="223"/>
      <c r="BG74" s="223"/>
      <c r="BH74" s="223"/>
      <c r="BI74" s="223"/>
      <c r="BJ74" s="223"/>
      <c r="BK74" s="223"/>
      <c r="BL74" s="223"/>
      <c r="BM74" s="223"/>
      <c r="BN74" s="223"/>
      <c r="BO74" s="223"/>
      <c r="BP74" s="223"/>
      <c r="BQ74" s="220">
        <v>68</v>
      </c>
      <c r="BR74" s="225"/>
      <c r="BS74" s="942"/>
      <c r="BT74" s="943"/>
      <c r="BU74" s="943"/>
      <c r="BV74" s="943"/>
      <c r="BW74" s="943"/>
      <c r="BX74" s="943"/>
      <c r="BY74" s="943"/>
      <c r="BZ74" s="943"/>
      <c r="CA74" s="943"/>
      <c r="CB74" s="943"/>
      <c r="CC74" s="943"/>
      <c r="CD74" s="943"/>
      <c r="CE74" s="943"/>
      <c r="CF74" s="94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2"/>
      <c r="DW74" s="943"/>
      <c r="DX74" s="943"/>
      <c r="DY74" s="943"/>
      <c r="DZ74" s="944"/>
      <c r="EA74" s="212"/>
    </row>
    <row r="75" spans="1:131" ht="26.25" customHeight="1" x14ac:dyDescent="0.2">
      <c r="A75" s="220">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3"/>
      <c r="BF75" s="223"/>
      <c r="BG75" s="223"/>
      <c r="BH75" s="223"/>
      <c r="BI75" s="223"/>
      <c r="BJ75" s="223"/>
      <c r="BK75" s="223"/>
      <c r="BL75" s="223"/>
      <c r="BM75" s="223"/>
      <c r="BN75" s="223"/>
      <c r="BO75" s="223"/>
      <c r="BP75" s="223"/>
      <c r="BQ75" s="220">
        <v>69</v>
      </c>
      <c r="BR75" s="225"/>
      <c r="BS75" s="942"/>
      <c r="BT75" s="943"/>
      <c r="BU75" s="943"/>
      <c r="BV75" s="943"/>
      <c r="BW75" s="943"/>
      <c r="BX75" s="943"/>
      <c r="BY75" s="943"/>
      <c r="BZ75" s="943"/>
      <c r="CA75" s="943"/>
      <c r="CB75" s="943"/>
      <c r="CC75" s="943"/>
      <c r="CD75" s="943"/>
      <c r="CE75" s="943"/>
      <c r="CF75" s="94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2"/>
      <c r="DW75" s="943"/>
      <c r="DX75" s="943"/>
      <c r="DY75" s="943"/>
      <c r="DZ75" s="944"/>
      <c r="EA75" s="212"/>
    </row>
    <row r="76" spans="1:131" ht="26.25" customHeight="1" x14ac:dyDescent="0.2">
      <c r="A76" s="220">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3"/>
      <c r="BF76" s="223"/>
      <c r="BG76" s="223"/>
      <c r="BH76" s="223"/>
      <c r="BI76" s="223"/>
      <c r="BJ76" s="223"/>
      <c r="BK76" s="223"/>
      <c r="BL76" s="223"/>
      <c r="BM76" s="223"/>
      <c r="BN76" s="223"/>
      <c r="BO76" s="223"/>
      <c r="BP76" s="223"/>
      <c r="BQ76" s="220">
        <v>70</v>
      </c>
      <c r="BR76" s="225"/>
      <c r="BS76" s="942"/>
      <c r="BT76" s="943"/>
      <c r="BU76" s="943"/>
      <c r="BV76" s="943"/>
      <c r="BW76" s="943"/>
      <c r="BX76" s="943"/>
      <c r="BY76" s="943"/>
      <c r="BZ76" s="943"/>
      <c r="CA76" s="943"/>
      <c r="CB76" s="943"/>
      <c r="CC76" s="943"/>
      <c r="CD76" s="943"/>
      <c r="CE76" s="943"/>
      <c r="CF76" s="94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2"/>
      <c r="DW76" s="943"/>
      <c r="DX76" s="943"/>
      <c r="DY76" s="943"/>
      <c r="DZ76" s="944"/>
      <c r="EA76" s="212"/>
    </row>
    <row r="77" spans="1:131" ht="26.25" customHeight="1" x14ac:dyDescent="0.2">
      <c r="A77" s="220">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3"/>
      <c r="BF77" s="223"/>
      <c r="BG77" s="223"/>
      <c r="BH77" s="223"/>
      <c r="BI77" s="223"/>
      <c r="BJ77" s="223"/>
      <c r="BK77" s="223"/>
      <c r="BL77" s="223"/>
      <c r="BM77" s="223"/>
      <c r="BN77" s="223"/>
      <c r="BO77" s="223"/>
      <c r="BP77" s="223"/>
      <c r="BQ77" s="220">
        <v>71</v>
      </c>
      <c r="BR77" s="225"/>
      <c r="BS77" s="942"/>
      <c r="BT77" s="943"/>
      <c r="BU77" s="943"/>
      <c r="BV77" s="943"/>
      <c r="BW77" s="943"/>
      <c r="BX77" s="943"/>
      <c r="BY77" s="943"/>
      <c r="BZ77" s="943"/>
      <c r="CA77" s="943"/>
      <c r="CB77" s="943"/>
      <c r="CC77" s="943"/>
      <c r="CD77" s="943"/>
      <c r="CE77" s="943"/>
      <c r="CF77" s="94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2"/>
      <c r="DW77" s="943"/>
      <c r="DX77" s="943"/>
      <c r="DY77" s="943"/>
      <c r="DZ77" s="944"/>
      <c r="EA77" s="212"/>
    </row>
    <row r="78" spans="1:131" ht="26.25" customHeight="1" x14ac:dyDescent="0.2">
      <c r="A78" s="220">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3"/>
      <c r="BF78" s="223"/>
      <c r="BG78" s="223"/>
      <c r="BH78" s="223"/>
      <c r="BI78" s="223"/>
      <c r="BJ78" s="212"/>
      <c r="BK78" s="212"/>
      <c r="BL78" s="212"/>
      <c r="BM78" s="212"/>
      <c r="BN78" s="212"/>
      <c r="BO78" s="223"/>
      <c r="BP78" s="223"/>
      <c r="BQ78" s="220">
        <v>72</v>
      </c>
      <c r="BR78" s="225"/>
      <c r="BS78" s="942"/>
      <c r="BT78" s="943"/>
      <c r="BU78" s="943"/>
      <c r="BV78" s="943"/>
      <c r="BW78" s="943"/>
      <c r="BX78" s="943"/>
      <c r="BY78" s="943"/>
      <c r="BZ78" s="943"/>
      <c r="CA78" s="943"/>
      <c r="CB78" s="943"/>
      <c r="CC78" s="943"/>
      <c r="CD78" s="943"/>
      <c r="CE78" s="943"/>
      <c r="CF78" s="94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2"/>
      <c r="DW78" s="943"/>
      <c r="DX78" s="943"/>
      <c r="DY78" s="943"/>
      <c r="DZ78" s="944"/>
      <c r="EA78" s="212"/>
    </row>
    <row r="79" spans="1:131" ht="26.25" customHeight="1" x14ac:dyDescent="0.2">
      <c r="A79" s="220">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3"/>
      <c r="BF79" s="223"/>
      <c r="BG79" s="223"/>
      <c r="BH79" s="223"/>
      <c r="BI79" s="223"/>
      <c r="BJ79" s="212"/>
      <c r="BK79" s="212"/>
      <c r="BL79" s="212"/>
      <c r="BM79" s="212"/>
      <c r="BN79" s="212"/>
      <c r="BO79" s="223"/>
      <c r="BP79" s="223"/>
      <c r="BQ79" s="220">
        <v>73</v>
      </c>
      <c r="BR79" s="225"/>
      <c r="BS79" s="942"/>
      <c r="BT79" s="943"/>
      <c r="BU79" s="943"/>
      <c r="BV79" s="943"/>
      <c r="BW79" s="943"/>
      <c r="BX79" s="943"/>
      <c r="BY79" s="943"/>
      <c r="BZ79" s="943"/>
      <c r="CA79" s="943"/>
      <c r="CB79" s="943"/>
      <c r="CC79" s="943"/>
      <c r="CD79" s="943"/>
      <c r="CE79" s="943"/>
      <c r="CF79" s="94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2"/>
      <c r="DW79" s="943"/>
      <c r="DX79" s="943"/>
      <c r="DY79" s="943"/>
      <c r="DZ79" s="944"/>
      <c r="EA79" s="212"/>
    </row>
    <row r="80" spans="1:131" ht="26.25" customHeight="1" x14ac:dyDescent="0.2">
      <c r="A80" s="220">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3"/>
      <c r="BF80" s="223"/>
      <c r="BG80" s="223"/>
      <c r="BH80" s="223"/>
      <c r="BI80" s="223"/>
      <c r="BJ80" s="223"/>
      <c r="BK80" s="223"/>
      <c r="BL80" s="223"/>
      <c r="BM80" s="223"/>
      <c r="BN80" s="223"/>
      <c r="BO80" s="223"/>
      <c r="BP80" s="223"/>
      <c r="BQ80" s="220">
        <v>74</v>
      </c>
      <c r="BR80" s="225"/>
      <c r="BS80" s="942"/>
      <c r="BT80" s="943"/>
      <c r="BU80" s="943"/>
      <c r="BV80" s="943"/>
      <c r="BW80" s="943"/>
      <c r="BX80" s="943"/>
      <c r="BY80" s="943"/>
      <c r="BZ80" s="943"/>
      <c r="CA80" s="943"/>
      <c r="CB80" s="943"/>
      <c r="CC80" s="943"/>
      <c r="CD80" s="943"/>
      <c r="CE80" s="943"/>
      <c r="CF80" s="94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2"/>
      <c r="DW80" s="943"/>
      <c r="DX80" s="943"/>
      <c r="DY80" s="943"/>
      <c r="DZ80" s="944"/>
      <c r="EA80" s="212"/>
    </row>
    <row r="81" spans="1:131" ht="26.25" customHeight="1" x14ac:dyDescent="0.2">
      <c r="A81" s="220">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3"/>
      <c r="BF81" s="223"/>
      <c r="BG81" s="223"/>
      <c r="BH81" s="223"/>
      <c r="BI81" s="223"/>
      <c r="BJ81" s="223"/>
      <c r="BK81" s="223"/>
      <c r="BL81" s="223"/>
      <c r="BM81" s="223"/>
      <c r="BN81" s="223"/>
      <c r="BO81" s="223"/>
      <c r="BP81" s="223"/>
      <c r="BQ81" s="220">
        <v>75</v>
      </c>
      <c r="BR81" s="225"/>
      <c r="BS81" s="942"/>
      <c r="BT81" s="943"/>
      <c r="BU81" s="943"/>
      <c r="BV81" s="943"/>
      <c r="BW81" s="943"/>
      <c r="BX81" s="943"/>
      <c r="BY81" s="943"/>
      <c r="BZ81" s="943"/>
      <c r="CA81" s="943"/>
      <c r="CB81" s="943"/>
      <c r="CC81" s="943"/>
      <c r="CD81" s="943"/>
      <c r="CE81" s="943"/>
      <c r="CF81" s="94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2"/>
      <c r="DW81" s="943"/>
      <c r="DX81" s="943"/>
      <c r="DY81" s="943"/>
      <c r="DZ81" s="944"/>
      <c r="EA81" s="212"/>
    </row>
    <row r="82" spans="1:131" ht="26.25" customHeight="1" x14ac:dyDescent="0.2">
      <c r="A82" s="220">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3"/>
      <c r="BF82" s="223"/>
      <c r="BG82" s="223"/>
      <c r="BH82" s="223"/>
      <c r="BI82" s="223"/>
      <c r="BJ82" s="223"/>
      <c r="BK82" s="223"/>
      <c r="BL82" s="223"/>
      <c r="BM82" s="223"/>
      <c r="BN82" s="223"/>
      <c r="BO82" s="223"/>
      <c r="BP82" s="223"/>
      <c r="BQ82" s="220">
        <v>76</v>
      </c>
      <c r="BR82" s="225"/>
      <c r="BS82" s="942"/>
      <c r="BT82" s="943"/>
      <c r="BU82" s="943"/>
      <c r="BV82" s="943"/>
      <c r="BW82" s="943"/>
      <c r="BX82" s="943"/>
      <c r="BY82" s="943"/>
      <c r="BZ82" s="943"/>
      <c r="CA82" s="943"/>
      <c r="CB82" s="943"/>
      <c r="CC82" s="943"/>
      <c r="CD82" s="943"/>
      <c r="CE82" s="943"/>
      <c r="CF82" s="94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2"/>
      <c r="DW82" s="943"/>
      <c r="DX82" s="943"/>
      <c r="DY82" s="943"/>
      <c r="DZ82" s="944"/>
      <c r="EA82" s="212"/>
    </row>
    <row r="83" spans="1:131" ht="26.25" customHeight="1" x14ac:dyDescent="0.2">
      <c r="A83" s="220">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3"/>
      <c r="BF83" s="223"/>
      <c r="BG83" s="223"/>
      <c r="BH83" s="223"/>
      <c r="BI83" s="223"/>
      <c r="BJ83" s="223"/>
      <c r="BK83" s="223"/>
      <c r="BL83" s="223"/>
      <c r="BM83" s="223"/>
      <c r="BN83" s="223"/>
      <c r="BO83" s="223"/>
      <c r="BP83" s="223"/>
      <c r="BQ83" s="220">
        <v>77</v>
      </c>
      <c r="BR83" s="225"/>
      <c r="BS83" s="942"/>
      <c r="BT83" s="943"/>
      <c r="BU83" s="943"/>
      <c r="BV83" s="943"/>
      <c r="BW83" s="943"/>
      <c r="BX83" s="943"/>
      <c r="BY83" s="943"/>
      <c r="BZ83" s="943"/>
      <c r="CA83" s="943"/>
      <c r="CB83" s="943"/>
      <c r="CC83" s="943"/>
      <c r="CD83" s="943"/>
      <c r="CE83" s="943"/>
      <c r="CF83" s="94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2"/>
      <c r="DW83" s="943"/>
      <c r="DX83" s="943"/>
      <c r="DY83" s="943"/>
      <c r="DZ83" s="944"/>
      <c r="EA83" s="212"/>
    </row>
    <row r="84" spans="1:131" ht="26.25" customHeight="1" x14ac:dyDescent="0.2">
      <c r="A84" s="220">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3"/>
      <c r="BF84" s="223"/>
      <c r="BG84" s="223"/>
      <c r="BH84" s="223"/>
      <c r="BI84" s="223"/>
      <c r="BJ84" s="223"/>
      <c r="BK84" s="223"/>
      <c r="BL84" s="223"/>
      <c r="BM84" s="223"/>
      <c r="BN84" s="223"/>
      <c r="BO84" s="223"/>
      <c r="BP84" s="223"/>
      <c r="BQ84" s="220">
        <v>78</v>
      </c>
      <c r="BR84" s="225"/>
      <c r="BS84" s="942"/>
      <c r="BT84" s="943"/>
      <c r="BU84" s="943"/>
      <c r="BV84" s="943"/>
      <c r="BW84" s="943"/>
      <c r="BX84" s="943"/>
      <c r="BY84" s="943"/>
      <c r="BZ84" s="943"/>
      <c r="CA84" s="943"/>
      <c r="CB84" s="943"/>
      <c r="CC84" s="943"/>
      <c r="CD84" s="943"/>
      <c r="CE84" s="943"/>
      <c r="CF84" s="94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2"/>
      <c r="DW84" s="943"/>
      <c r="DX84" s="943"/>
      <c r="DY84" s="943"/>
      <c r="DZ84" s="944"/>
      <c r="EA84" s="212"/>
    </row>
    <row r="85" spans="1:131" ht="26.25" customHeight="1" x14ac:dyDescent="0.2">
      <c r="A85" s="220">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3"/>
      <c r="BF85" s="223"/>
      <c r="BG85" s="223"/>
      <c r="BH85" s="223"/>
      <c r="BI85" s="223"/>
      <c r="BJ85" s="223"/>
      <c r="BK85" s="223"/>
      <c r="BL85" s="223"/>
      <c r="BM85" s="223"/>
      <c r="BN85" s="223"/>
      <c r="BO85" s="223"/>
      <c r="BP85" s="223"/>
      <c r="BQ85" s="220">
        <v>79</v>
      </c>
      <c r="BR85" s="225"/>
      <c r="BS85" s="942"/>
      <c r="BT85" s="943"/>
      <c r="BU85" s="943"/>
      <c r="BV85" s="943"/>
      <c r="BW85" s="943"/>
      <c r="BX85" s="943"/>
      <c r="BY85" s="943"/>
      <c r="BZ85" s="943"/>
      <c r="CA85" s="943"/>
      <c r="CB85" s="943"/>
      <c r="CC85" s="943"/>
      <c r="CD85" s="943"/>
      <c r="CE85" s="943"/>
      <c r="CF85" s="94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2"/>
      <c r="DW85" s="943"/>
      <c r="DX85" s="943"/>
      <c r="DY85" s="943"/>
      <c r="DZ85" s="944"/>
      <c r="EA85" s="212"/>
    </row>
    <row r="86" spans="1:131" ht="26.25" customHeight="1" x14ac:dyDescent="0.2">
      <c r="A86" s="220">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3"/>
      <c r="BF86" s="223"/>
      <c r="BG86" s="223"/>
      <c r="BH86" s="223"/>
      <c r="BI86" s="223"/>
      <c r="BJ86" s="223"/>
      <c r="BK86" s="223"/>
      <c r="BL86" s="223"/>
      <c r="BM86" s="223"/>
      <c r="BN86" s="223"/>
      <c r="BO86" s="223"/>
      <c r="BP86" s="223"/>
      <c r="BQ86" s="220">
        <v>80</v>
      </c>
      <c r="BR86" s="225"/>
      <c r="BS86" s="942"/>
      <c r="BT86" s="943"/>
      <c r="BU86" s="943"/>
      <c r="BV86" s="943"/>
      <c r="BW86" s="943"/>
      <c r="BX86" s="943"/>
      <c r="BY86" s="943"/>
      <c r="BZ86" s="943"/>
      <c r="CA86" s="943"/>
      <c r="CB86" s="943"/>
      <c r="CC86" s="943"/>
      <c r="CD86" s="943"/>
      <c r="CE86" s="943"/>
      <c r="CF86" s="94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2"/>
      <c r="DW86" s="943"/>
      <c r="DX86" s="943"/>
      <c r="DY86" s="943"/>
      <c r="DZ86" s="944"/>
      <c r="EA86" s="212"/>
    </row>
    <row r="87" spans="1:131" ht="26.25" customHeight="1" x14ac:dyDescent="0.2">
      <c r="A87" s="226">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3"/>
      <c r="BF87" s="223"/>
      <c r="BG87" s="223"/>
      <c r="BH87" s="223"/>
      <c r="BI87" s="223"/>
      <c r="BJ87" s="223"/>
      <c r="BK87" s="223"/>
      <c r="BL87" s="223"/>
      <c r="BM87" s="223"/>
      <c r="BN87" s="223"/>
      <c r="BO87" s="223"/>
      <c r="BP87" s="223"/>
      <c r="BQ87" s="220">
        <v>81</v>
      </c>
      <c r="BR87" s="225"/>
      <c r="BS87" s="942"/>
      <c r="BT87" s="943"/>
      <c r="BU87" s="943"/>
      <c r="BV87" s="943"/>
      <c r="BW87" s="943"/>
      <c r="BX87" s="943"/>
      <c r="BY87" s="943"/>
      <c r="BZ87" s="943"/>
      <c r="CA87" s="943"/>
      <c r="CB87" s="943"/>
      <c r="CC87" s="943"/>
      <c r="CD87" s="943"/>
      <c r="CE87" s="943"/>
      <c r="CF87" s="94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2"/>
      <c r="DW87" s="943"/>
      <c r="DX87" s="943"/>
      <c r="DY87" s="943"/>
      <c r="DZ87" s="944"/>
      <c r="EA87" s="212"/>
    </row>
    <row r="88" spans="1:131" ht="26.25" customHeight="1" thickBot="1" x14ac:dyDescent="0.25">
      <c r="A88" s="222" t="s">
        <v>376</v>
      </c>
      <c r="B88" s="934" t="s">
        <v>401</v>
      </c>
      <c r="C88" s="935"/>
      <c r="D88" s="935"/>
      <c r="E88" s="935"/>
      <c r="F88" s="935"/>
      <c r="G88" s="935"/>
      <c r="H88" s="935"/>
      <c r="I88" s="935"/>
      <c r="J88" s="935"/>
      <c r="K88" s="935"/>
      <c r="L88" s="935"/>
      <c r="M88" s="935"/>
      <c r="N88" s="935"/>
      <c r="O88" s="935"/>
      <c r="P88" s="945"/>
      <c r="Q88" s="961"/>
      <c r="R88" s="962"/>
      <c r="S88" s="962"/>
      <c r="T88" s="962"/>
      <c r="U88" s="962"/>
      <c r="V88" s="962"/>
      <c r="W88" s="962"/>
      <c r="X88" s="962"/>
      <c r="Y88" s="962"/>
      <c r="Z88" s="962"/>
      <c r="AA88" s="962"/>
      <c r="AB88" s="962"/>
      <c r="AC88" s="962"/>
      <c r="AD88" s="962"/>
      <c r="AE88" s="962"/>
      <c r="AF88" s="963">
        <f>SUM(AF68:AJ74)</f>
        <v>4421</v>
      </c>
      <c r="AG88" s="963"/>
      <c r="AH88" s="963"/>
      <c r="AI88" s="963"/>
      <c r="AJ88" s="963"/>
      <c r="AK88" s="962"/>
      <c r="AL88" s="962"/>
      <c r="AM88" s="962"/>
      <c r="AN88" s="962"/>
      <c r="AO88" s="962"/>
      <c r="AP88" s="949">
        <f>SUM(AP68:AT74)</f>
        <v>10153</v>
      </c>
      <c r="AQ88" s="950"/>
      <c r="AR88" s="950"/>
      <c r="AS88" s="950"/>
      <c r="AT88" s="951"/>
      <c r="AU88" s="958">
        <f>SUM(AU68:AY74)</f>
        <v>4704</v>
      </c>
      <c r="AV88" s="958"/>
      <c r="AW88" s="958"/>
      <c r="AX88" s="958"/>
      <c r="AY88" s="958"/>
      <c r="AZ88" s="959"/>
      <c r="BA88" s="959"/>
      <c r="BB88" s="959"/>
      <c r="BC88" s="959"/>
      <c r="BD88" s="960"/>
      <c r="BE88" s="223"/>
      <c r="BF88" s="223"/>
      <c r="BG88" s="223"/>
      <c r="BH88" s="223"/>
      <c r="BI88" s="223"/>
      <c r="BJ88" s="223"/>
      <c r="BK88" s="223"/>
      <c r="BL88" s="223"/>
      <c r="BM88" s="223"/>
      <c r="BN88" s="223"/>
      <c r="BO88" s="223"/>
      <c r="BP88" s="223"/>
      <c r="BQ88" s="220">
        <v>82</v>
      </c>
      <c r="BR88" s="225"/>
      <c r="BS88" s="942"/>
      <c r="BT88" s="943"/>
      <c r="BU88" s="943"/>
      <c r="BV88" s="943"/>
      <c r="BW88" s="943"/>
      <c r="BX88" s="943"/>
      <c r="BY88" s="943"/>
      <c r="BZ88" s="943"/>
      <c r="CA88" s="943"/>
      <c r="CB88" s="943"/>
      <c r="CC88" s="943"/>
      <c r="CD88" s="943"/>
      <c r="CE88" s="943"/>
      <c r="CF88" s="94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2"/>
      <c r="DW88" s="943"/>
      <c r="DX88" s="943"/>
      <c r="DY88" s="943"/>
      <c r="DZ88" s="94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42"/>
      <c r="BT89" s="943"/>
      <c r="BU89" s="943"/>
      <c r="BV89" s="943"/>
      <c r="BW89" s="943"/>
      <c r="BX89" s="943"/>
      <c r="BY89" s="943"/>
      <c r="BZ89" s="943"/>
      <c r="CA89" s="943"/>
      <c r="CB89" s="943"/>
      <c r="CC89" s="943"/>
      <c r="CD89" s="943"/>
      <c r="CE89" s="943"/>
      <c r="CF89" s="94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2"/>
      <c r="DW89" s="943"/>
      <c r="DX89" s="943"/>
      <c r="DY89" s="943"/>
      <c r="DZ89" s="94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42"/>
      <c r="BT90" s="943"/>
      <c r="BU90" s="943"/>
      <c r="BV90" s="943"/>
      <c r="BW90" s="943"/>
      <c r="BX90" s="943"/>
      <c r="BY90" s="943"/>
      <c r="BZ90" s="943"/>
      <c r="CA90" s="943"/>
      <c r="CB90" s="943"/>
      <c r="CC90" s="943"/>
      <c r="CD90" s="943"/>
      <c r="CE90" s="943"/>
      <c r="CF90" s="94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2"/>
      <c r="DW90" s="943"/>
      <c r="DX90" s="943"/>
      <c r="DY90" s="943"/>
      <c r="DZ90" s="94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42"/>
      <c r="BT91" s="943"/>
      <c r="BU91" s="943"/>
      <c r="BV91" s="943"/>
      <c r="BW91" s="943"/>
      <c r="BX91" s="943"/>
      <c r="BY91" s="943"/>
      <c r="BZ91" s="943"/>
      <c r="CA91" s="943"/>
      <c r="CB91" s="943"/>
      <c r="CC91" s="943"/>
      <c r="CD91" s="943"/>
      <c r="CE91" s="943"/>
      <c r="CF91" s="94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2"/>
      <c r="DW91" s="943"/>
      <c r="DX91" s="943"/>
      <c r="DY91" s="943"/>
      <c r="DZ91" s="94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42"/>
      <c r="BT92" s="943"/>
      <c r="BU92" s="943"/>
      <c r="BV92" s="943"/>
      <c r="BW92" s="943"/>
      <c r="BX92" s="943"/>
      <c r="BY92" s="943"/>
      <c r="BZ92" s="943"/>
      <c r="CA92" s="943"/>
      <c r="CB92" s="943"/>
      <c r="CC92" s="943"/>
      <c r="CD92" s="943"/>
      <c r="CE92" s="943"/>
      <c r="CF92" s="94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2"/>
      <c r="DW92" s="943"/>
      <c r="DX92" s="943"/>
      <c r="DY92" s="943"/>
      <c r="DZ92" s="94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42"/>
      <c r="BT93" s="943"/>
      <c r="BU93" s="943"/>
      <c r="BV93" s="943"/>
      <c r="BW93" s="943"/>
      <c r="BX93" s="943"/>
      <c r="BY93" s="943"/>
      <c r="BZ93" s="943"/>
      <c r="CA93" s="943"/>
      <c r="CB93" s="943"/>
      <c r="CC93" s="943"/>
      <c r="CD93" s="943"/>
      <c r="CE93" s="943"/>
      <c r="CF93" s="94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2"/>
      <c r="DW93" s="943"/>
      <c r="DX93" s="943"/>
      <c r="DY93" s="943"/>
      <c r="DZ93" s="94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42"/>
      <c r="BT94" s="943"/>
      <c r="BU94" s="943"/>
      <c r="BV94" s="943"/>
      <c r="BW94" s="943"/>
      <c r="BX94" s="943"/>
      <c r="BY94" s="943"/>
      <c r="BZ94" s="943"/>
      <c r="CA94" s="943"/>
      <c r="CB94" s="943"/>
      <c r="CC94" s="943"/>
      <c r="CD94" s="943"/>
      <c r="CE94" s="943"/>
      <c r="CF94" s="94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2"/>
      <c r="DW94" s="943"/>
      <c r="DX94" s="943"/>
      <c r="DY94" s="943"/>
      <c r="DZ94" s="94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42"/>
      <c r="BT95" s="943"/>
      <c r="BU95" s="943"/>
      <c r="BV95" s="943"/>
      <c r="BW95" s="943"/>
      <c r="BX95" s="943"/>
      <c r="BY95" s="943"/>
      <c r="BZ95" s="943"/>
      <c r="CA95" s="943"/>
      <c r="CB95" s="943"/>
      <c r="CC95" s="943"/>
      <c r="CD95" s="943"/>
      <c r="CE95" s="943"/>
      <c r="CF95" s="94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2"/>
      <c r="DW95" s="943"/>
      <c r="DX95" s="943"/>
      <c r="DY95" s="943"/>
      <c r="DZ95" s="94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42"/>
      <c r="BT96" s="943"/>
      <c r="BU96" s="943"/>
      <c r="BV96" s="943"/>
      <c r="BW96" s="943"/>
      <c r="BX96" s="943"/>
      <c r="BY96" s="943"/>
      <c r="BZ96" s="943"/>
      <c r="CA96" s="943"/>
      <c r="CB96" s="943"/>
      <c r="CC96" s="943"/>
      <c r="CD96" s="943"/>
      <c r="CE96" s="943"/>
      <c r="CF96" s="94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2"/>
      <c r="DW96" s="943"/>
      <c r="DX96" s="943"/>
      <c r="DY96" s="943"/>
      <c r="DZ96" s="94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42"/>
      <c r="BT97" s="943"/>
      <c r="BU97" s="943"/>
      <c r="BV97" s="943"/>
      <c r="BW97" s="943"/>
      <c r="BX97" s="943"/>
      <c r="BY97" s="943"/>
      <c r="BZ97" s="943"/>
      <c r="CA97" s="943"/>
      <c r="CB97" s="943"/>
      <c r="CC97" s="943"/>
      <c r="CD97" s="943"/>
      <c r="CE97" s="943"/>
      <c r="CF97" s="94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2"/>
      <c r="DW97" s="943"/>
      <c r="DX97" s="943"/>
      <c r="DY97" s="943"/>
      <c r="DZ97" s="94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42"/>
      <c r="BT98" s="943"/>
      <c r="BU98" s="943"/>
      <c r="BV98" s="943"/>
      <c r="BW98" s="943"/>
      <c r="BX98" s="943"/>
      <c r="BY98" s="943"/>
      <c r="BZ98" s="943"/>
      <c r="CA98" s="943"/>
      <c r="CB98" s="943"/>
      <c r="CC98" s="943"/>
      <c r="CD98" s="943"/>
      <c r="CE98" s="943"/>
      <c r="CF98" s="94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2"/>
      <c r="DW98" s="943"/>
      <c r="DX98" s="943"/>
      <c r="DY98" s="943"/>
      <c r="DZ98" s="94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42"/>
      <c r="BT99" s="943"/>
      <c r="BU99" s="943"/>
      <c r="BV99" s="943"/>
      <c r="BW99" s="943"/>
      <c r="BX99" s="943"/>
      <c r="BY99" s="943"/>
      <c r="BZ99" s="943"/>
      <c r="CA99" s="943"/>
      <c r="CB99" s="943"/>
      <c r="CC99" s="943"/>
      <c r="CD99" s="943"/>
      <c r="CE99" s="943"/>
      <c r="CF99" s="94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2"/>
      <c r="DW99" s="943"/>
      <c r="DX99" s="943"/>
      <c r="DY99" s="943"/>
      <c r="DZ99" s="94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42"/>
      <c r="BT100" s="943"/>
      <c r="BU100" s="943"/>
      <c r="BV100" s="943"/>
      <c r="BW100" s="943"/>
      <c r="BX100" s="943"/>
      <c r="BY100" s="943"/>
      <c r="BZ100" s="943"/>
      <c r="CA100" s="943"/>
      <c r="CB100" s="943"/>
      <c r="CC100" s="943"/>
      <c r="CD100" s="943"/>
      <c r="CE100" s="943"/>
      <c r="CF100" s="94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2"/>
      <c r="DW100" s="943"/>
      <c r="DX100" s="943"/>
      <c r="DY100" s="943"/>
      <c r="DZ100" s="94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42"/>
      <c r="BT101" s="943"/>
      <c r="BU101" s="943"/>
      <c r="BV101" s="943"/>
      <c r="BW101" s="943"/>
      <c r="BX101" s="943"/>
      <c r="BY101" s="943"/>
      <c r="BZ101" s="943"/>
      <c r="CA101" s="943"/>
      <c r="CB101" s="943"/>
      <c r="CC101" s="943"/>
      <c r="CD101" s="943"/>
      <c r="CE101" s="943"/>
      <c r="CF101" s="94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2"/>
      <c r="DW101" s="943"/>
      <c r="DX101" s="943"/>
      <c r="DY101" s="943"/>
      <c r="DZ101" s="94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34" t="s">
        <v>402</v>
      </c>
      <c r="BS102" s="935"/>
      <c r="BT102" s="935"/>
      <c r="BU102" s="935"/>
      <c r="BV102" s="935"/>
      <c r="BW102" s="935"/>
      <c r="BX102" s="935"/>
      <c r="BY102" s="935"/>
      <c r="BZ102" s="935"/>
      <c r="CA102" s="935"/>
      <c r="CB102" s="935"/>
      <c r="CC102" s="935"/>
      <c r="CD102" s="935"/>
      <c r="CE102" s="935"/>
      <c r="CF102" s="935"/>
      <c r="CG102" s="945"/>
      <c r="CH102" s="946"/>
      <c r="CI102" s="947"/>
      <c r="CJ102" s="947"/>
      <c r="CK102" s="947"/>
      <c r="CL102" s="948"/>
      <c r="CM102" s="946"/>
      <c r="CN102" s="947"/>
      <c r="CO102" s="947"/>
      <c r="CP102" s="947"/>
      <c r="CQ102" s="948"/>
      <c r="CR102" s="949">
        <f>SUM(CR7:CV14)</f>
        <v>4177</v>
      </c>
      <c r="CS102" s="950"/>
      <c r="CT102" s="950"/>
      <c r="CU102" s="950"/>
      <c r="CV102" s="951"/>
      <c r="CW102" s="949">
        <f>SUM(CW7:DA14)</f>
        <v>519</v>
      </c>
      <c r="CX102" s="950"/>
      <c r="CY102" s="950"/>
      <c r="CZ102" s="950"/>
      <c r="DA102" s="951"/>
      <c r="DB102" s="952"/>
      <c r="DC102" s="950"/>
      <c r="DD102" s="950"/>
      <c r="DE102" s="950"/>
      <c r="DF102" s="953"/>
      <c r="DG102" s="952"/>
      <c r="DH102" s="950"/>
      <c r="DI102" s="950"/>
      <c r="DJ102" s="950"/>
      <c r="DK102" s="953"/>
      <c r="DL102" s="952"/>
      <c r="DM102" s="950"/>
      <c r="DN102" s="950"/>
      <c r="DO102" s="950"/>
      <c r="DP102" s="953"/>
      <c r="DQ102" s="952"/>
      <c r="DR102" s="950"/>
      <c r="DS102" s="950"/>
      <c r="DT102" s="950"/>
      <c r="DU102" s="953"/>
      <c r="DV102" s="934"/>
      <c r="DW102" s="935"/>
      <c r="DX102" s="935"/>
      <c r="DY102" s="935"/>
      <c r="DZ102" s="93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37" t="s">
        <v>403</v>
      </c>
      <c r="BR103" s="937"/>
      <c r="BS103" s="937"/>
      <c r="BT103" s="937"/>
      <c r="BU103" s="937"/>
      <c r="BV103" s="937"/>
      <c r="BW103" s="937"/>
      <c r="BX103" s="937"/>
      <c r="BY103" s="937"/>
      <c r="BZ103" s="937"/>
      <c r="CA103" s="937"/>
      <c r="CB103" s="937"/>
      <c r="CC103" s="937"/>
      <c r="CD103" s="937"/>
      <c r="CE103" s="937"/>
      <c r="CF103" s="937"/>
      <c r="CG103" s="937"/>
      <c r="CH103" s="937"/>
      <c r="CI103" s="937"/>
      <c r="CJ103" s="937"/>
      <c r="CK103" s="937"/>
      <c r="CL103" s="937"/>
      <c r="CM103" s="937"/>
      <c r="CN103" s="937"/>
      <c r="CO103" s="937"/>
      <c r="CP103" s="937"/>
      <c r="CQ103" s="937"/>
      <c r="CR103" s="937"/>
      <c r="CS103" s="937"/>
      <c r="CT103" s="937"/>
      <c r="CU103" s="937"/>
      <c r="CV103" s="937"/>
      <c r="CW103" s="937"/>
      <c r="CX103" s="937"/>
      <c r="CY103" s="937"/>
      <c r="CZ103" s="937"/>
      <c r="DA103" s="937"/>
      <c r="DB103" s="937"/>
      <c r="DC103" s="937"/>
      <c r="DD103" s="937"/>
      <c r="DE103" s="937"/>
      <c r="DF103" s="937"/>
      <c r="DG103" s="937"/>
      <c r="DH103" s="937"/>
      <c r="DI103" s="937"/>
      <c r="DJ103" s="937"/>
      <c r="DK103" s="937"/>
      <c r="DL103" s="937"/>
      <c r="DM103" s="937"/>
      <c r="DN103" s="937"/>
      <c r="DO103" s="937"/>
      <c r="DP103" s="937"/>
      <c r="DQ103" s="937"/>
      <c r="DR103" s="937"/>
      <c r="DS103" s="937"/>
      <c r="DT103" s="937"/>
      <c r="DU103" s="937"/>
      <c r="DV103" s="937"/>
      <c r="DW103" s="937"/>
      <c r="DX103" s="937"/>
      <c r="DY103" s="937"/>
      <c r="DZ103" s="93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38" t="s">
        <v>404</v>
      </c>
      <c r="BR104" s="938"/>
      <c r="BS104" s="938"/>
      <c r="BT104" s="938"/>
      <c r="BU104" s="938"/>
      <c r="BV104" s="938"/>
      <c r="BW104" s="938"/>
      <c r="BX104" s="938"/>
      <c r="BY104" s="938"/>
      <c r="BZ104" s="938"/>
      <c r="CA104" s="938"/>
      <c r="CB104" s="938"/>
      <c r="CC104" s="938"/>
      <c r="CD104" s="938"/>
      <c r="CE104" s="938"/>
      <c r="CF104" s="938"/>
      <c r="CG104" s="938"/>
      <c r="CH104" s="938"/>
      <c r="CI104" s="938"/>
      <c r="CJ104" s="938"/>
      <c r="CK104" s="938"/>
      <c r="CL104" s="938"/>
      <c r="CM104" s="938"/>
      <c r="CN104" s="938"/>
      <c r="CO104" s="938"/>
      <c r="CP104" s="938"/>
      <c r="CQ104" s="938"/>
      <c r="CR104" s="938"/>
      <c r="CS104" s="938"/>
      <c r="CT104" s="938"/>
      <c r="CU104" s="938"/>
      <c r="CV104" s="938"/>
      <c r="CW104" s="938"/>
      <c r="CX104" s="938"/>
      <c r="CY104" s="938"/>
      <c r="CZ104" s="938"/>
      <c r="DA104" s="938"/>
      <c r="DB104" s="938"/>
      <c r="DC104" s="938"/>
      <c r="DD104" s="938"/>
      <c r="DE104" s="938"/>
      <c r="DF104" s="938"/>
      <c r="DG104" s="938"/>
      <c r="DH104" s="938"/>
      <c r="DI104" s="938"/>
      <c r="DJ104" s="938"/>
      <c r="DK104" s="938"/>
      <c r="DL104" s="938"/>
      <c r="DM104" s="938"/>
      <c r="DN104" s="938"/>
      <c r="DO104" s="938"/>
      <c r="DP104" s="938"/>
      <c r="DQ104" s="938"/>
      <c r="DR104" s="938"/>
      <c r="DS104" s="938"/>
      <c r="DT104" s="938"/>
      <c r="DU104" s="938"/>
      <c r="DV104" s="938"/>
      <c r="DW104" s="938"/>
      <c r="DX104" s="938"/>
      <c r="DY104" s="938"/>
      <c r="DZ104" s="93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39" t="s">
        <v>407</v>
      </c>
      <c r="B108" s="940"/>
      <c r="C108" s="940"/>
      <c r="D108" s="940"/>
      <c r="E108" s="940"/>
      <c r="F108" s="940"/>
      <c r="G108" s="940"/>
      <c r="H108" s="940"/>
      <c r="I108" s="940"/>
      <c r="J108" s="940"/>
      <c r="K108" s="940"/>
      <c r="L108" s="940"/>
      <c r="M108" s="940"/>
      <c r="N108" s="940"/>
      <c r="O108" s="940"/>
      <c r="P108" s="940"/>
      <c r="Q108" s="940"/>
      <c r="R108" s="940"/>
      <c r="S108" s="940"/>
      <c r="T108" s="940"/>
      <c r="U108" s="940"/>
      <c r="V108" s="940"/>
      <c r="W108" s="940"/>
      <c r="X108" s="940"/>
      <c r="Y108" s="940"/>
      <c r="Z108" s="940"/>
      <c r="AA108" s="940"/>
      <c r="AB108" s="940"/>
      <c r="AC108" s="940"/>
      <c r="AD108" s="940"/>
      <c r="AE108" s="940"/>
      <c r="AF108" s="940"/>
      <c r="AG108" s="940"/>
      <c r="AH108" s="940"/>
      <c r="AI108" s="940"/>
      <c r="AJ108" s="940"/>
      <c r="AK108" s="940"/>
      <c r="AL108" s="940"/>
      <c r="AM108" s="940"/>
      <c r="AN108" s="940"/>
      <c r="AO108" s="940"/>
      <c r="AP108" s="940"/>
      <c r="AQ108" s="940"/>
      <c r="AR108" s="940"/>
      <c r="AS108" s="940"/>
      <c r="AT108" s="941"/>
      <c r="AU108" s="939" t="s">
        <v>408</v>
      </c>
      <c r="AV108" s="940"/>
      <c r="AW108" s="940"/>
      <c r="AX108" s="940"/>
      <c r="AY108" s="940"/>
      <c r="AZ108" s="940"/>
      <c r="BA108" s="940"/>
      <c r="BB108" s="940"/>
      <c r="BC108" s="940"/>
      <c r="BD108" s="940"/>
      <c r="BE108" s="940"/>
      <c r="BF108" s="940"/>
      <c r="BG108" s="940"/>
      <c r="BH108" s="940"/>
      <c r="BI108" s="940"/>
      <c r="BJ108" s="940"/>
      <c r="BK108" s="940"/>
      <c r="BL108" s="940"/>
      <c r="BM108" s="940"/>
      <c r="BN108" s="940"/>
      <c r="BO108" s="940"/>
      <c r="BP108" s="940"/>
      <c r="BQ108" s="940"/>
      <c r="BR108" s="940"/>
      <c r="BS108" s="940"/>
      <c r="BT108" s="940"/>
      <c r="BU108" s="940"/>
      <c r="BV108" s="940"/>
      <c r="BW108" s="940"/>
      <c r="BX108" s="940"/>
      <c r="BY108" s="940"/>
      <c r="BZ108" s="940"/>
      <c r="CA108" s="940"/>
      <c r="CB108" s="940"/>
      <c r="CC108" s="940"/>
      <c r="CD108" s="940"/>
      <c r="CE108" s="940"/>
      <c r="CF108" s="940"/>
      <c r="CG108" s="940"/>
      <c r="CH108" s="940"/>
      <c r="CI108" s="940"/>
      <c r="CJ108" s="940"/>
      <c r="CK108" s="940"/>
      <c r="CL108" s="940"/>
      <c r="CM108" s="940"/>
      <c r="CN108" s="940"/>
      <c r="CO108" s="940"/>
      <c r="CP108" s="940"/>
      <c r="CQ108" s="940"/>
      <c r="CR108" s="940"/>
      <c r="CS108" s="940"/>
      <c r="CT108" s="940"/>
      <c r="CU108" s="940"/>
      <c r="CV108" s="940"/>
      <c r="CW108" s="940"/>
      <c r="CX108" s="940"/>
      <c r="CY108" s="940"/>
      <c r="CZ108" s="940"/>
      <c r="DA108" s="940"/>
      <c r="DB108" s="940"/>
      <c r="DC108" s="940"/>
      <c r="DD108" s="940"/>
      <c r="DE108" s="940"/>
      <c r="DF108" s="940"/>
      <c r="DG108" s="940"/>
      <c r="DH108" s="940"/>
      <c r="DI108" s="940"/>
      <c r="DJ108" s="940"/>
      <c r="DK108" s="940"/>
      <c r="DL108" s="940"/>
      <c r="DM108" s="940"/>
      <c r="DN108" s="940"/>
      <c r="DO108" s="940"/>
      <c r="DP108" s="940"/>
      <c r="DQ108" s="940"/>
      <c r="DR108" s="940"/>
      <c r="DS108" s="940"/>
      <c r="DT108" s="940"/>
      <c r="DU108" s="940"/>
      <c r="DV108" s="940"/>
      <c r="DW108" s="940"/>
      <c r="DX108" s="940"/>
      <c r="DY108" s="940"/>
      <c r="DZ108" s="941"/>
    </row>
    <row r="109" spans="1:131" s="212" customFormat="1" ht="26.25" customHeight="1" x14ac:dyDescent="0.2">
      <c r="A109" s="89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410</v>
      </c>
      <c r="AB109" s="893"/>
      <c r="AC109" s="893"/>
      <c r="AD109" s="893"/>
      <c r="AE109" s="894"/>
      <c r="AF109" s="895" t="s">
        <v>411</v>
      </c>
      <c r="AG109" s="893"/>
      <c r="AH109" s="893"/>
      <c r="AI109" s="893"/>
      <c r="AJ109" s="894"/>
      <c r="AK109" s="895" t="s">
        <v>294</v>
      </c>
      <c r="AL109" s="893"/>
      <c r="AM109" s="893"/>
      <c r="AN109" s="893"/>
      <c r="AO109" s="894"/>
      <c r="AP109" s="895" t="s">
        <v>412</v>
      </c>
      <c r="AQ109" s="893"/>
      <c r="AR109" s="893"/>
      <c r="AS109" s="893"/>
      <c r="AT109" s="926"/>
      <c r="AU109" s="89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410</v>
      </c>
      <c r="BR109" s="893"/>
      <c r="BS109" s="893"/>
      <c r="BT109" s="893"/>
      <c r="BU109" s="894"/>
      <c r="BV109" s="895" t="s">
        <v>411</v>
      </c>
      <c r="BW109" s="893"/>
      <c r="BX109" s="893"/>
      <c r="BY109" s="893"/>
      <c r="BZ109" s="894"/>
      <c r="CA109" s="895" t="s">
        <v>294</v>
      </c>
      <c r="CB109" s="893"/>
      <c r="CC109" s="893"/>
      <c r="CD109" s="893"/>
      <c r="CE109" s="894"/>
      <c r="CF109" s="933" t="s">
        <v>412</v>
      </c>
      <c r="CG109" s="933"/>
      <c r="CH109" s="933"/>
      <c r="CI109" s="933"/>
      <c r="CJ109" s="933"/>
      <c r="CK109" s="895"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410</v>
      </c>
      <c r="DH109" s="893"/>
      <c r="DI109" s="893"/>
      <c r="DJ109" s="893"/>
      <c r="DK109" s="894"/>
      <c r="DL109" s="895" t="s">
        <v>411</v>
      </c>
      <c r="DM109" s="893"/>
      <c r="DN109" s="893"/>
      <c r="DO109" s="893"/>
      <c r="DP109" s="894"/>
      <c r="DQ109" s="895" t="s">
        <v>294</v>
      </c>
      <c r="DR109" s="893"/>
      <c r="DS109" s="893"/>
      <c r="DT109" s="893"/>
      <c r="DU109" s="894"/>
      <c r="DV109" s="895" t="s">
        <v>412</v>
      </c>
      <c r="DW109" s="893"/>
      <c r="DX109" s="893"/>
      <c r="DY109" s="893"/>
      <c r="DZ109" s="926"/>
    </row>
    <row r="110" spans="1:131" s="212" customFormat="1" ht="26.25" customHeight="1" x14ac:dyDescent="0.2">
      <c r="A110" s="804" t="s">
        <v>414</v>
      </c>
      <c r="B110" s="805"/>
      <c r="C110" s="805"/>
      <c r="D110" s="805"/>
      <c r="E110" s="805"/>
      <c r="F110" s="805"/>
      <c r="G110" s="805"/>
      <c r="H110" s="805"/>
      <c r="I110" s="805"/>
      <c r="J110" s="805"/>
      <c r="K110" s="805"/>
      <c r="L110" s="805"/>
      <c r="M110" s="805"/>
      <c r="N110" s="805"/>
      <c r="O110" s="805"/>
      <c r="P110" s="805"/>
      <c r="Q110" s="805"/>
      <c r="R110" s="805"/>
      <c r="S110" s="805"/>
      <c r="T110" s="805"/>
      <c r="U110" s="805"/>
      <c r="V110" s="805"/>
      <c r="W110" s="805"/>
      <c r="X110" s="805"/>
      <c r="Y110" s="805"/>
      <c r="Z110" s="806"/>
      <c r="AA110" s="885">
        <v>4488760</v>
      </c>
      <c r="AB110" s="886"/>
      <c r="AC110" s="886"/>
      <c r="AD110" s="886"/>
      <c r="AE110" s="887"/>
      <c r="AF110" s="888">
        <v>4371925</v>
      </c>
      <c r="AG110" s="886"/>
      <c r="AH110" s="886"/>
      <c r="AI110" s="886"/>
      <c r="AJ110" s="887"/>
      <c r="AK110" s="888">
        <v>4285712</v>
      </c>
      <c r="AL110" s="886"/>
      <c r="AM110" s="886"/>
      <c r="AN110" s="886"/>
      <c r="AO110" s="887"/>
      <c r="AP110" s="889">
        <v>19.3</v>
      </c>
      <c r="AQ110" s="890"/>
      <c r="AR110" s="890"/>
      <c r="AS110" s="890"/>
      <c r="AT110" s="891"/>
      <c r="AU110" s="927" t="s">
        <v>69</v>
      </c>
      <c r="AV110" s="928"/>
      <c r="AW110" s="928"/>
      <c r="AX110" s="928"/>
      <c r="AY110" s="928"/>
      <c r="AZ110" s="857" t="s">
        <v>415</v>
      </c>
      <c r="BA110" s="805"/>
      <c r="BB110" s="805"/>
      <c r="BC110" s="805"/>
      <c r="BD110" s="805"/>
      <c r="BE110" s="805"/>
      <c r="BF110" s="805"/>
      <c r="BG110" s="805"/>
      <c r="BH110" s="805"/>
      <c r="BI110" s="805"/>
      <c r="BJ110" s="805"/>
      <c r="BK110" s="805"/>
      <c r="BL110" s="805"/>
      <c r="BM110" s="805"/>
      <c r="BN110" s="805"/>
      <c r="BO110" s="805"/>
      <c r="BP110" s="806"/>
      <c r="BQ110" s="858">
        <v>46546405</v>
      </c>
      <c r="BR110" s="839"/>
      <c r="BS110" s="839"/>
      <c r="BT110" s="839"/>
      <c r="BU110" s="839"/>
      <c r="BV110" s="839">
        <v>44795190</v>
      </c>
      <c r="BW110" s="839"/>
      <c r="BX110" s="839"/>
      <c r="BY110" s="839"/>
      <c r="BZ110" s="839"/>
      <c r="CA110" s="839">
        <v>45722359</v>
      </c>
      <c r="CB110" s="839"/>
      <c r="CC110" s="839"/>
      <c r="CD110" s="839"/>
      <c r="CE110" s="839"/>
      <c r="CF110" s="863">
        <v>206.3</v>
      </c>
      <c r="CG110" s="864"/>
      <c r="CH110" s="864"/>
      <c r="CI110" s="864"/>
      <c r="CJ110" s="864"/>
      <c r="CK110" s="923" t="s">
        <v>416</v>
      </c>
      <c r="CL110" s="816"/>
      <c r="CM110" s="857" t="s">
        <v>417</v>
      </c>
      <c r="CN110" s="805"/>
      <c r="CO110" s="805"/>
      <c r="CP110" s="805"/>
      <c r="CQ110" s="805"/>
      <c r="CR110" s="805"/>
      <c r="CS110" s="805"/>
      <c r="CT110" s="805"/>
      <c r="CU110" s="805"/>
      <c r="CV110" s="805"/>
      <c r="CW110" s="805"/>
      <c r="CX110" s="805"/>
      <c r="CY110" s="805"/>
      <c r="CZ110" s="805"/>
      <c r="DA110" s="805"/>
      <c r="DB110" s="805"/>
      <c r="DC110" s="805"/>
      <c r="DD110" s="805"/>
      <c r="DE110" s="805"/>
      <c r="DF110" s="806"/>
      <c r="DG110" s="858" t="s">
        <v>122</v>
      </c>
      <c r="DH110" s="839"/>
      <c r="DI110" s="839"/>
      <c r="DJ110" s="839"/>
      <c r="DK110" s="839"/>
      <c r="DL110" s="839" t="s">
        <v>122</v>
      </c>
      <c r="DM110" s="839"/>
      <c r="DN110" s="839"/>
      <c r="DO110" s="839"/>
      <c r="DP110" s="839"/>
      <c r="DQ110" s="839" t="s">
        <v>122</v>
      </c>
      <c r="DR110" s="839"/>
      <c r="DS110" s="839"/>
      <c r="DT110" s="839"/>
      <c r="DU110" s="839"/>
      <c r="DV110" s="840" t="s">
        <v>122</v>
      </c>
      <c r="DW110" s="840"/>
      <c r="DX110" s="840"/>
      <c r="DY110" s="840"/>
      <c r="DZ110" s="841"/>
    </row>
    <row r="111" spans="1:131" s="212" customFormat="1" ht="26.25" customHeight="1" x14ac:dyDescent="0.2">
      <c r="A111" s="771" t="s">
        <v>418</v>
      </c>
      <c r="B111" s="772"/>
      <c r="C111" s="772"/>
      <c r="D111" s="772"/>
      <c r="E111" s="772"/>
      <c r="F111" s="772"/>
      <c r="G111" s="772"/>
      <c r="H111" s="772"/>
      <c r="I111" s="772"/>
      <c r="J111" s="772"/>
      <c r="K111" s="772"/>
      <c r="L111" s="772"/>
      <c r="M111" s="772"/>
      <c r="N111" s="772"/>
      <c r="O111" s="772"/>
      <c r="P111" s="772"/>
      <c r="Q111" s="772"/>
      <c r="R111" s="772"/>
      <c r="S111" s="772"/>
      <c r="T111" s="772"/>
      <c r="U111" s="772"/>
      <c r="V111" s="772"/>
      <c r="W111" s="772"/>
      <c r="X111" s="772"/>
      <c r="Y111" s="772"/>
      <c r="Z111" s="922"/>
      <c r="AA111" s="915" t="s">
        <v>122</v>
      </c>
      <c r="AB111" s="916"/>
      <c r="AC111" s="916"/>
      <c r="AD111" s="916"/>
      <c r="AE111" s="917"/>
      <c r="AF111" s="918" t="s">
        <v>122</v>
      </c>
      <c r="AG111" s="916"/>
      <c r="AH111" s="916"/>
      <c r="AI111" s="916"/>
      <c r="AJ111" s="917"/>
      <c r="AK111" s="918" t="s">
        <v>122</v>
      </c>
      <c r="AL111" s="916"/>
      <c r="AM111" s="916"/>
      <c r="AN111" s="916"/>
      <c r="AO111" s="917"/>
      <c r="AP111" s="919" t="s">
        <v>122</v>
      </c>
      <c r="AQ111" s="920"/>
      <c r="AR111" s="920"/>
      <c r="AS111" s="920"/>
      <c r="AT111" s="921"/>
      <c r="AU111" s="929"/>
      <c r="AV111" s="930"/>
      <c r="AW111" s="930"/>
      <c r="AX111" s="930"/>
      <c r="AY111" s="930"/>
      <c r="AZ111" s="812" t="s">
        <v>419</v>
      </c>
      <c r="BA111" s="749"/>
      <c r="BB111" s="749"/>
      <c r="BC111" s="749"/>
      <c r="BD111" s="749"/>
      <c r="BE111" s="749"/>
      <c r="BF111" s="749"/>
      <c r="BG111" s="749"/>
      <c r="BH111" s="749"/>
      <c r="BI111" s="749"/>
      <c r="BJ111" s="749"/>
      <c r="BK111" s="749"/>
      <c r="BL111" s="749"/>
      <c r="BM111" s="749"/>
      <c r="BN111" s="749"/>
      <c r="BO111" s="749"/>
      <c r="BP111" s="750"/>
      <c r="BQ111" s="813" t="s">
        <v>122</v>
      </c>
      <c r="BR111" s="814"/>
      <c r="BS111" s="814"/>
      <c r="BT111" s="814"/>
      <c r="BU111" s="814"/>
      <c r="BV111" s="814" t="s">
        <v>122</v>
      </c>
      <c r="BW111" s="814"/>
      <c r="BX111" s="814"/>
      <c r="BY111" s="814"/>
      <c r="BZ111" s="814"/>
      <c r="CA111" s="814" t="s">
        <v>122</v>
      </c>
      <c r="CB111" s="814"/>
      <c r="CC111" s="814"/>
      <c r="CD111" s="814"/>
      <c r="CE111" s="814"/>
      <c r="CF111" s="872" t="s">
        <v>122</v>
      </c>
      <c r="CG111" s="873"/>
      <c r="CH111" s="873"/>
      <c r="CI111" s="873"/>
      <c r="CJ111" s="873"/>
      <c r="CK111" s="924"/>
      <c r="CL111" s="818"/>
      <c r="CM111" s="812" t="s">
        <v>420</v>
      </c>
      <c r="CN111" s="749"/>
      <c r="CO111" s="749"/>
      <c r="CP111" s="749"/>
      <c r="CQ111" s="749"/>
      <c r="CR111" s="749"/>
      <c r="CS111" s="749"/>
      <c r="CT111" s="749"/>
      <c r="CU111" s="749"/>
      <c r="CV111" s="749"/>
      <c r="CW111" s="749"/>
      <c r="CX111" s="749"/>
      <c r="CY111" s="749"/>
      <c r="CZ111" s="749"/>
      <c r="DA111" s="749"/>
      <c r="DB111" s="749"/>
      <c r="DC111" s="749"/>
      <c r="DD111" s="749"/>
      <c r="DE111" s="749"/>
      <c r="DF111" s="750"/>
      <c r="DG111" s="813" t="s">
        <v>122</v>
      </c>
      <c r="DH111" s="814"/>
      <c r="DI111" s="814"/>
      <c r="DJ111" s="814"/>
      <c r="DK111" s="814"/>
      <c r="DL111" s="814" t="s">
        <v>122</v>
      </c>
      <c r="DM111" s="814"/>
      <c r="DN111" s="814"/>
      <c r="DO111" s="814"/>
      <c r="DP111" s="814"/>
      <c r="DQ111" s="814" t="s">
        <v>122</v>
      </c>
      <c r="DR111" s="814"/>
      <c r="DS111" s="814"/>
      <c r="DT111" s="814"/>
      <c r="DU111" s="814"/>
      <c r="DV111" s="791" t="s">
        <v>122</v>
      </c>
      <c r="DW111" s="791"/>
      <c r="DX111" s="791"/>
      <c r="DY111" s="791"/>
      <c r="DZ111" s="792"/>
    </row>
    <row r="112" spans="1:131" s="212" customFormat="1" ht="26.25" customHeight="1" x14ac:dyDescent="0.2">
      <c r="A112" s="909" t="s">
        <v>421</v>
      </c>
      <c r="B112" s="910"/>
      <c r="C112" s="749" t="s">
        <v>422</v>
      </c>
      <c r="D112" s="749"/>
      <c r="E112" s="749"/>
      <c r="F112" s="749"/>
      <c r="G112" s="749"/>
      <c r="H112" s="749"/>
      <c r="I112" s="749"/>
      <c r="J112" s="749"/>
      <c r="K112" s="749"/>
      <c r="L112" s="749"/>
      <c r="M112" s="749"/>
      <c r="N112" s="749"/>
      <c r="O112" s="749"/>
      <c r="P112" s="749"/>
      <c r="Q112" s="749"/>
      <c r="R112" s="749"/>
      <c r="S112" s="749"/>
      <c r="T112" s="749"/>
      <c r="U112" s="749"/>
      <c r="V112" s="749"/>
      <c r="W112" s="749"/>
      <c r="X112" s="749"/>
      <c r="Y112" s="749"/>
      <c r="Z112" s="750"/>
      <c r="AA112" s="776" t="s">
        <v>122</v>
      </c>
      <c r="AB112" s="777"/>
      <c r="AC112" s="777"/>
      <c r="AD112" s="777"/>
      <c r="AE112" s="778"/>
      <c r="AF112" s="779" t="s">
        <v>122</v>
      </c>
      <c r="AG112" s="777"/>
      <c r="AH112" s="777"/>
      <c r="AI112" s="777"/>
      <c r="AJ112" s="778"/>
      <c r="AK112" s="779" t="s">
        <v>122</v>
      </c>
      <c r="AL112" s="777"/>
      <c r="AM112" s="777"/>
      <c r="AN112" s="777"/>
      <c r="AO112" s="778"/>
      <c r="AP112" s="821" t="s">
        <v>122</v>
      </c>
      <c r="AQ112" s="822"/>
      <c r="AR112" s="822"/>
      <c r="AS112" s="822"/>
      <c r="AT112" s="823"/>
      <c r="AU112" s="929"/>
      <c r="AV112" s="930"/>
      <c r="AW112" s="930"/>
      <c r="AX112" s="930"/>
      <c r="AY112" s="930"/>
      <c r="AZ112" s="812" t="s">
        <v>423</v>
      </c>
      <c r="BA112" s="749"/>
      <c r="BB112" s="749"/>
      <c r="BC112" s="749"/>
      <c r="BD112" s="749"/>
      <c r="BE112" s="749"/>
      <c r="BF112" s="749"/>
      <c r="BG112" s="749"/>
      <c r="BH112" s="749"/>
      <c r="BI112" s="749"/>
      <c r="BJ112" s="749"/>
      <c r="BK112" s="749"/>
      <c r="BL112" s="749"/>
      <c r="BM112" s="749"/>
      <c r="BN112" s="749"/>
      <c r="BO112" s="749"/>
      <c r="BP112" s="750"/>
      <c r="BQ112" s="813">
        <v>10742684</v>
      </c>
      <c r="BR112" s="814"/>
      <c r="BS112" s="814"/>
      <c r="BT112" s="814"/>
      <c r="BU112" s="814"/>
      <c r="BV112" s="814">
        <v>9376174</v>
      </c>
      <c r="BW112" s="814"/>
      <c r="BX112" s="814"/>
      <c r="BY112" s="814"/>
      <c r="BZ112" s="814"/>
      <c r="CA112" s="814">
        <v>8601890</v>
      </c>
      <c r="CB112" s="814"/>
      <c r="CC112" s="814"/>
      <c r="CD112" s="814"/>
      <c r="CE112" s="814"/>
      <c r="CF112" s="872">
        <v>38.799999999999997</v>
      </c>
      <c r="CG112" s="873"/>
      <c r="CH112" s="873"/>
      <c r="CI112" s="873"/>
      <c r="CJ112" s="873"/>
      <c r="CK112" s="924"/>
      <c r="CL112" s="818"/>
      <c r="CM112" s="812" t="s">
        <v>424</v>
      </c>
      <c r="CN112" s="749"/>
      <c r="CO112" s="749"/>
      <c r="CP112" s="749"/>
      <c r="CQ112" s="749"/>
      <c r="CR112" s="749"/>
      <c r="CS112" s="749"/>
      <c r="CT112" s="749"/>
      <c r="CU112" s="749"/>
      <c r="CV112" s="749"/>
      <c r="CW112" s="749"/>
      <c r="CX112" s="749"/>
      <c r="CY112" s="749"/>
      <c r="CZ112" s="749"/>
      <c r="DA112" s="749"/>
      <c r="DB112" s="749"/>
      <c r="DC112" s="749"/>
      <c r="DD112" s="749"/>
      <c r="DE112" s="749"/>
      <c r="DF112" s="750"/>
      <c r="DG112" s="813" t="s">
        <v>122</v>
      </c>
      <c r="DH112" s="814"/>
      <c r="DI112" s="814"/>
      <c r="DJ112" s="814"/>
      <c r="DK112" s="814"/>
      <c r="DL112" s="814" t="s">
        <v>122</v>
      </c>
      <c r="DM112" s="814"/>
      <c r="DN112" s="814"/>
      <c r="DO112" s="814"/>
      <c r="DP112" s="814"/>
      <c r="DQ112" s="814" t="s">
        <v>122</v>
      </c>
      <c r="DR112" s="814"/>
      <c r="DS112" s="814"/>
      <c r="DT112" s="814"/>
      <c r="DU112" s="814"/>
      <c r="DV112" s="791" t="s">
        <v>122</v>
      </c>
      <c r="DW112" s="791"/>
      <c r="DX112" s="791"/>
      <c r="DY112" s="791"/>
      <c r="DZ112" s="792"/>
    </row>
    <row r="113" spans="1:130" s="212" customFormat="1" ht="26.25" customHeight="1" x14ac:dyDescent="0.2">
      <c r="A113" s="911"/>
      <c r="B113" s="912"/>
      <c r="C113" s="749" t="s">
        <v>425</v>
      </c>
      <c r="D113" s="749"/>
      <c r="E113" s="749"/>
      <c r="F113" s="749"/>
      <c r="G113" s="749"/>
      <c r="H113" s="749"/>
      <c r="I113" s="749"/>
      <c r="J113" s="749"/>
      <c r="K113" s="749"/>
      <c r="L113" s="749"/>
      <c r="M113" s="749"/>
      <c r="N113" s="749"/>
      <c r="O113" s="749"/>
      <c r="P113" s="749"/>
      <c r="Q113" s="749"/>
      <c r="R113" s="749"/>
      <c r="S113" s="749"/>
      <c r="T113" s="749"/>
      <c r="U113" s="749"/>
      <c r="V113" s="749"/>
      <c r="W113" s="749"/>
      <c r="X113" s="749"/>
      <c r="Y113" s="749"/>
      <c r="Z113" s="750"/>
      <c r="AA113" s="915">
        <v>1003761</v>
      </c>
      <c r="AB113" s="916"/>
      <c r="AC113" s="916"/>
      <c r="AD113" s="916"/>
      <c r="AE113" s="917"/>
      <c r="AF113" s="918">
        <v>1003626</v>
      </c>
      <c r="AG113" s="916"/>
      <c r="AH113" s="916"/>
      <c r="AI113" s="916"/>
      <c r="AJ113" s="917"/>
      <c r="AK113" s="918">
        <v>957023</v>
      </c>
      <c r="AL113" s="916"/>
      <c r="AM113" s="916"/>
      <c r="AN113" s="916"/>
      <c r="AO113" s="917"/>
      <c r="AP113" s="919">
        <v>4.3</v>
      </c>
      <c r="AQ113" s="920"/>
      <c r="AR113" s="920"/>
      <c r="AS113" s="920"/>
      <c r="AT113" s="921"/>
      <c r="AU113" s="929"/>
      <c r="AV113" s="930"/>
      <c r="AW113" s="930"/>
      <c r="AX113" s="930"/>
      <c r="AY113" s="930"/>
      <c r="AZ113" s="812" t="s">
        <v>426</v>
      </c>
      <c r="BA113" s="749"/>
      <c r="BB113" s="749"/>
      <c r="BC113" s="749"/>
      <c r="BD113" s="749"/>
      <c r="BE113" s="749"/>
      <c r="BF113" s="749"/>
      <c r="BG113" s="749"/>
      <c r="BH113" s="749"/>
      <c r="BI113" s="749"/>
      <c r="BJ113" s="749"/>
      <c r="BK113" s="749"/>
      <c r="BL113" s="749"/>
      <c r="BM113" s="749"/>
      <c r="BN113" s="749"/>
      <c r="BO113" s="749"/>
      <c r="BP113" s="750"/>
      <c r="BQ113" s="813">
        <v>4238590</v>
      </c>
      <c r="BR113" s="814"/>
      <c r="BS113" s="814"/>
      <c r="BT113" s="814"/>
      <c r="BU113" s="814"/>
      <c r="BV113" s="814">
        <v>4637120</v>
      </c>
      <c r="BW113" s="814"/>
      <c r="BX113" s="814"/>
      <c r="BY113" s="814"/>
      <c r="BZ113" s="814"/>
      <c r="CA113" s="814">
        <v>4703640</v>
      </c>
      <c r="CB113" s="814"/>
      <c r="CC113" s="814"/>
      <c r="CD113" s="814"/>
      <c r="CE113" s="814"/>
      <c r="CF113" s="872">
        <v>21.2</v>
      </c>
      <c r="CG113" s="873"/>
      <c r="CH113" s="873"/>
      <c r="CI113" s="873"/>
      <c r="CJ113" s="873"/>
      <c r="CK113" s="924"/>
      <c r="CL113" s="818"/>
      <c r="CM113" s="812" t="s">
        <v>427</v>
      </c>
      <c r="CN113" s="749"/>
      <c r="CO113" s="749"/>
      <c r="CP113" s="749"/>
      <c r="CQ113" s="749"/>
      <c r="CR113" s="749"/>
      <c r="CS113" s="749"/>
      <c r="CT113" s="749"/>
      <c r="CU113" s="749"/>
      <c r="CV113" s="749"/>
      <c r="CW113" s="749"/>
      <c r="CX113" s="749"/>
      <c r="CY113" s="749"/>
      <c r="CZ113" s="749"/>
      <c r="DA113" s="749"/>
      <c r="DB113" s="749"/>
      <c r="DC113" s="749"/>
      <c r="DD113" s="749"/>
      <c r="DE113" s="749"/>
      <c r="DF113" s="750"/>
      <c r="DG113" s="776" t="s">
        <v>122</v>
      </c>
      <c r="DH113" s="777"/>
      <c r="DI113" s="777"/>
      <c r="DJ113" s="777"/>
      <c r="DK113" s="778"/>
      <c r="DL113" s="779" t="s">
        <v>122</v>
      </c>
      <c r="DM113" s="777"/>
      <c r="DN113" s="777"/>
      <c r="DO113" s="777"/>
      <c r="DP113" s="778"/>
      <c r="DQ113" s="779" t="s">
        <v>122</v>
      </c>
      <c r="DR113" s="777"/>
      <c r="DS113" s="777"/>
      <c r="DT113" s="777"/>
      <c r="DU113" s="778"/>
      <c r="DV113" s="821" t="s">
        <v>122</v>
      </c>
      <c r="DW113" s="822"/>
      <c r="DX113" s="822"/>
      <c r="DY113" s="822"/>
      <c r="DZ113" s="823"/>
    </row>
    <row r="114" spans="1:130" s="212" customFormat="1" ht="26.25" customHeight="1" x14ac:dyDescent="0.2">
      <c r="A114" s="911"/>
      <c r="B114" s="912"/>
      <c r="C114" s="749" t="s">
        <v>428</v>
      </c>
      <c r="D114" s="749"/>
      <c r="E114" s="749"/>
      <c r="F114" s="749"/>
      <c r="G114" s="749"/>
      <c r="H114" s="749"/>
      <c r="I114" s="749"/>
      <c r="J114" s="749"/>
      <c r="K114" s="749"/>
      <c r="L114" s="749"/>
      <c r="M114" s="749"/>
      <c r="N114" s="749"/>
      <c r="O114" s="749"/>
      <c r="P114" s="749"/>
      <c r="Q114" s="749"/>
      <c r="R114" s="749"/>
      <c r="S114" s="749"/>
      <c r="T114" s="749"/>
      <c r="U114" s="749"/>
      <c r="V114" s="749"/>
      <c r="W114" s="749"/>
      <c r="X114" s="749"/>
      <c r="Y114" s="749"/>
      <c r="Z114" s="750"/>
      <c r="AA114" s="776">
        <v>290944</v>
      </c>
      <c r="AB114" s="777"/>
      <c r="AC114" s="777"/>
      <c r="AD114" s="777"/>
      <c r="AE114" s="778"/>
      <c r="AF114" s="779">
        <v>281450</v>
      </c>
      <c r="AG114" s="777"/>
      <c r="AH114" s="777"/>
      <c r="AI114" s="777"/>
      <c r="AJ114" s="778"/>
      <c r="AK114" s="779">
        <v>240031</v>
      </c>
      <c r="AL114" s="777"/>
      <c r="AM114" s="777"/>
      <c r="AN114" s="777"/>
      <c r="AO114" s="778"/>
      <c r="AP114" s="821">
        <v>1.1000000000000001</v>
      </c>
      <c r="AQ114" s="822"/>
      <c r="AR114" s="822"/>
      <c r="AS114" s="822"/>
      <c r="AT114" s="823"/>
      <c r="AU114" s="929"/>
      <c r="AV114" s="930"/>
      <c r="AW114" s="930"/>
      <c r="AX114" s="930"/>
      <c r="AY114" s="930"/>
      <c r="AZ114" s="812" t="s">
        <v>429</v>
      </c>
      <c r="BA114" s="749"/>
      <c r="BB114" s="749"/>
      <c r="BC114" s="749"/>
      <c r="BD114" s="749"/>
      <c r="BE114" s="749"/>
      <c r="BF114" s="749"/>
      <c r="BG114" s="749"/>
      <c r="BH114" s="749"/>
      <c r="BI114" s="749"/>
      <c r="BJ114" s="749"/>
      <c r="BK114" s="749"/>
      <c r="BL114" s="749"/>
      <c r="BM114" s="749"/>
      <c r="BN114" s="749"/>
      <c r="BO114" s="749"/>
      <c r="BP114" s="750"/>
      <c r="BQ114" s="813">
        <v>6062410</v>
      </c>
      <c r="BR114" s="814"/>
      <c r="BS114" s="814"/>
      <c r="BT114" s="814"/>
      <c r="BU114" s="814"/>
      <c r="BV114" s="814">
        <v>6181835</v>
      </c>
      <c r="BW114" s="814"/>
      <c r="BX114" s="814"/>
      <c r="BY114" s="814"/>
      <c r="BZ114" s="814"/>
      <c r="CA114" s="814">
        <v>6307171</v>
      </c>
      <c r="CB114" s="814"/>
      <c r="CC114" s="814"/>
      <c r="CD114" s="814"/>
      <c r="CE114" s="814"/>
      <c r="CF114" s="872">
        <v>28.5</v>
      </c>
      <c r="CG114" s="873"/>
      <c r="CH114" s="873"/>
      <c r="CI114" s="873"/>
      <c r="CJ114" s="873"/>
      <c r="CK114" s="924"/>
      <c r="CL114" s="818"/>
      <c r="CM114" s="812" t="s">
        <v>430</v>
      </c>
      <c r="CN114" s="749"/>
      <c r="CO114" s="749"/>
      <c r="CP114" s="749"/>
      <c r="CQ114" s="749"/>
      <c r="CR114" s="749"/>
      <c r="CS114" s="749"/>
      <c r="CT114" s="749"/>
      <c r="CU114" s="749"/>
      <c r="CV114" s="749"/>
      <c r="CW114" s="749"/>
      <c r="CX114" s="749"/>
      <c r="CY114" s="749"/>
      <c r="CZ114" s="749"/>
      <c r="DA114" s="749"/>
      <c r="DB114" s="749"/>
      <c r="DC114" s="749"/>
      <c r="DD114" s="749"/>
      <c r="DE114" s="749"/>
      <c r="DF114" s="750"/>
      <c r="DG114" s="776" t="s">
        <v>122</v>
      </c>
      <c r="DH114" s="777"/>
      <c r="DI114" s="777"/>
      <c r="DJ114" s="777"/>
      <c r="DK114" s="778"/>
      <c r="DL114" s="779" t="s">
        <v>122</v>
      </c>
      <c r="DM114" s="777"/>
      <c r="DN114" s="777"/>
      <c r="DO114" s="777"/>
      <c r="DP114" s="778"/>
      <c r="DQ114" s="779" t="s">
        <v>122</v>
      </c>
      <c r="DR114" s="777"/>
      <c r="DS114" s="777"/>
      <c r="DT114" s="777"/>
      <c r="DU114" s="778"/>
      <c r="DV114" s="821" t="s">
        <v>122</v>
      </c>
      <c r="DW114" s="822"/>
      <c r="DX114" s="822"/>
      <c r="DY114" s="822"/>
      <c r="DZ114" s="823"/>
    </row>
    <row r="115" spans="1:130" s="212" customFormat="1" ht="26.25" customHeight="1" x14ac:dyDescent="0.2">
      <c r="A115" s="911"/>
      <c r="B115" s="912"/>
      <c r="C115" s="749" t="s">
        <v>431</v>
      </c>
      <c r="D115" s="749"/>
      <c r="E115" s="749"/>
      <c r="F115" s="749"/>
      <c r="G115" s="749"/>
      <c r="H115" s="749"/>
      <c r="I115" s="749"/>
      <c r="J115" s="749"/>
      <c r="K115" s="749"/>
      <c r="L115" s="749"/>
      <c r="M115" s="749"/>
      <c r="N115" s="749"/>
      <c r="O115" s="749"/>
      <c r="P115" s="749"/>
      <c r="Q115" s="749"/>
      <c r="R115" s="749"/>
      <c r="S115" s="749"/>
      <c r="T115" s="749"/>
      <c r="U115" s="749"/>
      <c r="V115" s="749"/>
      <c r="W115" s="749"/>
      <c r="X115" s="749"/>
      <c r="Y115" s="749"/>
      <c r="Z115" s="750"/>
      <c r="AA115" s="915">
        <v>7320</v>
      </c>
      <c r="AB115" s="916"/>
      <c r="AC115" s="916"/>
      <c r="AD115" s="916"/>
      <c r="AE115" s="917"/>
      <c r="AF115" s="918" t="s">
        <v>122</v>
      </c>
      <c r="AG115" s="916"/>
      <c r="AH115" s="916"/>
      <c r="AI115" s="916"/>
      <c r="AJ115" s="917"/>
      <c r="AK115" s="918" t="s">
        <v>122</v>
      </c>
      <c r="AL115" s="916"/>
      <c r="AM115" s="916"/>
      <c r="AN115" s="916"/>
      <c r="AO115" s="917"/>
      <c r="AP115" s="919" t="s">
        <v>122</v>
      </c>
      <c r="AQ115" s="920"/>
      <c r="AR115" s="920"/>
      <c r="AS115" s="920"/>
      <c r="AT115" s="921"/>
      <c r="AU115" s="929"/>
      <c r="AV115" s="930"/>
      <c r="AW115" s="930"/>
      <c r="AX115" s="930"/>
      <c r="AY115" s="930"/>
      <c r="AZ115" s="812" t="s">
        <v>432</v>
      </c>
      <c r="BA115" s="749"/>
      <c r="BB115" s="749"/>
      <c r="BC115" s="749"/>
      <c r="BD115" s="749"/>
      <c r="BE115" s="749"/>
      <c r="BF115" s="749"/>
      <c r="BG115" s="749"/>
      <c r="BH115" s="749"/>
      <c r="BI115" s="749"/>
      <c r="BJ115" s="749"/>
      <c r="BK115" s="749"/>
      <c r="BL115" s="749"/>
      <c r="BM115" s="749"/>
      <c r="BN115" s="749"/>
      <c r="BO115" s="749"/>
      <c r="BP115" s="750"/>
      <c r="BQ115" s="813" t="s">
        <v>122</v>
      </c>
      <c r="BR115" s="814"/>
      <c r="BS115" s="814"/>
      <c r="BT115" s="814"/>
      <c r="BU115" s="814"/>
      <c r="BV115" s="814" t="s">
        <v>122</v>
      </c>
      <c r="BW115" s="814"/>
      <c r="BX115" s="814"/>
      <c r="BY115" s="814"/>
      <c r="BZ115" s="814"/>
      <c r="CA115" s="814" t="s">
        <v>122</v>
      </c>
      <c r="CB115" s="814"/>
      <c r="CC115" s="814"/>
      <c r="CD115" s="814"/>
      <c r="CE115" s="814"/>
      <c r="CF115" s="872" t="s">
        <v>122</v>
      </c>
      <c r="CG115" s="873"/>
      <c r="CH115" s="873"/>
      <c r="CI115" s="873"/>
      <c r="CJ115" s="873"/>
      <c r="CK115" s="924"/>
      <c r="CL115" s="818"/>
      <c r="CM115" s="812" t="s">
        <v>433</v>
      </c>
      <c r="CN115" s="749"/>
      <c r="CO115" s="749"/>
      <c r="CP115" s="749"/>
      <c r="CQ115" s="749"/>
      <c r="CR115" s="749"/>
      <c r="CS115" s="749"/>
      <c r="CT115" s="749"/>
      <c r="CU115" s="749"/>
      <c r="CV115" s="749"/>
      <c r="CW115" s="749"/>
      <c r="CX115" s="749"/>
      <c r="CY115" s="749"/>
      <c r="CZ115" s="749"/>
      <c r="DA115" s="749"/>
      <c r="DB115" s="749"/>
      <c r="DC115" s="749"/>
      <c r="DD115" s="749"/>
      <c r="DE115" s="749"/>
      <c r="DF115" s="750"/>
      <c r="DG115" s="776" t="s">
        <v>122</v>
      </c>
      <c r="DH115" s="777"/>
      <c r="DI115" s="777"/>
      <c r="DJ115" s="777"/>
      <c r="DK115" s="778"/>
      <c r="DL115" s="779" t="s">
        <v>122</v>
      </c>
      <c r="DM115" s="777"/>
      <c r="DN115" s="777"/>
      <c r="DO115" s="777"/>
      <c r="DP115" s="778"/>
      <c r="DQ115" s="779" t="s">
        <v>122</v>
      </c>
      <c r="DR115" s="777"/>
      <c r="DS115" s="777"/>
      <c r="DT115" s="777"/>
      <c r="DU115" s="778"/>
      <c r="DV115" s="821" t="s">
        <v>122</v>
      </c>
      <c r="DW115" s="822"/>
      <c r="DX115" s="822"/>
      <c r="DY115" s="822"/>
      <c r="DZ115" s="823"/>
    </row>
    <row r="116" spans="1:130" s="212" customFormat="1" ht="26.25" customHeight="1" x14ac:dyDescent="0.2">
      <c r="A116" s="913"/>
      <c r="B116" s="914"/>
      <c r="C116" s="836" t="s">
        <v>434</v>
      </c>
      <c r="D116" s="836"/>
      <c r="E116" s="836"/>
      <c r="F116" s="836"/>
      <c r="G116" s="836"/>
      <c r="H116" s="836"/>
      <c r="I116" s="836"/>
      <c r="J116" s="836"/>
      <c r="K116" s="836"/>
      <c r="L116" s="836"/>
      <c r="M116" s="836"/>
      <c r="N116" s="836"/>
      <c r="O116" s="836"/>
      <c r="P116" s="836"/>
      <c r="Q116" s="836"/>
      <c r="R116" s="836"/>
      <c r="S116" s="836"/>
      <c r="T116" s="836"/>
      <c r="U116" s="836"/>
      <c r="V116" s="836"/>
      <c r="W116" s="836"/>
      <c r="X116" s="836"/>
      <c r="Y116" s="836"/>
      <c r="Z116" s="837"/>
      <c r="AA116" s="776">
        <v>85</v>
      </c>
      <c r="AB116" s="777"/>
      <c r="AC116" s="777"/>
      <c r="AD116" s="777"/>
      <c r="AE116" s="778"/>
      <c r="AF116" s="779">
        <v>180</v>
      </c>
      <c r="AG116" s="777"/>
      <c r="AH116" s="777"/>
      <c r="AI116" s="777"/>
      <c r="AJ116" s="778"/>
      <c r="AK116" s="779">
        <v>1056</v>
      </c>
      <c r="AL116" s="777"/>
      <c r="AM116" s="777"/>
      <c r="AN116" s="777"/>
      <c r="AO116" s="778"/>
      <c r="AP116" s="821">
        <v>0</v>
      </c>
      <c r="AQ116" s="822"/>
      <c r="AR116" s="822"/>
      <c r="AS116" s="822"/>
      <c r="AT116" s="823"/>
      <c r="AU116" s="929"/>
      <c r="AV116" s="930"/>
      <c r="AW116" s="930"/>
      <c r="AX116" s="930"/>
      <c r="AY116" s="930"/>
      <c r="AZ116" s="906" t="s">
        <v>435</v>
      </c>
      <c r="BA116" s="907"/>
      <c r="BB116" s="907"/>
      <c r="BC116" s="907"/>
      <c r="BD116" s="907"/>
      <c r="BE116" s="907"/>
      <c r="BF116" s="907"/>
      <c r="BG116" s="907"/>
      <c r="BH116" s="907"/>
      <c r="BI116" s="907"/>
      <c r="BJ116" s="907"/>
      <c r="BK116" s="907"/>
      <c r="BL116" s="907"/>
      <c r="BM116" s="907"/>
      <c r="BN116" s="907"/>
      <c r="BO116" s="907"/>
      <c r="BP116" s="908"/>
      <c r="BQ116" s="813" t="s">
        <v>122</v>
      </c>
      <c r="BR116" s="814"/>
      <c r="BS116" s="814"/>
      <c r="BT116" s="814"/>
      <c r="BU116" s="814"/>
      <c r="BV116" s="814" t="s">
        <v>122</v>
      </c>
      <c r="BW116" s="814"/>
      <c r="BX116" s="814"/>
      <c r="BY116" s="814"/>
      <c r="BZ116" s="814"/>
      <c r="CA116" s="814" t="s">
        <v>122</v>
      </c>
      <c r="CB116" s="814"/>
      <c r="CC116" s="814"/>
      <c r="CD116" s="814"/>
      <c r="CE116" s="814"/>
      <c r="CF116" s="872" t="s">
        <v>122</v>
      </c>
      <c r="CG116" s="873"/>
      <c r="CH116" s="873"/>
      <c r="CI116" s="873"/>
      <c r="CJ116" s="873"/>
      <c r="CK116" s="924"/>
      <c r="CL116" s="818"/>
      <c r="CM116" s="812" t="s">
        <v>436</v>
      </c>
      <c r="CN116" s="749"/>
      <c r="CO116" s="749"/>
      <c r="CP116" s="749"/>
      <c r="CQ116" s="749"/>
      <c r="CR116" s="749"/>
      <c r="CS116" s="749"/>
      <c r="CT116" s="749"/>
      <c r="CU116" s="749"/>
      <c r="CV116" s="749"/>
      <c r="CW116" s="749"/>
      <c r="CX116" s="749"/>
      <c r="CY116" s="749"/>
      <c r="CZ116" s="749"/>
      <c r="DA116" s="749"/>
      <c r="DB116" s="749"/>
      <c r="DC116" s="749"/>
      <c r="DD116" s="749"/>
      <c r="DE116" s="749"/>
      <c r="DF116" s="750"/>
      <c r="DG116" s="776" t="s">
        <v>122</v>
      </c>
      <c r="DH116" s="777"/>
      <c r="DI116" s="777"/>
      <c r="DJ116" s="777"/>
      <c r="DK116" s="778"/>
      <c r="DL116" s="779" t="s">
        <v>122</v>
      </c>
      <c r="DM116" s="777"/>
      <c r="DN116" s="777"/>
      <c r="DO116" s="777"/>
      <c r="DP116" s="778"/>
      <c r="DQ116" s="779" t="s">
        <v>122</v>
      </c>
      <c r="DR116" s="777"/>
      <c r="DS116" s="777"/>
      <c r="DT116" s="777"/>
      <c r="DU116" s="778"/>
      <c r="DV116" s="821" t="s">
        <v>122</v>
      </c>
      <c r="DW116" s="822"/>
      <c r="DX116" s="822"/>
      <c r="DY116" s="822"/>
      <c r="DZ116" s="823"/>
    </row>
    <row r="117" spans="1:130" s="212" customFormat="1" ht="26.25" customHeight="1" x14ac:dyDescent="0.2">
      <c r="A117" s="89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74" t="s">
        <v>437</v>
      </c>
      <c r="Z117" s="894"/>
      <c r="AA117" s="899">
        <v>5790870</v>
      </c>
      <c r="AB117" s="900"/>
      <c r="AC117" s="900"/>
      <c r="AD117" s="900"/>
      <c r="AE117" s="901"/>
      <c r="AF117" s="902">
        <v>5657181</v>
      </c>
      <c r="AG117" s="900"/>
      <c r="AH117" s="900"/>
      <c r="AI117" s="900"/>
      <c r="AJ117" s="901"/>
      <c r="AK117" s="902">
        <v>5483822</v>
      </c>
      <c r="AL117" s="900"/>
      <c r="AM117" s="900"/>
      <c r="AN117" s="900"/>
      <c r="AO117" s="901"/>
      <c r="AP117" s="903"/>
      <c r="AQ117" s="904"/>
      <c r="AR117" s="904"/>
      <c r="AS117" s="904"/>
      <c r="AT117" s="905"/>
      <c r="AU117" s="929"/>
      <c r="AV117" s="930"/>
      <c r="AW117" s="930"/>
      <c r="AX117" s="930"/>
      <c r="AY117" s="930"/>
      <c r="AZ117" s="860" t="s">
        <v>438</v>
      </c>
      <c r="BA117" s="861"/>
      <c r="BB117" s="861"/>
      <c r="BC117" s="861"/>
      <c r="BD117" s="861"/>
      <c r="BE117" s="861"/>
      <c r="BF117" s="861"/>
      <c r="BG117" s="861"/>
      <c r="BH117" s="861"/>
      <c r="BI117" s="861"/>
      <c r="BJ117" s="861"/>
      <c r="BK117" s="861"/>
      <c r="BL117" s="861"/>
      <c r="BM117" s="861"/>
      <c r="BN117" s="861"/>
      <c r="BO117" s="861"/>
      <c r="BP117" s="862"/>
      <c r="BQ117" s="813" t="s">
        <v>122</v>
      </c>
      <c r="BR117" s="814"/>
      <c r="BS117" s="814"/>
      <c r="BT117" s="814"/>
      <c r="BU117" s="814"/>
      <c r="BV117" s="814" t="s">
        <v>122</v>
      </c>
      <c r="BW117" s="814"/>
      <c r="BX117" s="814"/>
      <c r="BY117" s="814"/>
      <c r="BZ117" s="814"/>
      <c r="CA117" s="814" t="s">
        <v>122</v>
      </c>
      <c r="CB117" s="814"/>
      <c r="CC117" s="814"/>
      <c r="CD117" s="814"/>
      <c r="CE117" s="814"/>
      <c r="CF117" s="872" t="s">
        <v>122</v>
      </c>
      <c r="CG117" s="873"/>
      <c r="CH117" s="873"/>
      <c r="CI117" s="873"/>
      <c r="CJ117" s="873"/>
      <c r="CK117" s="924"/>
      <c r="CL117" s="818"/>
      <c r="CM117" s="812" t="s">
        <v>439</v>
      </c>
      <c r="CN117" s="749"/>
      <c r="CO117" s="749"/>
      <c r="CP117" s="749"/>
      <c r="CQ117" s="749"/>
      <c r="CR117" s="749"/>
      <c r="CS117" s="749"/>
      <c r="CT117" s="749"/>
      <c r="CU117" s="749"/>
      <c r="CV117" s="749"/>
      <c r="CW117" s="749"/>
      <c r="CX117" s="749"/>
      <c r="CY117" s="749"/>
      <c r="CZ117" s="749"/>
      <c r="DA117" s="749"/>
      <c r="DB117" s="749"/>
      <c r="DC117" s="749"/>
      <c r="DD117" s="749"/>
      <c r="DE117" s="749"/>
      <c r="DF117" s="750"/>
      <c r="DG117" s="776" t="s">
        <v>122</v>
      </c>
      <c r="DH117" s="777"/>
      <c r="DI117" s="777"/>
      <c r="DJ117" s="777"/>
      <c r="DK117" s="778"/>
      <c r="DL117" s="779" t="s">
        <v>122</v>
      </c>
      <c r="DM117" s="777"/>
      <c r="DN117" s="777"/>
      <c r="DO117" s="777"/>
      <c r="DP117" s="778"/>
      <c r="DQ117" s="779" t="s">
        <v>122</v>
      </c>
      <c r="DR117" s="777"/>
      <c r="DS117" s="777"/>
      <c r="DT117" s="777"/>
      <c r="DU117" s="778"/>
      <c r="DV117" s="821" t="s">
        <v>122</v>
      </c>
      <c r="DW117" s="822"/>
      <c r="DX117" s="822"/>
      <c r="DY117" s="822"/>
      <c r="DZ117" s="823"/>
    </row>
    <row r="118" spans="1:130" s="212" customFormat="1" ht="26.25" customHeight="1" x14ac:dyDescent="0.2">
      <c r="A118" s="89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410</v>
      </c>
      <c r="AB118" s="893"/>
      <c r="AC118" s="893"/>
      <c r="AD118" s="893"/>
      <c r="AE118" s="894"/>
      <c r="AF118" s="895" t="s">
        <v>411</v>
      </c>
      <c r="AG118" s="893"/>
      <c r="AH118" s="893"/>
      <c r="AI118" s="893"/>
      <c r="AJ118" s="894"/>
      <c r="AK118" s="895" t="s">
        <v>294</v>
      </c>
      <c r="AL118" s="893"/>
      <c r="AM118" s="893"/>
      <c r="AN118" s="893"/>
      <c r="AO118" s="894"/>
      <c r="AP118" s="896" t="s">
        <v>412</v>
      </c>
      <c r="AQ118" s="897"/>
      <c r="AR118" s="897"/>
      <c r="AS118" s="897"/>
      <c r="AT118" s="898"/>
      <c r="AU118" s="929"/>
      <c r="AV118" s="930"/>
      <c r="AW118" s="930"/>
      <c r="AX118" s="930"/>
      <c r="AY118" s="930"/>
      <c r="AZ118" s="835" t="s">
        <v>440</v>
      </c>
      <c r="BA118" s="836"/>
      <c r="BB118" s="836"/>
      <c r="BC118" s="836"/>
      <c r="BD118" s="836"/>
      <c r="BE118" s="836"/>
      <c r="BF118" s="836"/>
      <c r="BG118" s="836"/>
      <c r="BH118" s="836"/>
      <c r="BI118" s="836"/>
      <c r="BJ118" s="836"/>
      <c r="BK118" s="836"/>
      <c r="BL118" s="836"/>
      <c r="BM118" s="836"/>
      <c r="BN118" s="836"/>
      <c r="BO118" s="836"/>
      <c r="BP118" s="837"/>
      <c r="BQ118" s="876" t="s">
        <v>122</v>
      </c>
      <c r="BR118" s="842"/>
      <c r="BS118" s="842"/>
      <c r="BT118" s="842"/>
      <c r="BU118" s="842"/>
      <c r="BV118" s="842" t="s">
        <v>122</v>
      </c>
      <c r="BW118" s="842"/>
      <c r="BX118" s="842"/>
      <c r="BY118" s="842"/>
      <c r="BZ118" s="842"/>
      <c r="CA118" s="842" t="s">
        <v>122</v>
      </c>
      <c r="CB118" s="842"/>
      <c r="CC118" s="842"/>
      <c r="CD118" s="842"/>
      <c r="CE118" s="842"/>
      <c r="CF118" s="872" t="s">
        <v>122</v>
      </c>
      <c r="CG118" s="873"/>
      <c r="CH118" s="873"/>
      <c r="CI118" s="873"/>
      <c r="CJ118" s="873"/>
      <c r="CK118" s="924"/>
      <c r="CL118" s="818"/>
      <c r="CM118" s="812" t="s">
        <v>441</v>
      </c>
      <c r="CN118" s="749"/>
      <c r="CO118" s="749"/>
      <c r="CP118" s="749"/>
      <c r="CQ118" s="749"/>
      <c r="CR118" s="749"/>
      <c r="CS118" s="749"/>
      <c r="CT118" s="749"/>
      <c r="CU118" s="749"/>
      <c r="CV118" s="749"/>
      <c r="CW118" s="749"/>
      <c r="CX118" s="749"/>
      <c r="CY118" s="749"/>
      <c r="CZ118" s="749"/>
      <c r="DA118" s="749"/>
      <c r="DB118" s="749"/>
      <c r="DC118" s="749"/>
      <c r="DD118" s="749"/>
      <c r="DE118" s="749"/>
      <c r="DF118" s="750"/>
      <c r="DG118" s="776" t="s">
        <v>122</v>
      </c>
      <c r="DH118" s="777"/>
      <c r="DI118" s="777"/>
      <c r="DJ118" s="777"/>
      <c r="DK118" s="778"/>
      <c r="DL118" s="779" t="s">
        <v>122</v>
      </c>
      <c r="DM118" s="777"/>
      <c r="DN118" s="777"/>
      <c r="DO118" s="777"/>
      <c r="DP118" s="778"/>
      <c r="DQ118" s="779" t="s">
        <v>122</v>
      </c>
      <c r="DR118" s="777"/>
      <c r="DS118" s="777"/>
      <c r="DT118" s="777"/>
      <c r="DU118" s="778"/>
      <c r="DV118" s="821" t="s">
        <v>122</v>
      </c>
      <c r="DW118" s="822"/>
      <c r="DX118" s="822"/>
      <c r="DY118" s="822"/>
      <c r="DZ118" s="823"/>
    </row>
    <row r="119" spans="1:130" s="212" customFormat="1" ht="26.25" customHeight="1" x14ac:dyDescent="0.2">
      <c r="A119" s="815" t="s">
        <v>416</v>
      </c>
      <c r="B119" s="816"/>
      <c r="C119" s="857" t="s">
        <v>417</v>
      </c>
      <c r="D119" s="805"/>
      <c r="E119" s="805"/>
      <c r="F119" s="805"/>
      <c r="G119" s="805"/>
      <c r="H119" s="805"/>
      <c r="I119" s="805"/>
      <c r="J119" s="805"/>
      <c r="K119" s="805"/>
      <c r="L119" s="805"/>
      <c r="M119" s="805"/>
      <c r="N119" s="805"/>
      <c r="O119" s="805"/>
      <c r="P119" s="805"/>
      <c r="Q119" s="805"/>
      <c r="R119" s="805"/>
      <c r="S119" s="805"/>
      <c r="T119" s="805"/>
      <c r="U119" s="805"/>
      <c r="V119" s="805"/>
      <c r="W119" s="805"/>
      <c r="X119" s="805"/>
      <c r="Y119" s="805"/>
      <c r="Z119" s="806"/>
      <c r="AA119" s="885" t="s">
        <v>122</v>
      </c>
      <c r="AB119" s="886"/>
      <c r="AC119" s="886"/>
      <c r="AD119" s="886"/>
      <c r="AE119" s="887"/>
      <c r="AF119" s="888" t="s">
        <v>122</v>
      </c>
      <c r="AG119" s="886"/>
      <c r="AH119" s="886"/>
      <c r="AI119" s="886"/>
      <c r="AJ119" s="887"/>
      <c r="AK119" s="888" t="s">
        <v>122</v>
      </c>
      <c r="AL119" s="886"/>
      <c r="AM119" s="886"/>
      <c r="AN119" s="886"/>
      <c r="AO119" s="887"/>
      <c r="AP119" s="889" t="s">
        <v>122</v>
      </c>
      <c r="AQ119" s="890"/>
      <c r="AR119" s="890"/>
      <c r="AS119" s="890"/>
      <c r="AT119" s="891"/>
      <c r="AU119" s="931"/>
      <c r="AV119" s="932"/>
      <c r="AW119" s="932"/>
      <c r="AX119" s="932"/>
      <c r="AY119" s="932"/>
      <c r="AZ119" s="233" t="s">
        <v>177</v>
      </c>
      <c r="BA119" s="233"/>
      <c r="BB119" s="233"/>
      <c r="BC119" s="233"/>
      <c r="BD119" s="233"/>
      <c r="BE119" s="233"/>
      <c r="BF119" s="233"/>
      <c r="BG119" s="233"/>
      <c r="BH119" s="233"/>
      <c r="BI119" s="233"/>
      <c r="BJ119" s="233"/>
      <c r="BK119" s="233"/>
      <c r="BL119" s="233"/>
      <c r="BM119" s="233"/>
      <c r="BN119" s="233"/>
      <c r="BO119" s="874" t="s">
        <v>442</v>
      </c>
      <c r="BP119" s="875"/>
      <c r="BQ119" s="876">
        <v>67590089</v>
      </c>
      <c r="BR119" s="842"/>
      <c r="BS119" s="842"/>
      <c r="BT119" s="842"/>
      <c r="BU119" s="842"/>
      <c r="BV119" s="842">
        <v>64990319</v>
      </c>
      <c r="BW119" s="842"/>
      <c r="BX119" s="842"/>
      <c r="BY119" s="842"/>
      <c r="BZ119" s="842"/>
      <c r="CA119" s="842">
        <v>65335060</v>
      </c>
      <c r="CB119" s="842"/>
      <c r="CC119" s="842"/>
      <c r="CD119" s="842"/>
      <c r="CE119" s="842"/>
      <c r="CF119" s="745"/>
      <c r="CG119" s="746"/>
      <c r="CH119" s="746"/>
      <c r="CI119" s="746"/>
      <c r="CJ119" s="831"/>
      <c r="CK119" s="925"/>
      <c r="CL119" s="820"/>
      <c r="CM119" s="835" t="s">
        <v>443</v>
      </c>
      <c r="CN119" s="836"/>
      <c r="CO119" s="836"/>
      <c r="CP119" s="836"/>
      <c r="CQ119" s="836"/>
      <c r="CR119" s="836"/>
      <c r="CS119" s="836"/>
      <c r="CT119" s="836"/>
      <c r="CU119" s="836"/>
      <c r="CV119" s="836"/>
      <c r="CW119" s="836"/>
      <c r="CX119" s="836"/>
      <c r="CY119" s="836"/>
      <c r="CZ119" s="836"/>
      <c r="DA119" s="836"/>
      <c r="DB119" s="836"/>
      <c r="DC119" s="836"/>
      <c r="DD119" s="836"/>
      <c r="DE119" s="836"/>
      <c r="DF119" s="837"/>
      <c r="DG119" s="760" t="s">
        <v>122</v>
      </c>
      <c r="DH119" s="761"/>
      <c r="DI119" s="761"/>
      <c r="DJ119" s="761"/>
      <c r="DK119" s="762"/>
      <c r="DL119" s="763" t="s">
        <v>122</v>
      </c>
      <c r="DM119" s="761"/>
      <c r="DN119" s="761"/>
      <c r="DO119" s="761"/>
      <c r="DP119" s="762"/>
      <c r="DQ119" s="763" t="s">
        <v>122</v>
      </c>
      <c r="DR119" s="761"/>
      <c r="DS119" s="761"/>
      <c r="DT119" s="761"/>
      <c r="DU119" s="762"/>
      <c r="DV119" s="845" t="s">
        <v>122</v>
      </c>
      <c r="DW119" s="846"/>
      <c r="DX119" s="846"/>
      <c r="DY119" s="846"/>
      <c r="DZ119" s="847"/>
    </row>
    <row r="120" spans="1:130" s="212" customFormat="1" ht="26.25" customHeight="1" x14ac:dyDescent="0.2">
      <c r="A120" s="817"/>
      <c r="B120" s="818"/>
      <c r="C120" s="812" t="s">
        <v>420</v>
      </c>
      <c r="D120" s="749"/>
      <c r="E120" s="749"/>
      <c r="F120" s="749"/>
      <c r="G120" s="749"/>
      <c r="H120" s="749"/>
      <c r="I120" s="749"/>
      <c r="J120" s="749"/>
      <c r="K120" s="749"/>
      <c r="L120" s="749"/>
      <c r="M120" s="749"/>
      <c r="N120" s="749"/>
      <c r="O120" s="749"/>
      <c r="P120" s="749"/>
      <c r="Q120" s="749"/>
      <c r="R120" s="749"/>
      <c r="S120" s="749"/>
      <c r="T120" s="749"/>
      <c r="U120" s="749"/>
      <c r="V120" s="749"/>
      <c r="W120" s="749"/>
      <c r="X120" s="749"/>
      <c r="Y120" s="749"/>
      <c r="Z120" s="750"/>
      <c r="AA120" s="776" t="s">
        <v>122</v>
      </c>
      <c r="AB120" s="777"/>
      <c r="AC120" s="777"/>
      <c r="AD120" s="777"/>
      <c r="AE120" s="778"/>
      <c r="AF120" s="779" t="s">
        <v>122</v>
      </c>
      <c r="AG120" s="777"/>
      <c r="AH120" s="777"/>
      <c r="AI120" s="777"/>
      <c r="AJ120" s="778"/>
      <c r="AK120" s="779" t="s">
        <v>122</v>
      </c>
      <c r="AL120" s="777"/>
      <c r="AM120" s="777"/>
      <c r="AN120" s="777"/>
      <c r="AO120" s="778"/>
      <c r="AP120" s="821" t="s">
        <v>122</v>
      </c>
      <c r="AQ120" s="822"/>
      <c r="AR120" s="822"/>
      <c r="AS120" s="822"/>
      <c r="AT120" s="823"/>
      <c r="AU120" s="877" t="s">
        <v>444</v>
      </c>
      <c r="AV120" s="878"/>
      <c r="AW120" s="878"/>
      <c r="AX120" s="878"/>
      <c r="AY120" s="879"/>
      <c r="AZ120" s="857" t="s">
        <v>445</v>
      </c>
      <c r="BA120" s="805"/>
      <c r="BB120" s="805"/>
      <c r="BC120" s="805"/>
      <c r="BD120" s="805"/>
      <c r="BE120" s="805"/>
      <c r="BF120" s="805"/>
      <c r="BG120" s="805"/>
      <c r="BH120" s="805"/>
      <c r="BI120" s="805"/>
      <c r="BJ120" s="805"/>
      <c r="BK120" s="805"/>
      <c r="BL120" s="805"/>
      <c r="BM120" s="805"/>
      <c r="BN120" s="805"/>
      <c r="BO120" s="805"/>
      <c r="BP120" s="806"/>
      <c r="BQ120" s="858">
        <v>10295083</v>
      </c>
      <c r="BR120" s="839"/>
      <c r="BS120" s="839"/>
      <c r="BT120" s="839"/>
      <c r="BU120" s="839"/>
      <c r="BV120" s="839">
        <v>9286068</v>
      </c>
      <c r="BW120" s="839"/>
      <c r="BX120" s="839"/>
      <c r="BY120" s="839"/>
      <c r="BZ120" s="839"/>
      <c r="CA120" s="839">
        <v>8585856</v>
      </c>
      <c r="CB120" s="839"/>
      <c r="CC120" s="839"/>
      <c r="CD120" s="839"/>
      <c r="CE120" s="839"/>
      <c r="CF120" s="863">
        <v>38.700000000000003</v>
      </c>
      <c r="CG120" s="864"/>
      <c r="CH120" s="864"/>
      <c r="CI120" s="864"/>
      <c r="CJ120" s="864"/>
      <c r="CK120" s="865" t="s">
        <v>446</v>
      </c>
      <c r="CL120" s="849"/>
      <c r="CM120" s="849"/>
      <c r="CN120" s="849"/>
      <c r="CO120" s="850"/>
      <c r="CP120" s="869" t="s">
        <v>395</v>
      </c>
      <c r="CQ120" s="870"/>
      <c r="CR120" s="870"/>
      <c r="CS120" s="870"/>
      <c r="CT120" s="870"/>
      <c r="CU120" s="870"/>
      <c r="CV120" s="870"/>
      <c r="CW120" s="870"/>
      <c r="CX120" s="870"/>
      <c r="CY120" s="870"/>
      <c r="CZ120" s="870"/>
      <c r="DA120" s="870"/>
      <c r="DB120" s="870"/>
      <c r="DC120" s="870"/>
      <c r="DD120" s="870"/>
      <c r="DE120" s="870"/>
      <c r="DF120" s="871"/>
      <c r="DG120" s="858">
        <v>9350633</v>
      </c>
      <c r="DH120" s="839"/>
      <c r="DI120" s="839"/>
      <c r="DJ120" s="839"/>
      <c r="DK120" s="839"/>
      <c r="DL120" s="839">
        <v>8194796</v>
      </c>
      <c r="DM120" s="839"/>
      <c r="DN120" s="839"/>
      <c r="DO120" s="839"/>
      <c r="DP120" s="839"/>
      <c r="DQ120" s="839">
        <v>7546558</v>
      </c>
      <c r="DR120" s="839"/>
      <c r="DS120" s="839"/>
      <c r="DT120" s="839"/>
      <c r="DU120" s="839"/>
      <c r="DV120" s="840">
        <v>34.1</v>
      </c>
      <c r="DW120" s="840"/>
      <c r="DX120" s="840"/>
      <c r="DY120" s="840"/>
      <c r="DZ120" s="841"/>
    </row>
    <row r="121" spans="1:130" s="212" customFormat="1" ht="26.25" customHeight="1" x14ac:dyDescent="0.2">
      <c r="A121" s="817"/>
      <c r="B121" s="818"/>
      <c r="C121" s="860" t="s">
        <v>447</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6" t="s">
        <v>122</v>
      </c>
      <c r="AB121" s="777"/>
      <c r="AC121" s="777"/>
      <c r="AD121" s="777"/>
      <c r="AE121" s="778"/>
      <c r="AF121" s="779" t="s">
        <v>122</v>
      </c>
      <c r="AG121" s="777"/>
      <c r="AH121" s="777"/>
      <c r="AI121" s="777"/>
      <c r="AJ121" s="778"/>
      <c r="AK121" s="779" t="s">
        <v>122</v>
      </c>
      <c r="AL121" s="777"/>
      <c r="AM121" s="777"/>
      <c r="AN121" s="777"/>
      <c r="AO121" s="778"/>
      <c r="AP121" s="821" t="s">
        <v>122</v>
      </c>
      <c r="AQ121" s="822"/>
      <c r="AR121" s="822"/>
      <c r="AS121" s="822"/>
      <c r="AT121" s="823"/>
      <c r="AU121" s="880"/>
      <c r="AV121" s="881"/>
      <c r="AW121" s="881"/>
      <c r="AX121" s="881"/>
      <c r="AY121" s="882"/>
      <c r="AZ121" s="812" t="s">
        <v>448</v>
      </c>
      <c r="BA121" s="749"/>
      <c r="BB121" s="749"/>
      <c r="BC121" s="749"/>
      <c r="BD121" s="749"/>
      <c r="BE121" s="749"/>
      <c r="BF121" s="749"/>
      <c r="BG121" s="749"/>
      <c r="BH121" s="749"/>
      <c r="BI121" s="749"/>
      <c r="BJ121" s="749"/>
      <c r="BK121" s="749"/>
      <c r="BL121" s="749"/>
      <c r="BM121" s="749"/>
      <c r="BN121" s="749"/>
      <c r="BO121" s="749"/>
      <c r="BP121" s="750"/>
      <c r="BQ121" s="813">
        <v>99625</v>
      </c>
      <c r="BR121" s="814"/>
      <c r="BS121" s="814"/>
      <c r="BT121" s="814"/>
      <c r="BU121" s="814"/>
      <c r="BV121" s="814">
        <v>88856</v>
      </c>
      <c r="BW121" s="814"/>
      <c r="BX121" s="814"/>
      <c r="BY121" s="814"/>
      <c r="BZ121" s="814"/>
      <c r="CA121" s="814">
        <v>56081</v>
      </c>
      <c r="CB121" s="814"/>
      <c r="CC121" s="814"/>
      <c r="CD121" s="814"/>
      <c r="CE121" s="814"/>
      <c r="CF121" s="872">
        <v>0.3</v>
      </c>
      <c r="CG121" s="873"/>
      <c r="CH121" s="873"/>
      <c r="CI121" s="873"/>
      <c r="CJ121" s="873"/>
      <c r="CK121" s="866"/>
      <c r="CL121" s="852"/>
      <c r="CM121" s="852"/>
      <c r="CN121" s="852"/>
      <c r="CO121" s="853"/>
      <c r="CP121" s="832" t="s">
        <v>393</v>
      </c>
      <c r="CQ121" s="833"/>
      <c r="CR121" s="833"/>
      <c r="CS121" s="833"/>
      <c r="CT121" s="833"/>
      <c r="CU121" s="833"/>
      <c r="CV121" s="833"/>
      <c r="CW121" s="833"/>
      <c r="CX121" s="833"/>
      <c r="CY121" s="833"/>
      <c r="CZ121" s="833"/>
      <c r="DA121" s="833"/>
      <c r="DB121" s="833"/>
      <c r="DC121" s="833"/>
      <c r="DD121" s="833"/>
      <c r="DE121" s="833"/>
      <c r="DF121" s="834"/>
      <c r="DG121" s="813">
        <v>837809</v>
      </c>
      <c r="DH121" s="814"/>
      <c r="DI121" s="814"/>
      <c r="DJ121" s="814"/>
      <c r="DK121" s="814"/>
      <c r="DL121" s="814">
        <v>781720</v>
      </c>
      <c r="DM121" s="814"/>
      <c r="DN121" s="814"/>
      <c r="DO121" s="814"/>
      <c r="DP121" s="814"/>
      <c r="DQ121" s="814">
        <v>710929</v>
      </c>
      <c r="DR121" s="814"/>
      <c r="DS121" s="814"/>
      <c r="DT121" s="814"/>
      <c r="DU121" s="814"/>
      <c r="DV121" s="791">
        <v>3.2</v>
      </c>
      <c r="DW121" s="791"/>
      <c r="DX121" s="791"/>
      <c r="DY121" s="791"/>
      <c r="DZ121" s="792"/>
    </row>
    <row r="122" spans="1:130" s="212" customFormat="1" ht="26.25" customHeight="1" x14ac:dyDescent="0.2">
      <c r="A122" s="817"/>
      <c r="B122" s="818"/>
      <c r="C122" s="812" t="s">
        <v>430</v>
      </c>
      <c r="D122" s="749"/>
      <c r="E122" s="749"/>
      <c r="F122" s="749"/>
      <c r="G122" s="749"/>
      <c r="H122" s="749"/>
      <c r="I122" s="749"/>
      <c r="J122" s="749"/>
      <c r="K122" s="749"/>
      <c r="L122" s="749"/>
      <c r="M122" s="749"/>
      <c r="N122" s="749"/>
      <c r="O122" s="749"/>
      <c r="P122" s="749"/>
      <c r="Q122" s="749"/>
      <c r="R122" s="749"/>
      <c r="S122" s="749"/>
      <c r="T122" s="749"/>
      <c r="U122" s="749"/>
      <c r="V122" s="749"/>
      <c r="W122" s="749"/>
      <c r="X122" s="749"/>
      <c r="Y122" s="749"/>
      <c r="Z122" s="750"/>
      <c r="AA122" s="776" t="s">
        <v>122</v>
      </c>
      <c r="AB122" s="777"/>
      <c r="AC122" s="777"/>
      <c r="AD122" s="777"/>
      <c r="AE122" s="778"/>
      <c r="AF122" s="779" t="s">
        <v>122</v>
      </c>
      <c r="AG122" s="777"/>
      <c r="AH122" s="777"/>
      <c r="AI122" s="777"/>
      <c r="AJ122" s="778"/>
      <c r="AK122" s="779" t="s">
        <v>122</v>
      </c>
      <c r="AL122" s="777"/>
      <c r="AM122" s="777"/>
      <c r="AN122" s="777"/>
      <c r="AO122" s="778"/>
      <c r="AP122" s="821" t="s">
        <v>122</v>
      </c>
      <c r="AQ122" s="822"/>
      <c r="AR122" s="822"/>
      <c r="AS122" s="822"/>
      <c r="AT122" s="823"/>
      <c r="AU122" s="880"/>
      <c r="AV122" s="881"/>
      <c r="AW122" s="881"/>
      <c r="AX122" s="881"/>
      <c r="AY122" s="882"/>
      <c r="AZ122" s="835" t="s">
        <v>449</v>
      </c>
      <c r="BA122" s="836"/>
      <c r="BB122" s="836"/>
      <c r="BC122" s="836"/>
      <c r="BD122" s="836"/>
      <c r="BE122" s="836"/>
      <c r="BF122" s="836"/>
      <c r="BG122" s="836"/>
      <c r="BH122" s="836"/>
      <c r="BI122" s="836"/>
      <c r="BJ122" s="836"/>
      <c r="BK122" s="836"/>
      <c r="BL122" s="836"/>
      <c r="BM122" s="836"/>
      <c r="BN122" s="836"/>
      <c r="BO122" s="836"/>
      <c r="BP122" s="837"/>
      <c r="BQ122" s="876">
        <v>51030561</v>
      </c>
      <c r="BR122" s="842"/>
      <c r="BS122" s="842"/>
      <c r="BT122" s="842"/>
      <c r="BU122" s="842"/>
      <c r="BV122" s="842">
        <v>49503932</v>
      </c>
      <c r="BW122" s="842"/>
      <c r="BX122" s="842"/>
      <c r="BY122" s="842"/>
      <c r="BZ122" s="842"/>
      <c r="CA122" s="842">
        <v>48796753</v>
      </c>
      <c r="CB122" s="842"/>
      <c r="CC122" s="842"/>
      <c r="CD122" s="842"/>
      <c r="CE122" s="842"/>
      <c r="CF122" s="843">
        <v>220.2</v>
      </c>
      <c r="CG122" s="844"/>
      <c r="CH122" s="844"/>
      <c r="CI122" s="844"/>
      <c r="CJ122" s="844"/>
      <c r="CK122" s="866"/>
      <c r="CL122" s="852"/>
      <c r="CM122" s="852"/>
      <c r="CN122" s="852"/>
      <c r="CO122" s="853"/>
      <c r="CP122" s="832" t="s">
        <v>391</v>
      </c>
      <c r="CQ122" s="833"/>
      <c r="CR122" s="833"/>
      <c r="CS122" s="833"/>
      <c r="CT122" s="833"/>
      <c r="CU122" s="833"/>
      <c r="CV122" s="833"/>
      <c r="CW122" s="833"/>
      <c r="CX122" s="833"/>
      <c r="CY122" s="833"/>
      <c r="CZ122" s="833"/>
      <c r="DA122" s="833"/>
      <c r="DB122" s="833"/>
      <c r="DC122" s="833"/>
      <c r="DD122" s="833"/>
      <c r="DE122" s="833"/>
      <c r="DF122" s="834"/>
      <c r="DG122" s="813">
        <v>401778</v>
      </c>
      <c r="DH122" s="814"/>
      <c r="DI122" s="814"/>
      <c r="DJ122" s="814"/>
      <c r="DK122" s="814"/>
      <c r="DL122" s="814">
        <v>347803</v>
      </c>
      <c r="DM122" s="814"/>
      <c r="DN122" s="814"/>
      <c r="DO122" s="814"/>
      <c r="DP122" s="814"/>
      <c r="DQ122" s="814">
        <v>275370</v>
      </c>
      <c r="DR122" s="814"/>
      <c r="DS122" s="814"/>
      <c r="DT122" s="814"/>
      <c r="DU122" s="814"/>
      <c r="DV122" s="791">
        <v>1.2</v>
      </c>
      <c r="DW122" s="791"/>
      <c r="DX122" s="791"/>
      <c r="DY122" s="791"/>
      <c r="DZ122" s="792"/>
    </row>
    <row r="123" spans="1:130" s="212" customFormat="1" ht="26.25" customHeight="1" x14ac:dyDescent="0.2">
      <c r="A123" s="817"/>
      <c r="B123" s="818"/>
      <c r="C123" s="812" t="s">
        <v>436</v>
      </c>
      <c r="D123" s="749"/>
      <c r="E123" s="749"/>
      <c r="F123" s="749"/>
      <c r="G123" s="749"/>
      <c r="H123" s="749"/>
      <c r="I123" s="749"/>
      <c r="J123" s="749"/>
      <c r="K123" s="749"/>
      <c r="L123" s="749"/>
      <c r="M123" s="749"/>
      <c r="N123" s="749"/>
      <c r="O123" s="749"/>
      <c r="P123" s="749"/>
      <c r="Q123" s="749"/>
      <c r="R123" s="749"/>
      <c r="S123" s="749"/>
      <c r="T123" s="749"/>
      <c r="U123" s="749"/>
      <c r="V123" s="749"/>
      <c r="W123" s="749"/>
      <c r="X123" s="749"/>
      <c r="Y123" s="749"/>
      <c r="Z123" s="750"/>
      <c r="AA123" s="776">
        <v>7280</v>
      </c>
      <c r="AB123" s="777"/>
      <c r="AC123" s="777"/>
      <c r="AD123" s="777"/>
      <c r="AE123" s="778"/>
      <c r="AF123" s="779" t="s">
        <v>122</v>
      </c>
      <c r="AG123" s="777"/>
      <c r="AH123" s="777"/>
      <c r="AI123" s="777"/>
      <c r="AJ123" s="778"/>
      <c r="AK123" s="779" t="s">
        <v>122</v>
      </c>
      <c r="AL123" s="777"/>
      <c r="AM123" s="777"/>
      <c r="AN123" s="777"/>
      <c r="AO123" s="778"/>
      <c r="AP123" s="821" t="s">
        <v>122</v>
      </c>
      <c r="AQ123" s="822"/>
      <c r="AR123" s="822"/>
      <c r="AS123" s="822"/>
      <c r="AT123" s="823"/>
      <c r="AU123" s="883"/>
      <c r="AV123" s="884"/>
      <c r="AW123" s="884"/>
      <c r="AX123" s="884"/>
      <c r="AY123" s="884"/>
      <c r="AZ123" s="233" t="s">
        <v>177</v>
      </c>
      <c r="BA123" s="233"/>
      <c r="BB123" s="233"/>
      <c r="BC123" s="233"/>
      <c r="BD123" s="233"/>
      <c r="BE123" s="233"/>
      <c r="BF123" s="233"/>
      <c r="BG123" s="233"/>
      <c r="BH123" s="233"/>
      <c r="BI123" s="233"/>
      <c r="BJ123" s="233"/>
      <c r="BK123" s="233"/>
      <c r="BL123" s="233"/>
      <c r="BM123" s="233"/>
      <c r="BN123" s="233"/>
      <c r="BO123" s="874" t="s">
        <v>450</v>
      </c>
      <c r="BP123" s="875"/>
      <c r="BQ123" s="829">
        <v>61425269</v>
      </c>
      <c r="BR123" s="830"/>
      <c r="BS123" s="830"/>
      <c r="BT123" s="830"/>
      <c r="BU123" s="830"/>
      <c r="BV123" s="830">
        <v>58878856</v>
      </c>
      <c r="BW123" s="830"/>
      <c r="BX123" s="830"/>
      <c r="BY123" s="830"/>
      <c r="BZ123" s="830"/>
      <c r="CA123" s="830">
        <v>57438690</v>
      </c>
      <c r="CB123" s="830"/>
      <c r="CC123" s="830"/>
      <c r="CD123" s="830"/>
      <c r="CE123" s="830"/>
      <c r="CF123" s="745"/>
      <c r="CG123" s="746"/>
      <c r="CH123" s="746"/>
      <c r="CI123" s="746"/>
      <c r="CJ123" s="831"/>
      <c r="CK123" s="866"/>
      <c r="CL123" s="852"/>
      <c r="CM123" s="852"/>
      <c r="CN123" s="852"/>
      <c r="CO123" s="853"/>
      <c r="CP123" s="832" t="s">
        <v>394</v>
      </c>
      <c r="CQ123" s="833"/>
      <c r="CR123" s="833"/>
      <c r="CS123" s="833"/>
      <c r="CT123" s="833"/>
      <c r="CU123" s="833"/>
      <c r="CV123" s="833"/>
      <c r="CW123" s="833"/>
      <c r="CX123" s="833"/>
      <c r="CY123" s="833"/>
      <c r="CZ123" s="833"/>
      <c r="DA123" s="833"/>
      <c r="DB123" s="833"/>
      <c r="DC123" s="833"/>
      <c r="DD123" s="833"/>
      <c r="DE123" s="833"/>
      <c r="DF123" s="834"/>
      <c r="DG123" s="776">
        <v>40034</v>
      </c>
      <c r="DH123" s="777"/>
      <c r="DI123" s="777"/>
      <c r="DJ123" s="777"/>
      <c r="DK123" s="778"/>
      <c r="DL123" s="779">
        <v>51855</v>
      </c>
      <c r="DM123" s="777"/>
      <c r="DN123" s="777"/>
      <c r="DO123" s="777"/>
      <c r="DP123" s="778"/>
      <c r="DQ123" s="779">
        <v>69033</v>
      </c>
      <c r="DR123" s="777"/>
      <c r="DS123" s="777"/>
      <c r="DT123" s="777"/>
      <c r="DU123" s="778"/>
      <c r="DV123" s="821">
        <v>0.3</v>
      </c>
      <c r="DW123" s="822"/>
      <c r="DX123" s="822"/>
      <c r="DY123" s="822"/>
      <c r="DZ123" s="823"/>
    </row>
    <row r="124" spans="1:130" s="212" customFormat="1" ht="26.25" customHeight="1" thickBot="1" x14ac:dyDescent="0.25">
      <c r="A124" s="817"/>
      <c r="B124" s="818"/>
      <c r="C124" s="812" t="s">
        <v>439</v>
      </c>
      <c r="D124" s="749"/>
      <c r="E124" s="749"/>
      <c r="F124" s="749"/>
      <c r="G124" s="749"/>
      <c r="H124" s="749"/>
      <c r="I124" s="749"/>
      <c r="J124" s="749"/>
      <c r="K124" s="749"/>
      <c r="L124" s="749"/>
      <c r="M124" s="749"/>
      <c r="N124" s="749"/>
      <c r="O124" s="749"/>
      <c r="P124" s="749"/>
      <c r="Q124" s="749"/>
      <c r="R124" s="749"/>
      <c r="S124" s="749"/>
      <c r="T124" s="749"/>
      <c r="U124" s="749"/>
      <c r="V124" s="749"/>
      <c r="W124" s="749"/>
      <c r="X124" s="749"/>
      <c r="Y124" s="749"/>
      <c r="Z124" s="750"/>
      <c r="AA124" s="776" t="s">
        <v>122</v>
      </c>
      <c r="AB124" s="777"/>
      <c r="AC124" s="777"/>
      <c r="AD124" s="777"/>
      <c r="AE124" s="778"/>
      <c r="AF124" s="779" t="s">
        <v>122</v>
      </c>
      <c r="AG124" s="777"/>
      <c r="AH124" s="777"/>
      <c r="AI124" s="777"/>
      <c r="AJ124" s="778"/>
      <c r="AK124" s="779" t="s">
        <v>122</v>
      </c>
      <c r="AL124" s="777"/>
      <c r="AM124" s="777"/>
      <c r="AN124" s="777"/>
      <c r="AO124" s="778"/>
      <c r="AP124" s="821" t="s">
        <v>122</v>
      </c>
      <c r="AQ124" s="822"/>
      <c r="AR124" s="822"/>
      <c r="AS124" s="822"/>
      <c r="AT124" s="823"/>
      <c r="AU124" s="824" t="s">
        <v>451</v>
      </c>
      <c r="AV124" s="825"/>
      <c r="AW124" s="825"/>
      <c r="AX124" s="825"/>
      <c r="AY124" s="825"/>
      <c r="AZ124" s="825"/>
      <c r="BA124" s="825"/>
      <c r="BB124" s="825"/>
      <c r="BC124" s="825"/>
      <c r="BD124" s="825"/>
      <c r="BE124" s="825"/>
      <c r="BF124" s="825"/>
      <c r="BG124" s="825"/>
      <c r="BH124" s="825"/>
      <c r="BI124" s="825"/>
      <c r="BJ124" s="825"/>
      <c r="BK124" s="825"/>
      <c r="BL124" s="825"/>
      <c r="BM124" s="825"/>
      <c r="BN124" s="825"/>
      <c r="BO124" s="825"/>
      <c r="BP124" s="826"/>
      <c r="BQ124" s="827">
        <v>28.9</v>
      </c>
      <c r="BR124" s="828"/>
      <c r="BS124" s="828"/>
      <c r="BT124" s="828"/>
      <c r="BU124" s="828"/>
      <c r="BV124" s="828">
        <v>28.2</v>
      </c>
      <c r="BW124" s="828"/>
      <c r="BX124" s="828"/>
      <c r="BY124" s="828"/>
      <c r="BZ124" s="828"/>
      <c r="CA124" s="828">
        <v>35.6</v>
      </c>
      <c r="CB124" s="828"/>
      <c r="CC124" s="828"/>
      <c r="CD124" s="828"/>
      <c r="CE124" s="828"/>
      <c r="CF124" s="723"/>
      <c r="CG124" s="724"/>
      <c r="CH124" s="724"/>
      <c r="CI124" s="724"/>
      <c r="CJ124" s="859"/>
      <c r="CK124" s="867"/>
      <c r="CL124" s="867"/>
      <c r="CM124" s="867"/>
      <c r="CN124" s="867"/>
      <c r="CO124" s="868"/>
      <c r="CP124" s="832" t="s">
        <v>452</v>
      </c>
      <c r="CQ124" s="833"/>
      <c r="CR124" s="833"/>
      <c r="CS124" s="833"/>
      <c r="CT124" s="833"/>
      <c r="CU124" s="833"/>
      <c r="CV124" s="833"/>
      <c r="CW124" s="833"/>
      <c r="CX124" s="833"/>
      <c r="CY124" s="833"/>
      <c r="CZ124" s="833"/>
      <c r="DA124" s="833"/>
      <c r="DB124" s="833"/>
      <c r="DC124" s="833"/>
      <c r="DD124" s="833"/>
      <c r="DE124" s="833"/>
      <c r="DF124" s="834"/>
      <c r="DG124" s="760">
        <v>112430</v>
      </c>
      <c r="DH124" s="761"/>
      <c r="DI124" s="761"/>
      <c r="DJ124" s="761"/>
      <c r="DK124" s="762"/>
      <c r="DL124" s="763" t="s">
        <v>122</v>
      </c>
      <c r="DM124" s="761"/>
      <c r="DN124" s="761"/>
      <c r="DO124" s="761"/>
      <c r="DP124" s="762"/>
      <c r="DQ124" s="763" t="s">
        <v>122</v>
      </c>
      <c r="DR124" s="761"/>
      <c r="DS124" s="761"/>
      <c r="DT124" s="761"/>
      <c r="DU124" s="762"/>
      <c r="DV124" s="845" t="s">
        <v>122</v>
      </c>
      <c r="DW124" s="846"/>
      <c r="DX124" s="846"/>
      <c r="DY124" s="846"/>
      <c r="DZ124" s="847"/>
    </row>
    <row r="125" spans="1:130" s="212" customFormat="1" ht="26.25" customHeight="1" x14ac:dyDescent="0.2">
      <c r="A125" s="817"/>
      <c r="B125" s="818"/>
      <c r="C125" s="812" t="s">
        <v>441</v>
      </c>
      <c r="D125" s="749"/>
      <c r="E125" s="749"/>
      <c r="F125" s="749"/>
      <c r="G125" s="749"/>
      <c r="H125" s="749"/>
      <c r="I125" s="749"/>
      <c r="J125" s="749"/>
      <c r="K125" s="749"/>
      <c r="L125" s="749"/>
      <c r="M125" s="749"/>
      <c r="N125" s="749"/>
      <c r="O125" s="749"/>
      <c r="P125" s="749"/>
      <c r="Q125" s="749"/>
      <c r="R125" s="749"/>
      <c r="S125" s="749"/>
      <c r="T125" s="749"/>
      <c r="U125" s="749"/>
      <c r="V125" s="749"/>
      <c r="W125" s="749"/>
      <c r="X125" s="749"/>
      <c r="Y125" s="749"/>
      <c r="Z125" s="750"/>
      <c r="AA125" s="776" t="s">
        <v>122</v>
      </c>
      <c r="AB125" s="777"/>
      <c r="AC125" s="777"/>
      <c r="AD125" s="777"/>
      <c r="AE125" s="778"/>
      <c r="AF125" s="779" t="s">
        <v>122</v>
      </c>
      <c r="AG125" s="777"/>
      <c r="AH125" s="777"/>
      <c r="AI125" s="777"/>
      <c r="AJ125" s="778"/>
      <c r="AK125" s="779" t="s">
        <v>122</v>
      </c>
      <c r="AL125" s="777"/>
      <c r="AM125" s="777"/>
      <c r="AN125" s="777"/>
      <c r="AO125" s="778"/>
      <c r="AP125" s="821" t="s">
        <v>122</v>
      </c>
      <c r="AQ125" s="822"/>
      <c r="AR125" s="822"/>
      <c r="AS125" s="822"/>
      <c r="AT125" s="82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48" t="s">
        <v>453</v>
      </c>
      <c r="CL125" s="849"/>
      <c r="CM125" s="849"/>
      <c r="CN125" s="849"/>
      <c r="CO125" s="850"/>
      <c r="CP125" s="857" t="s">
        <v>454</v>
      </c>
      <c r="CQ125" s="805"/>
      <c r="CR125" s="805"/>
      <c r="CS125" s="805"/>
      <c r="CT125" s="805"/>
      <c r="CU125" s="805"/>
      <c r="CV125" s="805"/>
      <c r="CW125" s="805"/>
      <c r="CX125" s="805"/>
      <c r="CY125" s="805"/>
      <c r="CZ125" s="805"/>
      <c r="DA125" s="805"/>
      <c r="DB125" s="805"/>
      <c r="DC125" s="805"/>
      <c r="DD125" s="805"/>
      <c r="DE125" s="805"/>
      <c r="DF125" s="806"/>
      <c r="DG125" s="858" t="s">
        <v>122</v>
      </c>
      <c r="DH125" s="839"/>
      <c r="DI125" s="839"/>
      <c r="DJ125" s="839"/>
      <c r="DK125" s="839"/>
      <c r="DL125" s="839" t="s">
        <v>122</v>
      </c>
      <c r="DM125" s="839"/>
      <c r="DN125" s="839"/>
      <c r="DO125" s="839"/>
      <c r="DP125" s="839"/>
      <c r="DQ125" s="839" t="s">
        <v>122</v>
      </c>
      <c r="DR125" s="839"/>
      <c r="DS125" s="839"/>
      <c r="DT125" s="839"/>
      <c r="DU125" s="839"/>
      <c r="DV125" s="840" t="s">
        <v>122</v>
      </c>
      <c r="DW125" s="840"/>
      <c r="DX125" s="840"/>
      <c r="DY125" s="840"/>
      <c r="DZ125" s="841"/>
    </row>
    <row r="126" spans="1:130" s="212" customFormat="1" ht="26.25" customHeight="1" thickBot="1" x14ac:dyDescent="0.25">
      <c r="A126" s="817"/>
      <c r="B126" s="818"/>
      <c r="C126" s="812" t="s">
        <v>443</v>
      </c>
      <c r="D126" s="749"/>
      <c r="E126" s="749"/>
      <c r="F126" s="749"/>
      <c r="G126" s="749"/>
      <c r="H126" s="749"/>
      <c r="I126" s="749"/>
      <c r="J126" s="749"/>
      <c r="K126" s="749"/>
      <c r="L126" s="749"/>
      <c r="M126" s="749"/>
      <c r="N126" s="749"/>
      <c r="O126" s="749"/>
      <c r="P126" s="749"/>
      <c r="Q126" s="749"/>
      <c r="R126" s="749"/>
      <c r="S126" s="749"/>
      <c r="T126" s="749"/>
      <c r="U126" s="749"/>
      <c r="V126" s="749"/>
      <c r="W126" s="749"/>
      <c r="X126" s="749"/>
      <c r="Y126" s="749"/>
      <c r="Z126" s="750"/>
      <c r="AA126" s="776" t="s">
        <v>122</v>
      </c>
      <c r="AB126" s="777"/>
      <c r="AC126" s="777"/>
      <c r="AD126" s="777"/>
      <c r="AE126" s="778"/>
      <c r="AF126" s="779" t="s">
        <v>122</v>
      </c>
      <c r="AG126" s="777"/>
      <c r="AH126" s="777"/>
      <c r="AI126" s="777"/>
      <c r="AJ126" s="778"/>
      <c r="AK126" s="779" t="s">
        <v>122</v>
      </c>
      <c r="AL126" s="777"/>
      <c r="AM126" s="777"/>
      <c r="AN126" s="777"/>
      <c r="AO126" s="778"/>
      <c r="AP126" s="821" t="s">
        <v>122</v>
      </c>
      <c r="AQ126" s="822"/>
      <c r="AR126" s="822"/>
      <c r="AS126" s="822"/>
      <c r="AT126" s="82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1"/>
      <c r="CL126" s="852"/>
      <c r="CM126" s="852"/>
      <c r="CN126" s="852"/>
      <c r="CO126" s="853"/>
      <c r="CP126" s="812" t="s">
        <v>455</v>
      </c>
      <c r="CQ126" s="749"/>
      <c r="CR126" s="749"/>
      <c r="CS126" s="749"/>
      <c r="CT126" s="749"/>
      <c r="CU126" s="749"/>
      <c r="CV126" s="749"/>
      <c r="CW126" s="749"/>
      <c r="CX126" s="749"/>
      <c r="CY126" s="749"/>
      <c r="CZ126" s="749"/>
      <c r="DA126" s="749"/>
      <c r="DB126" s="749"/>
      <c r="DC126" s="749"/>
      <c r="DD126" s="749"/>
      <c r="DE126" s="749"/>
      <c r="DF126" s="750"/>
      <c r="DG126" s="813" t="s">
        <v>122</v>
      </c>
      <c r="DH126" s="814"/>
      <c r="DI126" s="814"/>
      <c r="DJ126" s="814"/>
      <c r="DK126" s="814"/>
      <c r="DL126" s="814" t="s">
        <v>122</v>
      </c>
      <c r="DM126" s="814"/>
      <c r="DN126" s="814"/>
      <c r="DO126" s="814"/>
      <c r="DP126" s="814"/>
      <c r="DQ126" s="814" t="s">
        <v>122</v>
      </c>
      <c r="DR126" s="814"/>
      <c r="DS126" s="814"/>
      <c r="DT126" s="814"/>
      <c r="DU126" s="814"/>
      <c r="DV126" s="791" t="s">
        <v>122</v>
      </c>
      <c r="DW126" s="791"/>
      <c r="DX126" s="791"/>
      <c r="DY126" s="791"/>
      <c r="DZ126" s="792"/>
    </row>
    <row r="127" spans="1:130" s="212" customFormat="1" ht="26.25" customHeight="1" x14ac:dyDescent="0.2">
      <c r="A127" s="819"/>
      <c r="B127" s="820"/>
      <c r="C127" s="835" t="s">
        <v>456</v>
      </c>
      <c r="D127" s="836"/>
      <c r="E127" s="836"/>
      <c r="F127" s="836"/>
      <c r="G127" s="836"/>
      <c r="H127" s="836"/>
      <c r="I127" s="836"/>
      <c r="J127" s="836"/>
      <c r="K127" s="836"/>
      <c r="L127" s="836"/>
      <c r="M127" s="836"/>
      <c r="N127" s="836"/>
      <c r="O127" s="836"/>
      <c r="P127" s="836"/>
      <c r="Q127" s="836"/>
      <c r="R127" s="836"/>
      <c r="S127" s="836"/>
      <c r="T127" s="836"/>
      <c r="U127" s="836"/>
      <c r="V127" s="836"/>
      <c r="W127" s="836"/>
      <c r="X127" s="836"/>
      <c r="Y127" s="836"/>
      <c r="Z127" s="837"/>
      <c r="AA127" s="776">
        <v>40</v>
      </c>
      <c r="AB127" s="777"/>
      <c r="AC127" s="777"/>
      <c r="AD127" s="777"/>
      <c r="AE127" s="778"/>
      <c r="AF127" s="779" t="s">
        <v>122</v>
      </c>
      <c r="AG127" s="777"/>
      <c r="AH127" s="777"/>
      <c r="AI127" s="777"/>
      <c r="AJ127" s="778"/>
      <c r="AK127" s="779" t="s">
        <v>122</v>
      </c>
      <c r="AL127" s="777"/>
      <c r="AM127" s="777"/>
      <c r="AN127" s="777"/>
      <c r="AO127" s="778"/>
      <c r="AP127" s="821" t="s">
        <v>122</v>
      </c>
      <c r="AQ127" s="822"/>
      <c r="AR127" s="822"/>
      <c r="AS127" s="822"/>
      <c r="AT127" s="823"/>
      <c r="AU127" s="214"/>
      <c r="AV127" s="214"/>
      <c r="AW127" s="214"/>
      <c r="AX127" s="838" t="s">
        <v>457</v>
      </c>
      <c r="AY127" s="809"/>
      <c r="AZ127" s="809"/>
      <c r="BA127" s="809"/>
      <c r="BB127" s="809"/>
      <c r="BC127" s="809"/>
      <c r="BD127" s="809"/>
      <c r="BE127" s="810"/>
      <c r="BF127" s="808" t="s">
        <v>458</v>
      </c>
      <c r="BG127" s="809"/>
      <c r="BH127" s="809"/>
      <c r="BI127" s="809"/>
      <c r="BJ127" s="809"/>
      <c r="BK127" s="809"/>
      <c r="BL127" s="810"/>
      <c r="BM127" s="808" t="s">
        <v>459</v>
      </c>
      <c r="BN127" s="809"/>
      <c r="BO127" s="809"/>
      <c r="BP127" s="809"/>
      <c r="BQ127" s="809"/>
      <c r="BR127" s="809"/>
      <c r="BS127" s="810"/>
      <c r="BT127" s="808" t="s">
        <v>460</v>
      </c>
      <c r="BU127" s="809"/>
      <c r="BV127" s="809"/>
      <c r="BW127" s="809"/>
      <c r="BX127" s="809"/>
      <c r="BY127" s="809"/>
      <c r="BZ127" s="811"/>
      <c r="CA127" s="214"/>
      <c r="CB127" s="214"/>
      <c r="CC127" s="214"/>
      <c r="CD127" s="237"/>
      <c r="CE127" s="237"/>
      <c r="CF127" s="237"/>
      <c r="CG127" s="214"/>
      <c r="CH127" s="214"/>
      <c r="CI127" s="214"/>
      <c r="CJ127" s="236"/>
      <c r="CK127" s="851"/>
      <c r="CL127" s="852"/>
      <c r="CM127" s="852"/>
      <c r="CN127" s="852"/>
      <c r="CO127" s="853"/>
      <c r="CP127" s="812" t="s">
        <v>461</v>
      </c>
      <c r="CQ127" s="749"/>
      <c r="CR127" s="749"/>
      <c r="CS127" s="749"/>
      <c r="CT127" s="749"/>
      <c r="CU127" s="749"/>
      <c r="CV127" s="749"/>
      <c r="CW127" s="749"/>
      <c r="CX127" s="749"/>
      <c r="CY127" s="749"/>
      <c r="CZ127" s="749"/>
      <c r="DA127" s="749"/>
      <c r="DB127" s="749"/>
      <c r="DC127" s="749"/>
      <c r="DD127" s="749"/>
      <c r="DE127" s="749"/>
      <c r="DF127" s="750"/>
      <c r="DG127" s="813" t="s">
        <v>122</v>
      </c>
      <c r="DH127" s="814"/>
      <c r="DI127" s="814"/>
      <c r="DJ127" s="814"/>
      <c r="DK127" s="814"/>
      <c r="DL127" s="814" t="s">
        <v>122</v>
      </c>
      <c r="DM127" s="814"/>
      <c r="DN127" s="814"/>
      <c r="DO127" s="814"/>
      <c r="DP127" s="814"/>
      <c r="DQ127" s="814" t="s">
        <v>122</v>
      </c>
      <c r="DR127" s="814"/>
      <c r="DS127" s="814"/>
      <c r="DT127" s="814"/>
      <c r="DU127" s="814"/>
      <c r="DV127" s="791" t="s">
        <v>122</v>
      </c>
      <c r="DW127" s="791"/>
      <c r="DX127" s="791"/>
      <c r="DY127" s="791"/>
      <c r="DZ127" s="792"/>
    </row>
    <row r="128" spans="1:130" s="212" customFormat="1" ht="26.25" customHeight="1" thickBot="1" x14ac:dyDescent="0.25">
      <c r="A128" s="793" t="s">
        <v>462</v>
      </c>
      <c r="B128" s="794"/>
      <c r="C128" s="794"/>
      <c r="D128" s="794"/>
      <c r="E128" s="794"/>
      <c r="F128" s="794"/>
      <c r="G128" s="794"/>
      <c r="H128" s="794"/>
      <c r="I128" s="794"/>
      <c r="J128" s="794"/>
      <c r="K128" s="794"/>
      <c r="L128" s="794"/>
      <c r="M128" s="794"/>
      <c r="N128" s="794"/>
      <c r="O128" s="794"/>
      <c r="P128" s="794"/>
      <c r="Q128" s="794"/>
      <c r="R128" s="794"/>
      <c r="S128" s="794"/>
      <c r="T128" s="794"/>
      <c r="U128" s="794"/>
      <c r="V128" s="794"/>
      <c r="W128" s="795" t="s">
        <v>463</v>
      </c>
      <c r="X128" s="795"/>
      <c r="Y128" s="795"/>
      <c r="Z128" s="796"/>
      <c r="AA128" s="797">
        <v>14722</v>
      </c>
      <c r="AB128" s="798"/>
      <c r="AC128" s="798"/>
      <c r="AD128" s="798"/>
      <c r="AE128" s="799"/>
      <c r="AF128" s="800">
        <v>17106</v>
      </c>
      <c r="AG128" s="798"/>
      <c r="AH128" s="798"/>
      <c r="AI128" s="798"/>
      <c r="AJ128" s="799"/>
      <c r="AK128" s="800">
        <v>13239</v>
      </c>
      <c r="AL128" s="798"/>
      <c r="AM128" s="798"/>
      <c r="AN128" s="798"/>
      <c r="AO128" s="799"/>
      <c r="AP128" s="801"/>
      <c r="AQ128" s="802"/>
      <c r="AR128" s="802"/>
      <c r="AS128" s="802"/>
      <c r="AT128" s="803"/>
      <c r="AU128" s="214"/>
      <c r="AV128" s="214"/>
      <c r="AW128" s="214"/>
      <c r="AX128" s="804" t="s">
        <v>464</v>
      </c>
      <c r="AY128" s="805"/>
      <c r="AZ128" s="805"/>
      <c r="BA128" s="805"/>
      <c r="BB128" s="805"/>
      <c r="BC128" s="805"/>
      <c r="BD128" s="805"/>
      <c r="BE128" s="806"/>
      <c r="BF128" s="783" t="s">
        <v>122</v>
      </c>
      <c r="BG128" s="784"/>
      <c r="BH128" s="784"/>
      <c r="BI128" s="784"/>
      <c r="BJ128" s="784"/>
      <c r="BK128" s="784"/>
      <c r="BL128" s="807"/>
      <c r="BM128" s="783">
        <v>12</v>
      </c>
      <c r="BN128" s="784"/>
      <c r="BO128" s="784"/>
      <c r="BP128" s="784"/>
      <c r="BQ128" s="784"/>
      <c r="BR128" s="784"/>
      <c r="BS128" s="807"/>
      <c r="BT128" s="783">
        <v>20</v>
      </c>
      <c r="BU128" s="784"/>
      <c r="BV128" s="784"/>
      <c r="BW128" s="784"/>
      <c r="BX128" s="784"/>
      <c r="BY128" s="784"/>
      <c r="BZ128" s="785"/>
      <c r="CA128" s="237"/>
      <c r="CB128" s="237"/>
      <c r="CC128" s="237"/>
      <c r="CD128" s="237"/>
      <c r="CE128" s="237"/>
      <c r="CF128" s="237"/>
      <c r="CG128" s="214"/>
      <c r="CH128" s="214"/>
      <c r="CI128" s="214"/>
      <c r="CJ128" s="236"/>
      <c r="CK128" s="854"/>
      <c r="CL128" s="855"/>
      <c r="CM128" s="855"/>
      <c r="CN128" s="855"/>
      <c r="CO128" s="856"/>
      <c r="CP128" s="786" t="s">
        <v>465</v>
      </c>
      <c r="CQ128" s="727"/>
      <c r="CR128" s="727"/>
      <c r="CS128" s="727"/>
      <c r="CT128" s="727"/>
      <c r="CU128" s="727"/>
      <c r="CV128" s="727"/>
      <c r="CW128" s="727"/>
      <c r="CX128" s="727"/>
      <c r="CY128" s="727"/>
      <c r="CZ128" s="727"/>
      <c r="DA128" s="727"/>
      <c r="DB128" s="727"/>
      <c r="DC128" s="727"/>
      <c r="DD128" s="727"/>
      <c r="DE128" s="727"/>
      <c r="DF128" s="728"/>
      <c r="DG128" s="787" t="s">
        <v>122</v>
      </c>
      <c r="DH128" s="788"/>
      <c r="DI128" s="788"/>
      <c r="DJ128" s="788"/>
      <c r="DK128" s="788"/>
      <c r="DL128" s="788" t="s">
        <v>122</v>
      </c>
      <c r="DM128" s="788"/>
      <c r="DN128" s="788"/>
      <c r="DO128" s="788"/>
      <c r="DP128" s="788"/>
      <c r="DQ128" s="788" t="s">
        <v>122</v>
      </c>
      <c r="DR128" s="788"/>
      <c r="DS128" s="788"/>
      <c r="DT128" s="788"/>
      <c r="DU128" s="788"/>
      <c r="DV128" s="789" t="s">
        <v>122</v>
      </c>
      <c r="DW128" s="789"/>
      <c r="DX128" s="789"/>
      <c r="DY128" s="789"/>
      <c r="DZ128" s="790"/>
    </row>
    <row r="129" spans="1:131" s="212" customFormat="1" ht="26.25" customHeight="1" x14ac:dyDescent="0.2">
      <c r="A129" s="771" t="s">
        <v>102</v>
      </c>
      <c r="B129" s="772"/>
      <c r="C129" s="772"/>
      <c r="D129" s="772"/>
      <c r="E129" s="772"/>
      <c r="F129" s="772"/>
      <c r="G129" s="772"/>
      <c r="H129" s="772"/>
      <c r="I129" s="772"/>
      <c r="J129" s="772"/>
      <c r="K129" s="772"/>
      <c r="L129" s="772"/>
      <c r="M129" s="772"/>
      <c r="N129" s="772"/>
      <c r="O129" s="772"/>
      <c r="P129" s="772"/>
      <c r="Q129" s="772"/>
      <c r="R129" s="772"/>
      <c r="S129" s="772"/>
      <c r="T129" s="772"/>
      <c r="U129" s="772"/>
      <c r="V129" s="772"/>
      <c r="W129" s="773" t="s">
        <v>466</v>
      </c>
      <c r="X129" s="774"/>
      <c r="Y129" s="774"/>
      <c r="Z129" s="775"/>
      <c r="AA129" s="776">
        <v>25831881</v>
      </c>
      <c r="AB129" s="777"/>
      <c r="AC129" s="777"/>
      <c r="AD129" s="777"/>
      <c r="AE129" s="778"/>
      <c r="AF129" s="779">
        <v>25938991</v>
      </c>
      <c r="AG129" s="777"/>
      <c r="AH129" s="777"/>
      <c r="AI129" s="777"/>
      <c r="AJ129" s="778"/>
      <c r="AK129" s="779">
        <v>26375910</v>
      </c>
      <c r="AL129" s="777"/>
      <c r="AM129" s="777"/>
      <c r="AN129" s="777"/>
      <c r="AO129" s="778"/>
      <c r="AP129" s="780"/>
      <c r="AQ129" s="781"/>
      <c r="AR129" s="781"/>
      <c r="AS129" s="781"/>
      <c r="AT129" s="782"/>
      <c r="AU129" s="215"/>
      <c r="AV129" s="215"/>
      <c r="AW129" s="215"/>
      <c r="AX129" s="748" t="s">
        <v>467</v>
      </c>
      <c r="AY129" s="749"/>
      <c r="AZ129" s="749"/>
      <c r="BA129" s="749"/>
      <c r="BB129" s="749"/>
      <c r="BC129" s="749"/>
      <c r="BD129" s="749"/>
      <c r="BE129" s="750"/>
      <c r="BF129" s="767" t="s">
        <v>122</v>
      </c>
      <c r="BG129" s="768"/>
      <c r="BH129" s="768"/>
      <c r="BI129" s="768"/>
      <c r="BJ129" s="768"/>
      <c r="BK129" s="768"/>
      <c r="BL129" s="769"/>
      <c r="BM129" s="767">
        <v>17</v>
      </c>
      <c r="BN129" s="768"/>
      <c r="BO129" s="768"/>
      <c r="BP129" s="768"/>
      <c r="BQ129" s="768"/>
      <c r="BR129" s="768"/>
      <c r="BS129" s="769"/>
      <c r="BT129" s="767">
        <v>30</v>
      </c>
      <c r="BU129" s="768"/>
      <c r="BV129" s="768"/>
      <c r="BW129" s="768"/>
      <c r="BX129" s="768"/>
      <c r="BY129" s="768"/>
      <c r="BZ129" s="77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71" t="s">
        <v>468</v>
      </c>
      <c r="B130" s="772"/>
      <c r="C130" s="772"/>
      <c r="D130" s="772"/>
      <c r="E130" s="772"/>
      <c r="F130" s="772"/>
      <c r="G130" s="772"/>
      <c r="H130" s="772"/>
      <c r="I130" s="772"/>
      <c r="J130" s="772"/>
      <c r="K130" s="772"/>
      <c r="L130" s="772"/>
      <c r="M130" s="772"/>
      <c r="N130" s="772"/>
      <c r="O130" s="772"/>
      <c r="P130" s="772"/>
      <c r="Q130" s="772"/>
      <c r="R130" s="772"/>
      <c r="S130" s="772"/>
      <c r="T130" s="772"/>
      <c r="U130" s="772"/>
      <c r="V130" s="772"/>
      <c r="W130" s="773" t="s">
        <v>469</v>
      </c>
      <c r="X130" s="774"/>
      <c r="Y130" s="774"/>
      <c r="Z130" s="775"/>
      <c r="AA130" s="776">
        <v>4536214</v>
      </c>
      <c r="AB130" s="777"/>
      <c r="AC130" s="777"/>
      <c r="AD130" s="777"/>
      <c r="AE130" s="778"/>
      <c r="AF130" s="779">
        <v>4323528</v>
      </c>
      <c r="AG130" s="777"/>
      <c r="AH130" s="777"/>
      <c r="AI130" s="777"/>
      <c r="AJ130" s="778"/>
      <c r="AK130" s="779">
        <v>4214055</v>
      </c>
      <c r="AL130" s="777"/>
      <c r="AM130" s="777"/>
      <c r="AN130" s="777"/>
      <c r="AO130" s="778"/>
      <c r="AP130" s="780"/>
      <c r="AQ130" s="781"/>
      <c r="AR130" s="781"/>
      <c r="AS130" s="781"/>
      <c r="AT130" s="782"/>
      <c r="AU130" s="215"/>
      <c r="AV130" s="215"/>
      <c r="AW130" s="215"/>
      <c r="AX130" s="748" t="s">
        <v>470</v>
      </c>
      <c r="AY130" s="749"/>
      <c r="AZ130" s="749"/>
      <c r="BA130" s="749"/>
      <c r="BB130" s="749"/>
      <c r="BC130" s="749"/>
      <c r="BD130" s="749"/>
      <c r="BE130" s="750"/>
      <c r="BF130" s="751">
        <v>5.8</v>
      </c>
      <c r="BG130" s="752"/>
      <c r="BH130" s="752"/>
      <c r="BI130" s="752"/>
      <c r="BJ130" s="752"/>
      <c r="BK130" s="752"/>
      <c r="BL130" s="753"/>
      <c r="BM130" s="751">
        <v>25</v>
      </c>
      <c r="BN130" s="752"/>
      <c r="BO130" s="752"/>
      <c r="BP130" s="752"/>
      <c r="BQ130" s="752"/>
      <c r="BR130" s="752"/>
      <c r="BS130" s="753"/>
      <c r="BT130" s="751">
        <v>35</v>
      </c>
      <c r="BU130" s="752"/>
      <c r="BV130" s="752"/>
      <c r="BW130" s="752"/>
      <c r="BX130" s="752"/>
      <c r="BY130" s="752"/>
      <c r="BZ130" s="75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55"/>
      <c r="B131" s="756"/>
      <c r="C131" s="756"/>
      <c r="D131" s="756"/>
      <c r="E131" s="756"/>
      <c r="F131" s="756"/>
      <c r="G131" s="756"/>
      <c r="H131" s="756"/>
      <c r="I131" s="756"/>
      <c r="J131" s="756"/>
      <c r="K131" s="756"/>
      <c r="L131" s="756"/>
      <c r="M131" s="756"/>
      <c r="N131" s="756"/>
      <c r="O131" s="756"/>
      <c r="P131" s="756"/>
      <c r="Q131" s="756"/>
      <c r="R131" s="756"/>
      <c r="S131" s="756"/>
      <c r="T131" s="756"/>
      <c r="U131" s="756"/>
      <c r="V131" s="756"/>
      <c r="W131" s="757" t="s">
        <v>471</v>
      </c>
      <c r="X131" s="758"/>
      <c r="Y131" s="758"/>
      <c r="Z131" s="759"/>
      <c r="AA131" s="760">
        <v>21295667</v>
      </c>
      <c r="AB131" s="761"/>
      <c r="AC131" s="761"/>
      <c r="AD131" s="761"/>
      <c r="AE131" s="762"/>
      <c r="AF131" s="763">
        <v>21615463</v>
      </c>
      <c r="AG131" s="761"/>
      <c r="AH131" s="761"/>
      <c r="AI131" s="761"/>
      <c r="AJ131" s="762"/>
      <c r="AK131" s="763">
        <v>22161855</v>
      </c>
      <c r="AL131" s="761"/>
      <c r="AM131" s="761"/>
      <c r="AN131" s="761"/>
      <c r="AO131" s="762"/>
      <c r="AP131" s="764"/>
      <c r="AQ131" s="765"/>
      <c r="AR131" s="765"/>
      <c r="AS131" s="765"/>
      <c r="AT131" s="766"/>
      <c r="AU131" s="215"/>
      <c r="AV131" s="215"/>
      <c r="AW131" s="215"/>
      <c r="AX131" s="726" t="s">
        <v>472</v>
      </c>
      <c r="AY131" s="727"/>
      <c r="AZ131" s="727"/>
      <c r="BA131" s="727"/>
      <c r="BB131" s="727"/>
      <c r="BC131" s="727"/>
      <c r="BD131" s="727"/>
      <c r="BE131" s="728"/>
      <c r="BF131" s="729">
        <v>35.6</v>
      </c>
      <c r="BG131" s="730"/>
      <c r="BH131" s="730"/>
      <c r="BI131" s="730"/>
      <c r="BJ131" s="730"/>
      <c r="BK131" s="730"/>
      <c r="BL131" s="731"/>
      <c r="BM131" s="729">
        <v>350</v>
      </c>
      <c r="BN131" s="730"/>
      <c r="BO131" s="730"/>
      <c r="BP131" s="730"/>
      <c r="BQ131" s="730"/>
      <c r="BR131" s="730"/>
      <c r="BS131" s="731"/>
      <c r="BT131" s="732"/>
      <c r="BU131" s="733"/>
      <c r="BV131" s="733"/>
      <c r="BW131" s="733"/>
      <c r="BX131" s="733"/>
      <c r="BY131" s="733"/>
      <c r="BZ131" s="73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35" t="s">
        <v>473</v>
      </c>
      <c r="B132" s="736"/>
      <c r="C132" s="736"/>
      <c r="D132" s="736"/>
      <c r="E132" s="736"/>
      <c r="F132" s="736"/>
      <c r="G132" s="736"/>
      <c r="H132" s="736"/>
      <c r="I132" s="736"/>
      <c r="J132" s="736"/>
      <c r="K132" s="736"/>
      <c r="L132" s="736"/>
      <c r="M132" s="736"/>
      <c r="N132" s="736"/>
      <c r="O132" s="736"/>
      <c r="P132" s="736"/>
      <c r="Q132" s="736"/>
      <c r="R132" s="736"/>
      <c r="S132" s="736"/>
      <c r="T132" s="736"/>
      <c r="U132" s="736"/>
      <c r="V132" s="739" t="s">
        <v>474</v>
      </c>
      <c r="W132" s="739"/>
      <c r="X132" s="739"/>
      <c r="Y132" s="739"/>
      <c r="Z132" s="740"/>
      <c r="AA132" s="741">
        <v>5.8224708339999998</v>
      </c>
      <c r="AB132" s="742"/>
      <c r="AC132" s="742"/>
      <c r="AD132" s="742"/>
      <c r="AE132" s="743"/>
      <c r="AF132" s="744">
        <v>6.0907647459999996</v>
      </c>
      <c r="AG132" s="742"/>
      <c r="AH132" s="742"/>
      <c r="AI132" s="742"/>
      <c r="AJ132" s="743"/>
      <c r="AK132" s="744">
        <v>5.6697780939999998</v>
      </c>
      <c r="AL132" s="742"/>
      <c r="AM132" s="742"/>
      <c r="AN132" s="742"/>
      <c r="AO132" s="743"/>
      <c r="AP132" s="745"/>
      <c r="AQ132" s="746"/>
      <c r="AR132" s="746"/>
      <c r="AS132" s="746"/>
      <c r="AT132" s="74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37"/>
      <c r="B133" s="738"/>
      <c r="C133" s="738"/>
      <c r="D133" s="738"/>
      <c r="E133" s="738"/>
      <c r="F133" s="738"/>
      <c r="G133" s="738"/>
      <c r="H133" s="738"/>
      <c r="I133" s="738"/>
      <c r="J133" s="738"/>
      <c r="K133" s="738"/>
      <c r="L133" s="738"/>
      <c r="M133" s="738"/>
      <c r="N133" s="738"/>
      <c r="O133" s="738"/>
      <c r="P133" s="738"/>
      <c r="Q133" s="738"/>
      <c r="R133" s="738"/>
      <c r="S133" s="738"/>
      <c r="T133" s="738"/>
      <c r="U133" s="738"/>
      <c r="V133" s="718" t="s">
        <v>475</v>
      </c>
      <c r="W133" s="718"/>
      <c r="X133" s="718"/>
      <c r="Y133" s="718"/>
      <c r="Z133" s="719"/>
      <c r="AA133" s="720">
        <v>6.3</v>
      </c>
      <c r="AB133" s="721"/>
      <c r="AC133" s="721"/>
      <c r="AD133" s="721"/>
      <c r="AE133" s="722"/>
      <c r="AF133" s="720">
        <v>6.1</v>
      </c>
      <c r="AG133" s="721"/>
      <c r="AH133" s="721"/>
      <c r="AI133" s="721"/>
      <c r="AJ133" s="722"/>
      <c r="AK133" s="720">
        <v>5.8</v>
      </c>
      <c r="AL133" s="721"/>
      <c r="AM133" s="721"/>
      <c r="AN133" s="721"/>
      <c r="AO133" s="722"/>
      <c r="AP133" s="723"/>
      <c r="AQ133" s="724"/>
      <c r="AR133" s="724"/>
      <c r="AS133" s="724"/>
      <c r="AT133" s="72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g1vIovp3tb3XAPuYpYvFI4U0/NRTSM2zJwsqnhVbu8KCxcwFmSyTFiwRBvuw6l7Bz/Y1JKvdGL+rov7xTwj1g==" saltValue="qAftCj0FyRqI9wEWyZfdp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10" zoomScale="85" zoomScaleNormal="85" zoomScaleSheetLayoutView="85" workbookViewId="0">
      <selection activeCell="AO72" sqref="AO72"/>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0GScuQABBG8GDw9TqKgSj8wcu8BGC5umCJgxUVRcQ4nz6TLtoMYBDUTQGggN13SksMSxpjIn8wkpFsP0by6clA==" saltValue="DcAbxUxfNzXTWIIakBVq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X13" zoomScale="85" zoomScaleNormal="8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NhJwFhQr6Fnglm6khMcrNkmjf/Wb+U3dAyX50ckVIp4OqXjcwToxuLFjsYUSPidv21P/D+kyBxrA49l8w+fAw==" saltValue="WvjwYjuiKjkhZuQBj746L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5" zoomScale="55" zoomScaleSheetLayoutView="55" workbookViewId="0">
      <selection activeCell="AK24" sqref="AK24"/>
    </sheetView>
  </sheetViews>
  <sheetFormatPr defaultColWidth="0" defaultRowHeight="13.5" customHeight="1" zeroHeight="1" x14ac:dyDescent="0.2"/>
  <cols>
    <col min="1" max="36" width="2.44140625" style="243" customWidth="1"/>
    <col min="37" max="44" width="17" style="243" customWidth="1"/>
    <col min="45" max="45" width="6.109375" style="250" customWidth="1"/>
    <col min="46" max="46" width="3" style="248" customWidth="1"/>
    <col min="47" max="47" width="19.109375" style="243" hidden="1" customWidth="1"/>
    <col min="48" max="52" width="12.6640625" style="243" hidden="1" customWidth="1"/>
    <col min="53" max="16384" width="8.6640625" style="243" hidden="1"/>
  </cols>
  <sheetData>
    <row r="1" spans="1:46" ht="13.2" x14ac:dyDescent="0.2">
      <c r="AS1" s="244"/>
      <c r="AT1" s="244"/>
    </row>
    <row r="2" spans="1:46" ht="13.2" x14ac:dyDescent="0.2">
      <c r="AS2" s="244"/>
      <c r="AT2" s="244"/>
    </row>
    <row r="3" spans="1:46" ht="13.2" x14ac:dyDescent="0.2">
      <c r="AS3" s="244"/>
      <c r="AT3" s="244"/>
    </row>
    <row r="4" spans="1:46" ht="13.2" x14ac:dyDescent="0.2">
      <c r="AS4" s="244"/>
      <c r="AT4" s="244"/>
    </row>
    <row r="5" spans="1:46" ht="16.2" x14ac:dyDescent="0.2">
      <c r="A5" s="245" t="s">
        <v>477</v>
      </c>
      <c r="B5" s="246"/>
      <c r="C5" s="246"/>
      <c r="D5" s="246"/>
      <c r="E5" s="246"/>
      <c r="F5" s="246"/>
      <c r="G5" s="246"/>
      <c r="H5" s="246"/>
      <c r="I5" s="246"/>
      <c r="J5" s="246"/>
      <c r="K5" s="246"/>
      <c r="L5" s="246"/>
      <c r="M5" s="246"/>
      <c r="N5" s="246"/>
      <c r="O5" s="246"/>
      <c r="P5" s="246"/>
      <c r="Q5" s="246"/>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7"/>
    </row>
    <row r="6" spans="1:46" ht="13.2" x14ac:dyDescent="0.2">
      <c r="A6" s="248"/>
      <c r="B6" s="244"/>
      <c r="C6" s="244"/>
      <c r="D6" s="244"/>
      <c r="E6" s="244"/>
      <c r="F6" s="244"/>
      <c r="G6" s="244"/>
      <c r="H6" s="244"/>
      <c r="I6" s="244"/>
      <c r="J6" s="244"/>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4"/>
      <c r="AJ6" s="244"/>
      <c r="AK6" s="249" t="s">
        <v>478</v>
      </c>
      <c r="AL6" s="249"/>
      <c r="AM6" s="249"/>
      <c r="AN6" s="249"/>
      <c r="AO6" s="244"/>
      <c r="AP6" s="244"/>
      <c r="AQ6" s="244"/>
      <c r="AR6" s="244"/>
    </row>
    <row r="7" spans="1:46" ht="13.5" customHeight="1" x14ac:dyDescent="0.2">
      <c r="A7" s="248"/>
      <c r="B7" s="244"/>
      <c r="C7" s="244"/>
      <c r="D7" s="244"/>
      <c r="E7" s="244"/>
      <c r="F7" s="244"/>
      <c r="G7" s="244"/>
      <c r="H7" s="244"/>
      <c r="I7" s="244"/>
      <c r="J7" s="244"/>
      <c r="K7" s="244"/>
      <c r="L7" s="244"/>
      <c r="M7" s="244"/>
      <c r="N7" s="244"/>
      <c r="O7" s="244"/>
      <c r="P7" s="244"/>
      <c r="Q7" s="244"/>
      <c r="R7" s="244"/>
      <c r="S7" s="244"/>
      <c r="T7" s="244"/>
      <c r="U7" s="244"/>
      <c r="V7" s="244"/>
      <c r="W7" s="244"/>
      <c r="X7" s="244"/>
      <c r="Y7" s="244"/>
      <c r="Z7" s="244"/>
      <c r="AA7" s="244"/>
      <c r="AB7" s="244"/>
      <c r="AC7" s="244"/>
      <c r="AD7" s="244"/>
      <c r="AE7" s="244"/>
      <c r="AF7" s="244"/>
      <c r="AG7" s="244"/>
      <c r="AH7" s="244"/>
      <c r="AI7" s="244"/>
      <c r="AJ7" s="244"/>
      <c r="AK7" s="251"/>
      <c r="AL7" s="252"/>
      <c r="AM7" s="252"/>
      <c r="AN7" s="253"/>
      <c r="AO7" s="1118" t="s">
        <v>479</v>
      </c>
      <c r="AP7" s="254"/>
      <c r="AQ7" s="255" t="s">
        <v>480</v>
      </c>
      <c r="AR7" s="256"/>
    </row>
    <row r="8" spans="1:46" ht="13.2" x14ac:dyDescent="0.2">
      <c r="A8" s="248"/>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57"/>
      <c r="AL8" s="258"/>
      <c r="AM8" s="258"/>
      <c r="AN8" s="259"/>
      <c r="AO8" s="1119"/>
      <c r="AP8" s="260" t="s">
        <v>481</v>
      </c>
      <c r="AQ8" s="261" t="s">
        <v>482</v>
      </c>
      <c r="AR8" s="262" t="s">
        <v>483</v>
      </c>
    </row>
    <row r="9" spans="1:46" ht="13.2" x14ac:dyDescent="0.2">
      <c r="A9" s="248"/>
      <c r="B9" s="244"/>
      <c r="C9" s="244"/>
      <c r="D9" s="244"/>
      <c r="E9" s="244"/>
      <c r="F9" s="244"/>
      <c r="G9" s="244"/>
      <c r="H9" s="244"/>
      <c r="I9" s="244"/>
      <c r="J9" s="244"/>
      <c r="K9" s="244"/>
      <c r="L9" s="244"/>
      <c r="M9" s="244"/>
      <c r="N9" s="244"/>
      <c r="O9" s="244"/>
      <c r="P9" s="244"/>
      <c r="Q9" s="244"/>
      <c r="R9" s="244"/>
      <c r="S9" s="244"/>
      <c r="T9" s="244"/>
      <c r="U9" s="244"/>
      <c r="V9" s="244"/>
      <c r="W9" s="244"/>
      <c r="X9" s="244"/>
      <c r="Y9" s="244"/>
      <c r="Z9" s="244"/>
      <c r="AA9" s="244"/>
      <c r="AB9" s="244"/>
      <c r="AC9" s="244"/>
      <c r="AD9" s="244"/>
      <c r="AE9" s="244"/>
      <c r="AF9" s="244"/>
      <c r="AG9" s="244"/>
      <c r="AH9" s="244"/>
      <c r="AI9" s="244"/>
      <c r="AJ9" s="244"/>
      <c r="AK9" s="1130" t="s">
        <v>484</v>
      </c>
      <c r="AL9" s="1131"/>
      <c r="AM9" s="1131"/>
      <c r="AN9" s="1132"/>
      <c r="AO9" s="263">
        <v>7892456</v>
      </c>
      <c r="AP9" s="263">
        <v>89964</v>
      </c>
      <c r="AQ9" s="264">
        <v>80646</v>
      </c>
      <c r="AR9" s="265">
        <v>11.6</v>
      </c>
    </row>
    <row r="10" spans="1:46" ht="13.5" customHeight="1" x14ac:dyDescent="0.2">
      <c r="A10" s="248"/>
      <c r="B10" s="244"/>
      <c r="C10" s="244"/>
      <c r="D10" s="244"/>
      <c r="E10" s="244"/>
      <c r="F10" s="244"/>
      <c r="G10" s="244"/>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1130" t="s">
        <v>485</v>
      </c>
      <c r="AL10" s="1131"/>
      <c r="AM10" s="1131"/>
      <c r="AN10" s="1132"/>
      <c r="AO10" s="266">
        <v>1192549</v>
      </c>
      <c r="AP10" s="266">
        <v>13594</v>
      </c>
      <c r="AQ10" s="267">
        <v>6637</v>
      </c>
      <c r="AR10" s="268">
        <v>104.8</v>
      </c>
    </row>
    <row r="11" spans="1:46" ht="13.5" customHeight="1" x14ac:dyDescent="0.2">
      <c r="A11" s="248"/>
      <c r="B11" s="244"/>
      <c r="C11" s="244"/>
      <c r="D11" s="244"/>
      <c r="E11" s="244"/>
      <c r="F11" s="244"/>
      <c r="G11" s="244"/>
      <c r="H11" s="244"/>
      <c r="I11" s="244"/>
      <c r="J11" s="244"/>
      <c r="K11" s="244"/>
      <c r="L11" s="244"/>
      <c r="M11" s="244"/>
      <c r="N11" s="244"/>
      <c r="O11" s="244"/>
      <c r="P11" s="244"/>
      <c r="Q11" s="244"/>
      <c r="R11" s="244"/>
      <c r="S11" s="244"/>
      <c r="T11" s="244"/>
      <c r="U11" s="244"/>
      <c r="V11" s="244"/>
      <c r="W11" s="244"/>
      <c r="X11" s="244"/>
      <c r="Y11" s="244"/>
      <c r="Z11" s="244"/>
      <c r="AA11" s="244"/>
      <c r="AB11" s="244"/>
      <c r="AC11" s="244"/>
      <c r="AD11" s="244"/>
      <c r="AE11" s="244"/>
      <c r="AF11" s="244"/>
      <c r="AG11" s="244"/>
      <c r="AH11" s="244"/>
      <c r="AI11" s="244"/>
      <c r="AJ11" s="244"/>
      <c r="AK11" s="1130" t="s">
        <v>486</v>
      </c>
      <c r="AL11" s="1131"/>
      <c r="AM11" s="1131"/>
      <c r="AN11" s="1132"/>
      <c r="AO11" s="266" t="s">
        <v>487</v>
      </c>
      <c r="AP11" s="266" t="s">
        <v>487</v>
      </c>
      <c r="AQ11" s="267">
        <v>1119</v>
      </c>
      <c r="AR11" s="268" t="s">
        <v>487</v>
      </c>
    </row>
    <row r="12" spans="1:46" ht="13.5" customHeight="1" x14ac:dyDescent="0.2">
      <c r="A12" s="248"/>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4"/>
      <c r="AG12" s="244"/>
      <c r="AH12" s="244"/>
      <c r="AI12" s="244"/>
      <c r="AJ12" s="244"/>
      <c r="AK12" s="1130" t="s">
        <v>488</v>
      </c>
      <c r="AL12" s="1131"/>
      <c r="AM12" s="1131"/>
      <c r="AN12" s="1132"/>
      <c r="AO12" s="266" t="s">
        <v>487</v>
      </c>
      <c r="AP12" s="266" t="s">
        <v>487</v>
      </c>
      <c r="AQ12" s="267">
        <v>8</v>
      </c>
      <c r="AR12" s="268" t="s">
        <v>487</v>
      </c>
    </row>
    <row r="13" spans="1:46" ht="13.5" customHeight="1" x14ac:dyDescent="0.2">
      <c r="A13" s="248"/>
      <c r="B13" s="244"/>
      <c r="C13" s="244"/>
      <c r="D13" s="244"/>
      <c r="E13" s="244"/>
      <c r="F13" s="244"/>
      <c r="G13" s="244"/>
      <c r="H13" s="244"/>
      <c r="I13" s="244"/>
      <c r="J13" s="244"/>
      <c r="K13" s="244"/>
      <c r="L13" s="244"/>
      <c r="M13" s="244"/>
      <c r="N13" s="244"/>
      <c r="O13" s="244"/>
      <c r="P13" s="244"/>
      <c r="Q13" s="244"/>
      <c r="R13" s="244"/>
      <c r="S13" s="244"/>
      <c r="T13" s="244"/>
      <c r="U13" s="244"/>
      <c r="V13" s="244"/>
      <c r="W13" s="244"/>
      <c r="X13" s="244"/>
      <c r="Y13" s="244"/>
      <c r="Z13" s="244"/>
      <c r="AA13" s="244"/>
      <c r="AB13" s="244"/>
      <c r="AC13" s="244"/>
      <c r="AD13" s="244"/>
      <c r="AE13" s="244"/>
      <c r="AF13" s="244"/>
      <c r="AG13" s="244"/>
      <c r="AH13" s="244"/>
      <c r="AI13" s="244"/>
      <c r="AJ13" s="244"/>
      <c r="AK13" s="1130" t="s">
        <v>489</v>
      </c>
      <c r="AL13" s="1131"/>
      <c r="AM13" s="1131"/>
      <c r="AN13" s="1132"/>
      <c r="AO13" s="266">
        <v>170622</v>
      </c>
      <c r="AP13" s="266">
        <v>1945</v>
      </c>
      <c r="AQ13" s="267">
        <v>2502</v>
      </c>
      <c r="AR13" s="268">
        <v>-22.3</v>
      </c>
    </row>
    <row r="14" spans="1:46" ht="13.5" customHeight="1" x14ac:dyDescent="0.2">
      <c r="A14" s="248"/>
      <c r="B14" s="244"/>
      <c r="C14" s="244"/>
      <c r="D14" s="244"/>
      <c r="E14" s="244"/>
      <c r="F14" s="244"/>
      <c r="G14" s="244"/>
      <c r="H14" s="244"/>
      <c r="I14" s="244"/>
      <c r="J14" s="244"/>
      <c r="K14" s="244"/>
      <c r="L14" s="244"/>
      <c r="M14" s="244"/>
      <c r="N14" s="244"/>
      <c r="O14" s="244"/>
      <c r="P14" s="244"/>
      <c r="Q14" s="244"/>
      <c r="R14" s="244"/>
      <c r="S14" s="244"/>
      <c r="T14" s="244"/>
      <c r="U14" s="244"/>
      <c r="V14" s="244"/>
      <c r="W14" s="244"/>
      <c r="X14" s="244"/>
      <c r="Y14" s="244"/>
      <c r="Z14" s="244"/>
      <c r="AA14" s="244"/>
      <c r="AB14" s="244"/>
      <c r="AC14" s="244"/>
      <c r="AD14" s="244"/>
      <c r="AE14" s="244"/>
      <c r="AF14" s="244"/>
      <c r="AG14" s="244"/>
      <c r="AH14" s="244"/>
      <c r="AI14" s="244"/>
      <c r="AJ14" s="244"/>
      <c r="AK14" s="1130" t="s">
        <v>490</v>
      </c>
      <c r="AL14" s="1131"/>
      <c r="AM14" s="1131"/>
      <c r="AN14" s="1132"/>
      <c r="AO14" s="266">
        <v>156981</v>
      </c>
      <c r="AP14" s="266">
        <v>1789</v>
      </c>
      <c r="AQ14" s="267">
        <v>1863</v>
      </c>
      <c r="AR14" s="268">
        <v>-4</v>
      </c>
    </row>
    <row r="15" spans="1:46" ht="13.5" customHeight="1" x14ac:dyDescent="0.2">
      <c r="A15" s="248"/>
      <c r="B15" s="244"/>
      <c r="C15" s="244"/>
      <c r="D15" s="244"/>
      <c r="E15" s="244"/>
      <c r="F15" s="244"/>
      <c r="G15" s="244"/>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1133" t="s">
        <v>491</v>
      </c>
      <c r="AL15" s="1134"/>
      <c r="AM15" s="1134"/>
      <c r="AN15" s="1135"/>
      <c r="AO15" s="266">
        <v>-430765</v>
      </c>
      <c r="AP15" s="266">
        <v>-4910</v>
      </c>
      <c r="AQ15" s="267">
        <v>-4800</v>
      </c>
      <c r="AR15" s="268">
        <v>2.2999999999999998</v>
      </c>
    </row>
    <row r="16" spans="1:46" ht="13.2" x14ac:dyDescent="0.2">
      <c r="A16" s="248"/>
      <c r="B16" s="244"/>
      <c r="C16" s="244"/>
      <c r="D16" s="244"/>
      <c r="E16" s="244"/>
      <c r="F16" s="244"/>
      <c r="G16" s="244"/>
      <c r="H16" s="244"/>
      <c r="I16" s="244"/>
      <c r="J16" s="244"/>
      <c r="K16" s="244"/>
      <c r="L16" s="244"/>
      <c r="M16" s="244"/>
      <c r="N16" s="244"/>
      <c r="O16" s="244"/>
      <c r="P16" s="244"/>
      <c r="Q16" s="244"/>
      <c r="R16" s="244"/>
      <c r="S16" s="244"/>
      <c r="T16" s="244"/>
      <c r="U16" s="244"/>
      <c r="V16" s="244"/>
      <c r="W16" s="244"/>
      <c r="X16" s="244"/>
      <c r="Y16" s="244"/>
      <c r="Z16" s="244"/>
      <c r="AA16" s="244"/>
      <c r="AB16" s="244"/>
      <c r="AC16" s="244"/>
      <c r="AD16" s="244"/>
      <c r="AE16" s="244"/>
      <c r="AF16" s="244"/>
      <c r="AG16" s="244"/>
      <c r="AH16" s="244"/>
      <c r="AI16" s="244"/>
      <c r="AJ16" s="244"/>
      <c r="AK16" s="1133" t="s">
        <v>177</v>
      </c>
      <c r="AL16" s="1134"/>
      <c r="AM16" s="1134"/>
      <c r="AN16" s="1135"/>
      <c r="AO16" s="266">
        <v>8981843</v>
      </c>
      <c r="AP16" s="266">
        <v>102382</v>
      </c>
      <c r="AQ16" s="267">
        <v>87975</v>
      </c>
      <c r="AR16" s="268">
        <v>16.399999999999999</v>
      </c>
    </row>
    <row r="17" spans="1:46" ht="13.2" x14ac:dyDescent="0.2">
      <c r="A17" s="248"/>
      <c r="B17" s="244"/>
      <c r="C17" s="244"/>
      <c r="D17" s="244"/>
      <c r="E17" s="244"/>
      <c r="F17" s="244"/>
      <c r="G17" s="244"/>
      <c r="H17" s="244"/>
      <c r="I17" s="244"/>
      <c r="J17" s="244"/>
      <c r="K17" s="244"/>
      <c r="L17" s="244"/>
      <c r="M17" s="244"/>
      <c r="N17" s="244"/>
      <c r="O17" s="244"/>
      <c r="P17" s="244"/>
      <c r="Q17" s="244"/>
      <c r="R17" s="244"/>
      <c r="S17" s="244"/>
      <c r="T17" s="244"/>
      <c r="U17" s="244"/>
      <c r="V17" s="244"/>
      <c r="W17" s="244"/>
      <c r="X17" s="244"/>
      <c r="Y17" s="244"/>
      <c r="Z17" s="244"/>
      <c r="AA17" s="244"/>
      <c r="AB17" s="244"/>
      <c r="AC17" s="244"/>
      <c r="AD17" s="244"/>
      <c r="AE17" s="244"/>
      <c r="AF17" s="244"/>
      <c r="AG17" s="244"/>
      <c r="AH17" s="244"/>
      <c r="AI17" s="244"/>
      <c r="AJ17" s="244"/>
      <c r="AK17" s="244"/>
      <c r="AL17" s="244"/>
      <c r="AM17" s="244"/>
      <c r="AN17" s="244"/>
      <c r="AO17" s="244"/>
      <c r="AP17" s="244"/>
      <c r="AQ17" s="244"/>
      <c r="AR17" s="269"/>
    </row>
    <row r="18" spans="1:46" ht="13.2" x14ac:dyDescent="0.2">
      <c r="A18" s="248"/>
      <c r="B18" s="244"/>
      <c r="C18" s="244"/>
      <c r="D18" s="244"/>
      <c r="E18" s="244"/>
      <c r="F18" s="244"/>
      <c r="G18" s="244"/>
      <c r="H18" s="244"/>
      <c r="I18" s="244"/>
      <c r="J18" s="244"/>
      <c r="K18" s="244"/>
      <c r="L18" s="244"/>
      <c r="M18" s="244"/>
      <c r="N18" s="244"/>
      <c r="O18" s="244"/>
      <c r="P18" s="244"/>
      <c r="Q18" s="244"/>
      <c r="R18" s="244"/>
      <c r="S18" s="244"/>
      <c r="T18" s="244"/>
      <c r="U18" s="244"/>
      <c r="V18" s="244"/>
      <c r="W18" s="244"/>
      <c r="X18" s="244"/>
      <c r="Y18" s="244"/>
      <c r="Z18" s="244"/>
      <c r="AA18" s="244"/>
      <c r="AB18" s="244"/>
      <c r="AC18" s="244"/>
      <c r="AD18" s="244"/>
      <c r="AE18" s="244"/>
      <c r="AF18" s="244"/>
      <c r="AG18" s="244"/>
      <c r="AH18" s="244"/>
      <c r="AI18" s="244"/>
      <c r="AJ18" s="244"/>
      <c r="AK18" s="244"/>
      <c r="AL18" s="244"/>
      <c r="AM18" s="244"/>
      <c r="AN18" s="244"/>
      <c r="AO18" s="244"/>
      <c r="AP18" s="244"/>
      <c r="AQ18" s="270"/>
      <c r="AR18" s="270"/>
    </row>
    <row r="19" spans="1:46" ht="13.2" x14ac:dyDescent="0.2">
      <c r="A19" s="248"/>
      <c r="B19" s="244"/>
      <c r="C19" s="244"/>
      <c r="D19" s="244"/>
      <c r="E19" s="244"/>
      <c r="F19" s="244"/>
      <c r="G19" s="244"/>
      <c r="H19" s="244"/>
      <c r="I19" s="244"/>
      <c r="J19" s="244"/>
      <c r="K19" s="244"/>
      <c r="L19" s="244"/>
      <c r="M19" s="244"/>
      <c r="N19" s="244"/>
      <c r="O19" s="244"/>
      <c r="P19" s="244"/>
      <c r="Q19" s="244"/>
      <c r="R19" s="244"/>
      <c r="S19" s="244"/>
      <c r="T19" s="244"/>
      <c r="U19" s="244"/>
      <c r="V19" s="244"/>
      <c r="W19" s="244"/>
      <c r="X19" s="244"/>
      <c r="Y19" s="244"/>
      <c r="Z19" s="244"/>
      <c r="AA19" s="244"/>
      <c r="AB19" s="244"/>
      <c r="AC19" s="244"/>
      <c r="AD19" s="244"/>
      <c r="AE19" s="244"/>
      <c r="AF19" s="244"/>
      <c r="AG19" s="244"/>
      <c r="AH19" s="244"/>
      <c r="AI19" s="244"/>
      <c r="AJ19" s="244"/>
      <c r="AK19" s="244" t="s">
        <v>492</v>
      </c>
      <c r="AL19" s="244"/>
      <c r="AM19" s="244"/>
      <c r="AN19" s="244"/>
      <c r="AO19" s="244"/>
      <c r="AP19" s="244"/>
      <c r="AQ19" s="244"/>
      <c r="AR19" s="244"/>
    </row>
    <row r="20" spans="1:46" ht="13.2" x14ac:dyDescent="0.2">
      <c r="A20" s="248"/>
      <c r="B20" s="244"/>
      <c r="C20" s="244"/>
      <c r="D20" s="244"/>
      <c r="E20" s="244"/>
      <c r="F20" s="244"/>
      <c r="G20" s="244"/>
      <c r="H20" s="244"/>
      <c r="I20" s="244"/>
      <c r="J20" s="244"/>
      <c r="K20" s="244"/>
      <c r="L20" s="244"/>
      <c r="M20" s="244"/>
      <c r="N20" s="244"/>
      <c r="O20" s="244"/>
      <c r="P20" s="244"/>
      <c r="Q20" s="244"/>
      <c r="R20" s="244"/>
      <c r="S20" s="244"/>
      <c r="T20" s="244"/>
      <c r="U20" s="244"/>
      <c r="V20" s="244"/>
      <c r="W20" s="244"/>
      <c r="X20" s="244"/>
      <c r="Y20" s="244"/>
      <c r="Z20" s="244"/>
      <c r="AA20" s="244"/>
      <c r="AB20" s="244"/>
      <c r="AC20" s="244"/>
      <c r="AD20" s="244"/>
      <c r="AE20" s="244"/>
      <c r="AF20" s="244"/>
      <c r="AG20" s="244"/>
      <c r="AH20" s="244"/>
      <c r="AI20" s="244"/>
      <c r="AJ20" s="244"/>
      <c r="AK20" s="271"/>
      <c r="AL20" s="272"/>
      <c r="AM20" s="272"/>
      <c r="AN20" s="273"/>
      <c r="AO20" s="274" t="s">
        <v>493</v>
      </c>
      <c r="AP20" s="275" t="s">
        <v>494</v>
      </c>
      <c r="AQ20" s="276" t="s">
        <v>495</v>
      </c>
      <c r="AR20" s="277"/>
    </row>
    <row r="21" spans="1:46" s="283" customFormat="1" ht="13.2" x14ac:dyDescent="0.2">
      <c r="A21" s="278"/>
      <c r="B21" s="249"/>
      <c r="C21" s="249"/>
      <c r="D21" s="249"/>
      <c r="E21" s="249"/>
      <c r="F21" s="249"/>
      <c r="G21" s="249"/>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1136" t="s">
        <v>496</v>
      </c>
      <c r="AL21" s="1137"/>
      <c r="AM21" s="1137"/>
      <c r="AN21" s="1138"/>
      <c r="AO21" s="279">
        <v>7.58</v>
      </c>
      <c r="AP21" s="280">
        <v>7.71</v>
      </c>
      <c r="AQ21" s="281">
        <v>-0.13</v>
      </c>
      <c r="AR21" s="249"/>
      <c r="AS21" s="282"/>
      <c r="AT21" s="278"/>
    </row>
    <row r="22" spans="1:46" s="283" customFormat="1" ht="13.2" x14ac:dyDescent="0.2">
      <c r="A22" s="278"/>
      <c r="B22" s="249"/>
      <c r="C22" s="249"/>
      <c r="D22" s="249"/>
      <c r="E22" s="249"/>
      <c r="F22" s="249"/>
      <c r="G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c r="AG22" s="249"/>
      <c r="AH22" s="249"/>
      <c r="AI22" s="249"/>
      <c r="AJ22" s="249"/>
      <c r="AK22" s="1136" t="s">
        <v>497</v>
      </c>
      <c r="AL22" s="1137"/>
      <c r="AM22" s="1137"/>
      <c r="AN22" s="1138"/>
      <c r="AO22" s="284">
        <v>97.1</v>
      </c>
      <c r="AP22" s="285">
        <v>98.3</v>
      </c>
      <c r="AQ22" s="286">
        <v>-1.2</v>
      </c>
      <c r="AR22" s="270"/>
      <c r="AS22" s="282"/>
      <c r="AT22" s="278"/>
    </row>
    <row r="23" spans="1:46" s="283" customFormat="1" ht="13.2" x14ac:dyDescent="0.2">
      <c r="A23" s="278"/>
      <c r="B23" s="249"/>
      <c r="C23" s="249"/>
      <c r="D23" s="249"/>
      <c r="E23" s="249"/>
      <c r="F23" s="249"/>
      <c r="G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c r="AG23" s="249"/>
      <c r="AH23" s="249"/>
      <c r="AI23" s="249"/>
      <c r="AJ23" s="249"/>
      <c r="AK23" s="249"/>
      <c r="AL23" s="249"/>
      <c r="AM23" s="249"/>
      <c r="AN23" s="249"/>
      <c r="AO23" s="249"/>
      <c r="AP23" s="270"/>
      <c r="AQ23" s="270"/>
      <c r="AR23" s="270"/>
      <c r="AS23" s="282"/>
      <c r="AT23" s="278"/>
    </row>
    <row r="24" spans="1:46" s="283" customFormat="1" ht="13.2" x14ac:dyDescent="0.2">
      <c r="A24" s="278"/>
      <c r="B24" s="249"/>
      <c r="C24" s="249"/>
      <c r="D24" s="249"/>
      <c r="E24" s="249"/>
      <c r="F24" s="249"/>
      <c r="G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c r="AG24" s="249"/>
      <c r="AH24" s="249"/>
      <c r="AI24" s="249"/>
      <c r="AJ24" s="249"/>
      <c r="AK24" s="249"/>
      <c r="AL24" s="249"/>
      <c r="AM24" s="249"/>
      <c r="AN24" s="249"/>
      <c r="AO24" s="249"/>
      <c r="AP24" s="270"/>
      <c r="AQ24" s="270"/>
      <c r="AR24" s="270"/>
      <c r="AS24" s="282"/>
      <c r="AT24" s="278"/>
    </row>
    <row r="25" spans="1:46" s="283" customFormat="1" ht="13.2" x14ac:dyDescent="0.2">
      <c r="A25" s="287"/>
      <c r="B25" s="288"/>
      <c r="C25" s="288"/>
      <c r="D25" s="288"/>
      <c r="E25" s="288"/>
      <c r="F25" s="288"/>
      <c r="G25" s="288"/>
      <c r="H25" s="288"/>
      <c r="I25" s="288"/>
      <c r="J25" s="288"/>
      <c r="K25" s="288"/>
      <c r="L25" s="288"/>
      <c r="M25" s="288"/>
      <c r="N25" s="288"/>
      <c r="O25" s="288"/>
      <c r="P25" s="288"/>
      <c r="Q25" s="288"/>
      <c r="R25" s="288"/>
      <c r="S25" s="288"/>
      <c r="T25" s="288"/>
      <c r="U25" s="288"/>
      <c r="V25" s="288"/>
      <c r="W25" s="288"/>
      <c r="X25" s="288"/>
      <c r="Y25" s="288"/>
      <c r="Z25" s="288"/>
      <c r="AA25" s="288"/>
      <c r="AB25" s="288"/>
      <c r="AC25" s="288"/>
      <c r="AD25" s="288"/>
      <c r="AE25" s="288"/>
      <c r="AF25" s="288"/>
      <c r="AG25" s="288"/>
      <c r="AH25" s="288"/>
      <c r="AI25" s="288"/>
      <c r="AJ25" s="288"/>
      <c r="AK25" s="288"/>
      <c r="AL25" s="288"/>
      <c r="AM25" s="288"/>
      <c r="AN25" s="288"/>
      <c r="AO25" s="288"/>
      <c r="AP25" s="289"/>
      <c r="AQ25" s="289"/>
      <c r="AR25" s="289"/>
      <c r="AS25" s="290"/>
      <c r="AT25" s="278"/>
    </row>
    <row r="26" spans="1:46" s="283"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49"/>
    </row>
    <row r="27" spans="1:46" ht="13.2" x14ac:dyDescent="0.2">
      <c r="A27" s="291"/>
      <c r="AO27" s="244"/>
      <c r="AP27" s="244"/>
      <c r="AQ27" s="244"/>
      <c r="AR27" s="244"/>
      <c r="AS27" s="244"/>
      <c r="AT27" s="244"/>
    </row>
    <row r="28" spans="1:46" ht="16.2" x14ac:dyDescent="0.2">
      <c r="A28" s="245" t="s">
        <v>499</v>
      </c>
      <c r="B28" s="246"/>
      <c r="C28" s="246"/>
      <c r="D28" s="246"/>
      <c r="E28" s="246"/>
      <c r="F28" s="246"/>
      <c r="G28" s="246"/>
      <c r="H28" s="246"/>
      <c r="I28" s="246"/>
      <c r="J28" s="246"/>
      <c r="K28" s="246"/>
      <c r="L28" s="246"/>
      <c r="M28" s="246"/>
      <c r="N28" s="246"/>
      <c r="O28" s="246"/>
      <c r="P28" s="246"/>
      <c r="Q28" s="246"/>
      <c r="R28" s="246"/>
      <c r="S28" s="246"/>
      <c r="T28" s="246"/>
      <c r="U28" s="246"/>
      <c r="V28" s="246"/>
      <c r="W28" s="246"/>
      <c r="X28" s="246"/>
      <c r="Y28" s="246"/>
      <c r="Z28" s="246"/>
      <c r="AA28" s="246"/>
      <c r="AB28" s="246"/>
      <c r="AC28" s="246"/>
      <c r="AD28" s="246"/>
      <c r="AE28" s="246"/>
      <c r="AF28" s="246"/>
      <c r="AG28" s="246"/>
      <c r="AH28" s="246"/>
      <c r="AI28" s="246"/>
      <c r="AJ28" s="246"/>
      <c r="AK28" s="246"/>
      <c r="AL28" s="246"/>
      <c r="AM28" s="246"/>
      <c r="AN28" s="246"/>
      <c r="AO28" s="246"/>
      <c r="AP28" s="246"/>
      <c r="AQ28" s="246"/>
      <c r="AR28" s="246"/>
      <c r="AS28" s="292"/>
    </row>
    <row r="29" spans="1:46" ht="13.2" x14ac:dyDescent="0.2">
      <c r="A29" s="248"/>
      <c r="B29" s="244"/>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9" t="s">
        <v>500</v>
      </c>
      <c r="AL29" s="249"/>
      <c r="AM29" s="249"/>
      <c r="AN29" s="249"/>
      <c r="AO29" s="244"/>
      <c r="AP29" s="244"/>
      <c r="AQ29" s="244"/>
      <c r="AR29" s="244"/>
      <c r="AS29" s="293"/>
    </row>
    <row r="30" spans="1:46" ht="13.5" customHeight="1" x14ac:dyDescent="0.2">
      <c r="A30" s="248"/>
      <c r="B30" s="244"/>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4"/>
      <c r="AH30" s="244"/>
      <c r="AI30" s="244"/>
      <c r="AJ30" s="244"/>
      <c r="AK30" s="251"/>
      <c r="AL30" s="252"/>
      <c r="AM30" s="252"/>
      <c r="AN30" s="253"/>
      <c r="AO30" s="1118" t="s">
        <v>479</v>
      </c>
      <c r="AP30" s="254"/>
      <c r="AQ30" s="255" t="s">
        <v>480</v>
      </c>
      <c r="AR30" s="256"/>
    </row>
    <row r="31" spans="1:46" ht="13.2" x14ac:dyDescent="0.2">
      <c r="A31" s="248"/>
      <c r="B31" s="244"/>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4"/>
      <c r="AH31" s="244"/>
      <c r="AI31" s="244"/>
      <c r="AJ31" s="244"/>
      <c r="AK31" s="257"/>
      <c r="AL31" s="258"/>
      <c r="AM31" s="258"/>
      <c r="AN31" s="259"/>
      <c r="AO31" s="1119"/>
      <c r="AP31" s="260" t="s">
        <v>481</v>
      </c>
      <c r="AQ31" s="261" t="s">
        <v>482</v>
      </c>
      <c r="AR31" s="262" t="s">
        <v>483</v>
      </c>
    </row>
    <row r="32" spans="1:46" ht="27" customHeight="1" x14ac:dyDescent="0.2">
      <c r="A32" s="248"/>
      <c r="B32" s="244"/>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4"/>
      <c r="AH32" s="244"/>
      <c r="AI32" s="244"/>
      <c r="AJ32" s="244"/>
      <c r="AK32" s="1120" t="s">
        <v>501</v>
      </c>
      <c r="AL32" s="1121"/>
      <c r="AM32" s="1121"/>
      <c r="AN32" s="1122"/>
      <c r="AO32" s="294">
        <v>4285712</v>
      </c>
      <c r="AP32" s="294">
        <v>48852</v>
      </c>
      <c r="AQ32" s="295">
        <v>41451</v>
      </c>
      <c r="AR32" s="296">
        <v>17.899999999999999</v>
      </c>
    </row>
    <row r="33" spans="1:46" ht="13.5" customHeight="1" x14ac:dyDescent="0.2">
      <c r="A33" s="248"/>
      <c r="B33" s="244"/>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4"/>
      <c r="AH33" s="244"/>
      <c r="AI33" s="244"/>
      <c r="AJ33" s="244"/>
      <c r="AK33" s="1120" t="s">
        <v>502</v>
      </c>
      <c r="AL33" s="1121"/>
      <c r="AM33" s="1121"/>
      <c r="AN33" s="1122"/>
      <c r="AO33" s="294" t="s">
        <v>487</v>
      </c>
      <c r="AP33" s="294" t="s">
        <v>487</v>
      </c>
      <c r="AQ33" s="295" t="s">
        <v>487</v>
      </c>
      <c r="AR33" s="296" t="s">
        <v>487</v>
      </c>
    </row>
    <row r="34" spans="1:46" ht="27" customHeight="1" x14ac:dyDescent="0.2">
      <c r="A34" s="248"/>
      <c r="B34" s="244"/>
      <c r="C34" s="244"/>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4"/>
      <c r="AI34" s="244"/>
      <c r="AJ34" s="244"/>
      <c r="AK34" s="1120" t="s">
        <v>503</v>
      </c>
      <c r="AL34" s="1121"/>
      <c r="AM34" s="1121"/>
      <c r="AN34" s="1122"/>
      <c r="AO34" s="294" t="s">
        <v>487</v>
      </c>
      <c r="AP34" s="294" t="s">
        <v>487</v>
      </c>
      <c r="AQ34" s="295">
        <v>35</v>
      </c>
      <c r="AR34" s="296" t="s">
        <v>487</v>
      </c>
    </row>
    <row r="35" spans="1:46" ht="27" customHeight="1" x14ac:dyDescent="0.2">
      <c r="A35" s="248"/>
      <c r="B35" s="244"/>
      <c r="C35" s="244"/>
      <c r="D35" s="244"/>
      <c r="E35" s="244"/>
      <c r="F35" s="244"/>
      <c r="G35" s="244"/>
      <c r="H35" s="244"/>
      <c r="I35" s="244"/>
      <c r="J35" s="244"/>
      <c r="K35" s="244"/>
      <c r="L35" s="244"/>
      <c r="M35" s="244"/>
      <c r="N35" s="244"/>
      <c r="O35" s="244"/>
      <c r="P35" s="244"/>
      <c r="Q35" s="244"/>
      <c r="R35" s="244"/>
      <c r="S35" s="244"/>
      <c r="T35" s="244"/>
      <c r="U35" s="244"/>
      <c r="V35" s="244"/>
      <c r="W35" s="244"/>
      <c r="X35" s="244"/>
      <c r="Y35" s="244"/>
      <c r="Z35" s="244"/>
      <c r="AA35" s="244"/>
      <c r="AB35" s="244"/>
      <c r="AC35" s="244"/>
      <c r="AD35" s="244"/>
      <c r="AE35" s="244"/>
      <c r="AF35" s="244"/>
      <c r="AG35" s="244"/>
      <c r="AH35" s="244"/>
      <c r="AI35" s="244"/>
      <c r="AJ35" s="244"/>
      <c r="AK35" s="1120" t="s">
        <v>504</v>
      </c>
      <c r="AL35" s="1121"/>
      <c r="AM35" s="1121"/>
      <c r="AN35" s="1122"/>
      <c r="AO35" s="294">
        <v>957023</v>
      </c>
      <c r="AP35" s="294">
        <v>10909</v>
      </c>
      <c r="AQ35" s="295">
        <v>11775</v>
      </c>
      <c r="AR35" s="296">
        <v>-7.4</v>
      </c>
    </row>
    <row r="36" spans="1:46" ht="27" customHeight="1" x14ac:dyDescent="0.2">
      <c r="A36" s="248"/>
      <c r="B36" s="244"/>
      <c r="C36" s="244"/>
      <c r="D36" s="244"/>
      <c r="E36" s="244"/>
      <c r="F36" s="244"/>
      <c r="G36" s="244"/>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1120" t="s">
        <v>505</v>
      </c>
      <c r="AL36" s="1121"/>
      <c r="AM36" s="1121"/>
      <c r="AN36" s="1122"/>
      <c r="AO36" s="294">
        <v>240031</v>
      </c>
      <c r="AP36" s="294">
        <v>2736</v>
      </c>
      <c r="AQ36" s="295">
        <v>2188</v>
      </c>
      <c r="AR36" s="296">
        <v>25</v>
      </c>
    </row>
    <row r="37" spans="1:46" ht="13.5" customHeight="1" x14ac:dyDescent="0.2">
      <c r="A37" s="248"/>
      <c r="B37" s="244"/>
      <c r="C37" s="244"/>
      <c r="D37" s="244"/>
      <c r="E37" s="244"/>
      <c r="F37" s="244"/>
      <c r="G37" s="244"/>
      <c r="H37" s="244"/>
      <c r="I37" s="244"/>
      <c r="J37" s="244"/>
      <c r="K37" s="244"/>
      <c r="L37" s="244"/>
      <c r="M37" s="244"/>
      <c r="N37" s="244"/>
      <c r="O37" s="244"/>
      <c r="P37" s="244"/>
      <c r="Q37" s="244"/>
      <c r="R37" s="244"/>
      <c r="S37" s="244"/>
      <c r="T37" s="244"/>
      <c r="U37" s="244"/>
      <c r="V37" s="244"/>
      <c r="W37" s="244"/>
      <c r="X37" s="244"/>
      <c r="Y37" s="244"/>
      <c r="Z37" s="244"/>
      <c r="AA37" s="244"/>
      <c r="AB37" s="244"/>
      <c r="AC37" s="244"/>
      <c r="AD37" s="244"/>
      <c r="AE37" s="244"/>
      <c r="AF37" s="244"/>
      <c r="AG37" s="244"/>
      <c r="AH37" s="244"/>
      <c r="AI37" s="244"/>
      <c r="AJ37" s="244"/>
      <c r="AK37" s="1120" t="s">
        <v>506</v>
      </c>
      <c r="AL37" s="1121"/>
      <c r="AM37" s="1121"/>
      <c r="AN37" s="1122"/>
      <c r="AO37" s="294" t="s">
        <v>487</v>
      </c>
      <c r="AP37" s="294" t="s">
        <v>487</v>
      </c>
      <c r="AQ37" s="295">
        <v>531</v>
      </c>
      <c r="AR37" s="296" t="s">
        <v>487</v>
      </c>
    </row>
    <row r="38" spans="1:46" ht="27" customHeight="1" x14ac:dyDescent="0.2">
      <c r="A38" s="248"/>
      <c r="B38" s="244"/>
      <c r="C38" s="244"/>
      <c r="D38" s="244"/>
      <c r="E38" s="244"/>
      <c r="F38" s="244"/>
      <c r="G38" s="244"/>
      <c r="H38" s="244"/>
      <c r="I38" s="244"/>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c r="AG38" s="244"/>
      <c r="AH38" s="244"/>
      <c r="AI38" s="244"/>
      <c r="AJ38" s="244"/>
      <c r="AK38" s="1123" t="s">
        <v>507</v>
      </c>
      <c r="AL38" s="1124"/>
      <c r="AM38" s="1124"/>
      <c r="AN38" s="1125"/>
      <c r="AO38" s="297">
        <v>1056</v>
      </c>
      <c r="AP38" s="297">
        <v>12</v>
      </c>
      <c r="AQ38" s="298">
        <v>1</v>
      </c>
      <c r="AR38" s="286">
        <v>1100</v>
      </c>
      <c r="AS38" s="293"/>
    </row>
    <row r="39" spans="1:46" ht="13.2" x14ac:dyDescent="0.2">
      <c r="A39" s="248"/>
      <c r="B39" s="244"/>
      <c r="C39" s="244"/>
      <c r="D39" s="244"/>
      <c r="E39" s="244"/>
      <c r="F39" s="244"/>
      <c r="G39" s="244"/>
      <c r="H39" s="244"/>
      <c r="I39" s="244"/>
      <c r="J39" s="244"/>
      <c r="K39" s="244"/>
      <c r="L39" s="244"/>
      <c r="M39" s="244"/>
      <c r="N39" s="244"/>
      <c r="O39" s="244"/>
      <c r="P39" s="244"/>
      <c r="Q39" s="244"/>
      <c r="R39" s="244"/>
      <c r="S39" s="244"/>
      <c r="T39" s="244"/>
      <c r="U39" s="244"/>
      <c r="V39" s="244"/>
      <c r="W39" s="244"/>
      <c r="X39" s="244"/>
      <c r="Y39" s="244"/>
      <c r="Z39" s="244"/>
      <c r="AA39" s="244"/>
      <c r="AB39" s="244"/>
      <c r="AC39" s="244"/>
      <c r="AD39" s="244"/>
      <c r="AE39" s="244"/>
      <c r="AF39" s="244"/>
      <c r="AG39" s="244"/>
      <c r="AH39" s="244"/>
      <c r="AI39" s="244"/>
      <c r="AJ39" s="244"/>
      <c r="AK39" s="1123" t="s">
        <v>508</v>
      </c>
      <c r="AL39" s="1124"/>
      <c r="AM39" s="1124"/>
      <c r="AN39" s="1125"/>
      <c r="AO39" s="294">
        <v>-13239</v>
      </c>
      <c r="AP39" s="294">
        <v>-151</v>
      </c>
      <c r="AQ39" s="295">
        <v>-5414</v>
      </c>
      <c r="AR39" s="296">
        <v>-97.2</v>
      </c>
      <c r="AS39" s="293"/>
    </row>
    <row r="40" spans="1:46" ht="27" customHeight="1" x14ac:dyDescent="0.2">
      <c r="A40" s="248"/>
      <c r="B40" s="244"/>
      <c r="C40" s="244"/>
      <c r="D40" s="244"/>
      <c r="E40" s="244"/>
      <c r="F40" s="244"/>
      <c r="G40" s="244"/>
      <c r="H40" s="244"/>
      <c r="I40" s="244"/>
      <c r="J40" s="244"/>
      <c r="K40" s="244"/>
      <c r="L40" s="244"/>
      <c r="M40" s="244"/>
      <c r="N40" s="244"/>
      <c r="O40" s="244"/>
      <c r="P40" s="244"/>
      <c r="Q40" s="244"/>
      <c r="R40" s="244"/>
      <c r="S40" s="244"/>
      <c r="T40" s="244"/>
      <c r="U40" s="244"/>
      <c r="V40" s="244"/>
      <c r="W40" s="244"/>
      <c r="X40" s="244"/>
      <c r="Y40" s="244"/>
      <c r="Z40" s="244"/>
      <c r="AA40" s="244"/>
      <c r="AB40" s="244"/>
      <c r="AC40" s="244"/>
      <c r="AD40" s="244"/>
      <c r="AE40" s="244"/>
      <c r="AF40" s="244"/>
      <c r="AG40" s="244"/>
      <c r="AH40" s="244"/>
      <c r="AI40" s="244"/>
      <c r="AJ40" s="244"/>
      <c r="AK40" s="1120" t="s">
        <v>509</v>
      </c>
      <c r="AL40" s="1121"/>
      <c r="AM40" s="1121"/>
      <c r="AN40" s="1122"/>
      <c r="AO40" s="294">
        <v>-4214055</v>
      </c>
      <c r="AP40" s="294">
        <v>-48035</v>
      </c>
      <c r="AQ40" s="295">
        <v>-35360</v>
      </c>
      <c r="AR40" s="296">
        <v>35.799999999999997</v>
      </c>
      <c r="AS40" s="293"/>
    </row>
    <row r="41" spans="1:46" ht="13.2" x14ac:dyDescent="0.2">
      <c r="A41" s="248"/>
      <c r="B41" s="244"/>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4"/>
      <c r="AK41" s="1126" t="s">
        <v>287</v>
      </c>
      <c r="AL41" s="1127"/>
      <c r="AM41" s="1127"/>
      <c r="AN41" s="1128"/>
      <c r="AO41" s="294">
        <v>1256528</v>
      </c>
      <c r="AP41" s="294">
        <v>14323</v>
      </c>
      <c r="AQ41" s="295">
        <v>15207</v>
      </c>
      <c r="AR41" s="296">
        <v>-5.8</v>
      </c>
      <c r="AS41" s="293"/>
    </row>
    <row r="42" spans="1:46" ht="13.2" x14ac:dyDescent="0.2">
      <c r="A42" s="248"/>
      <c r="B42" s="244"/>
      <c r="C42" s="244"/>
      <c r="D42" s="244"/>
      <c r="E42" s="244"/>
      <c r="F42" s="244"/>
      <c r="G42" s="244"/>
      <c r="H42" s="244"/>
      <c r="I42" s="244"/>
      <c r="J42" s="244"/>
      <c r="K42" s="244"/>
      <c r="L42" s="244"/>
      <c r="M42" s="244"/>
      <c r="N42" s="244"/>
      <c r="O42" s="244"/>
      <c r="P42" s="244"/>
      <c r="Q42" s="244"/>
      <c r="R42" s="244"/>
      <c r="S42" s="244"/>
      <c r="T42" s="244"/>
      <c r="U42" s="244"/>
      <c r="V42" s="244"/>
      <c r="W42" s="244"/>
      <c r="X42" s="244"/>
      <c r="Y42" s="244"/>
      <c r="Z42" s="244"/>
      <c r="AA42" s="244"/>
      <c r="AB42" s="244"/>
      <c r="AC42" s="244"/>
      <c r="AD42" s="244"/>
      <c r="AE42" s="244"/>
      <c r="AF42" s="244"/>
      <c r="AG42" s="244"/>
      <c r="AH42" s="244"/>
      <c r="AI42" s="244"/>
      <c r="AJ42" s="244"/>
      <c r="AK42" s="299"/>
      <c r="AL42" s="244"/>
      <c r="AM42" s="244"/>
      <c r="AN42" s="244"/>
      <c r="AO42" s="244"/>
      <c r="AP42" s="244"/>
      <c r="AQ42" s="270"/>
      <c r="AR42" s="270"/>
      <c r="AS42" s="293"/>
    </row>
    <row r="43" spans="1:46" ht="13.2" x14ac:dyDescent="0.2">
      <c r="A43" s="248"/>
      <c r="B43" s="244"/>
      <c r="C43" s="244"/>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300"/>
      <c r="AQ43" s="270"/>
      <c r="AR43" s="244"/>
      <c r="AS43" s="293"/>
    </row>
    <row r="44" spans="1:46" ht="13.2" x14ac:dyDescent="0.2">
      <c r="A44" s="248"/>
      <c r="B44" s="244"/>
      <c r="C44" s="244"/>
      <c r="D44" s="244"/>
      <c r="E44" s="244"/>
      <c r="F44" s="244"/>
      <c r="G44" s="244"/>
      <c r="H44" s="244"/>
      <c r="I44" s="244"/>
      <c r="J44" s="244"/>
      <c r="K44" s="244"/>
      <c r="L44" s="244"/>
      <c r="M44" s="244"/>
      <c r="N44" s="244"/>
      <c r="O44" s="244"/>
      <c r="P44" s="244"/>
      <c r="Q44" s="244"/>
      <c r="R44" s="244"/>
      <c r="S44" s="244"/>
      <c r="T44" s="244"/>
      <c r="U44" s="244"/>
      <c r="V44" s="244"/>
      <c r="W44" s="244"/>
      <c r="X44" s="244"/>
      <c r="Y44" s="244"/>
      <c r="Z44" s="244"/>
      <c r="AA44" s="244"/>
      <c r="AB44" s="244"/>
      <c r="AC44" s="244"/>
      <c r="AD44" s="244"/>
      <c r="AE44" s="244"/>
      <c r="AF44" s="244"/>
      <c r="AG44" s="244"/>
      <c r="AH44" s="244"/>
      <c r="AI44" s="244"/>
      <c r="AJ44" s="244"/>
      <c r="AK44" s="244"/>
      <c r="AL44" s="244"/>
      <c r="AM44" s="244"/>
      <c r="AN44" s="244"/>
      <c r="AO44" s="244"/>
      <c r="AP44" s="244"/>
      <c r="AQ44" s="270"/>
      <c r="AR44" s="244"/>
    </row>
    <row r="45" spans="1:46" ht="13.2" x14ac:dyDescent="0.2">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301"/>
      <c r="AR45" s="246"/>
      <c r="AS45" s="246"/>
      <c r="AT45" s="244"/>
    </row>
    <row r="46" spans="1:46" ht="13.2" x14ac:dyDescent="0.2">
      <c r="A46" s="302"/>
      <c r="B46" s="302"/>
      <c r="C46" s="302"/>
      <c r="D46" s="302"/>
      <c r="E46" s="302"/>
      <c r="F46" s="302"/>
      <c r="G46" s="302"/>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244"/>
    </row>
    <row r="47" spans="1:46" ht="17.25" customHeight="1" x14ac:dyDescent="0.2">
      <c r="A47" s="303" t="s">
        <v>510</v>
      </c>
      <c r="B47" s="244"/>
      <c r="C47" s="244"/>
      <c r="D47" s="244"/>
      <c r="E47" s="244"/>
      <c r="F47" s="244"/>
      <c r="G47" s="244"/>
      <c r="H47" s="244"/>
      <c r="I47" s="244"/>
      <c r="J47" s="244"/>
      <c r="K47" s="244"/>
      <c r="L47" s="244"/>
      <c r="M47" s="244"/>
      <c r="N47" s="244"/>
      <c r="O47" s="244"/>
      <c r="P47" s="244"/>
      <c r="Q47" s="244"/>
      <c r="R47" s="244"/>
      <c r="S47" s="244"/>
      <c r="T47" s="244"/>
      <c r="U47" s="244"/>
      <c r="V47" s="244"/>
      <c r="W47" s="244"/>
      <c r="X47" s="244"/>
      <c r="Y47" s="244"/>
      <c r="Z47" s="244"/>
      <c r="AA47" s="244"/>
      <c r="AB47" s="244"/>
      <c r="AC47" s="244"/>
      <c r="AD47" s="244"/>
      <c r="AE47" s="244"/>
      <c r="AF47" s="244"/>
      <c r="AG47" s="244"/>
      <c r="AH47" s="244"/>
      <c r="AI47" s="244"/>
      <c r="AJ47" s="244"/>
      <c r="AK47" s="244"/>
      <c r="AL47" s="244"/>
      <c r="AM47" s="244"/>
      <c r="AN47" s="244"/>
      <c r="AO47" s="244"/>
      <c r="AP47" s="244"/>
      <c r="AQ47" s="244"/>
      <c r="AR47" s="244"/>
    </row>
    <row r="48" spans="1:46" ht="13.2" x14ac:dyDescent="0.2">
      <c r="A48" s="248"/>
      <c r="B48" s="244"/>
      <c r="C48" s="244"/>
      <c r="D48" s="244"/>
      <c r="E48" s="244"/>
      <c r="F48" s="244"/>
      <c r="G48" s="244"/>
      <c r="H48" s="244"/>
      <c r="I48" s="244"/>
      <c r="J48" s="244"/>
      <c r="K48" s="244"/>
      <c r="L48" s="244"/>
      <c r="M48" s="244"/>
      <c r="N48" s="244"/>
      <c r="O48" s="244"/>
      <c r="P48" s="244"/>
      <c r="Q48" s="244"/>
      <c r="R48" s="244"/>
      <c r="S48" s="244"/>
      <c r="T48" s="244"/>
      <c r="U48" s="244"/>
      <c r="V48" s="244"/>
      <c r="W48" s="244"/>
      <c r="X48" s="244"/>
      <c r="Y48" s="244"/>
      <c r="Z48" s="244"/>
      <c r="AA48" s="244"/>
      <c r="AB48" s="244"/>
      <c r="AC48" s="244"/>
      <c r="AD48" s="244"/>
      <c r="AE48" s="244"/>
      <c r="AF48" s="244"/>
      <c r="AG48" s="244"/>
      <c r="AH48" s="244"/>
      <c r="AI48" s="244"/>
      <c r="AJ48" s="244"/>
      <c r="AK48" s="304" t="s">
        <v>511</v>
      </c>
      <c r="AL48" s="304"/>
      <c r="AM48" s="304"/>
      <c r="AN48" s="304"/>
      <c r="AO48" s="304"/>
      <c r="AP48" s="304"/>
      <c r="AQ48" s="305"/>
      <c r="AR48" s="304"/>
    </row>
    <row r="49" spans="1:44" ht="13.5" customHeight="1" x14ac:dyDescent="0.2">
      <c r="A49" s="248"/>
      <c r="B49" s="244"/>
      <c r="C49" s="244"/>
      <c r="D49" s="244"/>
      <c r="E49" s="244"/>
      <c r="F49" s="244"/>
      <c r="G49" s="244"/>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4"/>
      <c r="AK49" s="306"/>
      <c r="AL49" s="307"/>
      <c r="AM49" s="1113" t="s">
        <v>479</v>
      </c>
      <c r="AN49" s="1115" t="s">
        <v>512</v>
      </c>
      <c r="AO49" s="1116"/>
      <c r="AP49" s="1116"/>
      <c r="AQ49" s="1116"/>
      <c r="AR49" s="1117"/>
    </row>
    <row r="50" spans="1:44" ht="13.2" x14ac:dyDescent="0.2">
      <c r="A50" s="248"/>
      <c r="B50" s="244"/>
      <c r="C50" s="244"/>
      <c r="D50" s="244"/>
      <c r="E50" s="244"/>
      <c r="F50" s="244"/>
      <c r="G50" s="244"/>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308"/>
      <c r="AL50" s="309"/>
      <c r="AM50" s="1114"/>
      <c r="AN50" s="310" t="s">
        <v>513</v>
      </c>
      <c r="AO50" s="311" t="s">
        <v>514</v>
      </c>
      <c r="AP50" s="312" t="s">
        <v>515</v>
      </c>
      <c r="AQ50" s="313" t="s">
        <v>516</v>
      </c>
      <c r="AR50" s="314" t="s">
        <v>517</v>
      </c>
    </row>
    <row r="51" spans="1:44" ht="13.2" x14ac:dyDescent="0.2">
      <c r="A51" s="248"/>
      <c r="B51" s="244"/>
      <c r="C51" s="244"/>
      <c r="D51" s="244"/>
      <c r="E51" s="244"/>
      <c r="F51" s="244"/>
      <c r="G51" s="244"/>
      <c r="H51" s="244"/>
      <c r="I51" s="244"/>
      <c r="J51" s="244"/>
      <c r="K51" s="244"/>
      <c r="L51" s="244"/>
      <c r="M51" s="244"/>
      <c r="N51" s="244"/>
      <c r="O51" s="244"/>
      <c r="P51" s="244"/>
      <c r="Q51" s="244"/>
      <c r="R51" s="244"/>
      <c r="S51" s="244"/>
      <c r="T51" s="244"/>
      <c r="U51" s="244"/>
      <c r="V51" s="244"/>
      <c r="W51" s="244"/>
      <c r="X51" s="244"/>
      <c r="Y51" s="244"/>
      <c r="Z51" s="244"/>
      <c r="AA51" s="244"/>
      <c r="AB51" s="244"/>
      <c r="AC51" s="244"/>
      <c r="AD51" s="244"/>
      <c r="AE51" s="244"/>
      <c r="AF51" s="244"/>
      <c r="AG51" s="244"/>
      <c r="AH51" s="244"/>
      <c r="AI51" s="244"/>
      <c r="AJ51" s="244"/>
      <c r="AK51" s="306" t="s">
        <v>518</v>
      </c>
      <c r="AL51" s="307"/>
      <c r="AM51" s="315">
        <v>5755347</v>
      </c>
      <c r="AN51" s="316">
        <v>63811</v>
      </c>
      <c r="AO51" s="317">
        <v>-49.4</v>
      </c>
      <c r="AP51" s="318">
        <v>63812</v>
      </c>
      <c r="AQ51" s="319">
        <v>2.2999999999999998</v>
      </c>
      <c r="AR51" s="320">
        <v>-51.7</v>
      </c>
    </row>
    <row r="52" spans="1:44" ht="13.2" x14ac:dyDescent="0.2">
      <c r="A52" s="248"/>
      <c r="B52" s="244"/>
      <c r="C52" s="244"/>
      <c r="D52" s="244"/>
      <c r="E52" s="244"/>
      <c r="F52" s="244"/>
      <c r="G52" s="244"/>
      <c r="H52" s="244"/>
      <c r="I52" s="244"/>
      <c r="J52" s="244"/>
      <c r="K52" s="244"/>
      <c r="L52" s="244"/>
      <c r="M52" s="244"/>
      <c r="N52" s="244"/>
      <c r="O52" s="244"/>
      <c r="P52" s="244"/>
      <c r="Q52" s="244"/>
      <c r="R52" s="244"/>
      <c r="S52" s="244"/>
      <c r="T52" s="244"/>
      <c r="U52" s="244"/>
      <c r="V52" s="244"/>
      <c r="W52" s="244"/>
      <c r="X52" s="244"/>
      <c r="Y52" s="244"/>
      <c r="Z52" s="244"/>
      <c r="AA52" s="244"/>
      <c r="AB52" s="244"/>
      <c r="AC52" s="244"/>
      <c r="AD52" s="244"/>
      <c r="AE52" s="244"/>
      <c r="AF52" s="244"/>
      <c r="AG52" s="244"/>
      <c r="AH52" s="244"/>
      <c r="AI52" s="244"/>
      <c r="AJ52" s="244"/>
      <c r="AK52" s="321"/>
      <c r="AL52" s="322" t="s">
        <v>519</v>
      </c>
      <c r="AM52" s="323">
        <v>2872758</v>
      </c>
      <c r="AN52" s="324">
        <v>31851</v>
      </c>
      <c r="AO52" s="325">
        <v>-67</v>
      </c>
      <c r="AP52" s="326">
        <v>33848</v>
      </c>
      <c r="AQ52" s="327">
        <v>-4.2</v>
      </c>
      <c r="AR52" s="328">
        <v>-62.8</v>
      </c>
    </row>
    <row r="53" spans="1:44" ht="13.2" x14ac:dyDescent="0.2">
      <c r="A53" s="248"/>
      <c r="B53" s="244"/>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c r="AI53" s="244"/>
      <c r="AJ53" s="244"/>
      <c r="AK53" s="306" t="s">
        <v>520</v>
      </c>
      <c r="AL53" s="307"/>
      <c r="AM53" s="315">
        <v>4505846</v>
      </c>
      <c r="AN53" s="316">
        <v>50338</v>
      </c>
      <c r="AO53" s="317">
        <v>-21.1</v>
      </c>
      <c r="AP53" s="318">
        <v>54225</v>
      </c>
      <c r="AQ53" s="319">
        <v>-15</v>
      </c>
      <c r="AR53" s="320">
        <v>-6.1</v>
      </c>
    </row>
    <row r="54" spans="1:44" ht="13.2" x14ac:dyDescent="0.2">
      <c r="A54" s="248"/>
      <c r="B54" s="244"/>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4"/>
      <c r="AK54" s="321"/>
      <c r="AL54" s="322" t="s">
        <v>519</v>
      </c>
      <c r="AM54" s="323">
        <v>2208629</v>
      </c>
      <c r="AN54" s="324">
        <v>24674</v>
      </c>
      <c r="AO54" s="325">
        <v>-22.5</v>
      </c>
      <c r="AP54" s="326">
        <v>27337</v>
      </c>
      <c r="AQ54" s="327">
        <v>-19.2</v>
      </c>
      <c r="AR54" s="328">
        <v>-3.3</v>
      </c>
    </row>
    <row r="55" spans="1:44" ht="13.2" x14ac:dyDescent="0.2">
      <c r="A55" s="248"/>
      <c r="B55" s="244"/>
      <c r="C55" s="244"/>
      <c r="D55" s="244"/>
      <c r="E55" s="244"/>
      <c r="F55" s="244"/>
      <c r="G55" s="244"/>
      <c r="H55" s="244"/>
      <c r="I55" s="244"/>
      <c r="J55" s="244"/>
      <c r="K55" s="244"/>
      <c r="L55" s="244"/>
      <c r="M55" s="244"/>
      <c r="N55" s="244"/>
      <c r="O55" s="244"/>
      <c r="P55" s="244"/>
      <c r="Q55" s="244"/>
      <c r="R55" s="244"/>
      <c r="S55" s="244"/>
      <c r="T55" s="244"/>
      <c r="U55" s="244"/>
      <c r="V55" s="244"/>
      <c r="W55" s="244"/>
      <c r="X55" s="244"/>
      <c r="Y55" s="244"/>
      <c r="Z55" s="244"/>
      <c r="AA55" s="244"/>
      <c r="AB55" s="244"/>
      <c r="AC55" s="244"/>
      <c r="AD55" s="244"/>
      <c r="AE55" s="244"/>
      <c r="AF55" s="244"/>
      <c r="AG55" s="244"/>
      <c r="AH55" s="244"/>
      <c r="AI55" s="244"/>
      <c r="AJ55" s="244"/>
      <c r="AK55" s="306" t="s">
        <v>521</v>
      </c>
      <c r="AL55" s="307"/>
      <c r="AM55" s="315">
        <v>3986837</v>
      </c>
      <c r="AN55" s="316">
        <v>44777</v>
      </c>
      <c r="AO55" s="317">
        <v>-11</v>
      </c>
      <c r="AP55" s="318">
        <v>54016</v>
      </c>
      <c r="AQ55" s="319">
        <v>-0.4</v>
      </c>
      <c r="AR55" s="320">
        <v>-10.6</v>
      </c>
    </row>
    <row r="56" spans="1:44" ht="13.2" x14ac:dyDescent="0.2">
      <c r="A56" s="248"/>
      <c r="B56" s="244"/>
      <c r="C56" s="244"/>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4"/>
      <c r="AK56" s="321"/>
      <c r="AL56" s="322" t="s">
        <v>519</v>
      </c>
      <c r="AM56" s="323">
        <v>2411171</v>
      </c>
      <c r="AN56" s="324">
        <v>27080</v>
      </c>
      <c r="AO56" s="325">
        <v>9.8000000000000007</v>
      </c>
      <c r="AP56" s="326">
        <v>28078</v>
      </c>
      <c r="AQ56" s="327">
        <v>2.7</v>
      </c>
      <c r="AR56" s="328">
        <v>7.1</v>
      </c>
    </row>
    <row r="57" spans="1:44" ht="13.2" x14ac:dyDescent="0.2">
      <c r="A57" s="248"/>
      <c r="B57" s="244"/>
      <c r="C57" s="244"/>
      <c r="D57" s="244"/>
      <c r="E57" s="244"/>
      <c r="F57" s="244"/>
      <c r="G57" s="244"/>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306" t="s">
        <v>522</v>
      </c>
      <c r="AL57" s="307"/>
      <c r="AM57" s="315">
        <v>5188722</v>
      </c>
      <c r="AN57" s="316">
        <v>58634</v>
      </c>
      <c r="AO57" s="317">
        <v>30.9</v>
      </c>
      <c r="AP57" s="318">
        <v>52786</v>
      </c>
      <c r="AQ57" s="319">
        <v>-2.2999999999999998</v>
      </c>
      <c r="AR57" s="320">
        <v>33.200000000000003</v>
      </c>
    </row>
    <row r="58" spans="1:44" ht="13.2" x14ac:dyDescent="0.2">
      <c r="A58" s="248"/>
      <c r="B58" s="244"/>
      <c r="C58" s="244"/>
      <c r="D58" s="244"/>
      <c r="E58" s="244"/>
      <c r="F58" s="244"/>
      <c r="G58" s="244"/>
      <c r="H58" s="244"/>
      <c r="I58" s="244"/>
      <c r="J58" s="244"/>
      <c r="K58" s="244"/>
      <c r="L58" s="244"/>
      <c r="M58" s="244"/>
      <c r="N58" s="244"/>
      <c r="O58" s="244"/>
      <c r="P58" s="244"/>
      <c r="Q58" s="244"/>
      <c r="R58" s="244"/>
      <c r="S58" s="244"/>
      <c r="T58" s="244"/>
      <c r="U58" s="244"/>
      <c r="V58" s="244"/>
      <c r="W58" s="244"/>
      <c r="X58" s="244"/>
      <c r="Y58" s="244"/>
      <c r="Z58" s="244"/>
      <c r="AA58" s="244"/>
      <c r="AB58" s="244"/>
      <c r="AC58" s="244"/>
      <c r="AD58" s="244"/>
      <c r="AE58" s="244"/>
      <c r="AF58" s="244"/>
      <c r="AG58" s="244"/>
      <c r="AH58" s="244"/>
      <c r="AI58" s="244"/>
      <c r="AJ58" s="244"/>
      <c r="AK58" s="321"/>
      <c r="AL58" s="322" t="s">
        <v>519</v>
      </c>
      <c r="AM58" s="323">
        <v>2820634</v>
      </c>
      <c r="AN58" s="324">
        <v>31874</v>
      </c>
      <c r="AO58" s="325">
        <v>17.7</v>
      </c>
      <c r="AP58" s="326">
        <v>28742</v>
      </c>
      <c r="AQ58" s="327">
        <v>2.4</v>
      </c>
      <c r="AR58" s="328">
        <v>15.3</v>
      </c>
    </row>
    <row r="59" spans="1:44" ht="13.2" x14ac:dyDescent="0.2">
      <c r="A59" s="248"/>
      <c r="B59" s="244"/>
      <c r="C59" s="244"/>
      <c r="D59" s="244"/>
      <c r="E59" s="244"/>
      <c r="F59" s="244"/>
      <c r="G59" s="244"/>
      <c r="H59" s="244"/>
      <c r="I59" s="244"/>
      <c r="J59" s="244"/>
      <c r="K59" s="244"/>
      <c r="L59" s="244"/>
      <c r="M59" s="244"/>
      <c r="N59" s="244"/>
      <c r="O59" s="244"/>
      <c r="P59" s="244"/>
      <c r="Q59" s="244"/>
      <c r="R59" s="244"/>
      <c r="S59" s="244"/>
      <c r="T59" s="244"/>
      <c r="U59" s="244"/>
      <c r="V59" s="244"/>
      <c r="W59" s="244"/>
      <c r="X59" s="244"/>
      <c r="Y59" s="244"/>
      <c r="Z59" s="244"/>
      <c r="AA59" s="244"/>
      <c r="AB59" s="244"/>
      <c r="AC59" s="244"/>
      <c r="AD59" s="244"/>
      <c r="AE59" s="244"/>
      <c r="AF59" s="244"/>
      <c r="AG59" s="244"/>
      <c r="AH59" s="244"/>
      <c r="AI59" s="244"/>
      <c r="AJ59" s="244"/>
      <c r="AK59" s="306" t="s">
        <v>523</v>
      </c>
      <c r="AL59" s="307"/>
      <c r="AM59" s="315">
        <v>8850791</v>
      </c>
      <c r="AN59" s="316">
        <v>100888</v>
      </c>
      <c r="AO59" s="317">
        <v>72.099999999999994</v>
      </c>
      <c r="AP59" s="318">
        <v>58465</v>
      </c>
      <c r="AQ59" s="319">
        <v>10.8</v>
      </c>
      <c r="AR59" s="320">
        <v>61.3</v>
      </c>
    </row>
    <row r="60" spans="1:44" ht="13.2" x14ac:dyDescent="0.2">
      <c r="A60" s="248"/>
      <c r="B60" s="244"/>
      <c r="C60" s="244"/>
      <c r="D60" s="244"/>
      <c r="E60" s="244"/>
      <c r="F60" s="244"/>
      <c r="G60" s="244"/>
      <c r="H60" s="244"/>
      <c r="I60" s="244"/>
      <c r="J60" s="244"/>
      <c r="K60" s="244"/>
      <c r="L60" s="244"/>
      <c r="M60" s="244"/>
      <c r="N60" s="244"/>
      <c r="O60" s="244"/>
      <c r="P60" s="244"/>
      <c r="Q60" s="244"/>
      <c r="R60" s="244"/>
      <c r="S60" s="244"/>
      <c r="T60" s="244"/>
      <c r="U60" s="244"/>
      <c r="V60" s="244"/>
      <c r="W60" s="244"/>
      <c r="X60" s="244"/>
      <c r="Y60" s="244"/>
      <c r="Z60" s="244"/>
      <c r="AA60" s="244"/>
      <c r="AB60" s="244"/>
      <c r="AC60" s="244"/>
      <c r="AD60" s="244"/>
      <c r="AE60" s="244"/>
      <c r="AF60" s="244"/>
      <c r="AG60" s="244"/>
      <c r="AH60" s="244"/>
      <c r="AI60" s="244"/>
      <c r="AJ60" s="244"/>
      <c r="AK60" s="321"/>
      <c r="AL60" s="322" t="s">
        <v>519</v>
      </c>
      <c r="AM60" s="323">
        <v>5908921</v>
      </c>
      <c r="AN60" s="324">
        <v>67354</v>
      </c>
      <c r="AO60" s="325">
        <v>111.3</v>
      </c>
      <c r="AP60" s="326">
        <v>34452</v>
      </c>
      <c r="AQ60" s="327">
        <v>19.899999999999999</v>
      </c>
      <c r="AR60" s="328">
        <v>91.4</v>
      </c>
    </row>
    <row r="61" spans="1:44" ht="13.2" x14ac:dyDescent="0.2">
      <c r="A61" s="248"/>
      <c r="B61" s="244"/>
      <c r="C61" s="244"/>
      <c r="D61" s="244"/>
      <c r="E61" s="244"/>
      <c r="F61" s="244"/>
      <c r="G61" s="244"/>
      <c r="H61" s="244"/>
      <c r="I61" s="244"/>
      <c r="J61" s="244"/>
      <c r="K61" s="244"/>
      <c r="L61" s="244"/>
      <c r="M61" s="244"/>
      <c r="N61" s="244"/>
      <c r="O61" s="244"/>
      <c r="P61" s="244"/>
      <c r="Q61" s="244"/>
      <c r="R61" s="244"/>
      <c r="S61" s="244"/>
      <c r="T61" s="244"/>
      <c r="U61" s="244"/>
      <c r="V61" s="244"/>
      <c r="W61" s="244"/>
      <c r="X61" s="244"/>
      <c r="Y61" s="244"/>
      <c r="Z61" s="244"/>
      <c r="AA61" s="244"/>
      <c r="AB61" s="244"/>
      <c r="AC61" s="244"/>
      <c r="AD61" s="244"/>
      <c r="AE61" s="244"/>
      <c r="AF61" s="244"/>
      <c r="AG61" s="244"/>
      <c r="AH61" s="244"/>
      <c r="AI61" s="244"/>
      <c r="AJ61" s="244"/>
      <c r="AK61" s="306" t="s">
        <v>524</v>
      </c>
      <c r="AL61" s="329"/>
      <c r="AM61" s="330">
        <v>5657509</v>
      </c>
      <c r="AN61" s="331">
        <v>63690</v>
      </c>
      <c r="AO61" s="332">
        <v>4.3</v>
      </c>
      <c r="AP61" s="333">
        <v>56661</v>
      </c>
      <c r="AQ61" s="334">
        <v>-0.9</v>
      </c>
      <c r="AR61" s="320">
        <v>5.2</v>
      </c>
    </row>
    <row r="62" spans="1:44" ht="13.2" x14ac:dyDescent="0.2">
      <c r="A62" s="248"/>
      <c r="B62" s="244"/>
      <c r="C62" s="244"/>
      <c r="D62" s="244"/>
      <c r="E62" s="244"/>
      <c r="F62" s="244"/>
      <c r="G62" s="244"/>
      <c r="H62" s="244"/>
      <c r="I62" s="244"/>
      <c r="J62" s="244"/>
      <c r="K62" s="244"/>
      <c r="L62" s="244"/>
      <c r="M62" s="244"/>
      <c r="N62" s="244"/>
      <c r="O62" s="244"/>
      <c r="P62" s="244"/>
      <c r="Q62" s="244"/>
      <c r="R62" s="244"/>
      <c r="S62" s="244"/>
      <c r="T62" s="244"/>
      <c r="U62" s="244"/>
      <c r="V62" s="244"/>
      <c r="W62" s="244"/>
      <c r="X62" s="244"/>
      <c r="Y62" s="244"/>
      <c r="Z62" s="244"/>
      <c r="AA62" s="244"/>
      <c r="AB62" s="244"/>
      <c r="AC62" s="244"/>
      <c r="AD62" s="244"/>
      <c r="AE62" s="244"/>
      <c r="AF62" s="244"/>
      <c r="AG62" s="244"/>
      <c r="AH62" s="244"/>
      <c r="AI62" s="244"/>
      <c r="AJ62" s="244"/>
      <c r="AK62" s="321"/>
      <c r="AL62" s="322" t="s">
        <v>519</v>
      </c>
      <c r="AM62" s="323">
        <v>3244423</v>
      </c>
      <c r="AN62" s="324">
        <v>36567</v>
      </c>
      <c r="AO62" s="325">
        <v>9.9</v>
      </c>
      <c r="AP62" s="326">
        <v>30491</v>
      </c>
      <c r="AQ62" s="327">
        <v>0.3</v>
      </c>
      <c r="AR62" s="328">
        <v>9.6</v>
      </c>
    </row>
    <row r="63" spans="1:44" ht="13.2" x14ac:dyDescent="0.2">
      <c r="A63" s="248"/>
      <c r="B63" s="244"/>
      <c r="C63" s="244"/>
      <c r="D63" s="244"/>
      <c r="E63" s="244"/>
      <c r="F63" s="244"/>
      <c r="G63" s="244"/>
      <c r="H63" s="244"/>
      <c r="I63" s="244"/>
      <c r="J63" s="244"/>
      <c r="K63" s="244"/>
      <c r="L63" s="244"/>
      <c r="M63" s="244"/>
      <c r="N63" s="244"/>
      <c r="O63" s="244"/>
      <c r="P63" s="244"/>
      <c r="Q63" s="244"/>
      <c r="R63" s="244"/>
      <c r="S63" s="244"/>
      <c r="T63" s="244"/>
      <c r="U63" s="244"/>
      <c r="V63" s="244"/>
      <c r="W63" s="244"/>
      <c r="X63" s="244"/>
      <c r="Y63" s="244"/>
      <c r="Z63" s="244"/>
      <c r="AA63" s="244"/>
      <c r="AB63" s="244"/>
      <c r="AC63" s="244"/>
      <c r="AD63" s="244"/>
      <c r="AE63" s="244"/>
      <c r="AF63" s="244"/>
      <c r="AG63" s="244"/>
      <c r="AH63" s="244"/>
      <c r="AI63" s="244"/>
      <c r="AJ63" s="244"/>
      <c r="AK63" s="244"/>
      <c r="AL63" s="244"/>
      <c r="AM63" s="244"/>
      <c r="AN63" s="244"/>
      <c r="AO63" s="244"/>
      <c r="AP63" s="244"/>
      <c r="AQ63" s="244"/>
      <c r="AR63" s="244"/>
    </row>
    <row r="64" spans="1:44" ht="13.2" x14ac:dyDescent="0.2">
      <c r="A64" s="248"/>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row>
    <row r="65" spans="1:46" ht="13.2" x14ac:dyDescent="0.2">
      <c r="A65" s="248"/>
      <c r="B65" s="244"/>
      <c r="C65" s="244"/>
      <c r="D65" s="244"/>
      <c r="E65" s="244"/>
      <c r="F65" s="244"/>
      <c r="G65" s="244"/>
      <c r="H65" s="244"/>
      <c r="I65" s="244"/>
      <c r="J65" s="244"/>
      <c r="K65" s="244"/>
      <c r="L65" s="244"/>
      <c r="M65" s="244"/>
      <c r="N65" s="244"/>
      <c r="O65" s="244"/>
      <c r="P65" s="244"/>
      <c r="Q65" s="244"/>
      <c r="R65" s="244"/>
      <c r="S65" s="244"/>
      <c r="T65" s="244"/>
      <c r="U65" s="244"/>
      <c r="V65" s="244"/>
      <c r="W65" s="244"/>
      <c r="X65" s="244"/>
      <c r="Y65" s="244"/>
      <c r="Z65" s="244"/>
      <c r="AA65" s="244"/>
      <c r="AB65" s="244"/>
      <c r="AC65" s="244"/>
      <c r="AD65" s="244"/>
      <c r="AE65" s="244"/>
      <c r="AF65" s="244"/>
      <c r="AG65" s="244"/>
      <c r="AH65" s="244"/>
      <c r="AI65" s="244"/>
      <c r="AJ65" s="244"/>
      <c r="AK65" s="244"/>
      <c r="AL65" s="244"/>
      <c r="AM65" s="244"/>
      <c r="AN65" s="244"/>
      <c r="AO65" s="244"/>
      <c r="AP65" s="244"/>
      <c r="AQ65" s="244"/>
      <c r="AR65" s="244"/>
    </row>
    <row r="66" spans="1:46" ht="13.2" x14ac:dyDescent="0.2">
      <c r="A66" s="335"/>
      <c r="B66" s="302"/>
      <c r="C66" s="302"/>
      <c r="D66" s="302"/>
      <c r="E66" s="302"/>
      <c r="F66" s="302"/>
      <c r="G66" s="302"/>
      <c r="H66" s="302"/>
      <c r="I66" s="302"/>
      <c r="J66" s="302"/>
      <c r="K66" s="302"/>
      <c r="L66" s="302"/>
      <c r="M66" s="302"/>
      <c r="N66" s="302"/>
      <c r="O66" s="302"/>
      <c r="P66" s="302"/>
      <c r="Q66" s="302"/>
      <c r="R66" s="302"/>
      <c r="S66" s="302"/>
      <c r="T66" s="302"/>
      <c r="U66" s="302"/>
      <c r="V66" s="302"/>
      <c r="W66" s="302"/>
      <c r="X66" s="302"/>
      <c r="Y66" s="302"/>
      <c r="Z66" s="302"/>
      <c r="AA66" s="302"/>
      <c r="AB66" s="302"/>
      <c r="AC66" s="302"/>
      <c r="AD66" s="302"/>
      <c r="AE66" s="302"/>
      <c r="AF66" s="302"/>
      <c r="AG66" s="302"/>
      <c r="AH66" s="302"/>
      <c r="AI66" s="302"/>
      <c r="AJ66" s="302"/>
      <c r="AK66" s="302"/>
      <c r="AL66" s="302"/>
      <c r="AM66" s="302"/>
      <c r="AN66" s="302"/>
      <c r="AO66" s="302"/>
      <c r="AP66" s="302"/>
      <c r="AQ66" s="302"/>
      <c r="AR66" s="302"/>
      <c r="AS66" s="336"/>
    </row>
    <row r="67" spans="1:46" ht="13.5" hidden="1" customHeight="1" x14ac:dyDescent="0.2">
      <c r="AK67" s="244"/>
      <c r="AL67" s="244"/>
      <c r="AM67" s="244"/>
      <c r="AN67" s="244"/>
      <c r="AO67" s="244"/>
      <c r="AP67" s="244"/>
      <c r="AQ67" s="244"/>
      <c r="AR67" s="244"/>
      <c r="AS67" s="244"/>
      <c r="AT67" s="244"/>
    </row>
    <row r="68" spans="1:46" ht="13.5" hidden="1" customHeight="1" x14ac:dyDescent="0.2">
      <c r="AK68" s="244"/>
      <c r="AL68" s="244"/>
      <c r="AM68" s="244"/>
      <c r="AN68" s="244"/>
      <c r="AO68" s="244"/>
      <c r="AP68" s="244"/>
      <c r="AQ68" s="244"/>
      <c r="AR68" s="244"/>
    </row>
    <row r="69" spans="1:46" ht="13.5" hidden="1" customHeight="1" x14ac:dyDescent="0.2">
      <c r="AK69" s="244"/>
      <c r="AL69" s="244"/>
      <c r="AM69" s="244"/>
      <c r="AN69" s="244"/>
      <c r="AO69" s="244"/>
      <c r="AP69" s="244"/>
      <c r="AQ69" s="244"/>
      <c r="AR69" s="244"/>
    </row>
    <row r="70" spans="1:46" ht="13.2" hidden="1" x14ac:dyDescent="0.2">
      <c r="AK70" s="244"/>
      <c r="AL70" s="244"/>
      <c r="AM70" s="244"/>
      <c r="AN70" s="244"/>
      <c r="AO70" s="244"/>
      <c r="AP70" s="244"/>
      <c r="AQ70" s="244"/>
      <c r="AR70" s="244"/>
    </row>
    <row r="71" spans="1:46" ht="13.2" hidden="1" x14ac:dyDescent="0.2">
      <c r="AK71" s="244"/>
      <c r="AL71" s="244"/>
      <c r="AM71" s="244"/>
      <c r="AN71" s="244"/>
      <c r="AO71" s="244"/>
      <c r="AP71" s="244"/>
      <c r="AQ71" s="244"/>
      <c r="AR71" s="244"/>
    </row>
    <row r="72" spans="1:46" ht="13.2" hidden="1" x14ac:dyDescent="0.2">
      <c r="AK72" s="244"/>
      <c r="AL72" s="244"/>
      <c r="AM72" s="244"/>
      <c r="AN72" s="244"/>
      <c r="AO72" s="244"/>
      <c r="AP72" s="244"/>
      <c r="AQ72" s="244"/>
      <c r="AR72" s="244"/>
    </row>
    <row r="73" spans="1:46" ht="13.2" hidden="1" x14ac:dyDescent="0.2">
      <c r="AK73" s="244"/>
      <c r="AL73" s="244"/>
      <c r="AM73" s="244"/>
      <c r="AN73" s="244"/>
      <c r="AO73" s="244"/>
      <c r="AP73" s="244"/>
      <c r="AQ73" s="244"/>
      <c r="AR73" s="244"/>
    </row>
  </sheetData>
  <sheetProtection algorithmName="SHA-512" hashValue="sXwMsUBVYlFfJ3IeHr8Ge2whcipYS9fhoFNM8E3fpiKEQjiyTCMA0FAk0gocEX61zHPgAeqbtr5B+h4aLAZxfg==" saltValue="5B2rpx6yauDkR6g++Oq++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8" zoomScale="115" zoomScaleNormal="115" zoomScaleSheetLayoutView="55" workbookViewId="0">
      <selection activeCell="B1" sqref="B1"/>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0" spans="125:125" ht="13.5" hidden="1" customHeight="1" x14ac:dyDescent="0.2"/>
    <row r="121" spans="125:125" ht="13.5" hidden="1" customHeight="1" x14ac:dyDescent="0.2">
      <c r="DU121" s="241"/>
    </row>
  </sheetData>
  <sheetProtection algorithmName="SHA-512" hashValue="MyesSDe4RzZTxuARY6H9zKQ7B7ZvdrndarcqItjQsHm+qYT0cC7xc7BqZSKJW9ZQSe6eP/hk/E87g3wR9CR2AQ==" saltValue="C16BvaartChCBt4mh/+j6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iLIjKvbLb4EfoNbL/5maGZ3tPBNmuUXWukKn6T7nUtnaWgl3EjWMJx0Nz5/nD2PHldchtNZa75pbVAPiX47OuQ==" saltValue="mSinpCkxqu5lAYzwbpIE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11.24</v>
      </c>
      <c r="G47" s="12">
        <v>13.52</v>
      </c>
      <c r="H47" s="12">
        <v>14.92</v>
      </c>
      <c r="I47" s="12">
        <v>16.350000000000001</v>
      </c>
      <c r="J47" s="13">
        <v>13.91</v>
      </c>
    </row>
    <row r="48" spans="2:10" ht="57.75" customHeight="1" x14ac:dyDescent="0.2">
      <c r="B48" s="14"/>
      <c r="C48" s="1141" t="s">
        <v>4</v>
      </c>
      <c r="D48" s="1141"/>
      <c r="E48" s="1142"/>
      <c r="F48" s="15">
        <v>6.37</v>
      </c>
      <c r="G48" s="16">
        <v>9.33</v>
      </c>
      <c r="H48" s="16">
        <v>9.3800000000000008</v>
      </c>
      <c r="I48" s="16">
        <v>7.87</v>
      </c>
      <c r="J48" s="17">
        <v>5.89</v>
      </c>
    </row>
    <row r="49" spans="2:10" ht="57.75" customHeight="1" thickBot="1" x14ac:dyDescent="0.25">
      <c r="B49" s="18"/>
      <c r="C49" s="1143" t="s">
        <v>5</v>
      </c>
      <c r="D49" s="1143"/>
      <c r="E49" s="1144"/>
      <c r="F49" s="19">
        <v>0.63</v>
      </c>
      <c r="G49" s="20">
        <v>5.86</v>
      </c>
      <c r="H49" s="20">
        <v>0.83</v>
      </c>
      <c r="I49" s="20">
        <v>0.03</v>
      </c>
      <c r="J49" s="21" t="s">
        <v>531</v>
      </c>
    </row>
    <row r="50" spans="2:10" ht="13.2" x14ac:dyDescent="0.2"/>
  </sheetData>
  <sheetProtection algorithmName="SHA-512" hashValue="SiiU/cXBffIQ+O62Dziz/XB/yLNUXcu3Pwpfsao77um0IfD1ETkZiH3JhveisufDxosnrfz5uqvSUg6jXF7z+g==" saltValue="Jf5KZ+akge3cdl3L394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國吉　成美</cp:lastModifiedBy>
  <cp:lastPrinted>2026-03-23T04:49:46Z</cp:lastPrinted>
  <dcterms:created xsi:type="dcterms:W3CDTF">2026-02-23T07:26:27Z</dcterms:created>
  <dcterms:modified xsi:type="dcterms:W3CDTF">2026-03-24T09:10:33Z</dcterms:modified>
  <cp:category/>
</cp:coreProperties>
</file>