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B3181F47-C5B8-40FC-AD14-497B8D136DCF}" xr6:coauthVersionLast="47" xr6:coauthVersionMax="47" xr10:uidLastSave="{00000000-0000-0000-0000-000000000000}"/>
  <bookViews>
    <workbookView xWindow="3210" yWindow="60" windowWidth="19320" windowHeight="15420" xr2:uid="{00000000-000D-0000-FFFF-FFFF00000000}"/>
  </bookViews>
  <sheets>
    <sheet name="097" sheetId="7" r:id="rId1"/>
    <sheet name="098" sheetId="8" r:id="rId2"/>
    <sheet name="099" sheetId="3" r:id="rId3"/>
    <sheet name="100-1" sheetId="4" r:id="rId4"/>
    <sheet name="100-2"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ill" localSheetId="0" hidden="1">'[1]310'!$E$3:$W$3</definedName>
    <definedName name="_Fill" localSheetId="1" hidden="1">'[1]310'!$E$3:$W$3</definedName>
    <definedName name="_Fill" localSheetId="2" hidden="1">'[2]228'!$C$5:$AC$5</definedName>
    <definedName name="_Fill" hidden="1">'[3]124'!#REF!</definedName>
    <definedName name="_Key1" localSheetId="2" hidden="1">'[4]261'!$BC$195:$BC$264</definedName>
    <definedName name="_Key1" hidden="1">'[5]261'!$BC$195:$BC$264</definedName>
    <definedName name="_Key2" localSheetId="2" hidden="1">'[4]261'!$BE$195:$BE$264</definedName>
    <definedName name="_Key2" hidden="1">'[5]261'!$BE$195:$BE$264</definedName>
    <definedName name="_Order1" hidden="1">1</definedName>
    <definedName name="_Order2" hidden="1">255</definedName>
    <definedName name="_Sort" localSheetId="2" hidden="1">'[4]261'!$BA$194:$BT$264</definedName>
    <definedName name="_Sort" hidden="1">'[5]261'!$BA$194:$BT$264</definedName>
    <definedName name="Ⅰ期" localSheetId="0">'[6]4半原指数'!$C$4:$V$50</definedName>
    <definedName name="Ⅰ期" localSheetId="1">'[6]4半原指数'!$C$4:$V$50</definedName>
    <definedName name="Ⅰ期" localSheetId="2">'[7]4半原指数'!$C$4:$V$50</definedName>
    <definedName name="Ⅰ期">'[8]4半原指数'!$C$4:$V$50</definedName>
    <definedName name="BASE" localSheetId="0">'[9]243'!$B$5:$B$57</definedName>
    <definedName name="BASE" localSheetId="1">'[9]243'!$B$5:$B$57</definedName>
    <definedName name="BASE" localSheetId="2">'[10]243'!$B$5:$B$57</definedName>
    <definedName name="BASE">'[11]243'!$B$5:$B$57</definedName>
    <definedName name="_xlnm.Print_Area" localSheetId="0">'097'!$A$1:$J$26</definedName>
    <definedName name="_xlnm.Print_Area" localSheetId="1">'098'!$A$1:$M$27</definedName>
    <definedName name="_xlnm.Print_Area" localSheetId="2">'099'!$B$1:$AF$37</definedName>
    <definedName name="_xlnm.Print_Area" localSheetId="3">'100-1'!$A$1:$K$30</definedName>
    <definedName name="_xlnm.Print_Area" localSheetId="4">'100-2'!$A$1:$L$38</definedName>
    <definedName name="_xlnm.Print_Area">[12]総計!$A$1:$H$68</definedName>
    <definedName name="print_title" localSheetId="0">#REF!</definedName>
    <definedName name="print_title">#REF!</definedName>
    <definedName name="ｓｓｓ" localSheetId="0" hidden="1">'[13]179'!$H$4:$H$21</definedName>
    <definedName name="ｓｓｓ" localSheetId="1" hidden="1">'[13]179'!$H$4:$H$21</definedName>
    <definedName name="ｓｓｓ" localSheetId="2" hidden="1">'[14]179'!$H$4:$H$21</definedName>
    <definedName name="ｓｓｓ" hidden="1">'[15]179'!$H$4:$H$21</definedName>
    <definedName name="ssss" hidden="1">'[16]235'!$F$6:$AF$6</definedName>
    <definedName name="ssssssssss" hidden="1">'[17]138'!$B$6:$R$6</definedName>
    <definedName name="ssssssssssssss" hidden="1">'[18]179'!$H$4:$H$21</definedName>
    <definedName name="ふぇ" localSheetId="0" hidden="1">'[19]138'!$B$6:$R$6</definedName>
    <definedName name="ふぇ" localSheetId="1" hidden="1">'[19]138'!$B$6:$R$6</definedName>
    <definedName name="ふぇ" localSheetId="2" hidden="1">'[20]138'!$B$6:$R$6</definedName>
    <definedName name="ふぇ" hidden="1">'[21]138'!$B$6:$R$6</definedName>
    <definedName name="記入済み" hidden="1">'[22]228'!$C$5:$AC$5</definedName>
    <definedName name="変更" localSheetId="0"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7" l="1"/>
  <c r="D10" i="7"/>
  <c r="L20" i="7"/>
  <c r="M20" i="7"/>
  <c r="M19" i="7"/>
  <c r="M7" i="7"/>
  <c r="M8" i="7"/>
  <c r="L8" i="7"/>
  <c r="L10" i="7"/>
  <c r="N8" i="7"/>
  <c r="F11" i="8"/>
  <c r="Q18" i="5"/>
  <c r="Q19" i="5"/>
  <c r="Q20" i="5"/>
  <c r="Q21" i="5"/>
  <c r="Q22" i="5"/>
  <c r="Q23" i="5"/>
  <c r="Q24" i="5"/>
  <c r="Q25" i="5"/>
  <c r="Q26" i="5"/>
  <c r="Q27" i="5"/>
  <c r="Q28" i="5"/>
  <c r="Q29" i="5"/>
  <c r="Q30" i="5"/>
  <c r="Q31" i="5"/>
  <c r="Q7" i="5"/>
  <c r="Q8" i="5"/>
  <c r="Q9" i="5"/>
  <c r="Q10" i="5"/>
  <c r="Q11" i="5"/>
  <c r="Q12" i="5"/>
  <c r="Q13" i="5"/>
  <c r="Q14" i="5"/>
  <c r="Q15" i="5"/>
  <c r="Q16" i="5"/>
  <c r="Q17" i="5"/>
  <c r="Q6" i="5"/>
  <c r="O7" i="5"/>
  <c r="O8" i="5"/>
  <c r="O9" i="5"/>
  <c r="O10" i="5"/>
  <c r="O11" i="5"/>
  <c r="O12" i="5"/>
  <c r="O13" i="5"/>
  <c r="O14" i="5"/>
  <c r="O15" i="5"/>
  <c r="O16" i="5"/>
  <c r="O17" i="5"/>
  <c r="O18" i="5"/>
  <c r="O19" i="5"/>
  <c r="O20" i="5"/>
  <c r="O21" i="5"/>
  <c r="O22" i="5"/>
  <c r="O23" i="5"/>
  <c r="O24" i="5"/>
  <c r="O25" i="5"/>
  <c r="O26" i="5"/>
  <c r="O27" i="5"/>
  <c r="O28" i="5"/>
  <c r="O29" i="5"/>
  <c r="O30" i="5"/>
  <c r="O31" i="5"/>
  <c r="O6" i="5"/>
  <c r="J11" i="8"/>
  <c r="H11" i="8"/>
  <c r="K11" i="8"/>
  <c r="L11" i="8"/>
  <c r="L9" i="7"/>
  <c r="M9" i="7" s="1"/>
  <c r="L22" i="7"/>
  <c r="M22" i="7" s="1"/>
  <c r="D11" i="8"/>
  <c r="R8" i="8"/>
  <c r="S8" i="8" s="1"/>
  <c r="R9" i="8"/>
  <c r="S9" i="8" s="1"/>
  <c r="R10" i="8"/>
  <c r="S10" i="8" s="1"/>
  <c r="R12" i="8"/>
  <c r="S12" i="8" s="1"/>
  <c r="R13" i="8"/>
  <c r="S13" i="8" s="1"/>
  <c r="R14" i="8"/>
  <c r="S14" i="8" s="1"/>
  <c r="R15" i="8"/>
  <c r="S15" i="8" s="1"/>
  <c r="R16" i="8"/>
  <c r="S16" i="8" s="1"/>
  <c r="R17" i="8"/>
  <c r="S17" i="8" s="1"/>
  <c r="R18" i="8"/>
  <c r="S18" i="8" s="1"/>
  <c r="R19" i="8"/>
  <c r="S19" i="8" s="1"/>
  <c r="R20" i="8"/>
  <c r="S20" i="8" s="1"/>
  <c r="R21" i="8"/>
  <c r="S21" i="8" s="1"/>
  <c r="R22" i="8"/>
  <c r="S22" i="8" s="1"/>
  <c r="R23" i="8"/>
  <c r="S23" i="8" s="1"/>
  <c r="R7" i="8"/>
  <c r="S7" i="8" s="1"/>
  <c r="P7" i="8"/>
  <c r="Q7" i="8" s="1"/>
  <c r="P8" i="8"/>
  <c r="Q8" i="8" s="1"/>
  <c r="P9" i="8"/>
  <c r="Q9" i="8" s="1"/>
  <c r="P10" i="8"/>
  <c r="Q10" i="8" s="1"/>
  <c r="P12" i="8"/>
  <c r="Q12" i="8" s="1"/>
  <c r="P13" i="8"/>
  <c r="Q13" i="8" s="1"/>
  <c r="P14" i="8"/>
  <c r="Q14" i="8" s="1"/>
  <c r="P15" i="8"/>
  <c r="Q15" i="8" s="1"/>
  <c r="P16" i="8"/>
  <c r="Q16" i="8" s="1"/>
  <c r="P17" i="8"/>
  <c r="Q17" i="8" s="1"/>
  <c r="P18" i="8"/>
  <c r="Q18" i="8" s="1"/>
  <c r="P19" i="8"/>
  <c r="Q19" i="8" s="1"/>
  <c r="P20" i="8"/>
  <c r="Q20" i="8" s="1"/>
  <c r="P21" i="8"/>
  <c r="Q21" i="8" s="1"/>
  <c r="P22" i="8"/>
  <c r="Q22" i="8" s="1"/>
  <c r="P23" i="8"/>
  <c r="Q23" i="8" s="1"/>
  <c r="R11" i="8" l="1"/>
  <c r="S11" i="8" s="1"/>
  <c r="P11" i="8"/>
  <c r="Q11" i="8" s="1"/>
  <c r="E10" i="7"/>
  <c r="F10" i="7"/>
  <c r="G10" i="7"/>
  <c r="H10" i="7"/>
  <c r="I10" i="7"/>
  <c r="L6" i="7" l="1"/>
  <c r="M6" i="7" s="1"/>
  <c r="N6" i="7"/>
  <c r="O6" i="7" s="1"/>
  <c r="N7" i="7"/>
  <c r="O7" i="7" s="1"/>
  <c r="O8" i="7"/>
  <c r="N9" i="7"/>
  <c r="O9" i="7" s="1"/>
  <c r="N10" i="7"/>
  <c r="O10" i="7" s="1"/>
  <c r="N12" i="7"/>
  <c r="O12" i="7" s="1"/>
  <c r="N13" i="7"/>
  <c r="O13" i="7" s="1"/>
  <c r="N14" i="7"/>
  <c r="O14" i="7" s="1"/>
  <c r="N15" i="7"/>
  <c r="O15" i="7" s="1"/>
  <c r="N16" i="7"/>
  <c r="O16" i="7" s="1"/>
  <c r="N17" i="7"/>
  <c r="O17" i="7" s="1"/>
  <c r="N18" i="7"/>
  <c r="O18" i="7" s="1"/>
  <c r="N19" i="7"/>
  <c r="O19" i="7" s="1"/>
  <c r="N20" i="7"/>
  <c r="O20" i="7" s="1"/>
  <c r="N21" i="7"/>
  <c r="O21" i="7" s="1"/>
  <c r="N22" i="7"/>
  <c r="O22" i="7" s="1"/>
  <c r="N11" i="7"/>
  <c r="O11" i="7" s="1"/>
  <c r="L7" i="7"/>
  <c r="L12" i="7"/>
  <c r="M12" i="7" s="1"/>
  <c r="L13" i="7"/>
  <c r="M13" i="7" s="1"/>
  <c r="L14" i="7"/>
  <c r="M14" i="7" s="1"/>
  <c r="L15" i="7"/>
  <c r="M15" i="7" s="1"/>
  <c r="L16" i="7"/>
  <c r="M16" i="7" s="1"/>
  <c r="L17" i="7"/>
  <c r="M17" i="7" s="1"/>
  <c r="L18" i="7"/>
  <c r="M18" i="7" s="1"/>
  <c r="L19" i="7"/>
  <c r="L21" i="7"/>
  <c r="M21" i="7" s="1"/>
  <c r="L11" i="7"/>
  <c r="M11" i="7" s="1"/>
</calcChain>
</file>

<file path=xl/sharedStrings.xml><?xml version="1.0" encoding="utf-8"?>
<sst xmlns="http://schemas.openxmlformats.org/spreadsheetml/2006/main" count="304" uniqueCount="172">
  <si>
    <t>近江八幡市</t>
  </si>
  <si>
    <t>人　口</t>
  </si>
  <si>
    <t>上水道</t>
  </si>
  <si>
    <t>簡易水道</t>
  </si>
  <si>
    <t xml:space="preserve">     専      用</t>
    <phoneticPr fontId="9"/>
  </si>
  <si>
    <t>　 水      道</t>
    <phoneticPr fontId="9"/>
  </si>
  <si>
    <t>合　　   計</t>
  </si>
  <si>
    <t>自己水源のみによるもの</t>
  </si>
  <si>
    <t>左記以外のもの</t>
  </si>
  <si>
    <t>普及率</t>
  </si>
  <si>
    <t>箇所数</t>
  </si>
  <si>
    <t>計画給水
人    口</t>
  </si>
  <si>
    <t>現在給水
人    口</t>
  </si>
  <si>
    <t>確 認 時
給水人口</t>
  </si>
  <si>
    <t>現在給水
人    口</t>
    <phoneticPr fontId="9"/>
  </si>
  <si>
    <t>（％）</t>
  </si>
  <si>
    <t>市計</t>
  </si>
  <si>
    <t>大津市</t>
  </si>
  <si>
    <t>彦根市</t>
  </si>
  <si>
    <t>長浜市</t>
  </si>
  <si>
    <t>草津市</t>
  </si>
  <si>
    <t>守山市</t>
  </si>
  <si>
    <t>栗東市</t>
    <rPh sb="0" eb="3">
      <t>リットウシ</t>
    </rPh>
    <phoneticPr fontId="9"/>
  </si>
  <si>
    <t>甲賀市</t>
    <rPh sb="0" eb="2">
      <t>コウガ</t>
    </rPh>
    <rPh sb="2" eb="3">
      <t>シ</t>
    </rPh>
    <phoneticPr fontId="9"/>
  </si>
  <si>
    <t>野洲市</t>
    <rPh sb="0" eb="3">
      <t>ヤスシ</t>
    </rPh>
    <phoneticPr fontId="9"/>
  </si>
  <si>
    <t>湖南市</t>
    <rPh sb="0" eb="2">
      <t>コナン</t>
    </rPh>
    <rPh sb="2" eb="3">
      <t>シ</t>
    </rPh>
    <phoneticPr fontId="9"/>
  </si>
  <si>
    <t>高島市</t>
    <rPh sb="0" eb="2">
      <t>タカシマ</t>
    </rPh>
    <rPh sb="2" eb="3">
      <t>シ</t>
    </rPh>
    <phoneticPr fontId="9"/>
  </si>
  <si>
    <t>東近江市</t>
    <rPh sb="0" eb="1">
      <t>ヒガシ</t>
    </rPh>
    <rPh sb="1" eb="4">
      <t>オウミシ</t>
    </rPh>
    <phoneticPr fontId="9"/>
  </si>
  <si>
    <t>米原市</t>
    <rPh sb="0" eb="2">
      <t>マイバラ</t>
    </rPh>
    <rPh sb="2" eb="3">
      <t>シ</t>
    </rPh>
    <phoneticPr fontId="9"/>
  </si>
  <si>
    <t>町計</t>
    <phoneticPr fontId="9"/>
  </si>
  <si>
    <t>日野町</t>
  </si>
  <si>
    <t>竜王町</t>
  </si>
  <si>
    <t>愛荘町</t>
  </si>
  <si>
    <t>豊郷町</t>
  </si>
  <si>
    <t>甲良町</t>
  </si>
  <si>
    <t>多賀町</t>
  </si>
  <si>
    <t>栗東市</t>
  </si>
  <si>
    <t>甲賀市</t>
  </si>
  <si>
    <t>野洲市</t>
  </si>
  <si>
    <t>湖南市</t>
  </si>
  <si>
    <t>高島市</t>
  </si>
  <si>
    <t>東近江市</t>
  </si>
  <si>
    <t>米原市</t>
  </si>
  <si>
    <t>町計</t>
  </si>
  <si>
    <t>事業主体</t>
  </si>
  <si>
    <t>事　業　名</t>
  </si>
  <si>
    <t>計画処理</t>
  </si>
  <si>
    <t>処理区域</t>
    <rPh sb="0" eb="3">
      <t>ショリク</t>
    </rPh>
    <rPh sb="3" eb="4">
      <t>イキ</t>
    </rPh>
    <phoneticPr fontId="9"/>
  </si>
  <si>
    <t>行政区域
内人口(A)</t>
    <rPh sb="0" eb="2">
      <t>ギョウセイ</t>
    </rPh>
    <rPh sb="2" eb="4">
      <t>クイキ</t>
    </rPh>
    <rPh sb="5" eb="6">
      <t>ナイ</t>
    </rPh>
    <rPh sb="6" eb="8">
      <t>ジンコウ</t>
    </rPh>
    <phoneticPr fontId="21"/>
  </si>
  <si>
    <t>処理区域
内人口(B)</t>
    <rPh sb="0" eb="2">
      <t>ショリ</t>
    </rPh>
    <rPh sb="2" eb="4">
      <t>クイキ</t>
    </rPh>
    <rPh sb="5" eb="6">
      <t>ウチ</t>
    </rPh>
    <rPh sb="6" eb="8">
      <t>ジンコウ</t>
    </rPh>
    <phoneticPr fontId="21"/>
  </si>
  <si>
    <t>区域面積</t>
    <rPh sb="0" eb="2">
      <t>クイキ</t>
    </rPh>
    <phoneticPr fontId="9"/>
  </si>
  <si>
    <t>人    口</t>
  </si>
  <si>
    <t>計  画</t>
  </si>
  <si>
    <t>施工済</t>
  </si>
  <si>
    <t>計画集水</t>
  </si>
  <si>
    <t>進 捗 率</t>
  </si>
  <si>
    <t>面    積</t>
  </si>
  <si>
    <t>計    画</t>
  </si>
  <si>
    <t>施　工  済</t>
  </si>
  <si>
    <t>事 業 主 体</t>
  </si>
  <si>
    <t>計画処理</t>
    <rPh sb="2" eb="4">
      <t>ショリ</t>
    </rPh>
    <phoneticPr fontId="9"/>
  </si>
  <si>
    <t>整 備 済</t>
  </si>
  <si>
    <t>行政人口(A)</t>
  </si>
  <si>
    <t>処理人口(B)</t>
  </si>
  <si>
    <t xml:space="preserve"> (B)/(A)</t>
  </si>
  <si>
    <t>県　　計</t>
  </si>
  <si>
    <t>公共下水道・特定環境保全公共下水道</t>
  </si>
  <si>
    <t>特定環境保全公共下水道</t>
  </si>
  <si>
    <t>　　　３．自己水源のみ以外の専用水道は他の水道から受水しているため、合計欄の人口には含まれていません。</t>
    <rPh sb="5" eb="7">
      <t>ジコ</t>
    </rPh>
    <rPh sb="7" eb="9">
      <t>スイゲン</t>
    </rPh>
    <rPh sb="11" eb="13">
      <t>イガイ</t>
    </rPh>
    <rPh sb="14" eb="16">
      <t>センヨウ</t>
    </rPh>
    <rPh sb="16" eb="18">
      <t>スイドウ</t>
    </rPh>
    <rPh sb="19" eb="20">
      <t>タ</t>
    </rPh>
    <rPh sb="21" eb="23">
      <t>スイドウ</t>
    </rPh>
    <rPh sb="25" eb="27">
      <t>ジュスイ</t>
    </rPh>
    <rPh sb="34" eb="36">
      <t>ゴウケイ</t>
    </rPh>
    <rPh sb="36" eb="37">
      <t>ラン</t>
    </rPh>
    <rPh sb="38" eb="40">
      <t>ジンコウ</t>
    </rPh>
    <rPh sb="42" eb="43">
      <t>フク</t>
    </rPh>
    <phoneticPr fontId="9"/>
  </si>
  <si>
    <t>公共下水道</t>
  </si>
  <si>
    <t xml:space="preserve"> 各年度3月31日現在</t>
    <rPh sb="1" eb="3">
      <t>カクネン</t>
    </rPh>
    <rPh sb="3" eb="4">
      <t>ド</t>
    </rPh>
    <rPh sb="5" eb="6">
      <t>ガツ</t>
    </rPh>
    <rPh sb="8" eb="9">
      <t>ニチ</t>
    </rPh>
    <rPh sb="9" eb="11">
      <t>ゲンザイ</t>
    </rPh>
    <phoneticPr fontId="9"/>
  </si>
  <si>
    <t>　　　２．（　）は、独自の水源からの給水ではなく、他の上水道から受水している上水道箇所数を示しています。</t>
    <phoneticPr fontId="9"/>
  </si>
  <si>
    <t>　資料　県生活衛生課「水道統計調査」　　　　　　　　　　　　　　　　　　　　　　　　　　　　　　　</t>
    <rPh sb="4" eb="5">
      <t>ケン</t>
    </rPh>
    <rPh sb="5" eb="7">
      <t>セイカツ</t>
    </rPh>
    <rPh sb="7" eb="9">
      <t>エイセイ</t>
    </rPh>
    <rPh sb="9" eb="10">
      <t>カ</t>
    </rPh>
    <rPh sb="11" eb="13">
      <t>スイドウ</t>
    </rPh>
    <rPh sb="13" eb="15">
      <t>トウケイ</t>
    </rPh>
    <rPh sb="15" eb="17">
      <t>チョウサ</t>
    </rPh>
    <phoneticPr fontId="9"/>
  </si>
  <si>
    <t>-</t>
  </si>
  <si>
    <t>　注　１．人口は市町の報告によります。</t>
    <phoneticPr fontId="9"/>
  </si>
  <si>
    <t>普及率
(B)/(A)</t>
  </si>
  <si>
    <t>(沖島特定環境保全公共下水道)</t>
  </si>
  <si>
    <t>(大津単独公共下水道)</t>
  </si>
  <si>
    <t>下　 水　 道</t>
    <phoneticPr fontId="9"/>
  </si>
  <si>
    <t>【流域下水道】</t>
    <phoneticPr fontId="9"/>
  </si>
  <si>
    <t xml:space="preserve">管 渠 延 長 </t>
    <phoneticPr fontId="16"/>
  </si>
  <si>
    <t>面　　積</t>
    <phoneticPr fontId="9"/>
  </si>
  <si>
    <t>【都市下水路】</t>
    <phoneticPr fontId="9"/>
  </si>
  <si>
    <t>下 水 路 延 長</t>
    <phoneticPr fontId="16"/>
  </si>
  <si>
    <t>　　普　 及 　状　 況</t>
    <phoneticPr fontId="16"/>
  </si>
  <si>
    <t>【公共下水道】</t>
    <phoneticPr fontId="9"/>
  </si>
  <si>
    <t>(単位　面積:ha　人口:人　比率:％　管渠(きょ)延長:km　下水路延長:m)</t>
    <rPh sb="1" eb="3">
      <t>タンイ</t>
    </rPh>
    <rPh sb="4" eb="6">
      <t>メンセキ</t>
    </rPh>
    <rPh sb="10" eb="12">
      <t>ジンコウ</t>
    </rPh>
    <rPh sb="13" eb="14">
      <t>ニン</t>
    </rPh>
    <rPh sb="15" eb="17">
      <t>ヒリツ</t>
    </rPh>
    <rPh sb="20" eb="22">
      <t>カンキョ</t>
    </rPh>
    <rPh sb="26" eb="28">
      <t>エンチョウ</t>
    </rPh>
    <rPh sb="32" eb="34">
      <t>ゲスイ</t>
    </rPh>
    <rPh sb="34" eb="35">
      <t>ロ</t>
    </rPh>
    <rPh sb="35" eb="37">
      <t>エンチョウ</t>
    </rPh>
    <phoneticPr fontId="16"/>
  </si>
  <si>
    <t>事　　業　　名</t>
    <phoneticPr fontId="16"/>
  </si>
  <si>
    <t>滋賀県</t>
  </si>
  <si>
    <t>　琵琶湖流域下水道</t>
  </si>
  <si>
    <t>　　湖南中部処理区</t>
  </si>
  <si>
    <t>　　湖西処理区</t>
  </si>
  <si>
    <t>　　東北部処理区</t>
  </si>
  <si>
    <t>　　高島処理区</t>
  </si>
  <si>
    <t>　広野</t>
  </si>
  <si>
    <t>　長野</t>
  </si>
  <si>
    <t>　北部</t>
  </si>
  <si>
    <t>　村井</t>
  </si>
  <si>
    <t>　上野田</t>
  </si>
  <si>
    <t>　注　１．計画とは、下水道法に基づき県が定めた事業計画を指します。</t>
  </si>
  <si>
    <t>　　　２．計画処理人口は観光人口を含みません。</t>
  </si>
  <si>
    <t>　　　３．管渠（きょ）延長には、放流渠（きょ）を除外しています。</t>
  </si>
  <si>
    <t>(藤尾単独公共下水道)</t>
  </si>
  <si>
    <t>(土山単独公共下水道)</t>
  </si>
  <si>
    <t>(信楽単独公共下水道)</t>
  </si>
  <si>
    <t>(朽木特定環境保全公共下水道)</t>
  </si>
  <si>
    <t>水力</t>
    <rPh sb="0" eb="2">
      <t>スイリョク</t>
    </rPh>
    <phoneticPr fontId="16"/>
  </si>
  <si>
    <t>火力</t>
    <rPh sb="0" eb="2">
      <t>カリョク</t>
    </rPh>
    <phoneticPr fontId="16"/>
  </si>
  <si>
    <t>新エネルギー等</t>
    <rPh sb="0" eb="1">
      <t>シン</t>
    </rPh>
    <rPh sb="6" eb="7">
      <t>トウ</t>
    </rPh>
    <phoneticPr fontId="16"/>
  </si>
  <si>
    <t>太陽光</t>
    <rPh sb="0" eb="3">
      <t>タイヨウコウ</t>
    </rPh>
    <phoneticPr fontId="9"/>
  </si>
  <si>
    <t>バイオマス</t>
    <phoneticPr fontId="9"/>
  </si>
  <si>
    <t>令和２年度　F.Y.2020</t>
    <rPh sb="0" eb="2">
      <t>レイワ</t>
    </rPh>
    <rPh sb="4" eb="5">
      <t>ド</t>
    </rPh>
    <phoneticPr fontId="24"/>
  </si>
  <si>
    <t>-</t>
    <phoneticPr fontId="9"/>
  </si>
  <si>
    <t>５月</t>
  </si>
  <si>
    <t>６月</t>
  </si>
  <si>
    <t>７月</t>
  </si>
  <si>
    <t>８月</t>
  </si>
  <si>
    <t>９月</t>
  </si>
  <si>
    <t>１月</t>
  </si>
  <si>
    <t>２月</t>
  </si>
  <si>
    <t>３月</t>
  </si>
  <si>
    <t>　　　記載する電力量のうち、バイオマスに係る電力量を〔 〕を付して再掲しています。</t>
    <phoneticPr fontId="9"/>
  </si>
  <si>
    <t>特別高圧</t>
    <rPh sb="0" eb="2">
      <t>トクベツ</t>
    </rPh>
    <rPh sb="2" eb="4">
      <t>コウアツ</t>
    </rPh>
    <phoneticPr fontId="9"/>
  </si>
  <si>
    <t>高圧</t>
    <rPh sb="0" eb="2">
      <t>コウアツ</t>
    </rPh>
    <phoneticPr fontId="9"/>
  </si>
  <si>
    <t>低圧</t>
    <rPh sb="0" eb="2">
      <t>テイアツ</t>
    </rPh>
    <phoneticPr fontId="9"/>
  </si>
  <si>
    <t>令和３年度　F.Y.2021</t>
    <rPh sb="0" eb="2">
      <t>レイワ</t>
    </rPh>
    <rPh sb="4" eb="5">
      <t>ド</t>
    </rPh>
    <phoneticPr fontId="24"/>
  </si>
  <si>
    <t>〔73〕</t>
  </si>
  <si>
    <t>合計</t>
    <rPh sb="0" eb="2">
      <t>ゴウケイ</t>
    </rPh>
    <phoneticPr fontId="16"/>
  </si>
  <si>
    <t>合計</t>
    <rPh sb="0" eb="2">
      <t>ゴウケイ</t>
    </rPh>
    <phoneticPr fontId="9"/>
  </si>
  <si>
    <t>（単位：千kWh）</t>
    <rPh sb="4" eb="5">
      <t>セン</t>
    </rPh>
    <phoneticPr fontId="9"/>
  </si>
  <si>
    <t>10月</t>
  </si>
  <si>
    <t>11月</t>
  </si>
  <si>
    <t>12月</t>
  </si>
  <si>
    <t>４月</t>
  </si>
  <si>
    <t>　注　バイオマスの欄には、専らまたは主として使用する燃料がバイオマスの場合には、火力発電所の欄に</t>
    <rPh sb="1" eb="2">
      <t>チュウ</t>
    </rPh>
    <phoneticPr fontId="16"/>
  </si>
  <si>
    <t>　資料　経済産業省 資源エネルギー庁「電力調査統計」</t>
    <rPh sb="4" eb="9">
      <t>ケイザイサンギョウショウ</t>
    </rPh>
    <rPh sb="10" eb="12">
      <t>シゲン</t>
    </rPh>
    <rPh sb="17" eb="18">
      <t>チョウ</t>
    </rPh>
    <rPh sb="19" eb="21">
      <t>デンリョク</t>
    </rPh>
    <rPh sb="21" eb="23">
      <t>チョウサ</t>
    </rPh>
    <rPh sb="23" eb="25">
      <t>トウケイ</t>
    </rPh>
    <phoneticPr fontId="16"/>
  </si>
  <si>
    <t>電力需要量</t>
    <rPh sb="0" eb="2">
      <t>デンリョク</t>
    </rPh>
    <rPh sb="2" eb="4">
      <t>ジュヨウ</t>
    </rPh>
    <rPh sb="4" eb="5">
      <t>リョウ</t>
    </rPh>
    <phoneticPr fontId="16"/>
  </si>
  <si>
    <t>自由料金</t>
    <rPh sb="0" eb="2">
      <t>ジユウ</t>
    </rPh>
    <rPh sb="2" eb="4">
      <t>リョウキン</t>
    </rPh>
    <phoneticPr fontId="9"/>
  </si>
  <si>
    <t>…</t>
  </si>
  <si>
    <t>　　　　　　（単位　電力需要量：千kWh　事業者数：者）</t>
    <rPh sb="10" eb="15">
      <t>デンリョクジュヨウリョウ</t>
    </rPh>
    <rPh sb="16" eb="17">
      <t>セン</t>
    </rPh>
    <rPh sb="21" eb="24">
      <t>ジギョウシャ</t>
    </rPh>
    <rPh sb="24" eb="25">
      <t>スウ</t>
    </rPh>
    <rPh sb="26" eb="27">
      <t>シャ</t>
    </rPh>
    <phoneticPr fontId="9"/>
  </si>
  <si>
    <t>当該月に
需要実績のある
小売電気
事業者数</t>
    <rPh sb="0" eb="2">
      <t>トウガイ</t>
    </rPh>
    <rPh sb="2" eb="3">
      <t>ツキ</t>
    </rPh>
    <rPh sb="5" eb="9">
      <t>ジュヨウジッセキ</t>
    </rPh>
    <rPh sb="13" eb="15">
      <t>コウリ</t>
    </rPh>
    <rPh sb="15" eb="17">
      <t>デンキ</t>
    </rPh>
    <rPh sb="18" eb="21">
      <t>ジギョウシャ</t>
    </rPh>
    <rPh sb="21" eb="22">
      <t>スウ</t>
    </rPh>
    <phoneticPr fontId="16"/>
  </si>
  <si>
    <t>当該月に
需要実績のある
小売電気
事業者数</t>
    <rPh sb="5" eb="9">
      <t>ジュヨウジッセキ</t>
    </rPh>
    <rPh sb="13" eb="15">
      <t>コウリ</t>
    </rPh>
    <rPh sb="15" eb="17">
      <t>デンキ</t>
    </rPh>
    <rPh sb="18" eb="21">
      <t>ジギョウシャ</t>
    </rPh>
    <rPh sb="21" eb="22">
      <t>スウ</t>
    </rPh>
    <phoneticPr fontId="16"/>
  </si>
  <si>
    <t>特定需要
（経過措置
料金）</t>
    <rPh sb="0" eb="2">
      <t>トクテイ</t>
    </rPh>
    <rPh sb="2" eb="4">
      <t>ジュヨウ</t>
    </rPh>
    <rPh sb="6" eb="8">
      <t>ケイカ</t>
    </rPh>
    <rPh sb="8" eb="10">
      <t>ソチ</t>
    </rPh>
    <rPh sb="11" eb="13">
      <t>リョウキン</t>
    </rPh>
    <phoneticPr fontId="9"/>
  </si>
  <si>
    <t>令和４年度　F.Y.2022</t>
    <rPh sb="0" eb="2">
      <t>レイワ</t>
    </rPh>
    <rPh sb="4" eb="5">
      <t>ド</t>
    </rPh>
    <phoneticPr fontId="24"/>
  </si>
  <si>
    <t>合計判定</t>
    <rPh sb="0" eb="2">
      <t>ゴウケイ</t>
    </rPh>
    <rPh sb="2" eb="4">
      <t>ハンテイ</t>
    </rPh>
    <phoneticPr fontId="16"/>
  </si>
  <si>
    <t>新エネ等合計</t>
    <rPh sb="0" eb="1">
      <t>シン</t>
    </rPh>
    <rPh sb="3" eb="4">
      <t>トウ</t>
    </rPh>
    <rPh sb="4" eb="6">
      <t>ゴウケイ</t>
    </rPh>
    <phoneticPr fontId="16"/>
  </si>
  <si>
    <t>新エネ等判定</t>
    <rPh sb="0" eb="1">
      <t>シン</t>
    </rPh>
    <rPh sb="3" eb="4">
      <t>トウ</t>
    </rPh>
    <rPh sb="4" eb="6">
      <t>ハンテイ</t>
    </rPh>
    <phoneticPr fontId="16"/>
  </si>
  <si>
    <t>判定</t>
    <rPh sb="0" eb="2">
      <t>ハンテイ</t>
    </rPh>
    <phoneticPr fontId="16"/>
  </si>
  <si>
    <t>低圧合計</t>
    <rPh sb="0" eb="2">
      <t>テイアツ</t>
    </rPh>
    <rPh sb="2" eb="4">
      <t>ゴウケイ</t>
    </rPh>
    <phoneticPr fontId="16"/>
  </si>
  <si>
    <t>令和５年度　F.Y.2023</t>
    <rPh sb="0" eb="2">
      <t>レイワ</t>
    </rPh>
    <rPh sb="4" eb="5">
      <t>ド</t>
    </rPh>
    <phoneticPr fontId="24"/>
  </si>
  <si>
    <t>令和６年(2024年)</t>
    <rPh sb="0" eb="2">
      <t>レイワ</t>
    </rPh>
    <rPh sb="3" eb="4">
      <t>ネン</t>
    </rPh>
    <phoneticPr fontId="7"/>
  </si>
  <si>
    <t>R6.7.18記述　R4年度の統計データに大規模な訂正があったが、資源エネルギー庁のHPの訂正表に記載がなかった。特に太陽光のデータがほぼ毎月訂正がされていたが、サイレント訂正だったので、翌年度以降も注意。また、「端数の関係で、各項目を合計しても、合計値とは合わないことがあります」的な注が、資源エネルギー庁HPのどこにも見当たらないので、滋賀県統計書ではその旨の注は記載していません。</t>
    <rPh sb="146" eb="148">
      <t>シゲン</t>
    </rPh>
    <rPh sb="153" eb="154">
      <t>チョウ</t>
    </rPh>
    <phoneticPr fontId="16"/>
  </si>
  <si>
    <t>　注　１．計画とは、下水道法に基づき市町が定めた事業計画を指します。</t>
    <rPh sb="5" eb="7">
      <t>ケイカク</t>
    </rPh>
    <rPh sb="10" eb="13">
      <t>ゲスイドウ</t>
    </rPh>
    <rPh sb="13" eb="14">
      <t>ホウ</t>
    </rPh>
    <rPh sb="15" eb="16">
      <t>モト</t>
    </rPh>
    <rPh sb="18" eb="19">
      <t>シ</t>
    </rPh>
    <rPh sb="19" eb="20">
      <t>マチ</t>
    </rPh>
    <rPh sb="21" eb="22">
      <t>サダ</t>
    </rPh>
    <rPh sb="24" eb="26">
      <t>ジギョウ</t>
    </rPh>
    <rPh sb="26" eb="28">
      <t>ケイカク</t>
    </rPh>
    <rPh sb="29" eb="30">
      <t>サ</t>
    </rPh>
    <phoneticPr fontId="6"/>
  </si>
  <si>
    <t>　資料　県下水道課</t>
    <rPh sb="1" eb="3">
      <t>シリョウ</t>
    </rPh>
    <rPh sb="4" eb="5">
      <t>ケン</t>
    </rPh>
    <rPh sb="5" eb="8">
      <t>ゲスイドウ</t>
    </rPh>
    <rPh sb="8" eb="9">
      <t>カ</t>
    </rPh>
    <phoneticPr fontId="6"/>
  </si>
  <si>
    <t>　　９７．発 電 所 別 発 電 実 績</t>
    <phoneticPr fontId="16"/>
  </si>
  <si>
    <t>令和６年度　F.Y.2024</t>
    <rPh sb="0" eb="2">
      <t>レイワ</t>
    </rPh>
    <rPh sb="4" eb="5">
      <t>ド</t>
    </rPh>
    <phoneticPr fontId="24"/>
  </si>
  <si>
    <t>令和７年(2025年)</t>
    <rPh sb="0" eb="2">
      <t>レイワ</t>
    </rPh>
    <rPh sb="3" eb="4">
      <t>ネン</t>
    </rPh>
    <phoneticPr fontId="7"/>
  </si>
  <si>
    <t xml:space="preserve">   ９８．電 力 需 要 量</t>
    <rPh sb="6" eb="7">
      <t>デン</t>
    </rPh>
    <rPh sb="8" eb="9">
      <t>チカラ</t>
    </rPh>
    <rPh sb="10" eb="11">
      <t>ジュ</t>
    </rPh>
    <rPh sb="12" eb="13">
      <t>ヨウ</t>
    </rPh>
    <rPh sb="14" eb="15">
      <t>リョウ</t>
    </rPh>
    <phoneticPr fontId="16"/>
  </si>
  <si>
    <t>資源エネルギー庁の元データで、R4年度分データの訂正表に記載がないサイレント訂正が多々あったので、翌年以降も注意</t>
    <rPh sb="0" eb="2">
      <t>シゲン</t>
    </rPh>
    <rPh sb="7" eb="8">
      <t>チョウ</t>
    </rPh>
    <rPh sb="9" eb="10">
      <t>モト</t>
    </rPh>
    <rPh sb="17" eb="19">
      <t>ネンド</t>
    </rPh>
    <rPh sb="19" eb="20">
      <t>ブン</t>
    </rPh>
    <rPh sb="24" eb="27">
      <t>テイセイヒョウ</t>
    </rPh>
    <rPh sb="28" eb="30">
      <t>キサイ</t>
    </rPh>
    <rPh sb="38" eb="40">
      <t>テイセイ</t>
    </rPh>
    <rPh sb="41" eb="43">
      <t>タタ</t>
    </rPh>
    <rPh sb="49" eb="53">
      <t>ヨクネンイコウ</t>
    </rPh>
    <rPh sb="54" eb="56">
      <t>チュウイ</t>
    </rPh>
    <phoneticPr fontId="14"/>
  </si>
  <si>
    <t>　　 ２．小売電気事業者には特定送配電事業者も含まれます。</t>
    <rPh sb="0" eb="29">
      <t>コウリデンキジギョウシャトクテイソウハイデンジギョウシャフク</t>
    </rPh>
    <phoneticPr fontId="14"/>
  </si>
  <si>
    <t>　令和7年(2025年)3月31日現在</t>
    <rPh sb="1" eb="3">
      <t>レイワ</t>
    </rPh>
    <rPh sb="4" eb="5">
      <t>ネン</t>
    </rPh>
    <rPh sb="10" eb="11">
      <t>ネン</t>
    </rPh>
    <rPh sb="13" eb="14">
      <t>ガツ</t>
    </rPh>
    <rPh sb="16" eb="19">
      <t>ニチゲンザイ</t>
    </rPh>
    <rPh sb="17" eb="19">
      <t>ゲンザイ</t>
    </rPh>
    <phoneticPr fontId="5"/>
  </si>
  <si>
    <t>１００．</t>
    <phoneticPr fontId="9"/>
  </si>
  <si>
    <t>　　　３． (　) 内は内数です。</t>
    <phoneticPr fontId="16"/>
  </si>
  <si>
    <t>　　　２．行政人口は令和７年(2025年)３月31日現在の県住民基本台帳人口に基づいています。</t>
    <rPh sb="10" eb="12">
      <t>レイワ</t>
    </rPh>
    <rPh sb="19" eb="20">
      <t>ネン</t>
    </rPh>
    <rPh sb="25" eb="26">
      <t>ニチ</t>
    </rPh>
    <rPh sb="29" eb="30">
      <t>ケン</t>
    </rPh>
    <rPh sb="30" eb="32">
      <t>ジュウミン</t>
    </rPh>
    <rPh sb="32" eb="34">
      <t>キホン</t>
    </rPh>
    <rPh sb="34" eb="36">
      <t>ダイチョウ</t>
    </rPh>
    <rPh sb="36" eb="38">
      <t>ジンコウ</t>
    </rPh>
    <rPh sb="39" eb="40">
      <t>モト</t>
    </rPh>
    <phoneticPr fontId="6"/>
  </si>
  <si>
    <t>令和２年度　F.Y.2020</t>
    <rPh sb="0" eb="2">
      <t>レイワ</t>
    </rPh>
    <rPh sb="3" eb="5">
      <t>ネンド</t>
    </rPh>
    <rPh sb="4" eb="5">
      <t>ド</t>
    </rPh>
    <phoneticPr fontId="10"/>
  </si>
  <si>
    <t>令和３年度　F.Y.2021</t>
    <rPh sb="0" eb="2">
      <t>レイワ</t>
    </rPh>
    <rPh sb="3" eb="5">
      <t>ネンド</t>
    </rPh>
    <rPh sb="4" eb="5">
      <t>ド</t>
    </rPh>
    <phoneticPr fontId="10"/>
  </si>
  <si>
    <t>令和４年度　F.Y.2022</t>
    <rPh sb="0" eb="2">
      <t>レイワ</t>
    </rPh>
    <rPh sb="3" eb="5">
      <t>ネンド</t>
    </rPh>
    <rPh sb="4" eb="5">
      <t>ド</t>
    </rPh>
    <phoneticPr fontId="10"/>
  </si>
  <si>
    <t>令和５年度　F.Y.2023</t>
    <rPh sb="0" eb="2">
      <t>レイワ</t>
    </rPh>
    <rPh sb="3" eb="5">
      <t>ネンド</t>
    </rPh>
    <rPh sb="4" eb="5">
      <t>ド</t>
    </rPh>
    <phoneticPr fontId="10"/>
  </si>
  <si>
    <t>令和６年度　F.Y.2024</t>
    <rPh sb="0" eb="2">
      <t>レイワ</t>
    </rPh>
    <rPh sb="3" eb="5">
      <t>ネンド</t>
    </rPh>
    <rPh sb="4" eb="5">
      <t>ド</t>
    </rPh>
    <phoneticPr fontId="10"/>
  </si>
  <si>
    <r>
      <t xml:space="preserve">９９．水　　道　　普　　及　　状　　況 </t>
    </r>
    <r>
      <rPr>
        <b/>
        <sz val="12"/>
        <rFont val="ＭＳ ゴシック"/>
        <family val="3"/>
        <charset val="128"/>
      </rPr>
      <t>－ 市　町</t>
    </r>
    <phoneticPr fontId="9"/>
  </si>
  <si>
    <t>-</t>
    <phoneticPr fontId="16"/>
  </si>
  <si>
    <t>　注 １．「当該月に需要実績のある小売電気事業者数」の欄には、0.5MWh未満の場合はカウントしていません。</t>
    <rPh sb="1" eb="2">
      <t>チュウコウリデンキジギョウシャトクテイソウハイデンジギョウシャフク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</si>
</sst>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0.0"/>
    <numFmt numFmtId="180" formatCode="#,##0.0"/>
    <numFmt numFmtId="181" formatCode="\(#,##0.0\)"/>
    <numFmt numFmtId="182" formatCode="\(#,##0\)"/>
    <numFmt numFmtId="183" formatCode="\(0\)"/>
    <numFmt numFmtId="184" formatCode="#,##0;\-#,##0;&quot;-&quot;"/>
  </numFmts>
  <fonts count="25">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Arial"/>
      <family val="2"/>
    </font>
    <font>
      <b/>
      <sz val="12"/>
      <name val="Arial"/>
      <family val="2"/>
    </font>
    <font>
      <sz val="10"/>
      <name val="Arial"/>
      <family val="2"/>
    </font>
    <font>
      <sz val="11"/>
      <name val="明朝"/>
      <family val="1"/>
      <charset val="128"/>
    </font>
    <font>
      <sz val="10"/>
      <name val="ＭＳ 明朝"/>
      <family val="1"/>
      <charset val="128"/>
    </font>
    <font>
      <sz val="6"/>
      <name val="ＭＳ 明朝"/>
      <family val="1"/>
      <charset val="128"/>
    </font>
    <font>
      <sz val="8"/>
      <name val="ＭＳ ゴシック"/>
      <family val="3"/>
      <charset val="128"/>
    </font>
    <font>
      <sz val="16"/>
      <name val="ＭＳ ゴシック"/>
      <family val="3"/>
      <charset val="128"/>
    </font>
    <font>
      <b/>
      <sz val="8"/>
      <name val="ＭＳ ゴシック"/>
      <family val="3"/>
      <charset val="128"/>
    </font>
    <font>
      <b/>
      <sz val="7.5"/>
      <name val="ＭＳ ゴシック"/>
      <family val="3"/>
      <charset val="128"/>
    </font>
    <font>
      <b/>
      <sz val="16"/>
      <name val="ＭＳ ゴシック"/>
      <family val="3"/>
      <charset val="128"/>
    </font>
    <font>
      <sz val="14"/>
      <name val="Terminal"/>
      <family val="3"/>
      <charset val="255"/>
    </font>
    <font>
      <sz val="6"/>
      <name val="明朝"/>
      <family val="1"/>
      <charset val="128"/>
    </font>
    <font>
      <b/>
      <sz val="12"/>
      <name val="ＭＳ ゴシック"/>
      <family val="3"/>
      <charset val="128"/>
    </font>
    <font>
      <sz val="9"/>
      <name val="MS UI Gothic"/>
      <family val="3"/>
      <charset val="128"/>
    </font>
    <font>
      <sz val="9"/>
      <name val="ＭＳ ゴシック"/>
      <family val="3"/>
      <charset val="128"/>
    </font>
    <font>
      <sz val="10"/>
      <name val="ＭＳ ゴシック"/>
      <family val="3"/>
      <charset val="128"/>
    </font>
    <font>
      <sz val="6"/>
      <name val="ＭＳ ゴシック"/>
      <family val="3"/>
      <charset val="128"/>
    </font>
    <font>
      <sz val="7.5"/>
      <name val="ＭＳ ゴシック"/>
      <family val="3"/>
      <charset val="128"/>
    </font>
    <font>
      <sz val="11"/>
      <color theme="1"/>
      <name val="ＭＳ Ｐゴシック"/>
      <family val="3"/>
      <charset val="128"/>
      <scheme val="minor"/>
    </font>
    <font>
      <b/>
      <sz val="9"/>
      <color indexed="63"/>
      <name val="MS UI Gothic"/>
      <family val="3"/>
      <charset val="128"/>
    </font>
  </fonts>
  <fills count="2">
    <fill>
      <patternFill patternType="none"/>
    </fill>
    <fill>
      <patternFill patternType="gray125"/>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1">
    <xf numFmtId="0" fontId="0" fillId="0" borderId="0"/>
    <xf numFmtId="184"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38" fontId="8" fillId="0" borderId="0" applyFont="0" applyFill="0" applyBorder="0" applyAlignment="0" applyProtection="0"/>
    <xf numFmtId="38" fontId="19" fillId="0" borderId="0" applyFont="0" applyFill="0" applyBorder="0" applyAlignment="0" applyProtection="0"/>
    <xf numFmtId="38" fontId="23" fillId="0" borderId="0" applyFont="0" applyFill="0" applyBorder="0" applyAlignment="0" applyProtection="0">
      <alignment vertical="center"/>
    </xf>
    <xf numFmtId="0" fontId="19" fillId="0" borderId="0"/>
    <xf numFmtId="0" fontId="23" fillId="0" borderId="0">
      <alignment vertical="center"/>
    </xf>
    <xf numFmtId="0" fontId="18" fillId="0" borderId="0">
      <alignment vertical="center"/>
    </xf>
    <xf numFmtId="0" fontId="7" fillId="0" borderId="0"/>
    <xf numFmtId="0" fontId="15" fillId="0" borderId="0"/>
    <xf numFmtId="0" fontId="7" fillId="0" borderId="0"/>
    <xf numFmtId="0" fontId="15"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19" fillId="0" borderId="0" applyFont="0" applyFill="0" applyBorder="0" applyAlignment="0" applyProtection="0"/>
    <xf numFmtId="0" fontId="8" fillId="0" borderId="0"/>
    <xf numFmtId="38" fontId="7" fillId="0" borderId="0" applyFont="0" applyFill="0" applyBorder="0" applyAlignment="0" applyProtection="0"/>
    <xf numFmtId="37" fontId="15" fillId="0" borderId="0"/>
    <xf numFmtId="37" fontId="15" fillId="0" borderId="0"/>
    <xf numFmtId="0" fontId="20" fillId="0" borderId="0"/>
    <xf numFmtId="37" fontId="15" fillId="0" borderId="0"/>
    <xf numFmtId="0" fontId="7" fillId="0" borderId="0"/>
    <xf numFmtId="0" fontId="8" fillId="0" borderId="0"/>
    <xf numFmtId="37" fontId="15" fillId="0" borderId="0"/>
    <xf numFmtId="37" fontId="15" fillId="0" borderId="0"/>
    <xf numFmtId="0" fontId="3" fillId="0" borderId="0">
      <alignment vertical="center"/>
    </xf>
    <xf numFmtId="0" fontId="2" fillId="0" borderId="0">
      <alignment vertical="center"/>
    </xf>
    <xf numFmtId="0" fontId="1" fillId="0" borderId="0">
      <alignment vertical="center"/>
    </xf>
  </cellStyleXfs>
  <cellXfs count="354">
    <xf numFmtId="0" fontId="0" fillId="0" borderId="0" xfId="0"/>
    <xf numFmtId="0" fontId="11" fillId="0" borderId="0" xfId="12" applyFont="1" applyFill="1" applyBorder="1"/>
    <xf numFmtId="0" fontId="11" fillId="0" borderId="0" xfId="12" applyFont="1" applyFill="1"/>
    <xf numFmtId="0" fontId="11" fillId="0" borderId="0" xfId="12" quotePrefix="1" applyFont="1" applyFill="1" applyAlignment="1" applyProtection="1">
      <alignment horizontal="right"/>
    </xf>
    <xf numFmtId="0" fontId="14" fillId="0" borderId="0" xfId="12" quotePrefix="1" applyFont="1" applyFill="1" applyAlignment="1" applyProtection="1"/>
    <xf numFmtId="0" fontId="11" fillId="0" borderId="0" xfId="12" quotePrefix="1" applyFont="1" applyFill="1" applyAlignment="1" applyProtection="1"/>
    <xf numFmtId="0" fontId="11" fillId="0" borderId="0" xfId="12" quotePrefix="1" applyFont="1" applyFill="1" applyAlignment="1" applyProtection="1">
      <alignment horizontal="distributed"/>
    </xf>
    <xf numFmtId="0" fontId="11" fillId="0" borderId="0" xfId="12" quotePrefix="1" applyFont="1" applyFill="1" applyBorder="1" applyAlignment="1" applyProtection="1"/>
    <xf numFmtId="0" fontId="10" fillId="0" borderId="0" xfId="11" applyFont="1" applyFill="1" applyBorder="1"/>
    <xf numFmtId="0" fontId="10" fillId="0" borderId="0" xfId="11" applyFont="1" applyFill="1"/>
    <xf numFmtId="0" fontId="10" fillId="0" borderId="0" xfId="12" applyFont="1" applyFill="1"/>
    <xf numFmtId="0" fontId="10" fillId="0" borderId="0" xfId="12" applyFont="1" applyFill="1" applyBorder="1" applyAlignment="1"/>
    <xf numFmtId="0" fontId="10" fillId="0" borderId="8" xfId="12" applyFont="1" applyFill="1" applyBorder="1"/>
    <xf numFmtId="0" fontId="10" fillId="0" borderId="9" xfId="12" applyFont="1" applyFill="1" applyBorder="1"/>
    <xf numFmtId="0" fontId="10" fillId="0" borderId="10" xfId="12" applyFont="1" applyFill="1" applyBorder="1" applyAlignment="1" applyProtection="1">
      <alignment vertical="center"/>
    </xf>
    <xf numFmtId="0" fontId="10" fillId="0" borderId="11" xfId="12" applyFont="1" applyFill="1" applyBorder="1" applyAlignment="1"/>
    <xf numFmtId="0" fontId="10" fillId="0" borderId="11" xfId="12" applyFont="1" applyFill="1" applyBorder="1" applyAlignment="1">
      <alignment horizontal="right" vertical="center"/>
    </xf>
    <xf numFmtId="0" fontId="10" fillId="0" borderId="11" xfId="12" applyFont="1" applyFill="1" applyBorder="1" applyAlignment="1">
      <alignment horizontal="left"/>
    </xf>
    <xf numFmtId="0" fontId="10" fillId="0" borderId="11" xfId="12" applyFont="1" applyFill="1" applyBorder="1" applyAlignment="1">
      <alignment horizontal="center"/>
    </xf>
    <xf numFmtId="0" fontId="10" fillId="0" borderId="17" xfId="12" applyFont="1" applyFill="1" applyBorder="1"/>
    <xf numFmtId="0" fontId="10" fillId="0" borderId="13" xfId="12" applyFont="1" applyFill="1" applyBorder="1"/>
    <xf numFmtId="0" fontId="10" fillId="0" borderId="0" xfId="12" applyFont="1" applyFill="1" applyBorder="1" applyAlignment="1" applyProtection="1">
      <alignment horizontal="left"/>
    </xf>
    <xf numFmtId="0" fontId="10" fillId="0" borderId="7" xfId="12" applyFont="1" applyFill="1" applyBorder="1" applyAlignment="1" applyProtection="1">
      <alignment horizontal="left"/>
    </xf>
    <xf numFmtId="0" fontId="10" fillId="0" borderId="18" xfId="12" applyFont="1" applyFill="1" applyBorder="1" applyAlignment="1" applyProtection="1">
      <alignment horizontal="centerContinuous"/>
    </xf>
    <xf numFmtId="0" fontId="10" fillId="0" borderId="18" xfId="12" applyFont="1" applyFill="1" applyBorder="1" applyAlignment="1">
      <alignment horizontal="centerContinuous"/>
    </xf>
    <xf numFmtId="0" fontId="10" fillId="0" borderId="2" xfId="12" applyFont="1" applyFill="1" applyBorder="1" applyAlignment="1">
      <alignment horizontal="centerContinuous"/>
    </xf>
    <xf numFmtId="0" fontId="10" fillId="0" borderId="19" xfId="12" applyFont="1" applyFill="1" applyBorder="1" applyAlignment="1"/>
    <xf numFmtId="0" fontId="10" fillId="0" borderId="2" xfId="12" applyFont="1" applyFill="1" applyBorder="1" applyAlignment="1"/>
    <xf numFmtId="0" fontId="10" fillId="0" borderId="2" xfId="12" applyFont="1" applyFill="1" applyBorder="1" applyAlignment="1" applyProtection="1">
      <alignment horizontal="centerContinuous"/>
    </xf>
    <xf numFmtId="0" fontId="10" fillId="0" borderId="20" xfId="12" applyFont="1" applyFill="1" applyBorder="1" applyAlignment="1" applyProtection="1">
      <alignment horizontal="center"/>
    </xf>
    <xf numFmtId="0" fontId="10" fillId="0" borderId="4" xfId="12" applyFont="1" applyFill="1" applyBorder="1" applyAlignment="1" applyProtection="1">
      <alignment horizontal="left"/>
    </xf>
    <xf numFmtId="0" fontId="10" fillId="0" borderId="3" xfId="12" applyFont="1" applyFill="1" applyBorder="1"/>
    <xf numFmtId="0" fontId="10" fillId="0" borderId="15" xfId="12" applyFont="1" applyFill="1" applyBorder="1"/>
    <xf numFmtId="0" fontId="10" fillId="0" borderId="18" xfId="12" applyFont="1" applyFill="1" applyBorder="1" applyAlignment="1" applyProtection="1">
      <alignment horizontal="centerContinuous" vertical="center"/>
    </xf>
    <xf numFmtId="0" fontId="10" fillId="0" borderId="19" xfId="12" applyFont="1" applyFill="1" applyBorder="1" applyAlignment="1" applyProtection="1">
      <alignment horizontal="centerContinuous" vertical="center"/>
    </xf>
    <xf numFmtId="0" fontId="10" fillId="0" borderId="16" xfId="12" applyFont="1" applyFill="1" applyBorder="1" applyAlignment="1" applyProtection="1">
      <alignment horizontal="center" vertical="center" wrapText="1"/>
    </xf>
    <xf numFmtId="0" fontId="10" fillId="0" borderId="15" xfId="12" applyFont="1" applyFill="1" applyBorder="1" applyAlignment="1" applyProtection="1">
      <alignment vertical="center" wrapText="1"/>
    </xf>
    <xf numFmtId="0" fontId="10" fillId="0" borderId="0" xfId="12" applyFont="1" applyFill="1" applyBorder="1" applyAlignment="1" applyProtection="1">
      <alignment vertical="center" wrapText="1"/>
    </xf>
    <xf numFmtId="0" fontId="10" fillId="0" borderId="3" xfId="12" applyFont="1" applyFill="1" applyBorder="1" applyAlignment="1" applyProtection="1">
      <alignment vertical="center" wrapText="1"/>
    </xf>
    <xf numFmtId="0" fontId="10" fillId="0" borderId="21" xfId="12" applyFont="1" applyFill="1" applyBorder="1" applyAlignment="1">
      <alignment horizontal="center" vertical="center"/>
    </xf>
    <xf numFmtId="0" fontId="10" fillId="0" borderId="16" xfId="12" applyFont="1" applyFill="1" applyBorder="1"/>
    <xf numFmtId="38" fontId="10" fillId="0" borderId="0" xfId="5" applyFont="1" applyFill="1" applyBorder="1" applyAlignment="1" applyProtection="1">
      <alignment horizontal="distributed"/>
    </xf>
    <xf numFmtId="38" fontId="10" fillId="0" borderId="7" xfId="5" applyFont="1" applyFill="1" applyBorder="1" applyAlignment="1" applyProtection="1">
      <alignment horizontal="distributed"/>
    </xf>
    <xf numFmtId="37" fontId="10" fillId="0" borderId="0" xfId="12" applyNumberFormat="1" applyFont="1" applyFill="1" applyBorder="1" applyAlignment="1" applyProtection="1">
      <alignment horizontal="right"/>
    </xf>
    <xf numFmtId="183" fontId="10" fillId="0" borderId="0" xfId="12" applyNumberFormat="1" applyFont="1" applyFill="1" applyBorder="1" applyAlignment="1" applyProtection="1">
      <alignment horizontal="right"/>
    </xf>
    <xf numFmtId="37" fontId="10" fillId="0" borderId="0" xfId="12" applyNumberFormat="1" applyFont="1" applyFill="1" applyBorder="1" applyAlignment="1" applyProtection="1"/>
    <xf numFmtId="0" fontId="10" fillId="0" borderId="0" xfId="12" applyFont="1" applyFill="1" applyBorder="1" applyAlignment="1" applyProtection="1"/>
    <xf numFmtId="38" fontId="10" fillId="0" borderId="0" xfId="5" applyFont="1" applyFill="1" applyBorder="1" applyAlignment="1"/>
    <xf numFmtId="38" fontId="10" fillId="0" borderId="0" xfId="5" applyFont="1" applyFill="1" applyBorder="1" applyAlignment="1" applyProtection="1"/>
    <xf numFmtId="179" fontId="10" fillId="0" borderId="0" xfId="12" applyNumberFormat="1" applyFont="1" applyFill="1" applyBorder="1" applyAlignment="1" applyProtection="1">
      <alignment horizontal="right"/>
    </xf>
    <xf numFmtId="38" fontId="10" fillId="0" borderId="4" xfId="5" applyFont="1" applyFill="1" applyBorder="1" applyAlignment="1" applyProtection="1">
      <alignment horizontal="distributed"/>
    </xf>
    <xf numFmtId="0" fontId="10" fillId="0" borderId="0" xfId="12" applyFont="1" applyFill="1" applyAlignment="1"/>
    <xf numFmtId="38" fontId="13" fillId="0" borderId="0" xfId="5" applyFont="1" applyFill="1" applyBorder="1" applyAlignment="1" applyProtection="1">
      <alignment horizontal="distributed"/>
    </xf>
    <xf numFmtId="38" fontId="13" fillId="0" borderId="7" xfId="5" applyFont="1" applyFill="1" applyBorder="1" applyAlignment="1" applyProtection="1">
      <alignment horizontal="distributed"/>
    </xf>
    <xf numFmtId="38" fontId="13" fillId="0" borderId="4" xfId="5" applyFont="1" applyFill="1" applyBorder="1" applyAlignment="1" applyProtection="1">
      <alignment horizontal="distributed"/>
    </xf>
    <xf numFmtId="0" fontId="13" fillId="0" borderId="0" xfId="12" applyFont="1" applyFill="1" applyAlignment="1"/>
    <xf numFmtId="38" fontId="10" fillId="0" borderId="0" xfId="5" applyFont="1" applyFill="1" applyAlignment="1"/>
    <xf numFmtId="38" fontId="10" fillId="0" borderId="0" xfId="5" applyFont="1" applyFill="1" applyBorder="1" applyAlignment="1" applyProtection="1">
      <alignment horizontal="right"/>
    </xf>
    <xf numFmtId="184" fontId="10" fillId="0" borderId="0" xfId="12" applyNumberFormat="1" applyFont="1" applyFill="1" applyBorder="1" applyAlignment="1" applyProtection="1">
      <alignment horizontal="right"/>
    </xf>
    <xf numFmtId="184" fontId="10" fillId="0" borderId="0" xfId="5" applyNumberFormat="1" applyFont="1" applyFill="1" applyBorder="1" applyAlignment="1" applyProtection="1">
      <alignment horizontal="right"/>
    </xf>
    <xf numFmtId="0" fontId="10" fillId="0" borderId="0" xfId="12" applyFont="1" applyFill="1" applyBorder="1" applyAlignment="1" applyProtection="1">
      <alignment horizontal="right"/>
    </xf>
    <xf numFmtId="0" fontId="10" fillId="0" borderId="4" xfId="12" applyFont="1" applyFill="1" applyBorder="1" applyAlignment="1"/>
    <xf numFmtId="183" fontId="10" fillId="0" borderId="0" xfId="5" applyNumberFormat="1" applyFont="1" applyFill="1" applyBorder="1" applyAlignment="1" applyProtection="1">
      <alignment horizontal="right"/>
    </xf>
    <xf numFmtId="0" fontId="13" fillId="0" borderId="7" xfId="12" applyFont="1" applyFill="1" applyBorder="1" applyAlignment="1"/>
    <xf numFmtId="37" fontId="10" fillId="0" borderId="3" xfId="12" applyNumberFormat="1" applyFont="1" applyFill="1" applyBorder="1" applyProtection="1"/>
    <xf numFmtId="0" fontId="10" fillId="0" borderId="3" xfId="12" applyFont="1" applyFill="1" applyBorder="1" applyAlignment="1" applyProtection="1">
      <alignment horizontal="right"/>
    </xf>
    <xf numFmtId="0" fontId="10" fillId="0" borderId="3" xfId="12" applyFont="1" applyFill="1" applyBorder="1" applyAlignment="1" applyProtection="1"/>
    <xf numFmtId="37" fontId="10" fillId="0" borderId="3" xfId="12" applyNumberFormat="1" applyFont="1" applyFill="1" applyBorder="1" applyAlignment="1" applyProtection="1">
      <alignment horizontal="right"/>
    </xf>
    <xf numFmtId="183" fontId="10" fillId="0" borderId="3" xfId="12" applyNumberFormat="1" applyFont="1" applyFill="1" applyBorder="1" applyAlignment="1" applyProtection="1">
      <alignment horizontal="center"/>
    </xf>
    <xf numFmtId="0" fontId="10" fillId="0" borderId="0" xfId="12" applyFont="1" applyFill="1" applyBorder="1"/>
    <xf numFmtId="37" fontId="10" fillId="0" borderId="0" xfId="12" applyNumberFormat="1" applyFont="1" applyFill="1" applyBorder="1" applyProtection="1"/>
    <xf numFmtId="179" fontId="10" fillId="0" borderId="0" xfId="12" applyNumberFormat="1" applyFont="1" applyFill="1" applyBorder="1" applyProtection="1"/>
    <xf numFmtId="37" fontId="12" fillId="0" borderId="0" xfId="12" applyNumberFormat="1" applyFont="1" applyFill="1" applyBorder="1" applyAlignment="1" applyProtection="1">
      <alignment horizontal="right" shrinkToFit="1"/>
    </xf>
    <xf numFmtId="38" fontId="12" fillId="0" borderId="0" xfId="12" applyNumberFormat="1" applyFont="1" applyFill="1" applyBorder="1" applyAlignment="1" applyProtection="1">
      <alignment horizontal="right"/>
    </xf>
    <xf numFmtId="183" fontId="12" fillId="0" borderId="0" xfId="12" applyNumberFormat="1" applyFont="1" applyFill="1" applyBorder="1" applyAlignment="1" applyProtection="1">
      <alignment horizontal="right"/>
    </xf>
    <xf numFmtId="37" fontId="12" fillId="0" borderId="0" xfId="12" applyNumberFormat="1" applyFont="1" applyFill="1" applyBorder="1" applyAlignment="1" applyProtection="1">
      <alignment horizontal="right"/>
    </xf>
    <xf numFmtId="0" fontId="12" fillId="0" borderId="0" xfId="12" applyFont="1" applyFill="1" applyBorder="1" applyAlignment="1" applyProtection="1">
      <alignment horizontal="right"/>
    </xf>
    <xf numFmtId="176" fontId="12" fillId="0" borderId="0" xfId="12" applyNumberFormat="1" applyFont="1" applyFill="1" applyBorder="1" applyAlignment="1" applyProtection="1">
      <alignment horizontal="right"/>
    </xf>
    <xf numFmtId="38" fontId="12" fillId="0" borderId="0" xfId="5" applyFont="1" applyFill="1" applyBorder="1" applyAlignment="1" applyProtection="1">
      <alignment horizontal="right"/>
    </xf>
    <xf numFmtId="184" fontId="12" fillId="0" borderId="0" xfId="5" applyNumberFormat="1" applyFont="1" applyFill="1" applyBorder="1" applyAlignment="1" applyProtection="1">
      <alignment horizontal="right"/>
    </xf>
    <xf numFmtId="0" fontId="18" fillId="0" borderId="3" xfId="10" applyFont="1" applyFill="1" applyBorder="1">
      <alignment vertical="center"/>
    </xf>
    <xf numFmtId="179" fontId="10" fillId="0" borderId="3" xfId="12" applyNumberFormat="1" applyFont="1" applyFill="1" applyBorder="1" applyAlignment="1" applyProtection="1">
      <alignment horizontal="right"/>
    </xf>
    <xf numFmtId="0" fontId="18" fillId="0" borderId="0" xfId="10" applyFont="1" applyFill="1">
      <alignment vertical="center"/>
    </xf>
    <xf numFmtId="0" fontId="11" fillId="0" borderId="0" xfId="14" applyFont="1" applyFill="1"/>
    <xf numFmtId="0" fontId="14" fillId="0" borderId="0" xfId="14" quotePrefix="1" applyFont="1" applyFill="1" applyAlignment="1">
      <alignment horizontal="right"/>
    </xf>
    <xf numFmtId="0" fontId="14" fillId="0" borderId="0" xfId="14" quotePrefix="1" applyFont="1" applyFill="1" applyAlignment="1"/>
    <xf numFmtId="0" fontId="11" fillId="0" borderId="0" xfId="14" quotePrefix="1" applyFont="1" applyFill="1" applyAlignment="1">
      <alignment horizontal="distributed"/>
    </xf>
    <xf numFmtId="0" fontId="11" fillId="0" borderId="0" xfId="12" applyFont="1" applyFill="1" applyBorder="1" applyAlignment="1"/>
    <xf numFmtId="0" fontId="11" fillId="0" borderId="0" xfId="14" quotePrefix="1" applyFont="1" applyFill="1" applyAlignment="1">
      <alignment horizontal="right"/>
    </xf>
    <xf numFmtId="0" fontId="11" fillId="0" borderId="0" xfId="14" quotePrefix="1" applyFont="1" applyFill="1" applyAlignment="1"/>
    <xf numFmtId="0" fontId="10" fillId="0" borderId="0" xfId="14" applyFont="1" applyFill="1"/>
    <xf numFmtId="0" fontId="19" fillId="0" borderId="0" xfId="13" applyFont="1" applyFill="1" applyAlignment="1">
      <alignment vertical="center"/>
    </xf>
    <xf numFmtId="0" fontId="20" fillId="0" borderId="0" xfId="14" applyFont="1" applyFill="1" applyAlignment="1">
      <alignment vertical="center"/>
    </xf>
    <xf numFmtId="0" fontId="20" fillId="0" borderId="0" xfId="14" applyFont="1" applyFill="1" applyAlignment="1" applyProtection="1">
      <alignment vertical="center"/>
    </xf>
    <xf numFmtId="0" fontId="20" fillId="0" borderId="0" xfId="12" applyFont="1" applyFill="1" applyAlignment="1">
      <alignment vertical="center"/>
    </xf>
    <xf numFmtId="0" fontId="20" fillId="0" borderId="0" xfId="12" applyFont="1" applyFill="1" applyBorder="1" applyAlignment="1">
      <alignment vertical="center"/>
    </xf>
    <xf numFmtId="37" fontId="10" fillId="0" borderId="13" xfId="14" applyNumberFormat="1" applyFont="1" applyFill="1" applyBorder="1" applyAlignment="1" applyProtection="1">
      <alignment horizontal="center"/>
    </xf>
    <xf numFmtId="177" fontId="10" fillId="0" borderId="13" xfId="14" applyNumberFormat="1" applyFont="1" applyFill="1" applyBorder="1" applyAlignment="1" applyProtection="1">
      <alignment horizontal="center"/>
    </xf>
    <xf numFmtId="37" fontId="10" fillId="0" borderId="13" xfId="14" quotePrefix="1" applyNumberFormat="1" applyFont="1" applyFill="1" applyBorder="1" applyAlignment="1" applyProtection="1">
      <alignment horizontal="center"/>
    </xf>
    <xf numFmtId="0" fontId="10" fillId="0" borderId="10" xfId="14" quotePrefix="1" applyFont="1" applyFill="1" applyBorder="1" applyAlignment="1" applyProtection="1">
      <alignment horizontal="centerContinuous" vertical="center"/>
    </xf>
    <xf numFmtId="0" fontId="10" fillId="0" borderId="11" xfId="14" quotePrefix="1" applyFont="1" applyFill="1" applyBorder="1" applyAlignment="1" applyProtection="1">
      <alignment horizontal="centerContinuous" vertical="center"/>
    </xf>
    <xf numFmtId="0" fontId="10" fillId="0" borderId="11" xfId="14" quotePrefix="1" applyFont="1" applyFill="1" applyBorder="1" applyAlignment="1" applyProtection="1">
      <alignment vertical="center"/>
    </xf>
    <xf numFmtId="37" fontId="10" fillId="0" borderId="16" xfId="14" applyNumberFormat="1" applyFont="1" applyFill="1" applyBorder="1" applyAlignment="1" applyProtection="1">
      <alignment horizontal="center" vertical="top"/>
    </xf>
    <xf numFmtId="177" fontId="10" fillId="0" borderId="16" xfId="14" quotePrefix="1" applyNumberFormat="1" applyFont="1" applyFill="1" applyBorder="1" applyAlignment="1" applyProtection="1">
      <alignment horizontal="center" vertical="top"/>
    </xf>
    <xf numFmtId="0" fontId="10" fillId="0" borderId="16" xfId="14" quotePrefix="1" applyFont="1" applyFill="1" applyBorder="1" applyAlignment="1" applyProtection="1">
      <alignment horizontal="center" vertical="center"/>
    </xf>
    <xf numFmtId="0" fontId="10" fillId="0" borderId="3" xfId="14" quotePrefix="1" applyFont="1" applyFill="1" applyBorder="1" applyAlignment="1" applyProtection="1">
      <alignment vertical="center"/>
    </xf>
    <xf numFmtId="0" fontId="10" fillId="0" borderId="0" xfId="14" applyFont="1" applyFill="1" applyBorder="1"/>
    <xf numFmtId="0" fontId="10" fillId="0" borderId="0" xfId="14" applyFont="1" applyFill="1" applyBorder="1" applyAlignment="1"/>
    <xf numFmtId="0" fontId="10" fillId="0" borderId="0" xfId="14" applyFont="1" applyFill="1" applyBorder="1" applyAlignment="1">
      <alignment horizontal="center"/>
    </xf>
    <xf numFmtId="3" fontId="10" fillId="0" borderId="0" xfId="14" applyNumberFormat="1" applyFont="1" applyFill="1" applyBorder="1"/>
    <xf numFmtId="180" fontId="10" fillId="0" borderId="0" xfId="14" applyNumberFormat="1" applyFont="1" applyFill="1" applyBorder="1"/>
    <xf numFmtId="177" fontId="10" fillId="0" borderId="0" xfId="14" applyNumberFormat="1" applyFont="1" applyFill="1" applyBorder="1" applyAlignment="1"/>
    <xf numFmtId="0" fontId="10" fillId="0" borderId="3" xfId="14" applyFont="1" applyFill="1" applyBorder="1"/>
    <xf numFmtId="0" fontId="10" fillId="0" borderId="3" xfId="14" applyFont="1" applyFill="1" applyBorder="1" applyAlignment="1"/>
    <xf numFmtId="0" fontId="10" fillId="0" borderId="0" xfId="8" applyFont="1" applyFill="1"/>
    <xf numFmtId="179" fontId="10" fillId="0" borderId="0" xfId="14" quotePrefix="1" applyNumberFormat="1" applyFont="1" applyFill="1" applyBorder="1" applyAlignment="1" applyProtection="1">
      <alignment horizontal="left"/>
    </xf>
    <xf numFmtId="179" fontId="10" fillId="0" borderId="0" xfId="14" quotePrefix="1" applyNumberFormat="1" applyFont="1" applyFill="1" applyBorder="1" applyAlignment="1" applyProtection="1"/>
    <xf numFmtId="0" fontId="10" fillId="0" borderId="0" xfId="14" applyFont="1" applyFill="1" applyAlignment="1">
      <alignment horizontal="left"/>
    </xf>
    <xf numFmtId="0" fontId="19" fillId="0" borderId="0" xfId="14" applyFont="1" applyFill="1" applyAlignment="1" applyProtection="1">
      <alignment horizontal="left" vertical="center"/>
    </xf>
    <xf numFmtId="0" fontId="20" fillId="0" borderId="0" xfId="13" applyFont="1" applyFill="1" applyAlignment="1">
      <alignment vertical="center"/>
    </xf>
    <xf numFmtId="0" fontId="20" fillId="0" borderId="0" xfId="14" applyFont="1" applyFill="1" applyBorder="1" applyAlignment="1">
      <alignment vertical="center"/>
    </xf>
    <xf numFmtId="179" fontId="10" fillId="0" borderId="13" xfId="14" applyNumberFormat="1" applyFont="1" applyFill="1" applyBorder="1" applyAlignment="1" applyProtection="1">
      <alignment horizontal="center"/>
    </xf>
    <xf numFmtId="37" fontId="10" fillId="0" borderId="10" xfId="14" applyNumberFormat="1" applyFont="1" applyFill="1" applyBorder="1" applyAlignment="1" applyProtection="1">
      <alignment horizontal="centerContinuous" vertical="center"/>
    </xf>
    <xf numFmtId="37" fontId="10" fillId="0" borderId="12" xfId="14" applyNumberFormat="1" applyFont="1" applyFill="1" applyBorder="1" applyAlignment="1" applyProtection="1">
      <alignment horizontal="centerContinuous" vertical="center"/>
    </xf>
    <xf numFmtId="0" fontId="10" fillId="0" borderId="0" xfId="13" applyFont="1" applyFill="1"/>
    <xf numFmtId="179" fontId="10" fillId="0" borderId="16" xfId="14" applyNumberFormat="1" applyFont="1" applyFill="1" applyBorder="1" applyAlignment="1" applyProtection="1">
      <alignment horizontal="center" vertical="top"/>
    </xf>
    <xf numFmtId="179" fontId="10" fillId="0" borderId="16" xfId="14" applyNumberFormat="1" applyFont="1" applyFill="1" applyBorder="1" applyAlignment="1" applyProtection="1">
      <alignment horizontal="center" vertical="center"/>
    </xf>
    <xf numFmtId="0" fontId="10" fillId="0" borderId="0" xfId="13" applyFont="1" applyFill="1" applyBorder="1"/>
    <xf numFmtId="179" fontId="10" fillId="0" borderId="3" xfId="14" applyNumberFormat="1" applyFont="1" applyFill="1" applyBorder="1" applyProtection="1"/>
    <xf numFmtId="37" fontId="10" fillId="0" borderId="3" xfId="14" applyNumberFormat="1" applyFont="1" applyFill="1" applyBorder="1" applyProtection="1"/>
    <xf numFmtId="0" fontId="10" fillId="0" borderId="0" xfId="14" quotePrefix="1" applyFont="1" applyFill="1" applyAlignment="1">
      <alignment horizontal="left"/>
    </xf>
    <xf numFmtId="0" fontId="10" fillId="0" borderId="0" xfId="14" applyFont="1" applyFill="1" applyProtection="1"/>
    <xf numFmtId="179" fontId="10" fillId="0" borderId="0" xfId="14" applyNumberFormat="1" applyFont="1" applyFill="1" applyProtection="1"/>
    <xf numFmtId="37" fontId="10" fillId="0" borderId="0" xfId="14" applyNumberFormat="1" applyFont="1" applyFill="1" applyProtection="1"/>
    <xf numFmtId="0" fontId="11" fillId="0" borderId="0" xfId="14" applyFont="1" applyFill="1" applyAlignment="1"/>
    <xf numFmtId="0" fontId="11" fillId="0" borderId="0" xfId="14" applyFont="1" applyFill="1" applyBorder="1" applyAlignment="1"/>
    <xf numFmtId="0" fontId="10" fillId="0" borderId="0" xfId="14" applyFont="1" applyFill="1" applyAlignment="1"/>
    <xf numFmtId="0" fontId="19" fillId="0" borderId="0" xfId="14" applyFont="1" applyFill="1" applyAlignment="1">
      <alignment vertical="center"/>
    </xf>
    <xf numFmtId="0" fontId="10" fillId="0" borderId="8" xfId="14" applyFont="1" applyFill="1" applyBorder="1" applyAlignment="1">
      <alignment vertical="center"/>
    </xf>
    <xf numFmtId="0" fontId="10" fillId="0" borderId="9" xfId="14" applyFont="1" applyFill="1" applyBorder="1" applyAlignment="1">
      <alignment vertical="center"/>
    </xf>
    <xf numFmtId="177" fontId="10" fillId="0" borderId="13" xfId="14" quotePrefix="1" applyNumberFormat="1" applyFont="1" applyFill="1" applyBorder="1" applyAlignment="1" applyProtection="1">
      <alignment horizontal="center"/>
    </xf>
    <xf numFmtId="0" fontId="10" fillId="0" borderId="8" xfId="14" applyFont="1" applyFill="1" applyBorder="1" applyAlignment="1">
      <alignment horizontal="center"/>
    </xf>
    <xf numFmtId="0" fontId="10" fillId="0" borderId="8" xfId="14" applyFont="1" applyFill="1" applyBorder="1" applyAlignment="1"/>
    <xf numFmtId="0" fontId="10" fillId="0" borderId="3" xfId="8" applyFont="1" applyFill="1" applyBorder="1" applyAlignment="1">
      <alignment vertical="center"/>
    </xf>
    <xf numFmtId="0" fontId="10" fillId="0" borderId="15" xfId="8" applyFont="1" applyFill="1" applyBorder="1" applyAlignment="1">
      <alignment vertical="center"/>
    </xf>
    <xf numFmtId="0" fontId="10" fillId="0" borderId="16" xfId="14" applyFont="1" applyFill="1" applyBorder="1" applyAlignment="1">
      <alignment horizontal="center" vertical="top"/>
    </xf>
    <xf numFmtId="0" fontId="10" fillId="0" borderId="3" xfId="14" applyFont="1" applyFill="1" applyBorder="1" applyAlignment="1">
      <alignment vertical="top"/>
    </xf>
    <xf numFmtId="0" fontId="12" fillId="0" borderId="0" xfId="14" applyFont="1" applyFill="1" applyBorder="1" applyAlignment="1"/>
    <xf numFmtId="0" fontId="12" fillId="0" borderId="0" xfId="14" applyFont="1" applyFill="1" applyBorder="1" applyAlignment="1">
      <alignment horizontal="distributed"/>
    </xf>
    <xf numFmtId="180" fontId="12" fillId="0" borderId="0" xfId="14" applyNumberFormat="1" applyFont="1" applyFill="1" applyBorder="1" applyAlignment="1"/>
    <xf numFmtId="0" fontId="12" fillId="0" borderId="0" xfId="14" applyFont="1" applyFill="1"/>
    <xf numFmtId="179" fontId="10" fillId="0" borderId="0" xfId="14" applyNumberFormat="1" applyFont="1" applyFill="1" applyBorder="1" applyAlignment="1" applyProtection="1"/>
    <xf numFmtId="179" fontId="10" fillId="0" borderId="0" xfId="14" applyNumberFormat="1" applyFont="1" applyFill="1" applyBorder="1" applyAlignment="1" applyProtection="1">
      <alignment horizontal="distributed"/>
    </xf>
    <xf numFmtId="180" fontId="10" fillId="0" borderId="0" xfId="14" applyNumberFormat="1" applyFont="1" applyFill="1" applyBorder="1" applyAlignment="1"/>
    <xf numFmtId="3" fontId="10" fillId="0" borderId="0" xfId="14" applyNumberFormat="1" applyFont="1" applyFill="1" applyBorder="1" applyAlignment="1">
      <alignment horizontal="right"/>
    </xf>
    <xf numFmtId="181" fontId="10" fillId="0" borderId="0" xfId="14" applyNumberFormat="1" applyFont="1" applyFill="1" applyBorder="1"/>
    <xf numFmtId="182" fontId="10" fillId="0" borderId="0" xfId="14" applyNumberFormat="1" applyFont="1" applyFill="1" applyBorder="1"/>
    <xf numFmtId="182" fontId="10" fillId="0" borderId="0" xfId="14" applyNumberFormat="1" applyFont="1" applyFill="1" applyBorder="1" applyAlignment="1">
      <alignment horizontal="right"/>
    </xf>
    <xf numFmtId="181" fontId="10" fillId="0" borderId="0" xfId="14" applyNumberFormat="1" applyFont="1" applyFill="1" applyBorder="1" applyAlignment="1" applyProtection="1"/>
    <xf numFmtId="181" fontId="10" fillId="0" borderId="0" xfId="14" applyNumberFormat="1" applyFont="1" applyFill="1" applyBorder="1" applyAlignment="1" applyProtection="1">
      <alignment horizontal="distributed"/>
    </xf>
    <xf numFmtId="181" fontId="10" fillId="0" borderId="0" xfId="14" applyNumberFormat="1" applyFont="1" applyFill="1" applyBorder="1" applyAlignment="1"/>
    <xf numFmtId="181" fontId="10" fillId="0" borderId="0" xfId="14" applyNumberFormat="1" applyFont="1" applyFill="1"/>
    <xf numFmtId="179" fontId="10" fillId="0" borderId="3" xfId="14" applyNumberFormat="1" applyFont="1" applyFill="1" applyBorder="1" applyAlignment="1" applyProtection="1"/>
    <xf numFmtId="179" fontId="10" fillId="0" borderId="3" xfId="14" applyNumberFormat="1" applyFont="1" applyFill="1" applyBorder="1" applyAlignment="1" applyProtection="1">
      <alignment horizontal="distributed"/>
    </xf>
    <xf numFmtId="180" fontId="10" fillId="0" borderId="3" xfId="14" applyNumberFormat="1" applyFont="1" applyFill="1" applyBorder="1"/>
    <xf numFmtId="3" fontId="10" fillId="0" borderId="3" xfId="14" applyNumberFormat="1" applyFont="1" applyFill="1" applyBorder="1"/>
    <xf numFmtId="180" fontId="10" fillId="0" borderId="3" xfId="14" applyNumberFormat="1" applyFont="1" applyFill="1" applyBorder="1" applyAlignment="1"/>
    <xf numFmtId="180" fontId="12" fillId="0" borderId="0" xfId="14" applyNumberFormat="1" applyFont="1" applyFill="1" applyBorder="1"/>
    <xf numFmtId="3" fontId="12" fillId="0" borderId="0" xfId="14" applyNumberFormat="1" applyFont="1" applyFill="1" applyBorder="1"/>
    <xf numFmtId="180" fontId="10" fillId="0" borderId="3" xfId="14" applyNumberFormat="1" applyFont="1" applyFill="1" applyBorder="1" applyAlignment="1">
      <alignment horizontal="right"/>
    </xf>
    <xf numFmtId="0" fontId="10" fillId="0" borderId="16" xfId="12" applyFont="1" applyFill="1" applyBorder="1" applyAlignment="1" applyProtection="1">
      <alignment horizontal="center" vertical="center" shrinkToFit="1"/>
    </xf>
    <xf numFmtId="0" fontId="10" fillId="0" borderId="3" xfId="12" applyFont="1" applyFill="1" applyBorder="1" applyAlignment="1" applyProtection="1">
      <alignment horizontal="center" vertical="center" shrinkToFit="1"/>
    </xf>
    <xf numFmtId="38" fontId="10" fillId="0" borderId="0" xfId="12" applyNumberFormat="1" applyFont="1" applyFill="1" applyBorder="1" applyAlignment="1" applyProtection="1">
      <alignment horizontal="right"/>
    </xf>
    <xf numFmtId="37" fontId="10" fillId="0" borderId="0" xfId="5" applyNumberFormat="1" applyFont="1" applyFill="1" applyBorder="1" applyAlignment="1"/>
    <xf numFmtId="37" fontId="10" fillId="0" borderId="0" xfId="5" applyNumberFormat="1" applyFont="1" applyFill="1" applyBorder="1" applyAlignment="1" applyProtection="1"/>
    <xf numFmtId="184" fontId="10" fillId="0" borderId="0" xfId="5" applyNumberFormat="1" applyFont="1" applyFill="1" applyAlignment="1">
      <alignment horizontal="right"/>
    </xf>
    <xf numFmtId="37" fontId="10" fillId="0" borderId="16" xfId="14" applyNumberFormat="1" applyFont="1" applyFill="1" applyBorder="1" applyAlignment="1" applyProtection="1">
      <alignment horizontal="center" vertical="center"/>
    </xf>
    <xf numFmtId="38" fontId="12" fillId="0" borderId="0" xfId="15" applyFont="1" applyFill="1" applyBorder="1" applyAlignment="1" applyProtection="1"/>
    <xf numFmtId="38" fontId="12" fillId="0" borderId="0" xfId="15" applyFont="1" applyFill="1" applyAlignment="1"/>
    <xf numFmtId="177" fontId="12" fillId="0" borderId="0" xfId="12" applyNumberFormat="1" applyFont="1" applyFill="1" applyAlignment="1"/>
    <xf numFmtId="178" fontId="10" fillId="0" borderId="0" xfId="16" applyNumberFormat="1" applyFont="1" applyFill="1" applyBorder="1" applyAlignment="1"/>
    <xf numFmtId="177" fontId="10" fillId="0" borderId="0" xfId="14" applyNumberFormat="1" applyFont="1" applyFill="1" applyBorder="1" applyAlignment="1">
      <alignment horizontal="right"/>
    </xf>
    <xf numFmtId="0" fontId="10" fillId="0" borderId="0" xfId="14" applyFont="1" applyFill="1" applyBorder="1" applyAlignment="1">
      <alignment horizontal="right"/>
    </xf>
    <xf numFmtId="180" fontId="10" fillId="0" borderId="0" xfId="17" applyNumberFormat="1" applyFont="1" applyFill="1" applyBorder="1"/>
    <xf numFmtId="176" fontId="10" fillId="0" borderId="0" xfId="17" applyNumberFormat="1" applyFont="1" applyFill="1" applyBorder="1"/>
    <xf numFmtId="38" fontId="10" fillId="0" borderId="0" xfId="17" applyFont="1" applyFill="1" applyBorder="1"/>
    <xf numFmtId="181" fontId="10" fillId="0" borderId="0" xfId="17" quotePrefix="1" applyNumberFormat="1" applyFont="1" applyFill="1" applyBorder="1" applyAlignment="1"/>
    <xf numFmtId="182" fontId="10" fillId="0" borderId="0" xfId="17" quotePrefix="1" applyNumberFormat="1" applyFont="1" applyFill="1" applyBorder="1" applyAlignment="1"/>
    <xf numFmtId="182" fontId="10" fillId="0" borderId="0" xfId="17" quotePrefix="1" applyNumberFormat="1" applyFont="1" applyFill="1" applyAlignment="1"/>
    <xf numFmtId="3" fontId="10" fillId="0" borderId="0" xfId="17" applyNumberFormat="1" applyFont="1" applyFill="1" applyBorder="1"/>
    <xf numFmtId="38" fontId="10" fillId="0" borderId="0" xfId="17" applyNumberFormat="1" applyFont="1" applyFill="1" applyBorder="1"/>
    <xf numFmtId="181" fontId="10" fillId="0" borderId="0" xfId="17" applyNumberFormat="1" applyFont="1" applyFill="1" applyBorder="1"/>
    <xf numFmtId="182" fontId="10" fillId="0" borderId="0" xfId="17" applyNumberFormat="1" applyFont="1" applyFill="1" applyBorder="1"/>
    <xf numFmtId="38" fontId="10" fillId="0" borderId="0" xfId="17" applyFont="1" applyFill="1" applyBorder="1" applyAlignment="1">
      <alignment horizontal="right"/>
    </xf>
    <xf numFmtId="38" fontId="10" fillId="0" borderId="3" xfId="17" applyFont="1" applyFill="1" applyBorder="1" applyAlignment="1">
      <alignment horizontal="right"/>
    </xf>
    <xf numFmtId="176" fontId="10" fillId="0" borderId="0" xfId="12" applyNumberFormat="1" applyFont="1" applyFill="1" applyBorder="1" applyAlignment="1" applyProtection="1">
      <alignment horizontal="right"/>
    </xf>
    <xf numFmtId="0" fontId="14" fillId="0" borderId="0" xfId="14" applyFont="1" applyFill="1" applyBorder="1" applyAlignment="1"/>
    <xf numFmtId="38" fontId="10" fillId="0" borderId="0" xfId="15" applyFont="1" applyFill="1" applyBorder="1" applyAlignment="1">
      <alignment horizontal="right"/>
    </xf>
    <xf numFmtId="38" fontId="10" fillId="0" borderId="0" xfId="5" applyFont="1" applyFill="1" applyAlignment="1">
      <alignment horizontal="right"/>
    </xf>
    <xf numFmtId="184" fontId="10" fillId="0" borderId="0" xfId="10" applyNumberFormat="1" applyFont="1" applyFill="1" applyAlignment="1">
      <alignment horizontal="right"/>
    </xf>
    <xf numFmtId="0" fontId="10" fillId="0" borderId="0" xfId="10" applyFont="1" applyFill="1" applyAlignment="1">
      <alignment horizontal="right"/>
    </xf>
    <xf numFmtId="176" fontId="10" fillId="0" borderId="0" xfId="15" applyNumberFormat="1" applyFont="1" applyFill="1" applyBorder="1" applyAlignment="1">
      <alignment horizontal="right"/>
    </xf>
    <xf numFmtId="176" fontId="10" fillId="0" borderId="0" xfId="14" applyNumberFormat="1" applyFont="1" applyFill="1" applyBorder="1" applyAlignment="1">
      <alignment horizontal="right"/>
    </xf>
    <xf numFmtId="0" fontId="10" fillId="0" borderId="0" xfId="14" applyFont="1" applyFill="1" applyBorder="1" applyAlignment="1">
      <alignment vertical="top"/>
    </xf>
    <xf numFmtId="0" fontId="10" fillId="0" borderId="0" xfId="14" applyFont="1" applyFill="1" applyBorder="1" applyAlignment="1">
      <alignment horizontal="distributed"/>
    </xf>
    <xf numFmtId="0" fontId="10" fillId="0" borderId="22" xfId="14" applyFont="1" applyFill="1" applyBorder="1"/>
    <xf numFmtId="0" fontId="10" fillId="0" borderId="20" xfId="14" applyFont="1" applyFill="1" applyBorder="1"/>
    <xf numFmtId="0" fontId="10" fillId="0" borderId="20" xfId="14" quotePrefix="1" applyFont="1" applyFill="1" applyBorder="1" applyAlignment="1">
      <alignment horizontal="left"/>
    </xf>
    <xf numFmtId="0" fontId="10" fillId="0" borderId="21" xfId="14" applyFont="1" applyFill="1" applyBorder="1"/>
    <xf numFmtId="0" fontId="10" fillId="0" borderId="22" xfId="14" applyFont="1" applyFill="1" applyBorder="1" applyAlignment="1">
      <alignment horizontal="left"/>
    </xf>
    <xf numFmtId="0" fontId="10" fillId="0" borderId="20" xfId="14" applyFont="1" applyFill="1" applyBorder="1" applyAlignment="1">
      <alignment horizontal="left"/>
    </xf>
    <xf numFmtId="0" fontId="10" fillId="0" borderId="21" xfId="14" applyFont="1" applyFill="1" applyBorder="1" applyProtection="1"/>
    <xf numFmtId="0" fontId="12" fillId="0" borderId="22" xfId="14" quotePrefix="1" applyFont="1" applyFill="1" applyBorder="1" applyAlignment="1">
      <alignment horizontal="left"/>
    </xf>
    <xf numFmtId="179" fontId="10" fillId="0" borderId="20" xfId="14" quotePrefix="1" applyNumberFormat="1" applyFont="1" applyFill="1" applyBorder="1" applyAlignment="1" applyProtection="1">
      <alignment horizontal="left"/>
    </xf>
    <xf numFmtId="179" fontId="10" fillId="0" borderId="20" xfId="14" applyNumberFormat="1" applyFont="1" applyFill="1" applyBorder="1" applyAlignment="1" applyProtection="1">
      <alignment horizontal="left"/>
    </xf>
    <xf numFmtId="181" fontId="10" fillId="0" borderId="20" xfId="14" quotePrefix="1" applyNumberFormat="1" applyFont="1" applyFill="1" applyBorder="1" applyAlignment="1" applyProtection="1">
      <alignment horizontal="left"/>
    </xf>
    <xf numFmtId="179" fontId="10" fillId="0" borderId="21" xfId="14" quotePrefix="1" applyNumberFormat="1" applyFont="1" applyFill="1" applyBorder="1" applyAlignment="1" applyProtection="1">
      <alignment horizontal="left"/>
    </xf>
    <xf numFmtId="37" fontId="14" fillId="0" borderId="0" xfId="20" quotePrefix="1" applyFont="1" applyFill="1" applyAlignment="1"/>
    <xf numFmtId="37" fontId="11" fillId="0" borderId="0" xfId="21" applyFont="1" applyFill="1" applyBorder="1" applyAlignment="1">
      <alignment horizontal="center"/>
    </xf>
    <xf numFmtId="0" fontId="11" fillId="0" borderId="0" xfId="22" applyFont="1" applyFill="1"/>
    <xf numFmtId="37" fontId="11" fillId="0" borderId="0" xfId="23" applyFont="1" applyFill="1"/>
    <xf numFmtId="37" fontId="11" fillId="0" borderId="0" xfId="23" applyFont="1" applyFill="1" applyAlignment="1"/>
    <xf numFmtId="0" fontId="11" fillId="0" borderId="0" xfId="24" applyFont="1" applyFill="1"/>
    <xf numFmtId="37" fontId="10" fillId="0" borderId="0" xfId="21" applyFont="1" applyFill="1" applyAlignment="1">
      <alignment horizontal="center"/>
    </xf>
    <xf numFmtId="37" fontId="10" fillId="0" borderId="0" xfId="21" applyFont="1" applyFill="1" applyBorder="1" applyAlignment="1">
      <alignment horizontal="center"/>
    </xf>
    <xf numFmtId="37" fontId="10" fillId="0" borderId="0" xfId="23" applyFont="1" applyFill="1"/>
    <xf numFmtId="37" fontId="10" fillId="0" borderId="0" xfId="23" applyFont="1" applyFill="1" applyAlignment="1"/>
    <xf numFmtId="0" fontId="10" fillId="0" borderId="0" xfId="24" applyFont="1" applyFill="1"/>
    <xf numFmtId="0" fontId="10" fillId="0" borderId="0" xfId="22" applyFont="1" applyFill="1"/>
    <xf numFmtId="37" fontId="10" fillId="0" borderId="23" xfId="23" applyFont="1" applyFill="1" applyBorder="1" applyAlignment="1">
      <alignment horizontal="center"/>
    </xf>
    <xf numFmtId="37" fontId="10" fillId="0" borderId="23" xfId="23" applyFont="1" applyFill="1" applyBorder="1"/>
    <xf numFmtId="0" fontId="10" fillId="0" borderId="23" xfId="22" applyFont="1" applyFill="1" applyBorder="1"/>
    <xf numFmtId="37" fontId="10" fillId="0" borderId="0" xfId="23" applyFont="1" applyFill="1" applyBorder="1" applyAlignment="1"/>
    <xf numFmtId="0" fontId="10" fillId="0" borderId="0" xfId="24" applyFont="1" applyFill="1" applyBorder="1"/>
    <xf numFmtId="0" fontId="10" fillId="0" borderId="0" xfId="22" applyFont="1" applyFill="1" applyBorder="1"/>
    <xf numFmtId="37" fontId="10" fillId="0" borderId="0" xfId="23" applyFont="1" applyFill="1" applyBorder="1" applyAlignment="1">
      <alignment horizontal="center" vertical="center"/>
    </xf>
    <xf numFmtId="37" fontId="10" fillId="0" borderId="3" xfId="23" applyFont="1" applyFill="1" applyBorder="1" applyAlignment="1" applyProtection="1">
      <alignment horizontal="center" vertical="center"/>
    </xf>
    <xf numFmtId="37" fontId="10" fillId="0" borderId="3" xfId="23" applyFont="1" applyFill="1" applyBorder="1" applyAlignment="1" applyProtection="1">
      <alignment vertical="center"/>
    </xf>
    <xf numFmtId="0" fontId="10" fillId="0" borderId="0" xfId="24" applyFont="1" applyFill="1" applyBorder="1" applyAlignment="1">
      <alignment vertical="center"/>
    </xf>
    <xf numFmtId="0" fontId="10" fillId="0" borderId="0" xfId="22" applyFont="1" applyFill="1" applyBorder="1" applyAlignment="1">
      <alignment vertical="center"/>
    </xf>
    <xf numFmtId="37" fontId="10" fillId="0" borderId="24" xfId="23" applyFont="1" applyFill="1" applyBorder="1" applyAlignment="1" applyProtection="1">
      <alignment horizontal="center" vertical="center" wrapText="1"/>
    </xf>
    <xf numFmtId="37" fontId="10" fillId="0" borderId="0" xfId="23" applyFont="1" applyFill="1" applyBorder="1" applyAlignment="1" applyProtection="1">
      <alignment vertical="center"/>
    </xf>
    <xf numFmtId="184" fontId="10" fillId="0" borderId="0" xfId="23" applyNumberFormat="1" applyFont="1" applyFill="1" applyBorder="1" applyAlignment="1" applyProtection="1">
      <alignment horizontal="right"/>
    </xf>
    <xf numFmtId="37" fontId="10" fillId="0" borderId="0" xfId="23" applyFont="1" applyFill="1" applyBorder="1" applyAlignment="1" applyProtection="1"/>
    <xf numFmtId="184" fontId="12" fillId="0" borderId="0" xfId="23" applyNumberFormat="1" applyFont="1" applyFill="1" applyBorder="1" applyAlignment="1" applyProtection="1">
      <alignment horizontal="right"/>
    </xf>
    <xf numFmtId="37" fontId="12" fillId="0" borderId="0" xfId="23" applyFont="1" applyFill="1" applyBorder="1" applyAlignment="1" applyProtection="1"/>
    <xf numFmtId="0" fontId="12" fillId="0" borderId="0" xfId="24" applyFont="1" applyFill="1"/>
    <xf numFmtId="0" fontId="12" fillId="0" borderId="0" xfId="22" applyFont="1" applyFill="1"/>
    <xf numFmtId="37" fontId="10" fillId="0" borderId="0" xfId="23" applyFont="1" applyFill="1" applyBorder="1" applyAlignment="1" applyProtection="1">
      <alignment horizontal="center"/>
    </xf>
    <xf numFmtId="37" fontId="10" fillId="0" borderId="7" xfId="23" applyFont="1" applyFill="1" applyBorder="1" applyAlignment="1" applyProtection="1">
      <alignment horizontal="center"/>
    </xf>
    <xf numFmtId="184" fontId="10" fillId="0" borderId="0" xfId="22" applyNumberFormat="1" applyFont="1" applyFill="1"/>
    <xf numFmtId="184" fontId="10" fillId="0" borderId="0" xfId="24" applyNumberFormat="1" applyFont="1" applyFill="1"/>
    <xf numFmtId="37" fontId="10" fillId="0" borderId="3" xfId="23" applyFont="1" applyFill="1" applyBorder="1" applyAlignment="1" applyProtection="1">
      <alignment horizontal="center"/>
    </xf>
    <xf numFmtId="37" fontId="10" fillId="0" borderId="15" xfId="23" applyFont="1" applyFill="1" applyBorder="1" applyAlignment="1" applyProtection="1">
      <alignment horizontal="center"/>
    </xf>
    <xf numFmtId="37" fontId="10" fillId="0" borderId="3" xfId="23" applyFont="1" applyFill="1" applyBorder="1" applyAlignment="1" applyProtection="1">
      <alignment horizontal="right"/>
    </xf>
    <xf numFmtId="184" fontId="10" fillId="0" borderId="3" xfId="23" applyNumberFormat="1" applyFont="1" applyFill="1" applyBorder="1" applyAlignment="1" applyProtection="1">
      <alignment horizontal="right"/>
    </xf>
    <xf numFmtId="37" fontId="10" fillId="0" borderId="3" xfId="23" applyFont="1" applyFill="1" applyBorder="1" applyAlignment="1" applyProtection="1"/>
    <xf numFmtId="37" fontId="10" fillId="0" borderId="0" xfId="20" applyFont="1" applyFill="1"/>
    <xf numFmtId="37" fontId="10" fillId="0" borderId="0" xfId="20" applyFont="1" applyFill="1" applyBorder="1"/>
    <xf numFmtId="37" fontId="10" fillId="0" borderId="0" xfId="23" applyFont="1" applyFill="1" applyBorder="1" applyAlignment="1" applyProtection="1">
      <alignment horizontal="right"/>
    </xf>
    <xf numFmtId="0" fontId="10" fillId="0" borderId="0" xfId="22" applyFont="1" applyFill="1" applyAlignment="1">
      <alignment horizontal="center"/>
    </xf>
    <xf numFmtId="0" fontId="10" fillId="0" borderId="0" xfId="22" applyFont="1" applyFill="1" applyBorder="1" applyAlignment="1">
      <alignment horizontal="center"/>
    </xf>
    <xf numFmtId="0" fontId="10" fillId="0" borderId="0" xfId="24" applyFont="1" applyFill="1" applyAlignment="1">
      <alignment horizontal="center"/>
    </xf>
    <xf numFmtId="0" fontId="10" fillId="0" borderId="0" xfId="24" applyFont="1" applyFill="1" applyBorder="1" applyAlignment="1">
      <alignment horizontal="center"/>
    </xf>
    <xf numFmtId="0" fontId="10" fillId="0" borderId="0" xfId="24" applyFont="1" applyFill="1" applyAlignment="1"/>
    <xf numFmtId="37" fontId="10" fillId="0" borderId="0" xfId="26" applyFont="1" applyFill="1" applyAlignment="1" applyProtection="1">
      <alignment horizontal="center"/>
    </xf>
    <xf numFmtId="37" fontId="10" fillId="0" borderId="0" xfId="26" applyFont="1" applyFill="1" applyBorder="1" applyAlignment="1" applyProtection="1">
      <alignment horizontal="center"/>
    </xf>
    <xf numFmtId="37" fontId="10" fillId="0" borderId="0" xfId="21" applyFont="1" applyFill="1"/>
    <xf numFmtId="37" fontId="10" fillId="0" borderId="0" xfId="21" applyFont="1" applyFill="1" applyAlignment="1"/>
    <xf numFmtId="37" fontId="10" fillId="0" borderId="0" xfId="23" applyFont="1" applyFill="1" applyBorder="1" applyAlignment="1">
      <alignment horizontal="center"/>
    </xf>
    <xf numFmtId="37" fontId="10" fillId="0" borderId="0" xfId="23" applyFont="1" applyFill="1" applyBorder="1"/>
    <xf numFmtId="37" fontId="10" fillId="0" borderId="23" xfId="27" applyFont="1" applyFill="1" applyBorder="1" applyAlignment="1">
      <alignment horizontal="right"/>
    </xf>
    <xf numFmtId="37" fontId="10" fillId="0" borderId="8" xfId="23" applyFont="1" applyFill="1" applyBorder="1" applyAlignment="1">
      <alignment horizontal="center" vertical="center"/>
    </xf>
    <xf numFmtId="37" fontId="10" fillId="0" borderId="9" xfId="23" applyFont="1" applyFill="1" applyBorder="1" applyAlignment="1">
      <alignment horizontal="center" vertical="center"/>
    </xf>
    <xf numFmtId="37" fontId="10" fillId="0" borderId="11" xfId="23" applyFont="1" applyFill="1" applyBorder="1" applyAlignment="1">
      <alignment vertical="center"/>
    </xf>
    <xf numFmtId="37" fontId="10" fillId="0" borderId="2" xfId="23" applyFont="1" applyFill="1" applyBorder="1" applyAlignment="1" applyProtection="1">
      <alignment horizontal="center" vertical="center"/>
    </xf>
    <xf numFmtId="37" fontId="10" fillId="0" borderId="19" xfId="23" applyFont="1" applyFill="1" applyBorder="1" applyAlignment="1" applyProtection="1">
      <alignment horizontal="center" vertical="center"/>
    </xf>
    <xf numFmtId="37" fontId="14" fillId="0" borderId="0" xfId="20" quotePrefix="1" applyFont="1" applyFill="1" applyAlignment="1">
      <alignment horizontal="left"/>
    </xf>
    <xf numFmtId="37" fontId="14" fillId="0" borderId="0" xfId="20" quotePrefix="1" applyFont="1" applyFill="1" applyAlignment="1">
      <alignment horizontal="center"/>
    </xf>
    <xf numFmtId="37" fontId="10" fillId="0" borderId="18" xfId="23" applyFont="1" applyFill="1" applyBorder="1" applyAlignment="1" applyProtection="1">
      <alignment horizontal="center" vertical="center" wrapText="1"/>
    </xf>
    <xf numFmtId="0" fontId="12" fillId="0" borderId="7" xfId="25" applyFont="1" applyFill="1" applyBorder="1" applyAlignment="1"/>
    <xf numFmtId="180" fontId="12" fillId="0" borderId="0" xfId="14" applyNumberFormat="1" applyFont="1" applyFill="1"/>
    <xf numFmtId="38" fontId="10" fillId="0" borderId="0" xfId="24" applyNumberFormat="1" applyFont="1" applyFill="1"/>
    <xf numFmtId="0" fontId="11" fillId="0" borderId="0" xfId="24" applyFont="1" applyFill="1" applyAlignment="1">
      <alignment horizontal="center"/>
    </xf>
    <xf numFmtId="0" fontId="10" fillId="0" borderId="0" xfId="24" applyFont="1" applyFill="1" applyBorder="1" applyAlignment="1">
      <alignment horizontal="center" vertical="center"/>
    </xf>
    <xf numFmtId="0" fontId="12" fillId="0" borderId="0" xfId="24" applyFont="1" applyFill="1" applyAlignment="1">
      <alignment horizontal="center"/>
    </xf>
    <xf numFmtId="184" fontId="10" fillId="0" borderId="0" xfId="24" applyNumberFormat="1" applyFont="1" applyFill="1" applyAlignment="1">
      <alignment horizontal="center"/>
    </xf>
    <xf numFmtId="0" fontId="10" fillId="0" borderId="0" xfId="24" applyFont="1" applyFill="1" applyBorder="1" applyAlignment="1">
      <alignment vertical="center" wrapText="1"/>
    </xf>
    <xf numFmtId="184" fontId="12" fillId="0" borderId="0" xfId="24" applyNumberFormat="1" applyFont="1" applyFill="1" applyAlignment="1">
      <alignment horizontal="center"/>
    </xf>
    <xf numFmtId="0" fontId="10" fillId="0" borderId="14" xfId="25" applyFont="1" applyFill="1" applyBorder="1" applyAlignment="1"/>
    <xf numFmtId="0" fontId="10" fillId="0" borderId="7" xfId="25" applyFont="1" applyFill="1" applyBorder="1" applyAlignment="1"/>
    <xf numFmtId="0" fontId="10" fillId="0" borderId="0" xfId="24" applyFont="1" applyFill="1" applyAlignment="1">
      <alignment horizontal="left" wrapText="1"/>
    </xf>
    <xf numFmtId="0" fontId="10" fillId="0" borderId="0" xfId="24" applyFont="1" applyFill="1" applyAlignment="1">
      <alignment horizontal="centerContinuous"/>
    </xf>
    <xf numFmtId="0" fontId="10" fillId="0" borderId="0" xfId="24" applyFont="1" applyFill="1" applyBorder="1" applyAlignment="1">
      <alignment horizontal="centerContinuous"/>
    </xf>
    <xf numFmtId="0" fontId="10" fillId="0" borderId="0" xfId="24" applyFont="1" applyFill="1" applyAlignment="1">
      <alignment horizontal="left"/>
    </xf>
    <xf numFmtId="177" fontId="12" fillId="0" borderId="0" xfId="16" applyNumberFormat="1" applyFont="1" applyFill="1" applyBorder="1" applyAlignment="1">
      <alignment horizontal="right"/>
    </xf>
    <xf numFmtId="177" fontId="10" fillId="0" borderId="0" xfId="16" applyNumberFormat="1" applyFont="1" applyFill="1" applyBorder="1" applyAlignment="1">
      <alignment horizontal="right"/>
    </xf>
    <xf numFmtId="38" fontId="12" fillId="0" borderId="0" xfId="15" applyFont="1" applyFill="1" applyAlignment="1">
      <alignment horizontal="right"/>
    </xf>
    <xf numFmtId="0" fontId="10" fillId="0" borderId="0" xfId="24" applyFont="1" applyFill="1" applyAlignment="1">
      <alignment horizontal="left" vertical="top" wrapText="1"/>
    </xf>
    <xf numFmtId="37" fontId="10" fillId="0" borderId="4" xfId="23" applyFont="1" applyFill="1" applyBorder="1" applyAlignment="1" applyProtection="1">
      <alignment horizontal="center" vertical="center" wrapText="1"/>
    </xf>
    <xf numFmtId="37" fontId="10" fillId="0" borderId="16" xfId="23" applyFont="1" applyFill="1" applyBorder="1" applyAlignment="1" applyProtection="1">
      <alignment horizontal="center" vertical="center" wrapText="1"/>
    </xf>
    <xf numFmtId="0" fontId="12" fillId="0" borderId="0" xfId="25" applyFont="1" applyFill="1" applyBorder="1" applyAlignment="1">
      <alignment horizontal="center"/>
    </xf>
    <xf numFmtId="0" fontId="10" fillId="0" borderId="5" xfId="25" applyFont="1" applyFill="1" applyBorder="1" applyAlignment="1">
      <alignment horizontal="center"/>
    </xf>
    <xf numFmtId="0" fontId="10" fillId="0" borderId="0" xfId="25" applyFont="1" applyFill="1" applyBorder="1" applyAlignment="1">
      <alignment horizontal="center"/>
    </xf>
    <xf numFmtId="37" fontId="10" fillId="0" borderId="20" xfId="23" applyFont="1" applyFill="1" applyBorder="1" applyAlignment="1" applyProtection="1">
      <alignment horizontal="center" vertical="center" wrapText="1"/>
    </xf>
    <xf numFmtId="37" fontId="10" fillId="0" borderId="21" xfId="23" applyFont="1" applyFill="1" applyBorder="1" applyAlignment="1" applyProtection="1">
      <alignment horizontal="center" vertical="center" wrapText="1"/>
    </xf>
    <xf numFmtId="0" fontId="12" fillId="0" borderId="0" xfId="25" applyFont="1" applyFill="1" applyBorder="1" applyAlignment="1">
      <alignment horizontal="distributed"/>
    </xf>
    <xf numFmtId="0" fontId="12" fillId="0" borderId="7" xfId="25" applyFont="1" applyFill="1" applyBorder="1" applyAlignment="1">
      <alignment horizontal="distributed"/>
    </xf>
    <xf numFmtId="37" fontId="10" fillId="0" borderId="6" xfId="23" applyFont="1" applyFill="1" applyBorder="1" applyAlignment="1" applyProtection="1">
      <alignment horizontal="center" vertical="center" wrapText="1"/>
    </xf>
    <xf numFmtId="37" fontId="10" fillId="0" borderId="16" xfId="23" applyFont="1" applyFill="1" applyBorder="1" applyAlignment="1" applyProtection="1">
      <alignment horizontal="center" vertical="center"/>
    </xf>
    <xf numFmtId="0" fontId="10" fillId="0" borderId="5" xfId="25" applyFont="1" applyFill="1" applyBorder="1" applyAlignment="1">
      <alignment horizontal="distributed"/>
    </xf>
    <xf numFmtId="0" fontId="10" fillId="0" borderId="14" xfId="25" applyFont="1" applyFill="1" applyBorder="1" applyAlignment="1">
      <alignment horizontal="distributed"/>
    </xf>
    <xf numFmtId="0" fontId="10" fillId="0" borderId="0" xfId="25" applyFont="1" applyFill="1" applyBorder="1" applyAlignment="1">
      <alignment horizontal="distributed"/>
    </xf>
    <xf numFmtId="0" fontId="10" fillId="0" borderId="7" xfId="25" applyFont="1" applyFill="1" applyBorder="1" applyAlignment="1">
      <alignment horizontal="distributed"/>
    </xf>
    <xf numFmtId="37" fontId="10" fillId="0" borderId="10" xfId="23" applyFont="1" applyFill="1" applyBorder="1" applyAlignment="1" applyProtection="1">
      <alignment horizontal="center" vertical="center"/>
    </xf>
    <xf numFmtId="37" fontId="10" fillId="0" borderId="12" xfId="23" applyFont="1" applyFill="1" applyBorder="1" applyAlignment="1" applyProtection="1">
      <alignment horizontal="center" vertical="center"/>
    </xf>
    <xf numFmtId="37" fontId="10" fillId="0" borderId="11" xfId="23" applyFont="1" applyFill="1" applyBorder="1" applyAlignment="1" applyProtection="1">
      <alignment horizontal="center" vertical="center"/>
    </xf>
    <xf numFmtId="37" fontId="10" fillId="0" borderId="22" xfId="23" applyFont="1" applyFill="1" applyBorder="1" applyAlignment="1" applyProtection="1">
      <alignment horizontal="center" vertical="center" wrapText="1"/>
    </xf>
    <xf numFmtId="37" fontId="10" fillId="0" borderId="21" xfId="23" applyFont="1" applyFill="1" applyBorder="1" applyAlignment="1" applyProtection="1">
      <alignment horizontal="center" vertical="center"/>
    </xf>
    <xf numFmtId="38" fontId="13" fillId="0" borderId="0" xfId="5" applyFont="1" applyFill="1" applyBorder="1" applyAlignment="1" applyProtection="1">
      <alignment horizontal="distributed"/>
    </xf>
    <xf numFmtId="38" fontId="22" fillId="0" borderId="0" xfId="5" applyFont="1" applyFill="1" applyBorder="1" applyAlignment="1" applyProtection="1">
      <alignment horizontal="distributed"/>
    </xf>
    <xf numFmtId="0" fontId="10" fillId="0" borderId="23" xfId="12" applyFont="1" applyFill="1" applyBorder="1" applyAlignment="1">
      <alignment horizontal="right"/>
    </xf>
    <xf numFmtId="0" fontId="10" fillId="0" borderId="9" xfId="12" applyFont="1" applyFill="1" applyBorder="1" applyAlignment="1" applyProtection="1">
      <alignment horizontal="center" vertical="center"/>
    </xf>
    <xf numFmtId="0" fontId="10" fillId="0" borderId="7" xfId="12" applyFont="1" applyFill="1" applyBorder="1" applyAlignment="1" applyProtection="1">
      <alignment horizontal="center" vertical="center"/>
    </xf>
    <xf numFmtId="0" fontId="10" fillId="0" borderId="15" xfId="12" applyFont="1" applyFill="1" applyBorder="1" applyAlignment="1" applyProtection="1">
      <alignment horizontal="center" vertical="center"/>
    </xf>
    <xf numFmtId="0" fontId="10" fillId="0" borderId="13" xfId="12" applyFont="1" applyFill="1" applyBorder="1" applyAlignment="1" applyProtection="1">
      <alignment horizontal="distributed" vertical="center" justifyLastLine="1"/>
    </xf>
    <xf numFmtId="0" fontId="10" fillId="0" borderId="8" xfId="12" applyFont="1" applyFill="1" applyBorder="1" applyAlignment="1" applyProtection="1">
      <alignment horizontal="distributed" vertical="center" justifyLastLine="1"/>
    </xf>
    <xf numFmtId="0" fontId="10" fillId="0" borderId="9" xfId="12" applyFont="1" applyFill="1" applyBorder="1" applyAlignment="1" applyProtection="1">
      <alignment horizontal="distributed" vertical="center" justifyLastLine="1"/>
    </xf>
    <xf numFmtId="0" fontId="10" fillId="0" borderId="16" xfId="12" applyFont="1" applyFill="1" applyBorder="1" applyAlignment="1" applyProtection="1">
      <alignment horizontal="distributed" vertical="center" justifyLastLine="1"/>
    </xf>
    <xf numFmtId="0" fontId="10" fillId="0" borderId="3" xfId="12" applyFont="1" applyFill="1" applyBorder="1" applyAlignment="1" applyProtection="1">
      <alignment horizontal="distributed" vertical="center" justifyLastLine="1"/>
    </xf>
    <xf numFmtId="0" fontId="10" fillId="0" borderId="15" xfId="12" applyFont="1" applyFill="1" applyBorder="1" applyAlignment="1" applyProtection="1">
      <alignment horizontal="distributed" vertical="center" justifyLastLine="1"/>
    </xf>
    <xf numFmtId="0" fontId="10" fillId="0" borderId="13" xfId="12" applyFont="1" applyFill="1" applyBorder="1" applyAlignment="1" applyProtection="1">
      <alignment horizontal="center" vertical="center"/>
    </xf>
    <xf numFmtId="0" fontId="10" fillId="0" borderId="8" xfId="12" applyFont="1" applyFill="1" applyBorder="1" applyAlignment="1" applyProtection="1">
      <alignment horizontal="center" vertical="center"/>
    </xf>
    <xf numFmtId="0" fontId="10" fillId="0" borderId="16" xfId="12" applyFont="1" applyFill="1" applyBorder="1" applyAlignment="1" applyProtection="1">
      <alignment horizontal="center" vertical="center"/>
    </xf>
    <xf numFmtId="0" fontId="10" fillId="0" borderId="3" xfId="12" applyFont="1" applyFill="1" applyBorder="1" applyAlignment="1" applyProtection="1">
      <alignment horizontal="center" vertical="center"/>
    </xf>
    <xf numFmtId="0" fontId="10" fillId="0" borderId="18" xfId="12" applyFont="1" applyFill="1" applyBorder="1" applyAlignment="1" applyProtection="1">
      <alignment horizontal="center" vertical="center" shrinkToFit="1"/>
    </xf>
    <xf numFmtId="0" fontId="10" fillId="0" borderId="19" xfId="12" applyFont="1" applyFill="1" applyBorder="1" applyAlignment="1" applyProtection="1">
      <alignment horizontal="center" vertical="center" shrinkToFit="1"/>
    </xf>
    <xf numFmtId="37" fontId="10" fillId="0" borderId="17" xfId="14" applyNumberFormat="1" applyFont="1" applyFill="1" applyBorder="1" applyAlignment="1" applyProtection="1">
      <alignment horizontal="center" vertical="center" wrapText="1"/>
    </xf>
    <xf numFmtId="37" fontId="10" fillId="0" borderId="21" xfId="14" quotePrefix="1" applyNumberFormat="1" applyFont="1" applyFill="1" applyBorder="1" applyAlignment="1" applyProtection="1">
      <alignment horizontal="center" vertical="center"/>
    </xf>
    <xf numFmtId="0" fontId="10" fillId="0" borderId="17" xfId="14" quotePrefix="1" applyFont="1" applyFill="1" applyBorder="1" applyAlignment="1" applyProtection="1">
      <alignment horizontal="center" vertical="center" wrapText="1"/>
    </xf>
    <xf numFmtId="0" fontId="10" fillId="0" borderId="21" xfId="14" quotePrefix="1" applyFont="1" applyFill="1" applyBorder="1" applyAlignment="1" applyProtection="1">
      <alignment horizontal="center" vertical="center"/>
    </xf>
    <xf numFmtId="0" fontId="10" fillId="0" borderId="9" xfId="14" applyFont="1" applyFill="1" applyBorder="1" applyAlignment="1">
      <alignment horizontal="center" vertical="center"/>
    </xf>
    <xf numFmtId="0" fontId="10" fillId="0" borderId="15" xfId="14" applyFont="1" applyFill="1" applyBorder="1" applyAlignment="1">
      <alignment horizontal="center" vertical="center"/>
    </xf>
    <xf numFmtId="0" fontId="10" fillId="0" borderId="17" xfId="14" applyFont="1" applyFill="1" applyBorder="1" applyAlignment="1" applyProtection="1">
      <alignment horizontal="center" vertical="center"/>
    </xf>
    <xf numFmtId="0" fontId="10" fillId="0" borderId="21" xfId="14" applyFont="1" applyFill="1" applyBorder="1" applyAlignment="1" applyProtection="1">
      <alignment horizontal="center" vertical="center"/>
    </xf>
    <xf numFmtId="37" fontId="10" fillId="0" borderId="13" xfId="14" applyNumberFormat="1" applyFont="1" applyFill="1" applyBorder="1" applyAlignment="1" applyProtection="1">
      <alignment horizontal="center" vertical="center"/>
    </xf>
    <xf numFmtId="37" fontId="10" fillId="0" borderId="16" xfId="14" applyNumberFormat="1" applyFont="1" applyFill="1" applyBorder="1" applyAlignment="1" applyProtection="1">
      <alignment horizontal="center" vertical="center"/>
    </xf>
    <xf numFmtId="0" fontId="10" fillId="0" borderId="17" xfId="14" quotePrefix="1" applyFont="1" applyFill="1" applyBorder="1" applyAlignment="1" applyProtection="1">
      <alignment horizontal="center" vertical="center"/>
    </xf>
    <xf numFmtId="0" fontId="10" fillId="0" borderId="8" xfId="14" applyFont="1" applyFill="1" applyBorder="1" applyAlignment="1">
      <alignment horizontal="center" vertical="center"/>
    </xf>
    <xf numFmtId="0" fontId="10" fillId="0" borderId="3" xfId="14" applyFont="1" applyFill="1" applyBorder="1" applyAlignment="1">
      <alignment horizontal="center" vertical="center"/>
    </xf>
    <xf numFmtId="37" fontId="10" fillId="0" borderId="17" xfId="14" applyNumberFormat="1" applyFont="1" applyFill="1" applyBorder="1" applyAlignment="1" applyProtection="1">
      <alignment horizontal="center" vertical="center"/>
    </xf>
    <xf numFmtId="37" fontId="10" fillId="0" borderId="21" xfId="14" applyNumberFormat="1" applyFont="1" applyFill="1" applyBorder="1" applyAlignment="1" applyProtection="1">
      <alignment horizontal="center" vertical="center"/>
    </xf>
    <xf numFmtId="37" fontId="10" fillId="0" borderId="17" xfId="14" quotePrefix="1" applyNumberFormat="1" applyFont="1" applyFill="1" applyBorder="1" applyAlignment="1" applyProtection="1">
      <alignment horizontal="center" vertical="center"/>
    </xf>
    <xf numFmtId="0" fontId="10" fillId="0" borderId="23" xfId="14" applyFont="1" applyFill="1" applyBorder="1" applyAlignment="1">
      <alignment horizontal="right" vertical="center"/>
    </xf>
  </cellXfs>
  <cellStyles count="31">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16" builtinId="5"/>
    <cellStyle name="桁区切り" xfId="15" builtinId="6"/>
    <cellStyle name="桁区切り 2" xfId="5" xr:uid="{00000000-0005-0000-0000-000006000000}"/>
    <cellStyle name="桁区切り 3" xfId="6" xr:uid="{00000000-0005-0000-0000-000007000000}"/>
    <cellStyle name="桁区切り 3 2" xfId="17" xr:uid="{00000000-0005-0000-0000-000008000000}"/>
    <cellStyle name="桁区切り 4" xfId="7" xr:uid="{00000000-0005-0000-0000-000009000000}"/>
    <cellStyle name="桁区切り 5" xfId="19" xr:uid="{00000000-0005-0000-0000-00000A000000}"/>
    <cellStyle name="標準" xfId="0" builtinId="0"/>
    <cellStyle name="標準 2" xfId="8" xr:uid="{00000000-0005-0000-0000-00000C000000}"/>
    <cellStyle name="標準 2 2" xfId="18" xr:uid="{00000000-0005-0000-0000-00000D000000}"/>
    <cellStyle name="標準 3" xfId="9" xr:uid="{00000000-0005-0000-0000-00000E000000}"/>
    <cellStyle name="標準 6" xfId="28" xr:uid="{CEE6023B-D396-45C7-AF28-FEB6E2457B01}"/>
    <cellStyle name="標準 6 28" xfId="30" xr:uid="{E6D01E41-5FFA-4428-973A-AADB1DE813FC}"/>
    <cellStyle name="標準 6 28 3" xfId="29" xr:uid="{A93EB9F5-7B7C-4CDD-9C5C-323AC0CA6C40}"/>
    <cellStyle name="標準 8" xfId="24" xr:uid="{00000000-0005-0000-0000-00000F000000}"/>
    <cellStyle name="標準_100" xfId="10" xr:uid="{00000000-0005-0000-0000-000010000000}"/>
    <cellStyle name="標準_111" xfId="11" xr:uid="{00000000-0005-0000-0000-000011000000}"/>
    <cellStyle name="標準_112" xfId="12" xr:uid="{00000000-0005-0000-0000-000012000000}"/>
    <cellStyle name="標準_112_1" xfId="13" xr:uid="{00000000-0005-0000-0000-000013000000}"/>
    <cellStyle name="標準_114" xfId="14" xr:uid="{00000000-0005-0000-0000-000014000000}"/>
    <cellStyle name="標準_237_1" xfId="25" xr:uid="{00000000-0005-0000-0000-000015000000}"/>
    <cellStyle name="標準_295" xfId="27" xr:uid="{00000000-0005-0000-0000-000016000000}"/>
    <cellStyle name="標準_312" xfId="20" xr:uid="{00000000-0005-0000-0000-000017000000}"/>
    <cellStyle name="標準_312_1" xfId="22" xr:uid="{00000000-0005-0000-0000-000018000000}"/>
    <cellStyle name="標準_313" xfId="23" xr:uid="{00000000-0005-0000-0000-000019000000}"/>
    <cellStyle name="標準_315" xfId="26" xr:uid="{00000000-0005-0000-0000-00001A000000}"/>
    <cellStyle name="標準_316" xfId="2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9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239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9983;&#27963;&#34907;&#29983;&#35506;\WINDOWS\&#65411;&#65438;&#65405;&#65400;&#65412;&#65391;&#65420;&#65439;\&#12383;&#12369;&#12358;&#12385;\22123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32113;&#35336;&#26360;&#36039;&#26009;\&#24193;&#20869;&#65298;\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9983;&#27963;&#34907;&#29983;&#35506;\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4&#22269;&#38555;\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61-290\239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
    </sheetNames>
    <sheetDataSet>
      <sheetData sheetId="0">
        <row r="3">
          <cell r="E3" t="str">
            <v>政令大型乗用</v>
          </cell>
          <cell r="F3" t="str">
            <v>大型乗用</v>
          </cell>
          <cell r="G3" t="str">
            <v>普通乗用</v>
          </cell>
          <cell r="H3" t="str">
            <v>軽乗用</v>
          </cell>
          <cell r="I3" t="str">
            <v>ミニカー</v>
          </cell>
          <cell r="J3" t="str">
            <v>政令大型貨物</v>
          </cell>
          <cell r="K3" t="str">
            <v>大型貨物</v>
          </cell>
          <cell r="L3" t="str">
            <v>普通貨物</v>
          </cell>
          <cell r="M3" t="str">
            <v>軽貨物</v>
          </cell>
          <cell r="N3" t="str">
            <v>大型特殊</v>
          </cell>
          <cell r="O3" t="str">
            <v>小型特殊</v>
          </cell>
          <cell r="P3" t="str">
            <v>小型二輪</v>
          </cell>
          <cell r="Q3" t="str">
            <v>軽二輪</v>
          </cell>
          <cell r="R3" t="str">
            <v>原付二種</v>
          </cell>
          <cell r="S3" t="str">
            <v>原付一種</v>
          </cell>
          <cell r="T3" t="str">
            <v>自転車</v>
          </cell>
          <cell r="U3" t="str">
            <v>その他</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P77"/>
  <sheetViews>
    <sheetView tabSelected="1" view="pageBreakPreview" zoomScale="120" zoomScaleNormal="140" zoomScaleSheetLayoutView="120" workbookViewId="0"/>
  </sheetViews>
  <sheetFormatPr defaultColWidth="10.625" defaultRowHeight="12" customHeight="1"/>
  <cols>
    <col min="1" max="1" width="13" style="223" customWidth="1"/>
    <col min="2" max="2" width="3.875" style="223" customWidth="1"/>
    <col min="3" max="3" width="0.5" style="224" customWidth="1"/>
    <col min="4" max="4" width="9.375" style="267" customWidth="1"/>
    <col min="5" max="6" width="8.625" style="267" customWidth="1"/>
    <col min="7" max="9" width="9.625" style="267" customWidth="1"/>
    <col min="10" max="10" width="0.375" style="268" customWidth="1"/>
    <col min="11" max="11" width="10.625" style="228"/>
    <col min="12" max="13" width="10.625" style="260"/>
    <col min="14" max="16384" width="10.625" style="228"/>
  </cols>
  <sheetData>
    <row r="1" spans="1:16" s="219" customFormat="1" ht="24" customHeight="1">
      <c r="A1" s="278"/>
      <c r="B1" s="278"/>
      <c r="C1" s="278"/>
      <c r="D1" s="277"/>
      <c r="E1" s="278" t="s">
        <v>154</v>
      </c>
      <c r="F1" s="220"/>
      <c r="G1" s="220"/>
      <c r="H1" s="220"/>
      <c r="I1" s="220"/>
      <c r="J1" s="221"/>
      <c r="K1" s="222"/>
      <c r="L1" s="283"/>
      <c r="M1" s="283"/>
      <c r="N1" s="222"/>
      <c r="O1" s="222"/>
      <c r="P1" s="222"/>
    </row>
    <row r="2" spans="1:16" ht="8.1" customHeight="1">
      <c r="D2" s="225"/>
      <c r="E2" s="225"/>
      <c r="F2" s="225"/>
      <c r="G2" s="225"/>
      <c r="H2" s="225"/>
      <c r="I2" s="225"/>
      <c r="J2" s="226"/>
      <c r="K2" s="227"/>
      <c r="L2" s="262"/>
      <c r="M2" s="262"/>
      <c r="N2" s="227"/>
      <c r="O2" s="227"/>
      <c r="P2" s="227"/>
    </row>
    <row r="3" spans="1:16" s="234" customFormat="1" ht="12" customHeight="1" thickBot="1">
      <c r="A3" s="229"/>
      <c r="B3" s="229"/>
      <c r="C3" s="229"/>
      <c r="D3" s="230"/>
      <c r="E3" s="230"/>
      <c r="F3" s="230"/>
      <c r="G3" s="231"/>
      <c r="H3" s="230"/>
      <c r="I3" s="229" t="s">
        <v>129</v>
      </c>
      <c r="J3" s="232"/>
      <c r="K3" s="233"/>
      <c r="L3" s="263"/>
      <c r="M3" s="263"/>
      <c r="N3" s="233"/>
      <c r="O3" s="233"/>
      <c r="P3" s="233"/>
    </row>
    <row r="4" spans="1:16" s="239" customFormat="1" ht="24" customHeight="1">
      <c r="A4" s="235"/>
      <c r="B4" s="235"/>
      <c r="C4" s="235"/>
      <c r="D4" s="304" t="s">
        <v>127</v>
      </c>
      <c r="E4" s="304" t="s">
        <v>106</v>
      </c>
      <c r="F4" s="304" t="s">
        <v>107</v>
      </c>
      <c r="G4" s="299" t="s">
        <v>108</v>
      </c>
      <c r="H4" s="236"/>
      <c r="I4" s="236"/>
      <c r="J4" s="241"/>
      <c r="K4" s="238"/>
      <c r="L4" s="284"/>
      <c r="M4" s="284"/>
      <c r="N4" s="238"/>
      <c r="O4" s="238"/>
      <c r="P4" s="238"/>
    </row>
    <row r="5" spans="1:16" s="239" customFormat="1" ht="33" customHeight="1">
      <c r="A5" s="235"/>
      <c r="B5" s="235"/>
      <c r="C5" s="235"/>
      <c r="D5" s="305"/>
      <c r="E5" s="305"/>
      <c r="F5" s="305"/>
      <c r="G5" s="300"/>
      <c r="H5" s="240" t="s">
        <v>109</v>
      </c>
      <c r="I5" s="279" t="s">
        <v>110</v>
      </c>
      <c r="J5" s="241"/>
      <c r="K5" s="238"/>
      <c r="L5" s="284" t="s">
        <v>127</v>
      </c>
      <c r="M5" s="284" t="s">
        <v>144</v>
      </c>
      <c r="N5" s="287" t="s">
        <v>145</v>
      </c>
      <c r="O5" s="238" t="s">
        <v>146</v>
      </c>
      <c r="P5" s="238"/>
    </row>
    <row r="6" spans="1:16" ht="15" customHeight="1">
      <c r="A6" s="302" t="s">
        <v>111</v>
      </c>
      <c r="B6" s="302"/>
      <c r="C6" s="289"/>
      <c r="D6" s="242">
        <v>154901</v>
      </c>
      <c r="E6" s="242">
        <v>102014</v>
      </c>
      <c r="F6" s="242">
        <v>7068</v>
      </c>
      <c r="G6" s="242">
        <v>45819</v>
      </c>
      <c r="H6" s="242">
        <v>45819</v>
      </c>
      <c r="I6" s="242" t="s">
        <v>126</v>
      </c>
      <c r="J6" s="243"/>
      <c r="K6" s="227"/>
      <c r="L6" s="286">
        <f>SUM(E6:G6,I6)</f>
        <v>154901</v>
      </c>
      <c r="M6" s="260" t="str">
        <f t="shared" ref="M6" si="0">IF(L6=D6,"OK","NG")</f>
        <v>OK</v>
      </c>
      <c r="N6" s="282">
        <f t="shared" ref="N6:N10" si="1">SUM(H6:I6)</f>
        <v>45819</v>
      </c>
      <c r="O6" s="260" t="str">
        <f>IF(N6=G6,"OK","NG")</f>
        <v>OK</v>
      </c>
      <c r="P6" s="227"/>
    </row>
    <row r="7" spans="1:16" ht="12" customHeight="1">
      <c r="A7" s="303" t="s">
        <v>125</v>
      </c>
      <c r="B7" s="303"/>
      <c r="C7" s="290"/>
      <c r="D7" s="242">
        <v>166754.76999999999</v>
      </c>
      <c r="E7" s="242">
        <v>103964.58199999999</v>
      </c>
      <c r="F7" s="242">
        <v>15638</v>
      </c>
      <c r="G7" s="242">
        <v>47152.187999999995</v>
      </c>
      <c r="H7" s="242">
        <v>47152.187999999995</v>
      </c>
      <c r="I7" s="242" t="s">
        <v>73</v>
      </c>
      <c r="J7" s="243"/>
      <c r="K7" s="227"/>
      <c r="L7" s="286">
        <f t="shared" ref="L7" si="2">SUM(E7:G7,I7)</f>
        <v>166754.76999999999</v>
      </c>
      <c r="M7" s="260" t="str">
        <f>IF(L7=D7,"OK","NG")</f>
        <v>OK</v>
      </c>
      <c r="N7" s="282">
        <f t="shared" si="1"/>
        <v>47152.187999999995</v>
      </c>
      <c r="O7" s="260" t="str">
        <f t="shared" ref="O7:O22" si="3">IF(N7=G7,"OK","NG")</f>
        <v>OK</v>
      </c>
      <c r="P7" s="227"/>
    </row>
    <row r="8" spans="1:16" ht="12" customHeight="1">
      <c r="A8" s="303" t="s">
        <v>143</v>
      </c>
      <c r="B8" s="303"/>
      <c r="C8" s="290"/>
      <c r="D8" s="242">
        <v>157704</v>
      </c>
      <c r="E8" s="242">
        <v>80945</v>
      </c>
      <c r="F8" s="242">
        <v>27229</v>
      </c>
      <c r="G8" s="242">
        <v>49530</v>
      </c>
      <c r="H8" s="242">
        <v>49530</v>
      </c>
      <c r="I8" s="242">
        <v>0</v>
      </c>
      <c r="J8" s="243"/>
      <c r="K8" s="227"/>
      <c r="L8" s="286">
        <f>SUM(E8:G8,I8)</f>
        <v>157704</v>
      </c>
      <c r="M8" s="260" t="str">
        <f>IF(L8=D8,"OK","NG")</f>
        <v>OK</v>
      </c>
      <c r="N8" s="282">
        <f>SUM(H8:I8)</f>
        <v>49530</v>
      </c>
      <c r="O8" s="260" t="str">
        <f t="shared" si="3"/>
        <v>OK</v>
      </c>
      <c r="P8" s="227"/>
    </row>
    <row r="9" spans="1:16" ht="12" customHeight="1">
      <c r="A9" s="303" t="s">
        <v>149</v>
      </c>
      <c r="B9" s="303"/>
      <c r="C9" s="290"/>
      <c r="D9" s="242">
        <v>1254684</v>
      </c>
      <c r="E9" s="242">
        <v>88688</v>
      </c>
      <c r="F9" s="242">
        <v>1111197</v>
      </c>
      <c r="G9" s="242">
        <v>54799</v>
      </c>
      <c r="H9" s="242">
        <v>54799</v>
      </c>
      <c r="I9" s="242">
        <v>0</v>
      </c>
      <c r="J9" s="243"/>
      <c r="K9" s="227"/>
      <c r="L9" s="286">
        <f>SUM(E9:G9,I9)</f>
        <v>1254684</v>
      </c>
      <c r="M9" s="260" t="str">
        <f>IF(L9=D9,"OK","NG")</f>
        <v>OK</v>
      </c>
      <c r="N9" s="282">
        <f t="shared" si="1"/>
        <v>54799</v>
      </c>
      <c r="O9" s="260" t="str">
        <f>IF(N9=G9,"OK","NG")</f>
        <v>OK</v>
      </c>
      <c r="P9" s="227"/>
    </row>
    <row r="10" spans="1:16" s="247" customFormat="1" ht="18" customHeight="1">
      <c r="A10" s="301" t="s">
        <v>155</v>
      </c>
      <c r="B10" s="301"/>
      <c r="C10" s="280"/>
      <c r="D10" s="244">
        <f>SUM(D11:D22)</f>
        <v>158949.16899999999</v>
      </c>
      <c r="E10" s="244">
        <f t="shared" ref="E10:I10" si="4">SUM(E11:E22)</f>
        <v>82263.400000000023</v>
      </c>
      <c r="F10" s="244">
        <f t="shared" si="4"/>
        <v>1068</v>
      </c>
      <c r="G10" s="244">
        <f t="shared" si="4"/>
        <v>75617.548999999999</v>
      </c>
      <c r="H10" s="244">
        <f t="shared" si="4"/>
        <v>75617.548999999999</v>
      </c>
      <c r="I10" s="244">
        <f t="shared" si="4"/>
        <v>0</v>
      </c>
      <c r="J10" s="245"/>
      <c r="K10" s="246"/>
      <c r="L10" s="286">
        <f>SUM(E10:G10,I10)</f>
        <v>158948.94900000002</v>
      </c>
      <c r="M10" s="260" t="str">
        <f>IF(L10=D10,"OK","NG")</f>
        <v>NG</v>
      </c>
      <c r="N10" s="282">
        <f t="shared" si="1"/>
        <v>75617.548999999999</v>
      </c>
      <c r="O10" s="260" t="str">
        <f t="shared" si="3"/>
        <v>OK</v>
      </c>
      <c r="P10" s="246"/>
    </row>
    <row r="11" spans="1:16" ht="18" customHeight="1">
      <c r="A11" s="248" t="s">
        <v>150</v>
      </c>
      <c r="B11" s="248" t="s">
        <v>133</v>
      </c>
      <c r="C11" s="249"/>
      <c r="D11" s="242">
        <v>16734.5</v>
      </c>
      <c r="E11" s="242">
        <v>10584.5</v>
      </c>
      <c r="F11" s="242">
        <v>5</v>
      </c>
      <c r="G11" s="250">
        <v>6145</v>
      </c>
      <c r="H11" s="250">
        <v>6145</v>
      </c>
      <c r="I11" s="242" t="s">
        <v>112</v>
      </c>
      <c r="J11" s="243"/>
      <c r="K11" s="251"/>
      <c r="L11" s="286">
        <f>SUM(E11:G11,I11)</f>
        <v>16734.5</v>
      </c>
      <c r="M11" s="260" t="str">
        <f>IF(L11=D11,"OK","NG")</f>
        <v>OK</v>
      </c>
      <c r="N11" s="282">
        <f>SUM(H11:I11)</f>
        <v>6145</v>
      </c>
      <c r="O11" s="260" t="str">
        <f t="shared" si="3"/>
        <v>OK</v>
      </c>
      <c r="P11" s="227"/>
    </row>
    <row r="12" spans="1:16" ht="12" customHeight="1">
      <c r="A12" s="248"/>
      <c r="B12" s="248" t="s">
        <v>113</v>
      </c>
      <c r="C12" s="249"/>
      <c r="D12" s="242">
        <v>14676.4</v>
      </c>
      <c r="E12" s="242">
        <v>8453.4</v>
      </c>
      <c r="F12" s="242">
        <v>0</v>
      </c>
      <c r="G12" s="242">
        <v>6223</v>
      </c>
      <c r="H12" s="250">
        <v>6223</v>
      </c>
      <c r="I12" s="242" t="s">
        <v>73</v>
      </c>
      <c r="J12" s="243"/>
      <c r="K12" s="251"/>
      <c r="L12" s="286">
        <f t="shared" ref="L12:L21" si="5">SUM(E12:G12,I12)</f>
        <v>14676.4</v>
      </c>
      <c r="M12" s="260" t="str">
        <f t="shared" ref="M12:M21" si="6">IF(L12=D12,"OK","NG")</f>
        <v>OK</v>
      </c>
      <c r="N12" s="282">
        <f t="shared" ref="N12:N22" si="7">SUM(H12:I12)</f>
        <v>6223</v>
      </c>
      <c r="O12" s="260" t="str">
        <f t="shared" si="3"/>
        <v>OK</v>
      </c>
      <c r="P12" s="227"/>
    </row>
    <row r="13" spans="1:16" ht="12" customHeight="1">
      <c r="A13" s="248"/>
      <c r="B13" s="248" t="s">
        <v>114</v>
      </c>
      <c r="C13" s="249"/>
      <c r="D13" s="242">
        <v>14831.05</v>
      </c>
      <c r="E13" s="242">
        <v>7765</v>
      </c>
      <c r="F13" s="242">
        <v>10</v>
      </c>
      <c r="G13" s="250">
        <v>7056.05</v>
      </c>
      <c r="H13" s="250">
        <v>7056.05</v>
      </c>
      <c r="I13" s="242" t="s">
        <v>73</v>
      </c>
      <c r="J13" s="243"/>
      <c r="K13" s="251"/>
      <c r="L13" s="286">
        <f t="shared" si="5"/>
        <v>14831.05</v>
      </c>
      <c r="M13" s="260" t="str">
        <f t="shared" si="6"/>
        <v>OK</v>
      </c>
      <c r="N13" s="282">
        <f t="shared" si="7"/>
        <v>7056.05</v>
      </c>
      <c r="O13" s="260" t="str">
        <f t="shared" si="3"/>
        <v>OK</v>
      </c>
      <c r="P13" s="227"/>
    </row>
    <row r="14" spans="1:16" ht="12" customHeight="1">
      <c r="A14" s="248"/>
      <c r="B14" s="248" t="s">
        <v>115</v>
      </c>
      <c r="C14" s="249"/>
      <c r="D14" s="242">
        <v>16370.7</v>
      </c>
      <c r="E14" s="242">
        <v>10715.7</v>
      </c>
      <c r="F14" s="242">
        <v>247</v>
      </c>
      <c r="G14" s="250">
        <v>5408</v>
      </c>
      <c r="H14" s="250">
        <v>5408</v>
      </c>
      <c r="I14" s="242" t="s">
        <v>73</v>
      </c>
      <c r="J14" s="243"/>
      <c r="K14" s="251"/>
      <c r="L14" s="286">
        <f t="shared" si="5"/>
        <v>16370.7</v>
      </c>
      <c r="M14" s="260" t="str">
        <f>IF(L14=D14,"OK","NG")</f>
        <v>OK</v>
      </c>
      <c r="N14" s="282">
        <f t="shared" si="7"/>
        <v>5408</v>
      </c>
      <c r="O14" s="260" t="str">
        <f t="shared" si="3"/>
        <v>OK</v>
      </c>
      <c r="P14" s="227"/>
    </row>
    <row r="15" spans="1:16" ht="12" customHeight="1">
      <c r="A15" s="248"/>
      <c r="B15" s="248" t="s">
        <v>116</v>
      </c>
      <c r="C15" s="249"/>
      <c r="D15" s="242">
        <v>16055.199999999999</v>
      </c>
      <c r="E15" s="242">
        <v>6567.4</v>
      </c>
      <c r="F15" s="242">
        <v>244</v>
      </c>
      <c r="G15" s="242">
        <v>9243.7999999999993</v>
      </c>
      <c r="H15" s="250">
        <v>9243.7999999999993</v>
      </c>
      <c r="I15" s="242" t="s">
        <v>73</v>
      </c>
      <c r="J15" s="243"/>
      <c r="K15" s="251"/>
      <c r="L15" s="286">
        <f t="shared" si="5"/>
        <v>16055.199999999999</v>
      </c>
      <c r="M15" s="260" t="str">
        <f t="shared" si="6"/>
        <v>OK</v>
      </c>
      <c r="N15" s="282">
        <f t="shared" si="7"/>
        <v>9243.7999999999993</v>
      </c>
      <c r="O15" s="260" t="str">
        <f t="shared" si="3"/>
        <v>OK</v>
      </c>
      <c r="P15" s="227"/>
    </row>
    <row r="16" spans="1:16" ht="12" customHeight="1">
      <c r="A16" s="248"/>
      <c r="B16" s="248" t="s">
        <v>117</v>
      </c>
      <c r="C16" s="249"/>
      <c r="D16" s="242">
        <v>14636.76</v>
      </c>
      <c r="E16" s="242">
        <v>6165</v>
      </c>
      <c r="F16" s="242">
        <v>228</v>
      </c>
      <c r="G16" s="242">
        <v>8243.76</v>
      </c>
      <c r="H16" s="242">
        <v>8243.76</v>
      </c>
      <c r="I16" s="242" t="s">
        <v>73</v>
      </c>
      <c r="J16" s="243"/>
      <c r="K16" s="251"/>
      <c r="L16" s="286">
        <f t="shared" si="5"/>
        <v>14636.76</v>
      </c>
      <c r="M16" s="260" t="str">
        <f t="shared" si="6"/>
        <v>OK</v>
      </c>
      <c r="N16" s="282">
        <f t="shared" si="7"/>
        <v>8243.76</v>
      </c>
      <c r="O16" s="260" t="str">
        <f t="shared" si="3"/>
        <v>OK</v>
      </c>
      <c r="P16" s="227"/>
    </row>
    <row r="17" spans="1:16" ht="18" customHeight="1">
      <c r="A17" s="248"/>
      <c r="B17" s="248" t="s">
        <v>130</v>
      </c>
      <c r="C17" s="249"/>
      <c r="D17" s="242">
        <v>11022.84</v>
      </c>
      <c r="E17" s="242">
        <v>4573.7</v>
      </c>
      <c r="F17" s="242">
        <v>101</v>
      </c>
      <c r="G17" s="242">
        <v>6348.14</v>
      </c>
      <c r="H17" s="242">
        <v>6348.14</v>
      </c>
      <c r="I17" s="242" t="s">
        <v>73</v>
      </c>
      <c r="J17" s="243"/>
      <c r="K17" s="251"/>
      <c r="L17" s="286">
        <f t="shared" si="5"/>
        <v>11022.84</v>
      </c>
      <c r="M17" s="260" t="str">
        <f t="shared" si="6"/>
        <v>OK</v>
      </c>
      <c r="N17" s="282">
        <f t="shared" si="7"/>
        <v>6348.14</v>
      </c>
      <c r="O17" s="260" t="str">
        <f t="shared" si="3"/>
        <v>OK</v>
      </c>
      <c r="P17" s="227"/>
    </row>
    <row r="18" spans="1:16" ht="12" customHeight="1">
      <c r="A18" s="248"/>
      <c r="B18" s="248" t="s">
        <v>131</v>
      </c>
      <c r="C18" s="249"/>
      <c r="D18" s="242">
        <v>9131.1</v>
      </c>
      <c r="E18" s="242">
        <v>3810.8</v>
      </c>
      <c r="F18" s="242">
        <v>28</v>
      </c>
      <c r="G18" s="242">
        <v>5292.3</v>
      </c>
      <c r="H18" s="242">
        <v>5292.3</v>
      </c>
      <c r="I18" s="242" t="s">
        <v>73</v>
      </c>
      <c r="J18" s="243"/>
      <c r="K18" s="251"/>
      <c r="L18" s="286">
        <f t="shared" si="5"/>
        <v>9131.1</v>
      </c>
      <c r="M18" s="260" t="str">
        <f t="shared" si="6"/>
        <v>OK</v>
      </c>
      <c r="N18" s="282">
        <f t="shared" si="7"/>
        <v>5292.3</v>
      </c>
      <c r="O18" s="260" t="str">
        <f t="shared" si="3"/>
        <v>OK</v>
      </c>
      <c r="P18" s="227"/>
    </row>
    <row r="19" spans="1:16" ht="12" customHeight="1">
      <c r="A19" s="248"/>
      <c r="B19" s="248" t="s">
        <v>132</v>
      </c>
      <c r="C19" s="249"/>
      <c r="D19" s="242">
        <v>9210.8499999999985</v>
      </c>
      <c r="E19" s="242">
        <v>4781.8999999999996</v>
      </c>
      <c r="F19" s="242">
        <v>0</v>
      </c>
      <c r="G19" s="242">
        <v>4428.95</v>
      </c>
      <c r="H19" s="242">
        <v>4428.95</v>
      </c>
      <c r="I19" s="242" t="s">
        <v>73</v>
      </c>
      <c r="J19" s="243"/>
      <c r="K19" s="251"/>
      <c r="L19" s="286">
        <f t="shared" si="5"/>
        <v>9210.8499999999985</v>
      </c>
      <c r="M19" s="260" t="str">
        <f>IF(L19=D19,"OK","NG")</f>
        <v>OK</v>
      </c>
      <c r="N19" s="282">
        <f t="shared" si="7"/>
        <v>4428.95</v>
      </c>
      <c r="O19" s="260" t="str">
        <f t="shared" si="3"/>
        <v>OK</v>
      </c>
      <c r="P19" s="227"/>
    </row>
    <row r="20" spans="1:16" ht="12" customHeight="1">
      <c r="A20" s="248" t="s">
        <v>156</v>
      </c>
      <c r="B20" s="248" t="s">
        <v>118</v>
      </c>
      <c r="C20" s="249"/>
      <c r="D20" s="242">
        <v>11127</v>
      </c>
      <c r="E20" s="242">
        <v>5593.1</v>
      </c>
      <c r="F20" s="242">
        <v>31</v>
      </c>
      <c r="G20" s="242">
        <v>5502.68</v>
      </c>
      <c r="H20" s="242">
        <v>5502.68</v>
      </c>
      <c r="I20" s="242" t="s">
        <v>73</v>
      </c>
      <c r="J20" s="243"/>
      <c r="K20" s="251"/>
      <c r="L20" s="286">
        <f>SUM(E20:G20,I20)</f>
        <v>11126.78</v>
      </c>
      <c r="M20" s="260" t="str">
        <f>IF(L20=D20,"OK","NG")</f>
        <v>NG</v>
      </c>
      <c r="N20" s="282">
        <f t="shared" si="7"/>
        <v>5502.68</v>
      </c>
      <c r="O20" s="260" t="str">
        <f t="shared" si="3"/>
        <v>OK</v>
      </c>
      <c r="P20" s="227"/>
    </row>
    <row r="21" spans="1:16" ht="12" customHeight="1">
      <c r="A21" s="248"/>
      <c r="B21" s="248" t="s">
        <v>119</v>
      </c>
      <c r="C21" s="249"/>
      <c r="D21" s="242">
        <v>8894.34</v>
      </c>
      <c r="E21" s="242">
        <v>4285.8</v>
      </c>
      <c r="F21" s="242">
        <v>6</v>
      </c>
      <c r="G21" s="242">
        <v>4602.54</v>
      </c>
      <c r="H21" s="242">
        <v>4602.54</v>
      </c>
      <c r="I21" s="242" t="s">
        <v>73</v>
      </c>
      <c r="J21" s="243"/>
      <c r="K21" s="251"/>
      <c r="L21" s="286">
        <f t="shared" si="5"/>
        <v>8894.34</v>
      </c>
      <c r="M21" s="260" t="str">
        <f t="shared" si="6"/>
        <v>OK</v>
      </c>
      <c r="N21" s="282">
        <f t="shared" si="7"/>
        <v>4602.54</v>
      </c>
      <c r="O21" s="260" t="str">
        <f t="shared" si="3"/>
        <v>OK</v>
      </c>
      <c r="P21" s="227"/>
    </row>
    <row r="22" spans="1:16" ht="12" customHeight="1">
      <c r="A22" s="248"/>
      <c r="B22" s="248" t="s">
        <v>120</v>
      </c>
      <c r="C22" s="249"/>
      <c r="D22" s="242">
        <v>16258.429</v>
      </c>
      <c r="E22" s="242">
        <v>8967.1</v>
      </c>
      <c r="F22" s="242">
        <v>168</v>
      </c>
      <c r="G22" s="242">
        <v>7123.3290000000006</v>
      </c>
      <c r="H22" s="250">
        <v>7123.3290000000006</v>
      </c>
      <c r="I22" s="242" t="s">
        <v>73</v>
      </c>
      <c r="J22" s="243"/>
      <c r="K22" s="251"/>
      <c r="L22" s="286">
        <f>SUM(E22:G22,I22)</f>
        <v>16258.429</v>
      </c>
      <c r="M22" s="260" t="str">
        <f>IF(L22=D22,"OK","NG")</f>
        <v>OK</v>
      </c>
      <c r="N22" s="282">
        <f t="shared" si="7"/>
        <v>7123.3290000000006</v>
      </c>
      <c r="O22" s="260" t="str">
        <f t="shared" si="3"/>
        <v>OK</v>
      </c>
      <c r="P22" s="227"/>
    </row>
    <row r="23" spans="1:16" ht="3.95" customHeight="1">
      <c r="A23" s="252"/>
      <c r="B23" s="252"/>
      <c r="C23" s="253"/>
      <c r="D23" s="254"/>
      <c r="E23" s="254"/>
      <c r="F23" s="254"/>
      <c r="G23" s="255"/>
      <c r="H23" s="254"/>
      <c r="I23" s="254"/>
      <c r="J23" s="256"/>
      <c r="K23" s="227"/>
      <c r="L23" s="262"/>
      <c r="M23" s="262"/>
      <c r="N23" s="227"/>
      <c r="O23" s="260"/>
      <c r="P23" s="227"/>
    </row>
    <row r="24" spans="1:16" ht="15.95" customHeight="1">
      <c r="A24" s="257" t="s">
        <v>134</v>
      </c>
      <c r="B24" s="257"/>
      <c r="C24" s="258"/>
      <c r="D24" s="259"/>
      <c r="E24" s="259"/>
      <c r="F24" s="259"/>
      <c r="G24" s="259"/>
      <c r="H24" s="259"/>
      <c r="I24" s="259"/>
      <c r="J24" s="243"/>
      <c r="K24" s="227"/>
      <c r="L24" s="262"/>
      <c r="M24" s="262"/>
      <c r="N24" s="227"/>
      <c r="O24" s="227"/>
      <c r="P24" s="227"/>
    </row>
    <row r="25" spans="1:16" ht="12" customHeight="1">
      <c r="A25" s="257" t="s">
        <v>121</v>
      </c>
      <c r="B25" s="257"/>
      <c r="C25" s="258"/>
      <c r="D25" s="259"/>
      <c r="E25" s="259"/>
      <c r="F25" s="259"/>
      <c r="G25" s="259"/>
      <c r="H25" s="259"/>
      <c r="I25" s="259"/>
      <c r="J25" s="243"/>
      <c r="K25" s="227"/>
      <c r="L25" s="298" t="s">
        <v>151</v>
      </c>
      <c r="M25" s="298"/>
      <c r="N25" s="298"/>
      <c r="O25" s="298"/>
      <c r="P25" s="298"/>
    </row>
    <row r="26" spans="1:16" ht="12" customHeight="1">
      <c r="A26" s="257" t="s">
        <v>135</v>
      </c>
      <c r="B26" s="257"/>
      <c r="C26" s="258"/>
      <c r="D26" s="225"/>
      <c r="E26" s="225"/>
      <c r="F26" s="225"/>
      <c r="G26" s="225"/>
      <c r="H26" s="225"/>
      <c r="I26" s="225"/>
      <c r="J26" s="226"/>
      <c r="K26" s="227"/>
      <c r="L26" s="298"/>
      <c r="M26" s="298"/>
      <c r="N26" s="298"/>
      <c r="O26" s="298"/>
      <c r="P26" s="298"/>
    </row>
    <row r="27" spans="1:16" ht="12" customHeight="1">
      <c r="A27" s="260"/>
      <c r="B27" s="260"/>
      <c r="C27" s="261"/>
      <c r="D27" s="225"/>
      <c r="E27" s="225"/>
      <c r="F27" s="225"/>
      <c r="G27" s="225"/>
      <c r="H27" s="225"/>
      <c r="I27" s="225"/>
      <c r="J27" s="226"/>
      <c r="K27" s="227"/>
      <c r="L27" s="298"/>
      <c r="M27" s="298"/>
      <c r="N27" s="298"/>
      <c r="O27" s="298"/>
      <c r="P27" s="298"/>
    </row>
    <row r="28" spans="1:16" ht="12" customHeight="1">
      <c r="A28" s="262"/>
      <c r="B28" s="262"/>
      <c r="C28" s="263"/>
      <c r="D28" s="227"/>
      <c r="E28" s="227"/>
      <c r="F28" s="227"/>
      <c r="G28" s="227"/>
      <c r="H28" s="227"/>
      <c r="I28" s="227"/>
      <c r="J28" s="264"/>
      <c r="K28" s="227"/>
      <c r="L28" s="298"/>
      <c r="M28" s="298"/>
      <c r="N28" s="298"/>
      <c r="O28" s="298"/>
      <c r="P28" s="298"/>
    </row>
    <row r="29" spans="1:16" ht="42.75" customHeight="1">
      <c r="A29" s="291"/>
      <c r="B29" s="292"/>
      <c r="C29" s="293"/>
      <c r="D29" s="292"/>
      <c r="E29" s="292"/>
      <c r="F29" s="292"/>
      <c r="G29" s="292"/>
      <c r="H29" s="292"/>
      <c r="I29" s="292"/>
      <c r="J29" s="264"/>
      <c r="K29" s="227"/>
      <c r="L29" s="298"/>
      <c r="M29" s="298"/>
      <c r="N29" s="298"/>
      <c r="O29" s="298"/>
      <c r="P29" s="298"/>
    </row>
    <row r="30" spans="1:16" ht="12" customHeight="1">
      <c r="A30" s="292"/>
      <c r="B30" s="292"/>
      <c r="C30" s="293"/>
      <c r="D30" s="292"/>
      <c r="E30" s="292"/>
      <c r="F30" s="292"/>
      <c r="G30" s="292"/>
      <c r="H30" s="292"/>
      <c r="I30" s="292"/>
      <c r="J30" s="264"/>
      <c r="K30" s="227"/>
      <c r="L30" s="262"/>
      <c r="M30" s="262"/>
      <c r="N30" s="227"/>
      <c r="O30" s="227"/>
      <c r="P30" s="227"/>
    </row>
    <row r="31" spans="1:16" ht="12" customHeight="1">
      <c r="A31" s="292"/>
      <c r="B31" s="292"/>
      <c r="C31" s="293"/>
      <c r="D31" s="292"/>
      <c r="E31" s="292"/>
      <c r="F31" s="292"/>
      <c r="G31" s="292"/>
      <c r="H31" s="292"/>
      <c r="I31" s="292"/>
      <c r="J31" s="264"/>
      <c r="K31" s="227"/>
      <c r="L31" s="262"/>
      <c r="M31" s="262"/>
      <c r="N31" s="227"/>
      <c r="O31" s="227"/>
      <c r="P31" s="227"/>
    </row>
    <row r="32" spans="1:16" ht="12" customHeight="1">
      <c r="A32" s="262"/>
      <c r="B32" s="262"/>
      <c r="C32" s="263"/>
      <c r="D32" s="227"/>
      <c r="E32" s="227"/>
      <c r="F32" s="227"/>
      <c r="G32" s="227"/>
      <c r="H32" s="227"/>
      <c r="I32" s="227"/>
      <c r="J32" s="264"/>
      <c r="K32" s="227"/>
      <c r="L32" s="262"/>
      <c r="M32" s="262"/>
      <c r="N32" s="227"/>
      <c r="O32" s="227"/>
      <c r="P32" s="227"/>
    </row>
    <row r="33" spans="1:16" ht="12" customHeight="1">
      <c r="A33" s="262"/>
      <c r="B33" s="262"/>
      <c r="C33" s="263"/>
      <c r="D33" s="227"/>
      <c r="E33" s="227"/>
      <c r="F33" s="227"/>
      <c r="G33" s="227"/>
      <c r="H33" s="227"/>
      <c r="I33" s="227"/>
      <c r="J33" s="264"/>
      <c r="K33" s="227"/>
      <c r="L33" s="262"/>
      <c r="M33" s="262"/>
      <c r="N33" s="227"/>
      <c r="O33" s="227"/>
      <c r="P33" s="227"/>
    </row>
    <row r="34" spans="1:16" ht="12" customHeight="1">
      <c r="A34" s="262"/>
      <c r="B34" s="262"/>
      <c r="C34" s="263"/>
      <c r="D34" s="227"/>
      <c r="E34" s="227"/>
      <c r="F34" s="227"/>
      <c r="G34" s="227"/>
      <c r="H34" s="227"/>
      <c r="I34" s="227"/>
      <c r="J34" s="264"/>
      <c r="K34" s="227"/>
      <c r="L34" s="262"/>
      <c r="M34" s="262"/>
      <c r="N34" s="227"/>
      <c r="O34" s="227"/>
      <c r="P34" s="227"/>
    </row>
    <row r="35" spans="1:16" ht="12" customHeight="1">
      <c r="A35" s="262"/>
      <c r="B35" s="262"/>
      <c r="C35" s="263"/>
      <c r="D35" s="227"/>
      <c r="E35" s="227"/>
      <c r="F35" s="227"/>
      <c r="G35" s="227"/>
      <c r="H35" s="227"/>
      <c r="I35" s="227"/>
      <c r="J35" s="264"/>
      <c r="K35" s="227"/>
      <c r="L35" s="262"/>
      <c r="M35" s="262"/>
      <c r="N35" s="227"/>
      <c r="O35" s="227"/>
      <c r="P35" s="227"/>
    </row>
    <row r="36" spans="1:16" ht="12" customHeight="1">
      <c r="A36" s="262"/>
      <c r="B36" s="262"/>
      <c r="C36" s="263"/>
      <c r="D36" s="227"/>
      <c r="E36" s="227"/>
      <c r="F36" s="227"/>
      <c r="G36" s="227"/>
      <c r="H36" s="227"/>
      <c r="I36" s="227"/>
      <c r="J36" s="264"/>
      <c r="K36" s="227"/>
      <c r="L36" s="262"/>
      <c r="M36" s="262"/>
      <c r="N36" s="227"/>
      <c r="O36" s="227"/>
      <c r="P36" s="227"/>
    </row>
    <row r="37" spans="1:16" ht="12" customHeight="1">
      <c r="A37" s="262"/>
      <c r="B37" s="262"/>
      <c r="C37" s="263"/>
      <c r="D37" s="227"/>
      <c r="E37" s="227"/>
      <c r="F37" s="227"/>
      <c r="G37" s="227"/>
      <c r="H37" s="227"/>
      <c r="I37" s="227"/>
      <c r="J37" s="264"/>
      <c r="K37" s="227"/>
      <c r="L37" s="262"/>
      <c r="M37" s="262"/>
      <c r="N37" s="227"/>
      <c r="O37" s="227"/>
      <c r="P37" s="227"/>
    </row>
    <row r="38" spans="1:16" ht="12" customHeight="1">
      <c r="A38" s="262"/>
      <c r="B38" s="262"/>
      <c r="C38" s="263"/>
      <c r="D38" s="227"/>
      <c r="E38" s="227"/>
      <c r="F38" s="227"/>
      <c r="G38" s="227"/>
      <c r="H38" s="227"/>
      <c r="I38" s="227"/>
      <c r="J38" s="264"/>
      <c r="K38" s="227"/>
      <c r="L38" s="262"/>
      <c r="M38" s="262"/>
      <c r="N38" s="227"/>
      <c r="O38" s="227"/>
      <c r="P38" s="227"/>
    </row>
    <row r="39" spans="1:16" ht="12" customHeight="1">
      <c r="A39" s="262"/>
      <c r="B39" s="262"/>
      <c r="C39" s="263"/>
      <c r="D39" s="227"/>
      <c r="E39" s="227"/>
      <c r="F39" s="227"/>
      <c r="G39" s="227"/>
      <c r="H39" s="227"/>
      <c r="I39" s="227"/>
      <c r="J39" s="264"/>
      <c r="K39" s="227"/>
      <c r="L39" s="262"/>
      <c r="M39" s="262"/>
      <c r="N39" s="227"/>
      <c r="O39" s="227"/>
      <c r="P39" s="227"/>
    </row>
    <row r="40" spans="1:16" ht="12" customHeight="1">
      <c r="A40" s="262"/>
      <c r="B40" s="262"/>
      <c r="C40" s="263"/>
      <c r="D40" s="227"/>
      <c r="E40" s="227"/>
      <c r="F40" s="227"/>
      <c r="G40" s="227"/>
      <c r="H40" s="227"/>
      <c r="I40" s="227"/>
      <c r="J40" s="264"/>
      <c r="K40" s="227"/>
      <c r="L40" s="262"/>
      <c r="M40" s="262"/>
      <c r="N40" s="227"/>
      <c r="O40" s="227"/>
      <c r="P40" s="227"/>
    </row>
    <row r="41" spans="1:16" ht="12" customHeight="1">
      <c r="A41" s="262"/>
      <c r="B41" s="262"/>
      <c r="C41" s="263"/>
      <c r="D41" s="227"/>
      <c r="E41" s="227"/>
      <c r="F41" s="227"/>
      <c r="G41" s="227"/>
      <c r="H41" s="227"/>
      <c r="I41" s="227"/>
      <c r="J41" s="264"/>
      <c r="K41" s="227"/>
      <c r="L41" s="262"/>
      <c r="M41" s="262"/>
      <c r="N41" s="227"/>
      <c r="O41" s="227"/>
      <c r="P41" s="227"/>
    </row>
    <row r="42" spans="1:16" ht="12" customHeight="1">
      <c r="A42" s="262"/>
      <c r="B42" s="262"/>
      <c r="C42" s="263"/>
      <c r="D42" s="227"/>
      <c r="E42" s="227"/>
      <c r="F42" s="227"/>
      <c r="G42" s="227"/>
      <c r="H42" s="227"/>
      <c r="I42" s="227"/>
      <c r="J42" s="264"/>
      <c r="K42" s="227"/>
      <c r="L42" s="262"/>
      <c r="M42" s="262"/>
      <c r="N42" s="227"/>
      <c r="O42" s="227"/>
      <c r="P42" s="227"/>
    </row>
    <row r="43" spans="1:16" ht="12" customHeight="1">
      <c r="A43" s="262"/>
      <c r="B43" s="262"/>
      <c r="C43" s="263"/>
      <c r="D43" s="227"/>
      <c r="E43" s="227"/>
      <c r="F43" s="227"/>
      <c r="G43" s="227"/>
      <c r="H43" s="227"/>
      <c r="I43" s="227"/>
      <c r="J43" s="264"/>
      <c r="K43" s="227"/>
      <c r="L43" s="262"/>
      <c r="M43" s="262"/>
      <c r="N43" s="227"/>
      <c r="O43" s="227"/>
      <c r="P43" s="227"/>
    </row>
    <row r="44" spans="1:16" ht="12" customHeight="1">
      <c r="A44" s="262"/>
      <c r="B44" s="262"/>
      <c r="C44" s="263"/>
      <c r="D44" s="227"/>
      <c r="E44" s="227"/>
      <c r="F44" s="227"/>
      <c r="G44" s="227"/>
      <c r="H44" s="227"/>
      <c r="I44" s="227"/>
      <c r="J44" s="264"/>
      <c r="K44" s="227"/>
      <c r="L44" s="262"/>
      <c r="M44" s="262"/>
      <c r="N44" s="227"/>
      <c r="O44" s="227"/>
      <c r="P44" s="227"/>
    </row>
    <row r="45" spans="1:16" ht="12" customHeight="1">
      <c r="A45" s="262"/>
      <c r="B45" s="262"/>
      <c r="C45" s="263"/>
      <c r="D45" s="227"/>
      <c r="E45" s="227"/>
      <c r="F45" s="227"/>
      <c r="G45" s="227"/>
      <c r="H45" s="227"/>
      <c r="I45" s="227"/>
      <c r="J45" s="264"/>
      <c r="K45" s="227"/>
      <c r="L45" s="262"/>
      <c r="M45" s="262"/>
      <c r="N45" s="227"/>
      <c r="O45" s="227"/>
      <c r="P45" s="227"/>
    </row>
    <row r="46" spans="1:16" ht="12" customHeight="1">
      <c r="A46" s="262"/>
      <c r="B46" s="262"/>
      <c r="C46" s="263"/>
      <c r="D46" s="227"/>
      <c r="E46" s="227"/>
      <c r="F46" s="227"/>
      <c r="G46" s="227"/>
      <c r="H46" s="227"/>
      <c r="I46" s="227"/>
      <c r="J46" s="264"/>
      <c r="K46" s="227"/>
      <c r="L46" s="262"/>
      <c r="M46" s="262"/>
      <c r="N46" s="227"/>
      <c r="O46" s="227"/>
      <c r="P46" s="227"/>
    </row>
    <row r="47" spans="1:16" ht="12" customHeight="1">
      <c r="A47" s="262"/>
      <c r="B47" s="262"/>
      <c r="C47" s="263"/>
      <c r="D47" s="227"/>
      <c r="E47" s="227"/>
      <c r="F47" s="227"/>
      <c r="G47" s="227"/>
      <c r="H47" s="227"/>
      <c r="I47" s="227"/>
      <c r="J47" s="264"/>
      <c r="K47" s="227"/>
      <c r="L47" s="262"/>
      <c r="M47" s="262"/>
      <c r="N47" s="227"/>
      <c r="O47" s="227"/>
      <c r="P47" s="227"/>
    </row>
    <row r="48" spans="1:16" ht="12" customHeight="1">
      <c r="A48" s="262"/>
      <c r="B48" s="262"/>
      <c r="C48" s="263"/>
      <c r="D48" s="227"/>
      <c r="E48" s="227"/>
      <c r="F48" s="227"/>
      <c r="G48" s="227"/>
      <c r="H48" s="227"/>
      <c r="I48" s="227"/>
      <c r="J48" s="264"/>
      <c r="K48" s="227"/>
      <c r="L48" s="262"/>
      <c r="M48" s="262"/>
      <c r="N48" s="227"/>
      <c r="O48" s="227"/>
      <c r="P48" s="227"/>
    </row>
    <row r="49" spans="1:16" ht="12" customHeight="1">
      <c r="A49" s="262"/>
      <c r="B49" s="262"/>
      <c r="C49" s="263"/>
      <c r="D49" s="227"/>
      <c r="E49" s="227"/>
      <c r="F49" s="227"/>
      <c r="G49" s="227"/>
      <c r="H49" s="227"/>
      <c r="I49" s="227"/>
      <c r="J49" s="264"/>
      <c r="K49" s="227"/>
      <c r="L49" s="262"/>
      <c r="M49" s="262"/>
      <c r="N49" s="227"/>
      <c r="O49" s="227"/>
      <c r="P49" s="227"/>
    </row>
    <row r="50" spans="1:16" ht="12" customHeight="1">
      <c r="A50" s="262"/>
      <c r="B50" s="262"/>
      <c r="C50" s="263"/>
      <c r="D50" s="227"/>
      <c r="E50" s="227"/>
      <c r="F50" s="227"/>
      <c r="G50" s="227"/>
      <c r="H50" s="227"/>
      <c r="I50" s="227"/>
      <c r="J50" s="264"/>
      <c r="K50" s="227"/>
      <c r="L50" s="262"/>
      <c r="M50" s="262"/>
      <c r="N50" s="227"/>
      <c r="O50" s="227"/>
      <c r="P50" s="227"/>
    </row>
    <row r="51" spans="1:16" ht="12" customHeight="1">
      <c r="A51" s="262"/>
      <c r="B51" s="262"/>
      <c r="C51" s="263"/>
      <c r="D51" s="227"/>
      <c r="E51" s="227"/>
      <c r="F51" s="227"/>
      <c r="G51" s="227"/>
      <c r="H51" s="227"/>
      <c r="I51" s="227"/>
      <c r="J51" s="264"/>
      <c r="K51" s="227"/>
      <c r="L51" s="262"/>
      <c r="M51" s="262"/>
      <c r="N51" s="227"/>
      <c r="O51" s="227"/>
      <c r="P51" s="227"/>
    </row>
    <row r="52" spans="1:16" ht="12" customHeight="1">
      <c r="A52" s="262"/>
      <c r="B52" s="262"/>
      <c r="C52" s="263"/>
      <c r="D52" s="227"/>
      <c r="E52" s="227"/>
      <c r="F52" s="227"/>
      <c r="G52" s="227"/>
      <c r="H52" s="227"/>
      <c r="I52" s="227"/>
      <c r="J52" s="264"/>
      <c r="K52" s="227"/>
      <c r="L52" s="262"/>
      <c r="M52" s="262"/>
      <c r="N52" s="227"/>
      <c r="O52" s="227"/>
      <c r="P52" s="227"/>
    </row>
    <row r="53" spans="1:16" ht="12" customHeight="1">
      <c r="A53" s="262"/>
      <c r="B53" s="262"/>
      <c r="C53" s="263"/>
      <c r="D53" s="227"/>
      <c r="E53" s="227"/>
      <c r="F53" s="227"/>
      <c r="G53" s="227"/>
      <c r="H53" s="227"/>
      <c r="I53" s="227"/>
      <c r="J53" s="264"/>
      <c r="K53" s="227"/>
      <c r="L53" s="262"/>
      <c r="M53" s="262"/>
      <c r="N53" s="227"/>
      <c r="O53" s="227"/>
      <c r="P53" s="227"/>
    </row>
    <row r="54" spans="1:16" ht="12" customHeight="1">
      <c r="A54" s="262"/>
      <c r="B54" s="262"/>
      <c r="C54" s="263"/>
      <c r="D54" s="227"/>
      <c r="E54" s="227"/>
      <c r="F54" s="227"/>
      <c r="G54" s="227"/>
      <c r="H54" s="227"/>
      <c r="I54" s="227"/>
      <c r="J54" s="264"/>
      <c r="K54" s="227"/>
      <c r="L54" s="262"/>
      <c r="M54" s="262"/>
      <c r="N54" s="227"/>
      <c r="O54" s="227"/>
      <c r="P54" s="227"/>
    </row>
    <row r="55" spans="1:16" ht="12" customHeight="1">
      <c r="A55" s="262"/>
      <c r="B55" s="262"/>
      <c r="C55" s="263"/>
      <c r="D55" s="227"/>
      <c r="E55" s="227"/>
      <c r="F55" s="227"/>
      <c r="G55" s="227"/>
      <c r="H55" s="227"/>
      <c r="I55" s="227"/>
      <c r="J55" s="264"/>
      <c r="K55" s="227"/>
      <c r="L55" s="262"/>
      <c r="M55" s="262"/>
      <c r="N55" s="227"/>
      <c r="O55" s="227"/>
      <c r="P55" s="227"/>
    </row>
    <row r="56" spans="1:16" ht="12" customHeight="1">
      <c r="A56" s="262"/>
      <c r="B56" s="262"/>
      <c r="C56" s="263"/>
      <c r="D56" s="227"/>
      <c r="E56" s="227"/>
      <c r="F56" s="227"/>
      <c r="G56" s="227"/>
      <c r="H56" s="227"/>
      <c r="I56" s="227"/>
      <c r="J56" s="264"/>
      <c r="K56" s="227"/>
      <c r="L56" s="262"/>
      <c r="M56" s="262"/>
      <c r="N56" s="227"/>
      <c r="O56" s="227"/>
      <c r="P56" s="227"/>
    </row>
    <row r="57" spans="1:16" ht="12" customHeight="1">
      <c r="A57" s="262"/>
      <c r="B57" s="262"/>
      <c r="C57" s="263"/>
      <c r="D57" s="227"/>
      <c r="E57" s="227"/>
      <c r="F57" s="227"/>
      <c r="G57" s="227"/>
      <c r="H57" s="227"/>
      <c r="I57" s="227"/>
      <c r="J57" s="264"/>
      <c r="K57" s="227"/>
      <c r="L57" s="262"/>
      <c r="M57" s="262"/>
      <c r="N57" s="227"/>
      <c r="O57" s="227"/>
      <c r="P57" s="227"/>
    </row>
    <row r="58" spans="1:16" ht="12" customHeight="1">
      <c r="A58" s="262"/>
      <c r="B58" s="262"/>
      <c r="C58" s="263"/>
      <c r="D58" s="227"/>
      <c r="E58" s="227"/>
      <c r="F58" s="227"/>
      <c r="G58" s="227"/>
      <c r="H58" s="227"/>
      <c r="I58" s="227"/>
      <c r="J58" s="264"/>
      <c r="K58" s="227"/>
      <c r="L58" s="262"/>
      <c r="M58" s="262"/>
      <c r="N58" s="227"/>
      <c r="O58" s="227"/>
      <c r="P58" s="227"/>
    </row>
    <row r="59" spans="1:16" ht="12" customHeight="1">
      <c r="A59" s="262"/>
      <c r="B59" s="262"/>
      <c r="C59" s="263"/>
      <c r="D59" s="227"/>
      <c r="E59" s="227"/>
      <c r="F59" s="227"/>
      <c r="G59" s="227"/>
      <c r="H59" s="227"/>
      <c r="I59" s="227"/>
      <c r="J59" s="264"/>
      <c r="K59" s="227"/>
      <c r="L59" s="262"/>
      <c r="M59" s="262"/>
      <c r="N59" s="227"/>
      <c r="O59" s="227"/>
      <c r="P59" s="227"/>
    </row>
    <row r="61" spans="1:16" ht="12" customHeight="1">
      <c r="A61" s="265"/>
      <c r="B61" s="265"/>
      <c r="C61" s="266"/>
    </row>
    <row r="62" spans="1:16" ht="12" customHeight="1">
      <c r="A62" s="265"/>
      <c r="B62" s="265"/>
      <c r="C62" s="266"/>
    </row>
    <row r="63" spans="1:16" ht="12" customHeight="1">
      <c r="A63" s="265"/>
      <c r="B63" s="265"/>
      <c r="C63" s="266"/>
    </row>
    <row r="64" spans="1:16" ht="12" customHeight="1">
      <c r="A64" s="265"/>
      <c r="B64" s="265"/>
      <c r="C64" s="266"/>
    </row>
    <row r="65" spans="1:16" s="267" customFormat="1" ht="12" customHeight="1">
      <c r="A65" s="265"/>
      <c r="B65" s="265"/>
      <c r="C65" s="266"/>
      <c r="J65" s="268"/>
      <c r="K65" s="228"/>
      <c r="L65" s="260"/>
      <c r="M65" s="260"/>
      <c r="N65" s="228"/>
      <c r="O65" s="228"/>
      <c r="P65" s="228"/>
    </row>
    <row r="66" spans="1:16" s="267" customFormat="1" ht="12" customHeight="1">
      <c r="A66" s="265"/>
      <c r="B66" s="265"/>
      <c r="C66" s="266"/>
      <c r="J66" s="268"/>
      <c r="K66" s="228"/>
      <c r="L66" s="260"/>
      <c r="M66" s="260"/>
      <c r="N66" s="228"/>
      <c r="O66" s="228"/>
      <c r="P66" s="228"/>
    </row>
    <row r="67" spans="1:16" s="267" customFormat="1" ht="12" customHeight="1">
      <c r="A67" s="265"/>
      <c r="B67" s="265"/>
      <c r="C67" s="266"/>
      <c r="J67" s="268"/>
      <c r="K67" s="228"/>
      <c r="L67" s="260"/>
      <c r="M67" s="260"/>
      <c r="N67" s="228"/>
      <c r="O67" s="228"/>
      <c r="P67" s="228"/>
    </row>
    <row r="68" spans="1:16" s="267" customFormat="1" ht="12" customHeight="1">
      <c r="A68" s="265"/>
      <c r="B68" s="265"/>
      <c r="C68" s="266"/>
      <c r="J68" s="268"/>
      <c r="K68" s="228"/>
      <c r="L68" s="260"/>
      <c r="M68" s="260"/>
      <c r="N68" s="228"/>
      <c r="O68" s="228"/>
      <c r="P68" s="228"/>
    </row>
    <row r="69" spans="1:16" s="267" customFormat="1" ht="12" customHeight="1">
      <c r="A69" s="265"/>
      <c r="B69" s="265"/>
      <c r="C69" s="266"/>
      <c r="J69" s="268"/>
      <c r="K69" s="228"/>
      <c r="L69" s="260"/>
      <c r="M69" s="260"/>
      <c r="N69" s="228"/>
      <c r="O69" s="228"/>
      <c r="P69" s="228"/>
    </row>
    <row r="70" spans="1:16" s="267" customFormat="1" ht="12" customHeight="1">
      <c r="A70" s="265"/>
      <c r="B70" s="265"/>
      <c r="C70" s="266"/>
      <c r="J70" s="268"/>
      <c r="K70" s="228"/>
      <c r="L70" s="260"/>
      <c r="M70" s="260"/>
      <c r="N70" s="228"/>
      <c r="O70" s="228"/>
      <c r="P70" s="228"/>
    </row>
    <row r="71" spans="1:16" s="267" customFormat="1" ht="12" customHeight="1">
      <c r="A71" s="265"/>
      <c r="B71" s="265"/>
      <c r="C71" s="266"/>
      <c r="J71" s="268"/>
      <c r="K71" s="228"/>
      <c r="L71" s="260"/>
      <c r="M71" s="260"/>
      <c r="N71" s="228"/>
      <c r="O71" s="228"/>
      <c r="P71" s="228"/>
    </row>
    <row r="72" spans="1:16" s="267" customFormat="1" ht="12" customHeight="1">
      <c r="A72" s="265"/>
      <c r="B72" s="265"/>
      <c r="C72" s="266"/>
      <c r="J72" s="268"/>
      <c r="K72" s="228"/>
      <c r="L72" s="260"/>
      <c r="M72" s="260"/>
      <c r="N72" s="228"/>
      <c r="O72" s="228"/>
      <c r="P72" s="228"/>
    </row>
    <row r="73" spans="1:16" s="267" customFormat="1" ht="12" customHeight="1">
      <c r="A73" s="265"/>
      <c r="B73" s="265"/>
      <c r="C73" s="266"/>
      <c r="J73" s="268"/>
      <c r="K73" s="228"/>
      <c r="L73" s="260"/>
      <c r="M73" s="260"/>
      <c r="N73" s="228"/>
      <c r="O73" s="228"/>
      <c r="P73" s="228"/>
    </row>
    <row r="74" spans="1:16" s="267" customFormat="1" ht="12" customHeight="1">
      <c r="A74" s="265"/>
      <c r="B74" s="265"/>
      <c r="C74" s="266"/>
      <c r="J74" s="268"/>
      <c r="K74" s="228"/>
      <c r="L74" s="260"/>
      <c r="M74" s="260"/>
      <c r="N74" s="228"/>
      <c r="O74" s="228"/>
      <c r="P74" s="228"/>
    </row>
    <row r="75" spans="1:16" s="267" customFormat="1" ht="12" customHeight="1">
      <c r="A75" s="265"/>
      <c r="B75" s="265"/>
      <c r="C75" s="266"/>
      <c r="J75" s="268"/>
      <c r="K75" s="228"/>
      <c r="L75" s="260"/>
      <c r="M75" s="260"/>
      <c r="N75" s="228"/>
      <c r="O75" s="228"/>
      <c r="P75" s="228"/>
    </row>
    <row r="76" spans="1:16" s="267" customFormat="1" ht="12" customHeight="1">
      <c r="A76" s="265"/>
      <c r="B76" s="265"/>
      <c r="C76" s="266"/>
      <c r="J76" s="268"/>
      <c r="K76" s="228"/>
      <c r="L76" s="260"/>
      <c r="M76" s="260"/>
      <c r="N76" s="228"/>
      <c r="O76" s="228"/>
      <c r="P76" s="228"/>
    </row>
    <row r="77" spans="1:16" s="267" customFormat="1" ht="12" customHeight="1">
      <c r="A77" s="266"/>
      <c r="B77" s="266"/>
      <c r="C77" s="266"/>
      <c r="J77" s="268"/>
      <c r="K77" s="228"/>
      <c r="L77" s="260"/>
      <c r="M77" s="260"/>
      <c r="N77" s="228"/>
      <c r="O77" s="228"/>
      <c r="P77" s="228"/>
    </row>
  </sheetData>
  <mergeCells count="10">
    <mergeCell ref="L25:P29"/>
    <mergeCell ref="G4:G5"/>
    <mergeCell ref="A10:B10"/>
    <mergeCell ref="A6:B6"/>
    <mergeCell ref="A7:B7"/>
    <mergeCell ref="A8:B8"/>
    <mergeCell ref="A9:B9"/>
    <mergeCell ref="D4:D5"/>
    <mergeCell ref="E4:E5"/>
    <mergeCell ref="F4:F5"/>
  </mergeCells>
  <phoneticPr fontId="16"/>
  <pageMargins left="0.59055118110236227" right="0.59055118110236227" top="0.78740157480314965" bottom="0.78740157480314965" header="0.31496062992125984" footer="0.31496062992125984"/>
  <pageSetup paperSize="9" orientation="portrait" r:id="rId1"/>
  <headerFooter alignWithMargins="0">
    <oddHeader xml:space="preserve">&amp;R
</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T78"/>
  <sheetViews>
    <sheetView view="pageBreakPreview" zoomScale="120" zoomScaleNormal="120" zoomScaleSheetLayoutView="120" workbookViewId="0"/>
  </sheetViews>
  <sheetFormatPr defaultColWidth="10.625" defaultRowHeight="12" customHeight="1"/>
  <cols>
    <col min="1" max="1" width="13.625" style="223" customWidth="1"/>
    <col min="2" max="2" width="5" style="223" customWidth="1"/>
    <col min="3" max="3" width="0.5" style="224" customWidth="1"/>
    <col min="4" max="4" width="9.375" style="267" customWidth="1"/>
    <col min="5" max="5" width="7.125" style="267" customWidth="1"/>
    <col min="6" max="6" width="8.625" style="267" customWidth="1"/>
    <col min="7" max="7" width="7.125" style="267" customWidth="1"/>
    <col min="8" max="8" width="8.625" style="267" customWidth="1"/>
    <col min="9" max="9" width="7.125" style="267" customWidth="1"/>
    <col min="10" max="10" width="8.625" style="267" customWidth="1"/>
    <col min="11" max="11" width="9.625" style="267" customWidth="1"/>
    <col min="12" max="12" width="8.625" style="267" customWidth="1"/>
    <col min="13" max="13" width="7.125" style="267" customWidth="1"/>
    <col min="14" max="14" width="0.375" style="268" customWidth="1"/>
    <col min="15" max="15" width="10.625" style="228"/>
    <col min="16" max="19" width="10.625" style="260"/>
    <col min="20" max="16384" width="10.625" style="228"/>
  </cols>
  <sheetData>
    <row r="1" spans="1:20" s="219" customFormat="1" ht="24" customHeight="1">
      <c r="A1" s="217"/>
      <c r="B1" s="217"/>
      <c r="C1" s="218"/>
      <c r="E1" s="217" t="s">
        <v>157</v>
      </c>
      <c r="G1" s="217"/>
      <c r="H1" s="220"/>
      <c r="I1" s="220"/>
      <c r="J1" s="220"/>
      <c r="K1" s="220"/>
      <c r="L1" s="220"/>
      <c r="M1" s="220"/>
      <c r="N1" s="221"/>
      <c r="O1" s="222"/>
      <c r="P1" s="283"/>
      <c r="Q1" s="283"/>
      <c r="R1" s="283"/>
      <c r="S1" s="283"/>
      <c r="T1" s="222"/>
    </row>
    <row r="2" spans="1:20" ht="8.1" customHeight="1">
      <c r="D2" s="225"/>
      <c r="E2" s="225"/>
      <c r="F2" s="225"/>
      <c r="G2" s="225"/>
      <c r="H2" s="225"/>
      <c r="I2" s="225"/>
      <c r="J2" s="225"/>
      <c r="K2" s="225"/>
      <c r="L2" s="225"/>
      <c r="M2" s="225"/>
      <c r="N2" s="226"/>
      <c r="O2" s="227"/>
      <c r="P2" s="262"/>
      <c r="Q2" s="262"/>
      <c r="R2" s="262"/>
      <c r="S2" s="262"/>
      <c r="T2" s="227"/>
    </row>
    <row r="3" spans="1:20" s="234" customFormat="1" ht="12" customHeight="1" thickBot="1">
      <c r="A3" s="269"/>
      <c r="B3" s="269"/>
      <c r="C3" s="269"/>
      <c r="D3" s="270"/>
      <c r="E3" s="270"/>
      <c r="F3" s="270"/>
      <c r="G3" s="270"/>
      <c r="H3" s="270"/>
      <c r="I3" s="270"/>
      <c r="J3" s="270"/>
      <c r="K3" s="229" t="s">
        <v>139</v>
      </c>
      <c r="M3" s="271"/>
      <c r="N3" s="232"/>
      <c r="O3" s="233"/>
      <c r="P3" s="263"/>
      <c r="Q3" s="263"/>
      <c r="R3" s="263"/>
      <c r="S3" s="263"/>
      <c r="T3" s="233"/>
    </row>
    <row r="4" spans="1:20" s="239" customFormat="1" ht="18" customHeight="1">
      <c r="A4" s="272"/>
      <c r="B4" s="272"/>
      <c r="C4" s="273"/>
      <c r="D4" s="314" t="s">
        <v>128</v>
      </c>
      <c r="E4" s="315"/>
      <c r="F4" s="314" t="s">
        <v>122</v>
      </c>
      <c r="G4" s="315"/>
      <c r="H4" s="314" t="s">
        <v>123</v>
      </c>
      <c r="I4" s="315"/>
      <c r="J4" s="314" t="s">
        <v>124</v>
      </c>
      <c r="K4" s="316"/>
      <c r="L4" s="316"/>
      <c r="M4" s="316"/>
      <c r="N4" s="274"/>
      <c r="O4" s="238"/>
      <c r="P4" s="284"/>
      <c r="Q4" s="284"/>
      <c r="R4" s="284"/>
      <c r="S4" s="284"/>
      <c r="T4" s="238"/>
    </row>
    <row r="5" spans="1:20" s="239" customFormat="1" ht="24" customHeight="1">
      <c r="A5" s="235"/>
      <c r="B5" s="235"/>
      <c r="C5" s="235"/>
      <c r="D5" s="317" t="s">
        <v>136</v>
      </c>
      <c r="E5" s="317" t="s">
        <v>140</v>
      </c>
      <c r="F5" s="317" t="s">
        <v>136</v>
      </c>
      <c r="G5" s="317" t="s">
        <v>140</v>
      </c>
      <c r="H5" s="317" t="s">
        <v>136</v>
      </c>
      <c r="I5" s="317" t="s">
        <v>140</v>
      </c>
      <c r="J5" s="308" t="s">
        <v>136</v>
      </c>
      <c r="K5" s="275"/>
      <c r="L5" s="276"/>
      <c r="M5" s="308" t="s">
        <v>141</v>
      </c>
      <c r="N5" s="237"/>
      <c r="O5" s="238"/>
      <c r="P5" s="284"/>
      <c r="Q5" s="284"/>
      <c r="R5" s="284"/>
      <c r="S5" s="284"/>
      <c r="T5" s="238"/>
    </row>
    <row r="6" spans="1:20" s="239" customFormat="1" ht="33" customHeight="1">
      <c r="A6" s="235"/>
      <c r="B6" s="235"/>
      <c r="C6" s="235"/>
      <c r="D6" s="318"/>
      <c r="E6" s="305"/>
      <c r="F6" s="318"/>
      <c r="G6" s="305"/>
      <c r="H6" s="318"/>
      <c r="I6" s="305"/>
      <c r="J6" s="309"/>
      <c r="K6" s="240" t="s">
        <v>142</v>
      </c>
      <c r="L6" s="240" t="s">
        <v>137</v>
      </c>
      <c r="M6" s="300"/>
      <c r="N6" s="241"/>
      <c r="O6" s="238"/>
      <c r="P6" s="284" t="s">
        <v>127</v>
      </c>
      <c r="Q6" s="284" t="s">
        <v>147</v>
      </c>
      <c r="R6" s="284" t="s">
        <v>148</v>
      </c>
      <c r="S6" s="284" t="s">
        <v>147</v>
      </c>
      <c r="T6" s="238"/>
    </row>
    <row r="7" spans="1:20" ht="15" customHeight="1">
      <c r="A7" s="310" t="s">
        <v>111</v>
      </c>
      <c r="B7" s="310"/>
      <c r="C7" s="311"/>
      <c r="D7" s="242">
        <v>12492570</v>
      </c>
      <c r="E7" s="242" t="s">
        <v>138</v>
      </c>
      <c r="F7" s="242">
        <v>5168321</v>
      </c>
      <c r="G7" s="242" t="s">
        <v>138</v>
      </c>
      <c r="H7" s="242">
        <v>3620729</v>
      </c>
      <c r="I7" s="242" t="s">
        <v>138</v>
      </c>
      <c r="J7" s="242">
        <v>3703520</v>
      </c>
      <c r="K7" s="242">
        <v>1309445</v>
      </c>
      <c r="L7" s="242">
        <v>2394075</v>
      </c>
      <c r="M7" s="242" t="s">
        <v>138</v>
      </c>
      <c r="N7" s="243"/>
      <c r="O7" s="227"/>
      <c r="P7" s="288">
        <f>SUM(F7,H7,J7)</f>
        <v>12492570</v>
      </c>
      <c r="Q7" s="285" t="str">
        <f t="shared" ref="Q7:Q10" si="0">IF(D7=P7,"OK","NG")</f>
        <v>OK</v>
      </c>
      <c r="R7" s="286">
        <f>SUM(K7,L7)</f>
        <v>3703520</v>
      </c>
      <c r="S7" s="285" t="str">
        <f>IF(J7=R7,"OK","NG")</f>
        <v>OK</v>
      </c>
      <c r="T7" s="227"/>
    </row>
    <row r="8" spans="1:20" ht="12" customHeight="1">
      <c r="A8" s="312" t="s">
        <v>125</v>
      </c>
      <c r="B8" s="312"/>
      <c r="C8" s="313"/>
      <c r="D8" s="242">
        <v>13014134.876</v>
      </c>
      <c r="E8" s="242" t="s">
        <v>138</v>
      </c>
      <c r="F8" s="242">
        <v>5527813</v>
      </c>
      <c r="G8" s="242" t="s">
        <v>138</v>
      </c>
      <c r="H8" s="242">
        <v>3729948.5019999999</v>
      </c>
      <c r="I8" s="242" t="s">
        <v>138</v>
      </c>
      <c r="J8" s="242">
        <v>3756373.3739999998</v>
      </c>
      <c r="K8" s="242">
        <v>1185864</v>
      </c>
      <c r="L8" s="242">
        <v>2570509.3739999998</v>
      </c>
      <c r="M8" s="242" t="s">
        <v>138</v>
      </c>
      <c r="N8" s="243"/>
      <c r="O8" s="227"/>
      <c r="P8" s="288">
        <f t="shared" ref="P8:P10" si="1">SUM(F8,H8,J8)</f>
        <v>13014134.876</v>
      </c>
      <c r="Q8" s="285" t="str">
        <f t="shared" si="0"/>
        <v>OK</v>
      </c>
      <c r="R8" s="286">
        <f>SUM(K8,L8)</f>
        <v>3756373.3739999998</v>
      </c>
      <c r="S8" s="285" t="str">
        <f>IF(J8=R8,"OK","NG")</f>
        <v>OK</v>
      </c>
      <c r="T8" s="227"/>
    </row>
    <row r="9" spans="1:20" ht="12" customHeight="1">
      <c r="A9" s="312" t="s">
        <v>143</v>
      </c>
      <c r="B9" s="312"/>
      <c r="C9" s="313"/>
      <c r="D9" s="242">
        <v>12692041</v>
      </c>
      <c r="E9" s="242" t="s">
        <v>138</v>
      </c>
      <c r="F9" s="242">
        <v>5357927</v>
      </c>
      <c r="G9" s="242" t="s">
        <v>138</v>
      </c>
      <c r="H9" s="242">
        <v>3678981</v>
      </c>
      <c r="I9" s="242" t="s">
        <v>138</v>
      </c>
      <c r="J9" s="242">
        <v>3655132</v>
      </c>
      <c r="K9" s="242">
        <v>1116796</v>
      </c>
      <c r="L9" s="242">
        <v>2538336</v>
      </c>
      <c r="M9" s="242" t="s">
        <v>138</v>
      </c>
      <c r="N9" s="243"/>
      <c r="O9" s="227"/>
      <c r="P9" s="288">
        <f t="shared" si="1"/>
        <v>12692040</v>
      </c>
      <c r="Q9" s="285" t="str">
        <f t="shared" si="0"/>
        <v>NG</v>
      </c>
      <c r="R9" s="286">
        <f t="shared" ref="R9:R23" si="2">SUM(K9,L9)</f>
        <v>3655132</v>
      </c>
      <c r="S9" s="285" t="str">
        <f t="shared" ref="S9:S23" si="3">IF(J9=R9,"OK","NG")</f>
        <v>OK</v>
      </c>
      <c r="T9" s="227"/>
    </row>
    <row r="10" spans="1:20" ht="12" customHeight="1">
      <c r="A10" s="312" t="s">
        <v>149</v>
      </c>
      <c r="B10" s="312"/>
      <c r="C10" s="313"/>
      <c r="D10" s="242">
        <v>12497669.355</v>
      </c>
      <c r="E10" s="242" t="s">
        <v>138</v>
      </c>
      <c r="F10" s="242">
        <v>5251643.8089999994</v>
      </c>
      <c r="G10" s="242" t="s">
        <v>138</v>
      </c>
      <c r="H10" s="242">
        <v>3623968.6519999998</v>
      </c>
      <c r="I10" s="242" t="s">
        <v>138</v>
      </c>
      <c r="J10" s="242">
        <v>3622056.8940000003</v>
      </c>
      <c r="K10" s="242">
        <v>1210985.1950000001</v>
      </c>
      <c r="L10" s="242">
        <v>2411071.699</v>
      </c>
      <c r="M10" s="242" t="s">
        <v>138</v>
      </c>
      <c r="N10" s="243"/>
      <c r="O10" s="227"/>
      <c r="P10" s="288">
        <f t="shared" si="1"/>
        <v>12497669.355</v>
      </c>
      <c r="Q10" s="285" t="str">
        <f t="shared" si="0"/>
        <v>OK</v>
      </c>
      <c r="R10" s="286">
        <f t="shared" si="2"/>
        <v>3622056.8940000003</v>
      </c>
      <c r="S10" s="285" t="str">
        <f t="shared" si="3"/>
        <v>OK</v>
      </c>
      <c r="T10" s="227"/>
    </row>
    <row r="11" spans="1:20" s="247" customFormat="1" ht="18" customHeight="1">
      <c r="A11" s="306" t="s">
        <v>155</v>
      </c>
      <c r="B11" s="306"/>
      <c r="C11" s="307"/>
      <c r="D11" s="244">
        <f>SUM(D12:D23)</f>
        <v>12677337.762999998</v>
      </c>
      <c r="E11" s="244" t="s">
        <v>138</v>
      </c>
      <c r="F11" s="244">
        <f>SUM(F12:F23)</f>
        <v>5253083</v>
      </c>
      <c r="G11" s="244" t="s">
        <v>138</v>
      </c>
      <c r="H11" s="244">
        <f>SUM(H12:H23)</f>
        <v>3681774.6430000002</v>
      </c>
      <c r="I11" s="244" t="s">
        <v>138</v>
      </c>
      <c r="J11" s="244">
        <f>SUM(J12:J23)</f>
        <v>3742480.12</v>
      </c>
      <c r="K11" s="244">
        <f>SUM(K12:K23)</f>
        <v>1267737</v>
      </c>
      <c r="L11" s="244">
        <f>SUM(L12:L23)</f>
        <v>2474743.1199999996</v>
      </c>
      <c r="M11" s="244" t="s">
        <v>138</v>
      </c>
      <c r="N11" s="245"/>
      <c r="O11" s="246"/>
      <c r="P11" s="288">
        <f>SUM(F11,H11,J11)</f>
        <v>12677337.763</v>
      </c>
      <c r="Q11" s="285" t="str">
        <f>IF(D11=P11,"OK","NG")</f>
        <v>OK</v>
      </c>
      <c r="R11" s="286">
        <f t="shared" si="2"/>
        <v>3742480.1199999996</v>
      </c>
      <c r="S11" s="285" t="str">
        <f t="shared" si="3"/>
        <v>OK</v>
      </c>
      <c r="T11" s="246"/>
    </row>
    <row r="12" spans="1:20" ht="18" customHeight="1">
      <c r="A12" s="248" t="s">
        <v>150</v>
      </c>
      <c r="B12" s="248" t="s">
        <v>133</v>
      </c>
      <c r="C12" s="249"/>
      <c r="D12" s="242">
        <v>983244.82400000002</v>
      </c>
      <c r="E12" s="242">
        <v>131</v>
      </c>
      <c r="F12" s="242">
        <v>396209</v>
      </c>
      <c r="G12" s="242">
        <v>8</v>
      </c>
      <c r="H12" s="242">
        <v>283807.63</v>
      </c>
      <c r="I12" s="242">
        <v>67</v>
      </c>
      <c r="J12" s="242">
        <v>303228.19400000002</v>
      </c>
      <c r="K12" s="250">
        <v>97343</v>
      </c>
      <c r="L12" s="242">
        <v>205885.19399999999</v>
      </c>
      <c r="M12" s="242">
        <v>113</v>
      </c>
      <c r="N12" s="243"/>
      <c r="O12" s="251"/>
      <c r="P12" s="288">
        <f t="shared" ref="P12:P23" si="4">SUM(F12,H12,J12)</f>
        <v>983244.82400000002</v>
      </c>
      <c r="Q12" s="285" t="str">
        <f t="shared" ref="Q12:Q23" si="5">IF(D12=P12,"OK","NG")</f>
        <v>OK</v>
      </c>
      <c r="R12" s="286">
        <f t="shared" si="2"/>
        <v>303228.19400000002</v>
      </c>
      <c r="S12" s="285" t="str">
        <f t="shared" si="3"/>
        <v>OK</v>
      </c>
      <c r="T12" s="227"/>
    </row>
    <row r="13" spans="1:20" ht="12" customHeight="1">
      <c r="A13" s="248"/>
      <c r="B13" s="248" t="s">
        <v>113</v>
      </c>
      <c r="C13" s="249"/>
      <c r="D13" s="242">
        <v>935924.25199999998</v>
      </c>
      <c r="E13" s="242">
        <v>132</v>
      </c>
      <c r="F13" s="242">
        <v>428457</v>
      </c>
      <c r="G13" s="242">
        <v>9</v>
      </c>
      <c r="H13" s="242">
        <v>261278.78900000002</v>
      </c>
      <c r="I13" s="242">
        <v>68</v>
      </c>
      <c r="J13" s="242">
        <v>246188.46299999999</v>
      </c>
      <c r="K13" s="250">
        <v>84169</v>
      </c>
      <c r="L13" s="242">
        <v>162019.46299999999</v>
      </c>
      <c r="M13" s="242">
        <v>113</v>
      </c>
      <c r="N13" s="243"/>
      <c r="O13" s="251"/>
      <c r="P13" s="288">
        <f t="shared" si="4"/>
        <v>935924.25199999998</v>
      </c>
      <c r="Q13" s="285" t="str">
        <f t="shared" si="5"/>
        <v>OK</v>
      </c>
      <c r="R13" s="286">
        <f t="shared" si="2"/>
        <v>246188.46299999999</v>
      </c>
      <c r="S13" s="285" t="str">
        <f t="shared" si="3"/>
        <v>OK</v>
      </c>
      <c r="T13" s="227"/>
    </row>
    <row r="14" spans="1:20" ht="12" customHeight="1">
      <c r="A14" s="248"/>
      <c r="B14" s="248" t="s">
        <v>114</v>
      </c>
      <c r="C14" s="249"/>
      <c r="D14" s="242">
        <v>943248.17700000014</v>
      </c>
      <c r="E14" s="242">
        <v>131</v>
      </c>
      <c r="F14" s="242">
        <v>449241</v>
      </c>
      <c r="G14" s="242">
        <v>9</v>
      </c>
      <c r="H14" s="242">
        <v>281308.24200000003</v>
      </c>
      <c r="I14" s="242">
        <v>71</v>
      </c>
      <c r="J14" s="242">
        <v>212698.935</v>
      </c>
      <c r="K14" s="250">
        <v>75427</v>
      </c>
      <c r="L14" s="242">
        <v>137271.935</v>
      </c>
      <c r="M14" s="242">
        <v>111</v>
      </c>
      <c r="N14" s="243"/>
      <c r="O14" s="251"/>
      <c r="P14" s="288">
        <f t="shared" si="4"/>
        <v>943248.17700000014</v>
      </c>
      <c r="Q14" s="285" t="str">
        <f t="shared" si="5"/>
        <v>OK</v>
      </c>
      <c r="R14" s="286">
        <f t="shared" si="2"/>
        <v>212698.935</v>
      </c>
      <c r="S14" s="285" t="str">
        <f t="shared" si="3"/>
        <v>OK</v>
      </c>
      <c r="T14" s="227"/>
    </row>
    <row r="15" spans="1:20" ht="12" customHeight="1">
      <c r="A15" s="248"/>
      <c r="B15" s="248" t="s">
        <v>115</v>
      </c>
      <c r="C15" s="249"/>
      <c r="D15" s="242">
        <v>1079881.1980000001</v>
      </c>
      <c r="E15" s="242">
        <v>130</v>
      </c>
      <c r="F15" s="242">
        <v>508035</v>
      </c>
      <c r="G15" s="242">
        <v>9</v>
      </c>
      <c r="H15" s="242">
        <v>331605.03700000001</v>
      </c>
      <c r="I15" s="242">
        <v>71</v>
      </c>
      <c r="J15" s="242">
        <v>240241.16099999999</v>
      </c>
      <c r="K15" s="250">
        <v>86953</v>
      </c>
      <c r="L15" s="242">
        <v>153288.16099999999</v>
      </c>
      <c r="M15" s="242">
        <v>112</v>
      </c>
      <c r="N15" s="243"/>
      <c r="O15" s="251"/>
      <c r="P15" s="288">
        <f t="shared" si="4"/>
        <v>1079881.1980000001</v>
      </c>
      <c r="Q15" s="285" t="str">
        <f t="shared" si="5"/>
        <v>OK</v>
      </c>
      <c r="R15" s="286">
        <f t="shared" si="2"/>
        <v>240241.16099999999</v>
      </c>
      <c r="S15" s="285" t="str">
        <f t="shared" si="3"/>
        <v>OK</v>
      </c>
      <c r="T15" s="227"/>
    </row>
    <row r="16" spans="1:20" ht="12" customHeight="1">
      <c r="A16" s="248"/>
      <c r="B16" s="248" t="s">
        <v>116</v>
      </c>
      <c r="C16" s="249"/>
      <c r="D16" s="242">
        <v>1175410.0390000001</v>
      </c>
      <c r="E16" s="242">
        <v>137</v>
      </c>
      <c r="F16" s="242">
        <v>464949</v>
      </c>
      <c r="G16" s="242">
        <v>9</v>
      </c>
      <c r="H16" s="242">
        <v>354875.06699999998</v>
      </c>
      <c r="I16" s="242">
        <v>74</v>
      </c>
      <c r="J16" s="242">
        <v>355585.97200000001</v>
      </c>
      <c r="K16" s="250">
        <v>133635</v>
      </c>
      <c r="L16" s="242">
        <v>221950.97200000001</v>
      </c>
      <c r="M16" s="242">
        <v>116</v>
      </c>
      <c r="N16" s="243"/>
      <c r="O16" s="251"/>
      <c r="P16" s="288">
        <f t="shared" si="4"/>
        <v>1175410.0390000001</v>
      </c>
      <c r="Q16" s="285" t="str">
        <f t="shared" si="5"/>
        <v>OK</v>
      </c>
      <c r="R16" s="286">
        <f t="shared" si="2"/>
        <v>355585.97200000001</v>
      </c>
      <c r="S16" s="285" t="str">
        <f t="shared" si="3"/>
        <v>OK</v>
      </c>
      <c r="T16" s="227"/>
    </row>
    <row r="17" spans="1:20" ht="12" customHeight="1">
      <c r="A17" s="248"/>
      <c r="B17" s="248" t="s">
        <v>117</v>
      </c>
      <c r="C17" s="249"/>
      <c r="D17" s="242">
        <v>1138564.142</v>
      </c>
      <c r="E17" s="242">
        <v>139</v>
      </c>
      <c r="F17" s="242">
        <v>470022</v>
      </c>
      <c r="G17" s="242">
        <v>9</v>
      </c>
      <c r="H17" s="242">
        <v>352362.00599999999</v>
      </c>
      <c r="I17" s="242">
        <v>74</v>
      </c>
      <c r="J17" s="242">
        <v>316180.136</v>
      </c>
      <c r="K17" s="250">
        <v>119081</v>
      </c>
      <c r="L17" s="242">
        <v>197099.136</v>
      </c>
      <c r="M17" s="242">
        <v>116</v>
      </c>
      <c r="N17" s="243"/>
      <c r="O17" s="251"/>
      <c r="P17" s="288">
        <f t="shared" si="4"/>
        <v>1138564.142</v>
      </c>
      <c r="Q17" s="285" t="str">
        <f t="shared" si="5"/>
        <v>OK</v>
      </c>
      <c r="R17" s="286">
        <f t="shared" si="2"/>
        <v>316180.136</v>
      </c>
      <c r="S17" s="285" t="str">
        <f t="shared" si="3"/>
        <v>OK</v>
      </c>
      <c r="T17" s="227"/>
    </row>
    <row r="18" spans="1:20" ht="18" customHeight="1">
      <c r="A18" s="248"/>
      <c r="B18" s="248" t="s">
        <v>130</v>
      </c>
      <c r="C18" s="249"/>
      <c r="D18" s="242">
        <v>1042993.4099999999</v>
      </c>
      <c r="E18" s="242">
        <v>140</v>
      </c>
      <c r="F18" s="242">
        <v>471688</v>
      </c>
      <c r="G18" s="242">
        <v>11</v>
      </c>
      <c r="H18" s="242">
        <v>321492.467</v>
      </c>
      <c r="I18" s="242">
        <v>75</v>
      </c>
      <c r="J18" s="242">
        <v>249812.943</v>
      </c>
      <c r="K18" s="250">
        <v>92721</v>
      </c>
      <c r="L18" s="242">
        <v>157091.943</v>
      </c>
      <c r="M18" s="242">
        <v>117</v>
      </c>
      <c r="N18" s="243"/>
      <c r="O18" s="251"/>
      <c r="P18" s="288">
        <f t="shared" si="4"/>
        <v>1042993.4099999999</v>
      </c>
      <c r="Q18" s="285" t="str">
        <f t="shared" si="5"/>
        <v>OK</v>
      </c>
      <c r="R18" s="286">
        <f t="shared" si="2"/>
        <v>249812.943</v>
      </c>
      <c r="S18" s="285" t="str">
        <f t="shared" si="3"/>
        <v>OK</v>
      </c>
      <c r="T18" s="227"/>
    </row>
    <row r="19" spans="1:20" ht="12" customHeight="1">
      <c r="A19" s="248"/>
      <c r="B19" s="248" t="s">
        <v>131</v>
      </c>
      <c r="C19" s="249"/>
      <c r="D19" s="242">
        <v>936217.5149999999</v>
      </c>
      <c r="E19" s="242">
        <v>140</v>
      </c>
      <c r="F19" s="242">
        <v>419043</v>
      </c>
      <c r="G19" s="242">
        <v>13</v>
      </c>
      <c r="H19" s="242">
        <v>275517.30099999998</v>
      </c>
      <c r="I19" s="242">
        <v>75</v>
      </c>
      <c r="J19" s="242">
        <v>241657.21399999998</v>
      </c>
      <c r="K19" s="250">
        <v>84050</v>
      </c>
      <c r="L19" s="242">
        <v>157607.21399999998</v>
      </c>
      <c r="M19" s="242">
        <v>117</v>
      </c>
      <c r="N19" s="243"/>
      <c r="O19" s="251"/>
      <c r="P19" s="288">
        <f t="shared" si="4"/>
        <v>936217.5149999999</v>
      </c>
      <c r="Q19" s="285" t="str">
        <f t="shared" si="5"/>
        <v>OK</v>
      </c>
      <c r="R19" s="286">
        <f t="shared" si="2"/>
        <v>241657.21399999998</v>
      </c>
      <c r="S19" s="285" t="str">
        <f t="shared" si="3"/>
        <v>OK</v>
      </c>
      <c r="T19" s="227"/>
    </row>
    <row r="20" spans="1:20" ht="12" customHeight="1">
      <c r="A20" s="248"/>
      <c r="B20" s="248" t="s">
        <v>132</v>
      </c>
      <c r="C20" s="249"/>
      <c r="D20" s="242">
        <v>989263.11899999995</v>
      </c>
      <c r="E20" s="242">
        <v>143</v>
      </c>
      <c r="F20" s="242">
        <v>409728</v>
      </c>
      <c r="G20" s="242">
        <v>12</v>
      </c>
      <c r="H20" s="242">
        <v>286674.70600000001</v>
      </c>
      <c r="I20" s="242">
        <v>77</v>
      </c>
      <c r="J20" s="242">
        <v>292860.413</v>
      </c>
      <c r="K20" s="250">
        <v>94033</v>
      </c>
      <c r="L20" s="242">
        <v>198827.413</v>
      </c>
      <c r="M20" s="242">
        <v>118</v>
      </c>
      <c r="N20" s="243"/>
      <c r="O20" s="251"/>
      <c r="P20" s="288">
        <f t="shared" si="4"/>
        <v>989263.11899999995</v>
      </c>
      <c r="Q20" s="285" t="str">
        <f t="shared" si="5"/>
        <v>OK</v>
      </c>
      <c r="R20" s="286">
        <f t="shared" si="2"/>
        <v>292860.413</v>
      </c>
      <c r="S20" s="285" t="str">
        <f t="shared" si="3"/>
        <v>OK</v>
      </c>
      <c r="T20" s="227"/>
    </row>
    <row r="21" spans="1:20" ht="12" customHeight="1">
      <c r="A21" s="248" t="s">
        <v>156</v>
      </c>
      <c r="B21" s="248" t="s">
        <v>118</v>
      </c>
      <c r="C21" s="249"/>
      <c r="D21" s="242">
        <v>1195367.226</v>
      </c>
      <c r="E21" s="242">
        <v>145</v>
      </c>
      <c r="F21" s="242">
        <v>410836</v>
      </c>
      <c r="G21" s="242">
        <v>12</v>
      </c>
      <c r="H21" s="242">
        <v>309701.95500000002</v>
      </c>
      <c r="I21" s="242">
        <v>78</v>
      </c>
      <c r="J21" s="242">
        <v>474829.27100000001</v>
      </c>
      <c r="K21" s="250">
        <v>147372</v>
      </c>
      <c r="L21" s="242">
        <v>327457.27100000001</v>
      </c>
      <c r="M21" s="242">
        <v>119</v>
      </c>
      <c r="N21" s="243"/>
      <c r="O21" s="251"/>
      <c r="P21" s="288">
        <f t="shared" si="4"/>
        <v>1195367.226</v>
      </c>
      <c r="Q21" s="285" t="str">
        <f t="shared" si="5"/>
        <v>OK</v>
      </c>
      <c r="R21" s="286">
        <f t="shared" si="2"/>
        <v>474829.27100000001</v>
      </c>
      <c r="S21" s="285" t="str">
        <f t="shared" si="3"/>
        <v>OK</v>
      </c>
      <c r="T21" s="227"/>
    </row>
    <row r="22" spans="1:20" ht="12" customHeight="1">
      <c r="A22" s="248"/>
      <c r="B22" s="248" t="s">
        <v>119</v>
      </c>
      <c r="C22" s="249"/>
      <c r="D22" s="242">
        <v>1126882.608</v>
      </c>
      <c r="E22" s="242">
        <v>144</v>
      </c>
      <c r="F22" s="242">
        <v>393960</v>
      </c>
      <c r="G22" s="242">
        <v>14</v>
      </c>
      <c r="H22" s="242">
        <v>316976.136</v>
      </c>
      <c r="I22" s="242">
        <v>77</v>
      </c>
      <c r="J22" s="242">
        <v>415946.47199999995</v>
      </c>
      <c r="K22" s="250">
        <v>129944</v>
      </c>
      <c r="L22" s="242">
        <v>286002.47199999995</v>
      </c>
      <c r="M22" s="242">
        <v>118</v>
      </c>
      <c r="N22" s="243"/>
      <c r="O22" s="251"/>
      <c r="P22" s="288">
        <f t="shared" si="4"/>
        <v>1126882.608</v>
      </c>
      <c r="Q22" s="285" t="str">
        <f t="shared" si="5"/>
        <v>OK</v>
      </c>
      <c r="R22" s="286">
        <f t="shared" si="2"/>
        <v>415946.47199999995</v>
      </c>
      <c r="S22" s="285" t="str">
        <f t="shared" si="3"/>
        <v>OK</v>
      </c>
      <c r="T22" s="227"/>
    </row>
    <row r="23" spans="1:20" ht="12" customHeight="1">
      <c r="A23" s="248"/>
      <c r="B23" s="248" t="s">
        <v>120</v>
      </c>
      <c r="C23" s="249"/>
      <c r="D23" s="242">
        <v>1130341.253</v>
      </c>
      <c r="E23" s="242">
        <v>145</v>
      </c>
      <c r="F23" s="242">
        <v>430915</v>
      </c>
      <c r="G23" s="242">
        <v>15</v>
      </c>
      <c r="H23" s="242">
        <v>306175.30699999997</v>
      </c>
      <c r="I23" s="242">
        <v>78</v>
      </c>
      <c r="J23" s="242">
        <v>393250.946</v>
      </c>
      <c r="K23" s="250">
        <v>123009</v>
      </c>
      <c r="L23" s="242">
        <v>270241.946</v>
      </c>
      <c r="M23" s="242">
        <v>119</v>
      </c>
      <c r="N23" s="243"/>
      <c r="O23" s="251"/>
      <c r="P23" s="288">
        <f t="shared" si="4"/>
        <v>1130341.253</v>
      </c>
      <c r="Q23" s="285" t="str">
        <f t="shared" si="5"/>
        <v>OK</v>
      </c>
      <c r="R23" s="286">
        <f t="shared" si="2"/>
        <v>393250.946</v>
      </c>
      <c r="S23" s="285" t="str">
        <f t="shared" si="3"/>
        <v>OK</v>
      </c>
      <c r="T23" s="227"/>
    </row>
    <row r="24" spans="1:20" ht="3.95" customHeight="1">
      <c r="A24" s="252"/>
      <c r="B24" s="252"/>
      <c r="C24" s="253"/>
      <c r="D24" s="254"/>
      <c r="E24" s="254"/>
      <c r="F24" s="254"/>
      <c r="G24" s="254"/>
      <c r="H24" s="254"/>
      <c r="I24" s="254"/>
      <c r="J24" s="255"/>
      <c r="K24" s="254"/>
      <c r="L24" s="254"/>
      <c r="M24" s="254"/>
      <c r="N24" s="256"/>
      <c r="O24" s="227"/>
      <c r="P24" s="262"/>
      <c r="Q24" s="262"/>
      <c r="R24" s="262"/>
      <c r="S24" s="262"/>
      <c r="T24" s="227"/>
    </row>
    <row r="25" spans="1:20" ht="15.95" customHeight="1">
      <c r="A25" s="257" t="s">
        <v>171</v>
      </c>
      <c r="B25" s="257"/>
      <c r="C25" s="258"/>
      <c r="D25" s="259"/>
      <c r="E25" s="259"/>
      <c r="F25" s="259"/>
      <c r="G25" s="259"/>
      <c r="H25" s="259"/>
      <c r="I25" s="259"/>
      <c r="J25" s="259"/>
      <c r="K25" s="259"/>
      <c r="L25" s="259"/>
      <c r="M25" s="259"/>
      <c r="N25" s="243"/>
      <c r="O25" s="227"/>
      <c r="P25" s="294" t="s">
        <v>158</v>
      </c>
      <c r="Q25" s="262"/>
      <c r="R25" s="262"/>
      <c r="S25" s="262"/>
      <c r="T25" s="227"/>
    </row>
    <row r="26" spans="1:20" ht="12" customHeight="1">
      <c r="A26" s="257" t="s">
        <v>159</v>
      </c>
      <c r="B26" s="257"/>
      <c r="C26" s="258"/>
      <c r="D26" s="259"/>
      <c r="E26" s="259"/>
      <c r="F26" s="259"/>
      <c r="G26" s="259"/>
      <c r="H26" s="259"/>
      <c r="I26" s="259"/>
      <c r="J26" s="259"/>
      <c r="K26" s="259"/>
      <c r="L26" s="259"/>
      <c r="M26" s="259"/>
      <c r="N26" s="243"/>
      <c r="O26" s="227"/>
      <c r="P26" s="294"/>
      <c r="Q26" s="262"/>
      <c r="R26" s="262"/>
      <c r="S26" s="262"/>
      <c r="T26" s="227"/>
    </row>
    <row r="27" spans="1:20" ht="12" customHeight="1">
      <c r="A27" s="257" t="s">
        <v>135</v>
      </c>
      <c r="B27" s="257"/>
      <c r="C27" s="258"/>
      <c r="D27" s="225"/>
      <c r="E27" s="225"/>
      <c r="F27" s="225"/>
      <c r="G27" s="225"/>
      <c r="H27" s="225"/>
      <c r="I27" s="225"/>
      <c r="J27" s="225"/>
      <c r="K27" s="225"/>
      <c r="L27" s="225"/>
      <c r="M27" s="225"/>
      <c r="N27" s="226"/>
      <c r="O27" s="227"/>
      <c r="P27" s="262"/>
      <c r="Q27" s="262"/>
      <c r="R27" s="262"/>
      <c r="S27" s="262"/>
      <c r="T27" s="227"/>
    </row>
    <row r="28" spans="1:20" ht="12" customHeight="1">
      <c r="A28" s="260"/>
      <c r="B28" s="260"/>
      <c r="C28" s="261"/>
      <c r="D28" s="225"/>
      <c r="E28" s="225"/>
      <c r="F28" s="225"/>
      <c r="G28" s="225"/>
      <c r="H28" s="225"/>
      <c r="I28" s="225"/>
      <c r="J28" s="225"/>
      <c r="K28" s="225"/>
      <c r="L28" s="225"/>
      <c r="M28" s="225"/>
      <c r="N28" s="226"/>
      <c r="O28" s="227"/>
      <c r="P28" s="262"/>
      <c r="Q28" s="262"/>
      <c r="R28" s="262"/>
      <c r="S28" s="262"/>
      <c r="T28" s="227"/>
    </row>
    <row r="29" spans="1:20" ht="12" customHeight="1">
      <c r="A29" s="262"/>
      <c r="B29" s="262"/>
      <c r="C29" s="263"/>
      <c r="D29" s="227"/>
      <c r="E29" s="227"/>
      <c r="F29" s="227"/>
      <c r="G29" s="227"/>
      <c r="H29" s="227"/>
      <c r="I29" s="227"/>
      <c r="J29" s="227"/>
      <c r="K29" s="227"/>
      <c r="L29" s="227"/>
      <c r="M29" s="227"/>
      <c r="N29" s="264"/>
      <c r="O29" s="227"/>
      <c r="P29" s="262"/>
      <c r="Q29" s="262"/>
      <c r="R29" s="262"/>
      <c r="S29" s="262"/>
      <c r="T29" s="227"/>
    </row>
    <row r="30" spans="1:20" ht="12" customHeight="1">
      <c r="A30" s="262"/>
      <c r="B30" s="262"/>
      <c r="C30" s="263"/>
      <c r="D30" s="227"/>
      <c r="E30" s="227"/>
      <c r="F30" s="227"/>
      <c r="G30" s="227"/>
      <c r="H30" s="227"/>
      <c r="I30" s="227"/>
      <c r="J30" s="227"/>
      <c r="K30" s="227"/>
      <c r="L30" s="227"/>
      <c r="M30" s="227"/>
      <c r="N30" s="264"/>
      <c r="O30" s="227"/>
      <c r="P30" s="262"/>
      <c r="Q30" s="262"/>
      <c r="R30" s="262"/>
      <c r="S30" s="262"/>
      <c r="T30" s="227"/>
    </row>
    <row r="31" spans="1:20" ht="12" customHeight="1">
      <c r="A31" s="262"/>
      <c r="B31" s="262"/>
      <c r="C31" s="263"/>
      <c r="D31" s="227"/>
      <c r="E31" s="227"/>
      <c r="F31" s="227"/>
      <c r="G31" s="227"/>
      <c r="H31" s="227"/>
      <c r="I31" s="227"/>
      <c r="J31" s="227"/>
      <c r="K31" s="227"/>
      <c r="L31" s="227"/>
      <c r="M31" s="227"/>
      <c r="N31" s="264"/>
      <c r="O31" s="227"/>
      <c r="P31" s="262"/>
      <c r="Q31" s="262"/>
      <c r="R31" s="262"/>
      <c r="S31" s="262"/>
      <c r="T31" s="227"/>
    </row>
    <row r="32" spans="1:20" ht="12" customHeight="1">
      <c r="A32" s="262"/>
      <c r="B32" s="262"/>
      <c r="C32" s="263"/>
      <c r="D32" s="227"/>
      <c r="E32" s="227"/>
      <c r="F32" s="227"/>
      <c r="G32" s="227"/>
      <c r="H32" s="227"/>
      <c r="I32" s="227"/>
      <c r="J32" s="227"/>
      <c r="K32" s="227"/>
      <c r="L32" s="227"/>
      <c r="M32" s="227"/>
      <c r="N32" s="264"/>
      <c r="O32" s="227"/>
      <c r="P32" s="262"/>
      <c r="Q32" s="262"/>
      <c r="R32" s="262"/>
      <c r="S32" s="262"/>
      <c r="T32" s="227"/>
    </row>
    <row r="33" spans="1:20" ht="12" customHeight="1">
      <c r="A33" s="262"/>
      <c r="B33" s="262"/>
      <c r="C33" s="263"/>
      <c r="D33" s="227"/>
      <c r="E33" s="227"/>
      <c r="F33" s="227"/>
      <c r="G33" s="227"/>
      <c r="H33" s="227"/>
      <c r="I33" s="227"/>
      <c r="J33" s="227"/>
      <c r="K33" s="227"/>
      <c r="L33" s="227"/>
      <c r="M33" s="227"/>
      <c r="N33" s="264"/>
      <c r="O33" s="227"/>
      <c r="P33" s="262"/>
      <c r="Q33" s="262"/>
      <c r="R33" s="262"/>
      <c r="S33" s="262"/>
      <c r="T33" s="227"/>
    </row>
    <row r="34" spans="1:20" ht="12" customHeight="1">
      <c r="A34" s="262"/>
      <c r="B34" s="262"/>
      <c r="C34" s="263"/>
      <c r="D34" s="227"/>
      <c r="E34" s="227"/>
      <c r="F34" s="227"/>
      <c r="G34" s="227"/>
      <c r="H34" s="227"/>
      <c r="I34" s="227"/>
      <c r="J34" s="227"/>
      <c r="K34" s="227"/>
      <c r="L34" s="227"/>
      <c r="M34" s="227"/>
      <c r="N34" s="264"/>
      <c r="O34" s="227"/>
      <c r="P34" s="262"/>
      <c r="Q34" s="262"/>
      <c r="R34" s="262"/>
      <c r="S34" s="262"/>
      <c r="T34" s="227"/>
    </row>
    <row r="35" spans="1:20" ht="12" customHeight="1">
      <c r="A35" s="262"/>
      <c r="B35" s="262"/>
      <c r="C35" s="263"/>
      <c r="D35" s="227"/>
      <c r="E35" s="227"/>
      <c r="F35" s="227"/>
      <c r="G35" s="227"/>
      <c r="H35" s="227"/>
      <c r="I35" s="227"/>
      <c r="J35" s="227"/>
      <c r="K35" s="227"/>
      <c r="L35" s="227"/>
      <c r="M35" s="227"/>
      <c r="N35" s="264"/>
      <c r="O35" s="227"/>
      <c r="P35" s="262"/>
      <c r="Q35" s="262"/>
      <c r="R35" s="262"/>
      <c r="S35" s="262"/>
      <c r="T35" s="227"/>
    </row>
    <row r="36" spans="1:20" ht="12" customHeight="1">
      <c r="A36" s="262"/>
      <c r="B36" s="262"/>
      <c r="C36" s="263"/>
      <c r="D36" s="227"/>
      <c r="E36" s="227"/>
      <c r="F36" s="227"/>
      <c r="G36" s="227"/>
      <c r="H36" s="227"/>
      <c r="I36" s="227"/>
      <c r="J36" s="227"/>
      <c r="K36" s="227"/>
      <c r="L36" s="227"/>
      <c r="M36" s="227"/>
      <c r="N36" s="264"/>
      <c r="O36" s="227"/>
      <c r="P36" s="262"/>
      <c r="Q36" s="262"/>
      <c r="R36" s="262"/>
      <c r="S36" s="262"/>
      <c r="T36" s="227"/>
    </row>
    <row r="37" spans="1:20" ht="12" customHeight="1">
      <c r="A37" s="262"/>
      <c r="B37" s="262"/>
      <c r="C37" s="263"/>
      <c r="D37" s="227"/>
      <c r="E37" s="227"/>
      <c r="F37" s="227"/>
      <c r="G37" s="227"/>
      <c r="H37" s="227"/>
      <c r="I37" s="227"/>
      <c r="J37" s="227"/>
      <c r="K37" s="227"/>
      <c r="L37" s="227"/>
      <c r="M37" s="227"/>
      <c r="N37" s="264"/>
      <c r="O37" s="227"/>
      <c r="P37" s="262"/>
      <c r="Q37" s="262"/>
      <c r="R37" s="262"/>
      <c r="S37" s="262"/>
      <c r="T37" s="227"/>
    </row>
    <row r="38" spans="1:20" ht="12" customHeight="1">
      <c r="A38" s="262"/>
      <c r="B38" s="262"/>
      <c r="C38" s="263"/>
      <c r="D38" s="227"/>
      <c r="E38" s="227"/>
      <c r="F38" s="227"/>
      <c r="G38" s="227"/>
      <c r="H38" s="227"/>
      <c r="I38" s="227"/>
      <c r="J38" s="227"/>
      <c r="K38" s="227"/>
      <c r="L38" s="227"/>
      <c r="M38" s="227"/>
      <c r="N38" s="264"/>
      <c r="O38" s="227"/>
      <c r="P38" s="262"/>
      <c r="Q38" s="262"/>
      <c r="R38" s="262"/>
      <c r="S38" s="262"/>
      <c r="T38" s="227"/>
    </row>
    <row r="39" spans="1:20" ht="12" customHeight="1">
      <c r="A39" s="262"/>
      <c r="B39" s="262"/>
      <c r="C39" s="263"/>
      <c r="D39" s="227"/>
      <c r="E39" s="227"/>
      <c r="F39" s="227"/>
      <c r="G39" s="227"/>
      <c r="H39" s="227"/>
      <c r="I39" s="227"/>
      <c r="J39" s="227"/>
      <c r="K39" s="227"/>
      <c r="L39" s="227"/>
      <c r="M39" s="227"/>
      <c r="N39" s="264"/>
      <c r="O39" s="227"/>
      <c r="P39" s="262"/>
      <c r="Q39" s="262"/>
      <c r="R39" s="262"/>
      <c r="S39" s="262"/>
      <c r="T39" s="227"/>
    </row>
    <row r="40" spans="1:20" ht="12" customHeight="1">
      <c r="A40" s="262"/>
      <c r="B40" s="262"/>
      <c r="C40" s="263"/>
      <c r="D40" s="227"/>
      <c r="E40" s="227"/>
      <c r="F40" s="227"/>
      <c r="G40" s="227"/>
      <c r="H40" s="227"/>
      <c r="I40" s="227"/>
      <c r="J40" s="227"/>
      <c r="K40" s="227"/>
      <c r="L40" s="227"/>
      <c r="M40" s="227"/>
      <c r="N40" s="264"/>
      <c r="O40" s="227"/>
      <c r="P40" s="262"/>
      <c r="Q40" s="262"/>
      <c r="R40" s="262"/>
      <c r="S40" s="262"/>
      <c r="T40" s="227"/>
    </row>
    <row r="41" spans="1:20" ht="12" customHeight="1">
      <c r="A41" s="262"/>
      <c r="B41" s="262"/>
      <c r="C41" s="263"/>
      <c r="D41" s="227"/>
      <c r="E41" s="227"/>
      <c r="F41" s="227"/>
      <c r="G41" s="227"/>
      <c r="H41" s="227"/>
      <c r="I41" s="227"/>
      <c r="J41" s="227"/>
      <c r="K41" s="227"/>
      <c r="L41" s="227"/>
      <c r="M41" s="227"/>
      <c r="N41" s="264"/>
      <c r="O41" s="227"/>
      <c r="P41" s="262"/>
      <c r="Q41" s="262"/>
      <c r="R41" s="262"/>
      <c r="S41" s="262"/>
      <c r="T41" s="227"/>
    </row>
    <row r="42" spans="1:20" ht="12" customHeight="1">
      <c r="A42" s="262"/>
      <c r="B42" s="262"/>
      <c r="C42" s="263"/>
      <c r="D42" s="227"/>
      <c r="E42" s="227"/>
      <c r="F42" s="227"/>
      <c r="G42" s="227"/>
      <c r="H42" s="227"/>
      <c r="I42" s="227"/>
      <c r="J42" s="227"/>
      <c r="K42" s="227"/>
      <c r="L42" s="227"/>
      <c r="M42" s="227"/>
      <c r="N42" s="264"/>
      <c r="O42" s="227"/>
      <c r="P42" s="262"/>
      <c r="Q42" s="262"/>
      <c r="R42" s="262"/>
      <c r="S42" s="262"/>
      <c r="T42" s="227"/>
    </row>
    <row r="43" spans="1:20" ht="12" customHeight="1">
      <c r="A43" s="262"/>
      <c r="B43" s="262"/>
      <c r="C43" s="263"/>
      <c r="D43" s="227"/>
      <c r="E43" s="227"/>
      <c r="F43" s="227"/>
      <c r="G43" s="227"/>
      <c r="H43" s="227"/>
      <c r="I43" s="227"/>
      <c r="J43" s="227"/>
      <c r="K43" s="227"/>
      <c r="L43" s="227"/>
      <c r="M43" s="227"/>
      <c r="N43" s="264"/>
      <c r="O43" s="227"/>
      <c r="P43" s="262"/>
      <c r="Q43" s="262"/>
      <c r="R43" s="262"/>
      <c r="S43" s="262"/>
      <c r="T43" s="227"/>
    </row>
    <row r="44" spans="1:20" ht="12" customHeight="1">
      <c r="A44" s="262"/>
      <c r="B44" s="262"/>
      <c r="C44" s="263"/>
      <c r="D44" s="227"/>
      <c r="E44" s="227"/>
      <c r="F44" s="227"/>
      <c r="G44" s="227"/>
      <c r="H44" s="227"/>
      <c r="I44" s="227"/>
      <c r="J44" s="227"/>
      <c r="K44" s="227"/>
      <c r="L44" s="227"/>
      <c r="M44" s="227"/>
      <c r="N44" s="264"/>
      <c r="O44" s="227"/>
      <c r="P44" s="262"/>
      <c r="Q44" s="262"/>
      <c r="R44" s="262"/>
      <c r="S44" s="262"/>
      <c r="T44" s="227"/>
    </row>
    <row r="45" spans="1:20" ht="12" customHeight="1">
      <c r="A45" s="262"/>
      <c r="B45" s="262"/>
      <c r="C45" s="263"/>
      <c r="D45" s="227"/>
      <c r="E45" s="227"/>
      <c r="F45" s="227"/>
      <c r="G45" s="227"/>
      <c r="H45" s="227"/>
      <c r="I45" s="227"/>
      <c r="J45" s="227"/>
      <c r="K45" s="227"/>
      <c r="L45" s="227"/>
      <c r="M45" s="227"/>
      <c r="N45" s="264"/>
      <c r="O45" s="227"/>
      <c r="P45" s="262"/>
      <c r="Q45" s="262"/>
      <c r="R45" s="262"/>
      <c r="S45" s="262"/>
      <c r="T45" s="227"/>
    </row>
    <row r="46" spans="1:20" ht="12" customHeight="1">
      <c r="A46" s="262"/>
      <c r="B46" s="262"/>
      <c r="C46" s="263"/>
      <c r="D46" s="227"/>
      <c r="E46" s="227"/>
      <c r="F46" s="227"/>
      <c r="G46" s="227"/>
      <c r="H46" s="227"/>
      <c r="I46" s="227"/>
      <c r="J46" s="227"/>
      <c r="K46" s="227"/>
      <c r="L46" s="227"/>
      <c r="M46" s="227"/>
      <c r="N46" s="264"/>
      <c r="O46" s="227"/>
      <c r="P46" s="262"/>
      <c r="Q46" s="262"/>
      <c r="R46" s="262"/>
      <c r="S46" s="262"/>
      <c r="T46" s="227"/>
    </row>
    <row r="47" spans="1:20" ht="12" customHeight="1">
      <c r="A47" s="262"/>
      <c r="B47" s="262"/>
      <c r="C47" s="263"/>
      <c r="D47" s="227"/>
      <c r="E47" s="227"/>
      <c r="F47" s="227"/>
      <c r="G47" s="227"/>
      <c r="H47" s="227"/>
      <c r="I47" s="227"/>
      <c r="J47" s="227"/>
      <c r="K47" s="227"/>
      <c r="L47" s="227"/>
      <c r="M47" s="227"/>
      <c r="N47" s="264"/>
      <c r="O47" s="227"/>
      <c r="P47" s="262"/>
      <c r="Q47" s="262"/>
      <c r="R47" s="262"/>
      <c r="S47" s="262"/>
      <c r="T47" s="227"/>
    </row>
    <row r="48" spans="1:20" ht="12" customHeight="1">
      <c r="A48" s="262"/>
      <c r="B48" s="262"/>
      <c r="C48" s="263"/>
      <c r="D48" s="227"/>
      <c r="E48" s="227"/>
      <c r="F48" s="227"/>
      <c r="G48" s="227"/>
      <c r="H48" s="227"/>
      <c r="I48" s="227"/>
      <c r="J48" s="227"/>
      <c r="K48" s="227"/>
      <c r="L48" s="227"/>
      <c r="M48" s="227"/>
      <c r="N48" s="264"/>
      <c r="O48" s="227"/>
      <c r="P48" s="262"/>
      <c r="Q48" s="262"/>
      <c r="R48" s="262"/>
      <c r="S48" s="262"/>
      <c r="T48" s="227"/>
    </row>
    <row r="49" spans="1:20" ht="12" customHeight="1">
      <c r="A49" s="262"/>
      <c r="B49" s="262"/>
      <c r="C49" s="263"/>
      <c r="D49" s="227"/>
      <c r="E49" s="227"/>
      <c r="F49" s="227"/>
      <c r="G49" s="227"/>
      <c r="H49" s="227"/>
      <c r="I49" s="227"/>
      <c r="J49" s="227"/>
      <c r="K49" s="227"/>
      <c r="L49" s="227"/>
      <c r="M49" s="227"/>
      <c r="N49" s="264"/>
      <c r="O49" s="227"/>
      <c r="P49" s="262"/>
      <c r="Q49" s="262"/>
      <c r="R49" s="262"/>
      <c r="S49" s="262"/>
      <c r="T49" s="227"/>
    </row>
    <row r="50" spans="1:20" ht="12" customHeight="1">
      <c r="A50" s="262"/>
      <c r="B50" s="262"/>
      <c r="C50" s="263"/>
      <c r="D50" s="227"/>
      <c r="E50" s="227"/>
      <c r="F50" s="227"/>
      <c r="G50" s="227"/>
      <c r="H50" s="227"/>
      <c r="I50" s="227"/>
      <c r="J50" s="227"/>
      <c r="K50" s="227"/>
      <c r="L50" s="227"/>
      <c r="M50" s="227"/>
      <c r="N50" s="264"/>
      <c r="O50" s="227"/>
      <c r="P50" s="262"/>
      <c r="Q50" s="262"/>
      <c r="R50" s="262"/>
      <c r="S50" s="262"/>
      <c r="T50" s="227"/>
    </row>
    <row r="51" spans="1:20" ht="12" customHeight="1">
      <c r="A51" s="262"/>
      <c r="B51" s="262"/>
      <c r="C51" s="263"/>
      <c r="D51" s="227"/>
      <c r="E51" s="227"/>
      <c r="F51" s="227"/>
      <c r="G51" s="227"/>
      <c r="H51" s="227"/>
      <c r="I51" s="227"/>
      <c r="J51" s="227"/>
      <c r="K51" s="227"/>
      <c r="L51" s="227"/>
      <c r="M51" s="227"/>
      <c r="N51" s="264"/>
      <c r="O51" s="227"/>
      <c r="P51" s="262"/>
      <c r="Q51" s="262"/>
      <c r="R51" s="262"/>
      <c r="S51" s="262"/>
      <c r="T51" s="227"/>
    </row>
    <row r="52" spans="1:20" ht="12" customHeight="1">
      <c r="A52" s="262"/>
      <c r="B52" s="262"/>
      <c r="C52" s="263"/>
      <c r="D52" s="227"/>
      <c r="E52" s="227"/>
      <c r="F52" s="227"/>
      <c r="G52" s="227"/>
      <c r="H52" s="227"/>
      <c r="I52" s="227"/>
      <c r="J52" s="227"/>
      <c r="K52" s="227"/>
      <c r="L52" s="227"/>
      <c r="M52" s="227"/>
      <c r="N52" s="264"/>
      <c r="O52" s="227"/>
      <c r="P52" s="262"/>
      <c r="Q52" s="262"/>
      <c r="R52" s="262"/>
      <c r="S52" s="262"/>
      <c r="T52" s="227"/>
    </row>
    <row r="53" spans="1:20" ht="12" customHeight="1">
      <c r="A53" s="262"/>
      <c r="B53" s="262"/>
      <c r="C53" s="263"/>
      <c r="D53" s="227"/>
      <c r="E53" s="227"/>
      <c r="F53" s="227"/>
      <c r="G53" s="227"/>
      <c r="H53" s="227"/>
      <c r="I53" s="227"/>
      <c r="J53" s="227"/>
      <c r="K53" s="227"/>
      <c r="L53" s="227"/>
      <c r="M53" s="227"/>
      <c r="N53" s="264"/>
      <c r="O53" s="227"/>
      <c r="P53" s="262"/>
      <c r="Q53" s="262"/>
      <c r="R53" s="262"/>
      <c r="S53" s="262"/>
      <c r="T53" s="227"/>
    </row>
    <row r="54" spans="1:20" ht="12" customHeight="1">
      <c r="A54" s="262"/>
      <c r="B54" s="262"/>
      <c r="C54" s="263"/>
      <c r="D54" s="227"/>
      <c r="E54" s="227"/>
      <c r="F54" s="227"/>
      <c r="G54" s="227"/>
      <c r="H54" s="227"/>
      <c r="I54" s="227"/>
      <c r="J54" s="227"/>
      <c r="K54" s="227"/>
      <c r="L54" s="227"/>
      <c r="M54" s="227"/>
      <c r="N54" s="264"/>
      <c r="O54" s="227"/>
      <c r="P54" s="262"/>
      <c r="Q54" s="262"/>
      <c r="R54" s="262"/>
      <c r="S54" s="262"/>
      <c r="T54" s="227"/>
    </row>
    <row r="55" spans="1:20" ht="12" customHeight="1">
      <c r="A55" s="262"/>
      <c r="B55" s="262"/>
      <c r="C55" s="263"/>
      <c r="D55" s="227"/>
      <c r="E55" s="227"/>
      <c r="F55" s="227"/>
      <c r="G55" s="227"/>
      <c r="H55" s="227"/>
      <c r="I55" s="227"/>
      <c r="J55" s="227"/>
      <c r="K55" s="227"/>
      <c r="L55" s="227"/>
      <c r="M55" s="227"/>
      <c r="N55" s="264"/>
      <c r="O55" s="227"/>
      <c r="P55" s="262"/>
      <c r="Q55" s="262"/>
      <c r="R55" s="262"/>
      <c r="S55" s="262"/>
      <c r="T55" s="227"/>
    </row>
    <row r="56" spans="1:20" ht="12" customHeight="1">
      <c r="A56" s="262"/>
      <c r="B56" s="262"/>
      <c r="C56" s="263"/>
      <c r="D56" s="227"/>
      <c r="E56" s="227"/>
      <c r="F56" s="227"/>
      <c r="G56" s="227"/>
      <c r="H56" s="227"/>
      <c r="I56" s="227"/>
      <c r="J56" s="227"/>
      <c r="K56" s="227"/>
      <c r="L56" s="227"/>
      <c r="M56" s="227"/>
      <c r="N56" s="264"/>
      <c r="O56" s="227"/>
      <c r="P56" s="262"/>
      <c r="Q56" s="262"/>
      <c r="R56" s="262"/>
      <c r="S56" s="262"/>
      <c r="T56" s="227"/>
    </row>
    <row r="57" spans="1:20" ht="12" customHeight="1">
      <c r="A57" s="262"/>
      <c r="B57" s="262"/>
      <c r="C57" s="263"/>
      <c r="D57" s="227"/>
      <c r="E57" s="227"/>
      <c r="F57" s="227"/>
      <c r="G57" s="227"/>
      <c r="H57" s="227"/>
      <c r="I57" s="227"/>
      <c r="J57" s="227"/>
      <c r="K57" s="227"/>
      <c r="L57" s="227"/>
      <c r="M57" s="227"/>
      <c r="N57" s="264"/>
      <c r="O57" s="227"/>
      <c r="P57" s="262"/>
      <c r="Q57" s="262"/>
      <c r="R57" s="262"/>
      <c r="S57" s="262"/>
      <c r="T57" s="227"/>
    </row>
    <row r="58" spans="1:20" ht="12" customHeight="1">
      <c r="A58" s="262"/>
      <c r="B58" s="262"/>
      <c r="C58" s="263"/>
      <c r="D58" s="227"/>
      <c r="E58" s="227"/>
      <c r="F58" s="227"/>
      <c r="G58" s="227"/>
      <c r="H58" s="227"/>
      <c r="I58" s="227"/>
      <c r="J58" s="227"/>
      <c r="K58" s="227"/>
      <c r="L58" s="227"/>
      <c r="M58" s="227"/>
      <c r="N58" s="264"/>
      <c r="O58" s="227"/>
      <c r="P58" s="262"/>
      <c r="Q58" s="262"/>
      <c r="R58" s="262"/>
      <c r="S58" s="262"/>
      <c r="T58" s="227"/>
    </row>
    <row r="59" spans="1:20" ht="12" customHeight="1">
      <c r="A59" s="262"/>
      <c r="B59" s="262"/>
      <c r="C59" s="263"/>
      <c r="D59" s="227"/>
      <c r="E59" s="227"/>
      <c r="F59" s="227"/>
      <c r="G59" s="227"/>
      <c r="H59" s="227"/>
      <c r="I59" s="227"/>
      <c r="J59" s="227"/>
      <c r="K59" s="227"/>
      <c r="L59" s="227"/>
      <c r="M59" s="227"/>
      <c r="N59" s="264"/>
      <c r="O59" s="227"/>
      <c r="P59" s="262"/>
      <c r="Q59" s="262"/>
      <c r="R59" s="262"/>
      <c r="S59" s="262"/>
      <c r="T59" s="227"/>
    </row>
    <row r="60" spans="1:20" ht="12" customHeight="1">
      <c r="A60" s="262"/>
      <c r="B60" s="262"/>
      <c r="C60" s="263"/>
      <c r="D60" s="227"/>
      <c r="E60" s="227"/>
      <c r="F60" s="227"/>
      <c r="G60" s="227"/>
      <c r="H60" s="227"/>
      <c r="I60" s="227"/>
      <c r="J60" s="227"/>
      <c r="K60" s="227"/>
      <c r="L60" s="227"/>
      <c r="M60" s="227"/>
      <c r="N60" s="264"/>
      <c r="O60" s="227"/>
      <c r="P60" s="262"/>
      <c r="Q60" s="262"/>
      <c r="R60" s="262"/>
      <c r="S60" s="262"/>
      <c r="T60" s="227"/>
    </row>
    <row r="62" spans="1:20" ht="12" customHeight="1">
      <c r="A62" s="265"/>
      <c r="B62" s="265"/>
      <c r="C62" s="266"/>
    </row>
    <row r="63" spans="1:20" ht="12" customHeight="1">
      <c r="A63" s="265"/>
      <c r="B63" s="265"/>
      <c r="C63" s="266"/>
    </row>
    <row r="64" spans="1:20" ht="12" customHeight="1">
      <c r="A64" s="265"/>
      <c r="B64" s="265"/>
      <c r="C64" s="266"/>
    </row>
    <row r="65" spans="1:20" ht="12" customHeight="1">
      <c r="A65" s="265"/>
      <c r="B65" s="265"/>
      <c r="C65" s="266"/>
    </row>
    <row r="66" spans="1:20" s="267" customFormat="1" ht="12" customHeight="1">
      <c r="A66" s="265"/>
      <c r="B66" s="265"/>
      <c r="C66" s="266"/>
      <c r="N66" s="268"/>
      <c r="O66" s="228"/>
      <c r="P66" s="260"/>
      <c r="Q66" s="260"/>
      <c r="R66" s="260"/>
      <c r="S66" s="260"/>
      <c r="T66" s="228"/>
    </row>
    <row r="67" spans="1:20" s="267" customFormat="1" ht="12" customHeight="1">
      <c r="A67" s="265"/>
      <c r="B67" s="265"/>
      <c r="C67" s="266"/>
      <c r="N67" s="268"/>
      <c r="O67" s="228"/>
      <c r="P67" s="260"/>
      <c r="Q67" s="260"/>
      <c r="R67" s="260"/>
      <c r="S67" s="260"/>
      <c r="T67" s="228"/>
    </row>
    <row r="68" spans="1:20" s="267" customFormat="1" ht="12" customHeight="1">
      <c r="A68" s="265"/>
      <c r="B68" s="265"/>
      <c r="C68" s="266"/>
      <c r="N68" s="268"/>
      <c r="O68" s="228"/>
      <c r="P68" s="260"/>
      <c r="Q68" s="260"/>
      <c r="R68" s="260"/>
      <c r="S68" s="260"/>
      <c r="T68" s="228"/>
    </row>
    <row r="69" spans="1:20" s="267" customFormat="1" ht="12" customHeight="1">
      <c r="A69" s="265"/>
      <c r="B69" s="265"/>
      <c r="C69" s="266"/>
      <c r="N69" s="268"/>
      <c r="O69" s="228"/>
      <c r="P69" s="260"/>
      <c r="Q69" s="260"/>
      <c r="R69" s="260"/>
      <c r="S69" s="260"/>
      <c r="T69" s="228"/>
    </row>
    <row r="70" spans="1:20" s="267" customFormat="1" ht="12" customHeight="1">
      <c r="A70" s="265"/>
      <c r="B70" s="265"/>
      <c r="C70" s="266"/>
      <c r="N70" s="268"/>
      <c r="O70" s="228"/>
      <c r="P70" s="260"/>
      <c r="Q70" s="260"/>
      <c r="R70" s="260"/>
      <c r="S70" s="260"/>
      <c r="T70" s="228"/>
    </row>
    <row r="71" spans="1:20" s="267" customFormat="1" ht="12" customHeight="1">
      <c r="A71" s="265"/>
      <c r="B71" s="265"/>
      <c r="C71" s="266"/>
      <c r="N71" s="268"/>
      <c r="O71" s="228"/>
      <c r="P71" s="260"/>
      <c r="Q71" s="260"/>
      <c r="R71" s="260"/>
      <c r="S71" s="260"/>
      <c r="T71" s="228"/>
    </row>
    <row r="72" spans="1:20" s="267" customFormat="1" ht="12" customHeight="1">
      <c r="A72" s="265"/>
      <c r="B72" s="265"/>
      <c r="C72" s="266"/>
      <c r="N72" s="268"/>
      <c r="O72" s="228"/>
      <c r="P72" s="260"/>
      <c r="Q72" s="260"/>
      <c r="R72" s="260"/>
      <c r="S72" s="260"/>
      <c r="T72" s="228"/>
    </row>
    <row r="73" spans="1:20" s="267" customFormat="1" ht="12" customHeight="1">
      <c r="A73" s="265"/>
      <c r="B73" s="265"/>
      <c r="C73" s="266"/>
      <c r="N73" s="268"/>
      <c r="O73" s="228"/>
      <c r="P73" s="260"/>
      <c r="Q73" s="260"/>
      <c r="R73" s="260"/>
      <c r="S73" s="260"/>
      <c r="T73" s="228"/>
    </row>
    <row r="74" spans="1:20" s="267" customFormat="1" ht="12" customHeight="1">
      <c r="A74" s="265"/>
      <c r="B74" s="265"/>
      <c r="C74" s="266"/>
      <c r="N74" s="268"/>
      <c r="O74" s="228"/>
      <c r="P74" s="260"/>
      <c r="Q74" s="260"/>
      <c r="R74" s="260"/>
      <c r="S74" s="260"/>
      <c r="T74" s="228"/>
    </row>
    <row r="75" spans="1:20" s="267" customFormat="1" ht="12" customHeight="1">
      <c r="A75" s="265"/>
      <c r="B75" s="265"/>
      <c r="C75" s="266"/>
      <c r="N75" s="268"/>
      <c r="O75" s="228"/>
      <c r="P75" s="260"/>
      <c r="Q75" s="260"/>
      <c r="R75" s="260"/>
      <c r="S75" s="260"/>
      <c r="T75" s="228"/>
    </row>
    <row r="76" spans="1:20" s="267" customFormat="1" ht="12" customHeight="1">
      <c r="A76" s="265"/>
      <c r="B76" s="265"/>
      <c r="C76" s="266"/>
      <c r="N76" s="268"/>
      <c r="O76" s="228"/>
      <c r="P76" s="260"/>
      <c r="Q76" s="260"/>
      <c r="R76" s="260"/>
      <c r="S76" s="260"/>
      <c r="T76" s="228"/>
    </row>
    <row r="77" spans="1:20" s="267" customFormat="1" ht="12" customHeight="1">
      <c r="A77" s="265"/>
      <c r="B77" s="265"/>
      <c r="C77" s="266"/>
      <c r="N77" s="268"/>
      <c r="O77" s="228"/>
      <c r="P77" s="260"/>
      <c r="Q77" s="260"/>
      <c r="R77" s="260"/>
      <c r="S77" s="260"/>
      <c r="T77" s="228"/>
    </row>
    <row r="78" spans="1:20" s="267" customFormat="1" ht="12" customHeight="1">
      <c r="A78" s="266"/>
      <c r="B78" s="266"/>
      <c r="C78" s="266"/>
      <c r="N78" s="268"/>
      <c r="O78" s="228"/>
      <c r="P78" s="260"/>
      <c r="Q78" s="260"/>
      <c r="R78" s="260"/>
      <c r="S78" s="260"/>
      <c r="T78" s="228"/>
    </row>
  </sheetData>
  <mergeCells count="17">
    <mergeCell ref="D4:E4"/>
    <mergeCell ref="F4:G4"/>
    <mergeCell ref="H4:I4"/>
    <mergeCell ref="J4:M4"/>
    <mergeCell ref="D5:D6"/>
    <mergeCell ref="E5:E6"/>
    <mergeCell ref="F5:F6"/>
    <mergeCell ref="G5:G6"/>
    <mergeCell ref="H5:H6"/>
    <mergeCell ref="I5:I6"/>
    <mergeCell ref="A11:C11"/>
    <mergeCell ref="J5:J6"/>
    <mergeCell ref="M5:M6"/>
    <mergeCell ref="A7:C7"/>
    <mergeCell ref="A8:C8"/>
    <mergeCell ref="A9:C9"/>
    <mergeCell ref="A10:C10"/>
  </mergeCells>
  <phoneticPr fontId="16"/>
  <pageMargins left="0.59055118110236227" right="0.59055118110236227" top="0.78740157480314965" bottom="0.78740157480314965" header="0.31496062992125984" footer="0.31496062992125984"/>
  <pageSetup paperSize="9" scale="84" orientation="portrait" r:id="rId1"/>
  <headerFooter alignWithMargins="0">
    <oddHeader>&amp;R&amp;"ＭＳ 明朝,標準"&amp;10&amp;A</oddHeader>
    <oddFooter>&amp;C&amp;"ＭＳ 明朝,標準"&amp;10&amp;P/&amp;N</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G52"/>
  <sheetViews>
    <sheetView view="pageBreakPreview" zoomScale="115" zoomScaleNormal="120" zoomScaleSheetLayoutView="115" workbookViewId="0">
      <selection activeCell="B1" sqref="B1"/>
    </sheetView>
  </sheetViews>
  <sheetFormatPr defaultColWidth="11" defaultRowHeight="12" customHeight="1"/>
  <cols>
    <col min="1" max="1" width="0.25" style="69" customWidth="1"/>
    <col min="2" max="2" width="2.375" style="10" customWidth="1"/>
    <col min="3" max="3" width="12.625" style="69" customWidth="1"/>
    <col min="4" max="4" width="0.25" style="69" customWidth="1"/>
    <col min="5" max="5" width="8.875" style="10" customWidth="1"/>
    <col min="6" max="6" width="3.375" style="10" customWidth="1"/>
    <col min="7" max="7" width="3.625" style="10" customWidth="1"/>
    <col min="8" max="9" width="9.625" style="10" customWidth="1"/>
    <col min="10" max="10" width="3.375" style="10" customWidth="1"/>
    <col min="11" max="11" width="3.5" style="10" customWidth="1"/>
    <col min="12" max="13" width="7.25" style="10" customWidth="1"/>
    <col min="14" max="14" width="4.625" style="10" customWidth="1"/>
    <col min="15" max="16" width="7.25" style="10" customWidth="1"/>
    <col min="17" max="20" width="0.25" style="11" customWidth="1"/>
    <col min="21" max="21" width="4.625" style="10" customWidth="1"/>
    <col min="22" max="23" width="7.625" style="10" customWidth="1"/>
    <col min="24" max="24" width="5" style="10" customWidth="1"/>
    <col min="25" max="25" width="3.875" style="10" customWidth="1"/>
    <col min="26" max="27" width="10.125" style="10" customWidth="1"/>
    <col min="28" max="28" width="7.125" style="10" customWidth="1"/>
    <col min="29" max="29" width="0.25" style="69" customWidth="1"/>
    <col min="30" max="30" width="2.375" style="69" customWidth="1"/>
    <col min="31" max="31" width="12.625" style="69" customWidth="1"/>
    <col min="32" max="32" width="0.25" style="69" customWidth="1"/>
    <col min="33" max="33" width="11" style="10" customWidth="1"/>
    <col min="34" max="16384" width="11" style="10"/>
  </cols>
  <sheetData>
    <row r="1" spans="1:32" s="2" customFormat="1" ht="24" customHeight="1">
      <c r="A1" s="1"/>
      <c r="C1" s="1"/>
      <c r="D1" s="1"/>
      <c r="G1" s="3"/>
      <c r="L1" s="4" t="s">
        <v>169</v>
      </c>
      <c r="M1" s="5"/>
      <c r="N1" s="6"/>
      <c r="O1" s="6"/>
      <c r="P1" s="6"/>
      <c r="Q1" s="7"/>
      <c r="R1" s="7"/>
      <c r="S1" s="7"/>
      <c r="T1" s="7"/>
      <c r="U1" s="6"/>
      <c r="V1" s="6"/>
      <c r="W1" s="6"/>
      <c r="X1" s="6"/>
      <c r="Y1" s="6"/>
      <c r="Z1" s="6"/>
      <c r="AA1" s="6"/>
      <c r="AB1" s="6"/>
      <c r="AC1" s="1"/>
      <c r="AD1" s="1"/>
      <c r="AE1" s="1"/>
      <c r="AF1" s="1"/>
    </row>
    <row r="2" spans="1:32" s="2" customFormat="1" ht="8.1" customHeight="1">
      <c r="A2" s="1"/>
      <c r="C2" s="1"/>
      <c r="D2" s="1"/>
      <c r="G2" s="3"/>
      <c r="I2" s="3"/>
      <c r="J2" s="5"/>
      <c r="K2" s="5"/>
      <c r="M2" s="6"/>
      <c r="N2" s="6"/>
      <c r="O2" s="6"/>
      <c r="P2" s="6"/>
      <c r="Q2" s="7"/>
      <c r="R2" s="7"/>
      <c r="S2" s="7"/>
      <c r="T2" s="7"/>
      <c r="U2" s="6"/>
      <c r="V2" s="6"/>
      <c r="W2" s="6"/>
      <c r="X2" s="6"/>
      <c r="Y2" s="6"/>
      <c r="Z2" s="6"/>
      <c r="AA2" s="6"/>
      <c r="AB2" s="6"/>
      <c r="AC2" s="1"/>
      <c r="AD2" s="1"/>
      <c r="AE2" s="1"/>
      <c r="AF2" s="1"/>
    </row>
    <row r="3" spans="1:32" ht="12" customHeight="1" thickBot="1">
      <c r="A3" s="8"/>
      <c r="B3" s="9" t="s">
        <v>70</v>
      </c>
      <c r="C3" s="8"/>
      <c r="D3" s="8"/>
      <c r="I3" s="9"/>
      <c r="L3" s="9"/>
      <c r="AC3" s="321"/>
      <c r="AD3" s="321"/>
      <c r="AE3" s="321"/>
      <c r="AF3" s="8"/>
    </row>
    <row r="4" spans="1:32" ht="12" customHeight="1">
      <c r="A4" s="12"/>
      <c r="B4" s="12"/>
      <c r="C4" s="12"/>
      <c r="D4" s="13"/>
      <c r="E4" s="322" t="s">
        <v>1</v>
      </c>
      <c r="F4" s="325" t="s">
        <v>2</v>
      </c>
      <c r="G4" s="326"/>
      <c r="H4" s="326"/>
      <c r="I4" s="327"/>
      <c r="J4" s="325" t="s">
        <v>3</v>
      </c>
      <c r="K4" s="326"/>
      <c r="L4" s="326"/>
      <c r="M4" s="327"/>
      <c r="N4" s="14"/>
      <c r="O4" s="15" t="s">
        <v>4</v>
      </c>
      <c r="P4" s="16"/>
      <c r="Q4" s="15"/>
      <c r="T4" s="15"/>
      <c r="U4" s="17" t="s">
        <v>5</v>
      </c>
      <c r="V4" s="18"/>
      <c r="W4" s="12"/>
      <c r="X4" s="331" t="s">
        <v>6</v>
      </c>
      <c r="Y4" s="332"/>
      <c r="Z4" s="332"/>
      <c r="AA4" s="322"/>
      <c r="AB4" s="19"/>
      <c r="AC4" s="20"/>
      <c r="AD4" s="12"/>
      <c r="AE4" s="12"/>
      <c r="AF4" s="12"/>
    </row>
    <row r="5" spans="1:32" ht="12" customHeight="1">
      <c r="A5" s="21"/>
      <c r="B5" s="21"/>
      <c r="C5" s="21"/>
      <c r="D5" s="22"/>
      <c r="E5" s="323"/>
      <c r="F5" s="328"/>
      <c r="G5" s="329"/>
      <c r="H5" s="329"/>
      <c r="I5" s="330"/>
      <c r="J5" s="328"/>
      <c r="K5" s="329"/>
      <c r="L5" s="329"/>
      <c r="M5" s="330"/>
      <c r="N5" s="23" t="s">
        <v>7</v>
      </c>
      <c r="O5" s="24"/>
      <c r="P5" s="25"/>
      <c r="Q5" s="26"/>
      <c r="T5" s="27"/>
      <c r="U5" s="28" t="s">
        <v>8</v>
      </c>
      <c r="V5" s="25"/>
      <c r="W5" s="25"/>
      <c r="X5" s="333"/>
      <c r="Y5" s="334"/>
      <c r="Z5" s="334"/>
      <c r="AA5" s="324"/>
      <c r="AB5" s="29" t="s">
        <v>9</v>
      </c>
      <c r="AC5" s="30"/>
      <c r="AD5" s="21"/>
      <c r="AE5" s="21"/>
      <c r="AF5" s="21"/>
    </row>
    <row r="6" spans="1:32" ht="24" customHeight="1">
      <c r="A6" s="31"/>
      <c r="B6" s="31"/>
      <c r="C6" s="31"/>
      <c r="D6" s="32"/>
      <c r="E6" s="324"/>
      <c r="F6" s="33" t="s">
        <v>10</v>
      </c>
      <c r="G6" s="34"/>
      <c r="H6" s="35" t="s">
        <v>11</v>
      </c>
      <c r="I6" s="35" t="s">
        <v>12</v>
      </c>
      <c r="J6" s="335" t="s">
        <v>10</v>
      </c>
      <c r="K6" s="336"/>
      <c r="L6" s="35" t="s">
        <v>11</v>
      </c>
      <c r="M6" s="35" t="s">
        <v>12</v>
      </c>
      <c r="N6" s="170" t="s">
        <v>10</v>
      </c>
      <c r="O6" s="35" t="s">
        <v>13</v>
      </c>
      <c r="P6" s="35" t="s">
        <v>12</v>
      </c>
      <c r="Q6" s="36"/>
      <c r="R6" s="37"/>
      <c r="S6" s="37"/>
      <c r="T6" s="38"/>
      <c r="U6" s="171" t="s">
        <v>10</v>
      </c>
      <c r="V6" s="35" t="s">
        <v>13</v>
      </c>
      <c r="W6" s="35" t="s">
        <v>14</v>
      </c>
      <c r="X6" s="33" t="s">
        <v>10</v>
      </c>
      <c r="Y6" s="34"/>
      <c r="Z6" s="35" t="s">
        <v>11</v>
      </c>
      <c r="AA6" s="35" t="s">
        <v>12</v>
      </c>
      <c r="AB6" s="39" t="s">
        <v>15</v>
      </c>
      <c r="AC6" s="40"/>
      <c r="AD6" s="31"/>
      <c r="AE6" s="31"/>
      <c r="AF6" s="31"/>
    </row>
    <row r="7" spans="1:32" s="51" customFormat="1" ht="18" customHeight="1">
      <c r="A7" s="41"/>
      <c r="B7" s="320" t="s">
        <v>164</v>
      </c>
      <c r="C7" s="320"/>
      <c r="D7" s="42"/>
      <c r="E7" s="43">
        <v>1416331</v>
      </c>
      <c r="F7" s="43">
        <v>25</v>
      </c>
      <c r="G7" s="44">
        <v>8</v>
      </c>
      <c r="H7" s="43">
        <v>1462870</v>
      </c>
      <c r="I7" s="43">
        <v>1392429</v>
      </c>
      <c r="J7" s="43">
        <v>8</v>
      </c>
      <c r="K7" s="58">
        <v>0</v>
      </c>
      <c r="L7" s="43">
        <v>17240</v>
      </c>
      <c r="M7" s="43">
        <v>14249</v>
      </c>
      <c r="N7" s="43">
        <v>43</v>
      </c>
      <c r="O7" s="43">
        <v>66433</v>
      </c>
      <c r="P7" s="43">
        <v>5210</v>
      </c>
      <c r="Q7" s="45"/>
      <c r="R7" s="45"/>
      <c r="S7" s="45"/>
      <c r="T7" s="45"/>
      <c r="U7" s="43">
        <v>35</v>
      </c>
      <c r="V7" s="43">
        <v>68987</v>
      </c>
      <c r="W7" s="43">
        <v>12345</v>
      </c>
      <c r="X7" s="46">
        <v>111</v>
      </c>
      <c r="Y7" s="44">
        <v>8</v>
      </c>
      <c r="Z7" s="47">
        <v>1546543</v>
      </c>
      <c r="AA7" s="48">
        <v>1411888</v>
      </c>
      <c r="AB7" s="49">
        <v>99.7</v>
      </c>
      <c r="AC7" s="50"/>
      <c r="AD7" s="320" t="s">
        <v>164</v>
      </c>
      <c r="AE7" s="320"/>
      <c r="AF7" s="41"/>
    </row>
    <row r="8" spans="1:32" s="51" customFormat="1" ht="12" customHeight="1">
      <c r="A8" s="41"/>
      <c r="B8" s="320" t="s">
        <v>165</v>
      </c>
      <c r="C8" s="320"/>
      <c r="D8" s="42"/>
      <c r="E8" s="43">
        <v>1412266</v>
      </c>
      <c r="F8" s="43">
        <v>25</v>
      </c>
      <c r="G8" s="44">
        <v>8</v>
      </c>
      <c r="H8" s="43">
        <v>1453020</v>
      </c>
      <c r="I8" s="43">
        <v>1389446</v>
      </c>
      <c r="J8" s="43">
        <v>8</v>
      </c>
      <c r="K8" s="58">
        <v>0</v>
      </c>
      <c r="L8" s="43">
        <v>17240</v>
      </c>
      <c r="M8" s="43">
        <v>13957</v>
      </c>
      <c r="N8" s="43">
        <v>41</v>
      </c>
      <c r="O8" s="43">
        <v>60983</v>
      </c>
      <c r="P8" s="43">
        <v>5949</v>
      </c>
      <c r="Q8" s="45"/>
      <c r="R8" s="45"/>
      <c r="S8" s="45"/>
      <c r="T8" s="45"/>
      <c r="U8" s="43">
        <v>37</v>
      </c>
      <c r="V8" s="43">
        <v>72325</v>
      </c>
      <c r="W8" s="43">
        <v>12906</v>
      </c>
      <c r="X8" s="46">
        <v>111</v>
      </c>
      <c r="Y8" s="44">
        <v>8</v>
      </c>
      <c r="Z8" s="47">
        <v>1531243</v>
      </c>
      <c r="AA8" s="48">
        <v>1409352</v>
      </c>
      <c r="AB8" s="49">
        <v>99.793664932810117</v>
      </c>
      <c r="AC8" s="50"/>
      <c r="AD8" s="320" t="s">
        <v>165</v>
      </c>
      <c r="AE8" s="320"/>
      <c r="AF8" s="41"/>
    </row>
    <row r="9" spans="1:32" s="51" customFormat="1" ht="12" customHeight="1">
      <c r="A9" s="41"/>
      <c r="B9" s="320" t="s">
        <v>166</v>
      </c>
      <c r="C9" s="320"/>
      <c r="D9" s="42"/>
      <c r="E9" s="43">
        <v>1411208</v>
      </c>
      <c r="F9" s="172">
        <v>25</v>
      </c>
      <c r="G9" s="44">
        <v>8</v>
      </c>
      <c r="H9" s="43">
        <v>1449845</v>
      </c>
      <c r="I9" s="43">
        <v>1389607</v>
      </c>
      <c r="J9" s="43">
        <v>8</v>
      </c>
      <c r="K9" s="58">
        <v>0</v>
      </c>
      <c r="L9" s="43">
        <v>17240</v>
      </c>
      <c r="M9" s="43">
        <v>13624</v>
      </c>
      <c r="N9" s="43">
        <v>39</v>
      </c>
      <c r="O9" s="43">
        <v>56784</v>
      </c>
      <c r="P9" s="43">
        <v>5567</v>
      </c>
      <c r="Q9" s="45"/>
      <c r="R9" s="45"/>
      <c r="S9" s="45"/>
      <c r="T9" s="45"/>
      <c r="U9" s="43">
        <v>38</v>
      </c>
      <c r="V9" s="43">
        <v>68513</v>
      </c>
      <c r="W9" s="43">
        <v>13118</v>
      </c>
      <c r="X9" s="45">
        <v>110</v>
      </c>
      <c r="Y9" s="44">
        <v>8</v>
      </c>
      <c r="Z9" s="173">
        <v>1523869</v>
      </c>
      <c r="AA9" s="174">
        <v>1408798</v>
      </c>
      <c r="AB9" s="49">
        <v>99.793664932810117</v>
      </c>
      <c r="AC9" s="50"/>
      <c r="AD9" s="320" t="s">
        <v>166</v>
      </c>
      <c r="AE9" s="320"/>
      <c r="AF9" s="41"/>
    </row>
    <row r="10" spans="1:32" s="51" customFormat="1" ht="12" customHeight="1">
      <c r="A10" s="41"/>
      <c r="B10" s="320" t="s">
        <v>167</v>
      </c>
      <c r="C10" s="320"/>
      <c r="D10" s="42"/>
      <c r="E10" s="43">
        <v>1406413</v>
      </c>
      <c r="F10" s="43">
        <v>24</v>
      </c>
      <c r="G10" s="44">
        <v>7</v>
      </c>
      <c r="H10" s="43">
        <v>1447234</v>
      </c>
      <c r="I10" s="43">
        <v>1379658</v>
      </c>
      <c r="J10" s="43">
        <v>8</v>
      </c>
      <c r="K10" s="44">
        <v>6</v>
      </c>
      <c r="L10" s="43">
        <v>22043</v>
      </c>
      <c r="M10" s="43">
        <v>18136</v>
      </c>
      <c r="N10" s="43">
        <v>37</v>
      </c>
      <c r="O10" s="43">
        <v>55661</v>
      </c>
      <c r="P10" s="43">
        <v>5171</v>
      </c>
      <c r="Q10" s="45"/>
      <c r="R10" s="45"/>
      <c r="S10" s="45"/>
      <c r="T10" s="45"/>
      <c r="U10" s="43">
        <v>40</v>
      </c>
      <c r="V10" s="43">
        <v>77965</v>
      </c>
      <c r="W10" s="43">
        <v>13325</v>
      </c>
      <c r="X10" s="45">
        <v>109</v>
      </c>
      <c r="Y10" s="44">
        <v>13</v>
      </c>
      <c r="Z10" s="173">
        <v>1524938</v>
      </c>
      <c r="AA10" s="174">
        <v>1402965</v>
      </c>
      <c r="AB10" s="49">
        <v>99.8</v>
      </c>
      <c r="AC10" s="50"/>
      <c r="AD10" s="320" t="s">
        <v>167</v>
      </c>
      <c r="AE10" s="320"/>
      <c r="AF10" s="41"/>
    </row>
    <row r="11" spans="1:32" s="55" customFormat="1" ht="18" customHeight="1">
      <c r="A11" s="52"/>
      <c r="B11" s="319" t="s">
        <v>168</v>
      </c>
      <c r="C11" s="319"/>
      <c r="D11" s="53"/>
      <c r="E11" s="75">
        <v>1401550</v>
      </c>
      <c r="F11" s="75">
        <v>24</v>
      </c>
      <c r="G11" s="74">
        <v>7</v>
      </c>
      <c r="H11" s="178">
        <v>1443064</v>
      </c>
      <c r="I11" s="178">
        <v>1375506</v>
      </c>
      <c r="J11" s="178">
        <v>8</v>
      </c>
      <c r="K11" s="297" t="s">
        <v>170</v>
      </c>
      <c r="L11" s="178">
        <v>22043</v>
      </c>
      <c r="M11" s="178">
        <v>17739</v>
      </c>
      <c r="N11" s="178">
        <v>40</v>
      </c>
      <c r="O11" s="178">
        <v>57031</v>
      </c>
      <c r="P11" s="178">
        <v>5456</v>
      </c>
      <c r="Q11" s="177"/>
      <c r="R11" s="177"/>
      <c r="S11" s="177"/>
      <c r="T11" s="177"/>
      <c r="U11" s="178">
        <v>34</v>
      </c>
      <c r="V11" s="178">
        <v>67148</v>
      </c>
      <c r="W11" s="178">
        <v>12355</v>
      </c>
      <c r="X11" s="178">
        <v>106</v>
      </c>
      <c r="Y11" s="74">
        <v>7</v>
      </c>
      <c r="Z11" s="178">
        <v>1522138</v>
      </c>
      <c r="AA11" s="178">
        <v>1398701</v>
      </c>
      <c r="AB11" s="179">
        <v>99.79672505440405</v>
      </c>
      <c r="AC11" s="54"/>
      <c r="AD11" s="319" t="s">
        <v>168</v>
      </c>
      <c r="AE11" s="319"/>
      <c r="AF11" s="52"/>
    </row>
    <row r="12" spans="1:32" s="55" customFormat="1" ht="18" customHeight="1">
      <c r="A12" s="52"/>
      <c r="B12" s="319" t="s">
        <v>16</v>
      </c>
      <c r="C12" s="319"/>
      <c r="D12" s="53"/>
      <c r="E12" s="72">
        <v>1328098</v>
      </c>
      <c r="F12" s="73">
        <v>17</v>
      </c>
      <c r="G12" s="74">
        <v>5</v>
      </c>
      <c r="H12" s="75">
        <v>1357962</v>
      </c>
      <c r="I12" s="75">
        <v>1303469</v>
      </c>
      <c r="J12" s="75">
        <v>8</v>
      </c>
      <c r="K12" s="75" t="s">
        <v>170</v>
      </c>
      <c r="L12" s="75">
        <v>22043</v>
      </c>
      <c r="M12" s="75">
        <v>17739</v>
      </c>
      <c r="N12" s="75">
        <v>33</v>
      </c>
      <c r="O12" s="75">
        <v>51516</v>
      </c>
      <c r="P12" s="75">
        <v>4404</v>
      </c>
      <c r="Q12" s="76"/>
      <c r="R12" s="76"/>
      <c r="S12" s="76"/>
      <c r="T12" s="76"/>
      <c r="U12" s="73">
        <v>29</v>
      </c>
      <c r="V12" s="73">
        <v>64616</v>
      </c>
      <c r="W12" s="73">
        <v>11471</v>
      </c>
      <c r="X12" s="73">
        <v>87</v>
      </c>
      <c r="Y12" s="74">
        <v>5</v>
      </c>
      <c r="Z12" s="73">
        <v>1431521</v>
      </c>
      <c r="AA12" s="73">
        <v>1325612</v>
      </c>
      <c r="AB12" s="77">
        <v>99.812815018168848</v>
      </c>
      <c r="AC12" s="54"/>
      <c r="AD12" s="319" t="s">
        <v>16</v>
      </c>
      <c r="AE12" s="319"/>
      <c r="AF12" s="52"/>
    </row>
    <row r="13" spans="1:32" s="51" customFormat="1" ht="18" customHeight="1">
      <c r="A13" s="11"/>
      <c r="B13" s="11"/>
      <c r="C13" s="41" t="s">
        <v>17</v>
      </c>
      <c r="D13" s="42"/>
      <c r="E13" s="56">
        <v>342941</v>
      </c>
      <c r="F13" s="57">
        <v>1</v>
      </c>
      <c r="G13" s="58">
        <v>0</v>
      </c>
      <c r="H13" s="56">
        <v>356000</v>
      </c>
      <c r="I13" s="56">
        <v>342105</v>
      </c>
      <c r="J13" s="175">
        <v>0</v>
      </c>
      <c r="K13" s="175">
        <v>0</v>
      </c>
      <c r="L13" s="175">
        <v>0</v>
      </c>
      <c r="M13" s="175">
        <v>0</v>
      </c>
      <c r="N13" s="175">
        <v>6</v>
      </c>
      <c r="O13" s="175">
        <v>6829</v>
      </c>
      <c r="P13" s="175">
        <v>558</v>
      </c>
      <c r="Q13" s="59"/>
      <c r="R13" s="59"/>
      <c r="S13" s="59"/>
      <c r="T13" s="59"/>
      <c r="U13" s="175">
        <v>7</v>
      </c>
      <c r="V13" s="175">
        <v>23874</v>
      </c>
      <c r="W13" s="175">
        <v>258</v>
      </c>
      <c r="X13" s="175">
        <v>14</v>
      </c>
      <c r="Y13" s="58">
        <v>0</v>
      </c>
      <c r="Z13" s="198">
        <v>362829</v>
      </c>
      <c r="AA13" s="198">
        <v>342663</v>
      </c>
      <c r="AB13" s="195">
        <v>99.918936493449309</v>
      </c>
      <c r="AC13" s="61"/>
      <c r="AD13" s="11"/>
      <c r="AE13" s="41" t="s">
        <v>17</v>
      </c>
      <c r="AF13" s="41"/>
    </row>
    <row r="14" spans="1:32" s="51" customFormat="1" ht="12.75" customHeight="1">
      <c r="A14" s="11"/>
      <c r="B14" s="11"/>
      <c r="C14" s="41" t="s">
        <v>18</v>
      </c>
      <c r="D14" s="42"/>
      <c r="E14" s="56">
        <v>110508</v>
      </c>
      <c r="F14" s="57">
        <v>1</v>
      </c>
      <c r="G14" s="58">
        <v>0</v>
      </c>
      <c r="H14" s="56">
        <v>118700</v>
      </c>
      <c r="I14" s="56">
        <v>110288</v>
      </c>
      <c r="J14" s="175">
        <v>0</v>
      </c>
      <c r="K14" s="175">
        <v>0</v>
      </c>
      <c r="L14" s="175">
        <v>0</v>
      </c>
      <c r="M14" s="175">
        <v>0</v>
      </c>
      <c r="N14" s="175">
        <v>0</v>
      </c>
      <c r="O14" s="175">
        <v>0</v>
      </c>
      <c r="P14" s="175">
        <v>0</v>
      </c>
      <c r="Q14" s="59"/>
      <c r="R14" s="59"/>
      <c r="S14" s="59"/>
      <c r="T14" s="59"/>
      <c r="U14" s="58">
        <v>2</v>
      </c>
      <c r="V14" s="58">
        <v>1223</v>
      </c>
      <c r="W14" s="58">
        <v>1357</v>
      </c>
      <c r="X14" s="175">
        <v>3</v>
      </c>
      <c r="Y14" s="58">
        <v>0</v>
      </c>
      <c r="Z14" s="198">
        <v>118700</v>
      </c>
      <c r="AA14" s="198">
        <v>110288</v>
      </c>
      <c r="AB14" s="195">
        <v>99.800919390451369</v>
      </c>
      <c r="AC14" s="61"/>
      <c r="AD14" s="11"/>
      <c r="AE14" s="41" t="s">
        <v>18</v>
      </c>
      <c r="AF14" s="41"/>
    </row>
    <row r="15" spans="1:32" s="51" customFormat="1" ht="12.75" customHeight="1">
      <c r="A15" s="11"/>
      <c r="B15" s="11"/>
      <c r="C15" s="41" t="s">
        <v>19</v>
      </c>
      <c r="D15" s="42"/>
      <c r="E15" s="56">
        <v>111807</v>
      </c>
      <c r="F15" s="57">
        <v>3</v>
      </c>
      <c r="G15" s="62">
        <v>3</v>
      </c>
      <c r="H15" s="56">
        <v>96450</v>
      </c>
      <c r="I15" s="56">
        <v>93363</v>
      </c>
      <c r="J15" s="175">
        <v>6</v>
      </c>
      <c r="K15" s="175">
        <v>0</v>
      </c>
      <c r="L15" s="175">
        <v>20668</v>
      </c>
      <c r="M15" s="175">
        <v>17173</v>
      </c>
      <c r="N15" s="175">
        <v>4</v>
      </c>
      <c r="O15" s="175">
        <v>110</v>
      </c>
      <c r="P15" s="175">
        <v>73</v>
      </c>
      <c r="Q15" s="59"/>
      <c r="R15" s="59"/>
      <c r="S15" s="59"/>
      <c r="T15" s="59"/>
      <c r="U15" s="175">
        <v>4</v>
      </c>
      <c r="V15" s="175">
        <v>270</v>
      </c>
      <c r="W15" s="58">
        <v>270</v>
      </c>
      <c r="X15" s="175">
        <v>17</v>
      </c>
      <c r="Y15" s="44">
        <v>3</v>
      </c>
      <c r="Z15" s="198">
        <v>117228</v>
      </c>
      <c r="AA15" s="198">
        <v>110609</v>
      </c>
      <c r="AB15" s="195">
        <v>98.92851073725258</v>
      </c>
      <c r="AC15" s="61"/>
      <c r="AD15" s="11"/>
      <c r="AE15" s="41" t="s">
        <v>19</v>
      </c>
      <c r="AF15" s="41"/>
    </row>
    <row r="16" spans="1:32" s="51" customFormat="1" ht="12.75" customHeight="1">
      <c r="A16" s="11"/>
      <c r="B16" s="11"/>
      <c r="C16" s="41" t="s">
        <v>0</v>
      </c>
      <c r="D16" s="42"/>
      <c r="E16" s="56">
        <v>81742</v>
      </c>
      <c r="F16" s="57">
        <v>1</v>
      </c>
      <c r="G16" s="58">
        <v>0</v>
      </c>
      <c r="H16" s="56">
        <v>81700</v>
      </c>
      <c r="I16" s="56">
        <v>81539</v>
      </c>
      <c r="J16" s="175">
        <v>0</v>
      </c>
      <c r="K16" s="175">
        <v>0</v>
      </c>
      <c r="L16" s="175">
        <v>0</v>
      </c>
      <c r="M16" s="175">
        <v>0</v>
      </c>
      <c r="N16" s="175">
        <v>1</v>
      </c>
      <c r="O16" s="175">
        <v>1000</v>
      </c>
      <c r="P16" s="175">
        <v>7</v>
      </c>
      <c r="Q16" s="59"/>
      <c r="R16" s="59"/>
      <c r="S16" s="59"/>
      <c r="T16" s="59"/>
      <c r="U16" s="175">
        <v>2</v>
      </c>
      <c r="V16" s="175">
        <v>7773</v>
      </c>
      <c r="W16" s="58">
        <v>0</v>
      </c>
      <c r="X16" s="175">
        <v>4</v>
      </c>
      <c r="Y16" s="58">
        <v>0</v>
      </c>
      <c r="Z16" s="198">
        <v>82700</v>
      </c>
      <c r="AA16" s="198">
        <v>81546</v>
      </c>
      <c r="AB16" s="195">
        <v>99.760221183724397</v>
      </c>
      <c r="AC16" s="61"/>
      <c r="AD16" s="11"/>
      <c r="AE16" s="41" t="s">
        <v>0</v>
      </c>
      <c r="AF16" s="41"/>
    </row>
    <row r="17" spans="1:32" s="51" customFormat="1" ht="12.75" customHeight="1">
      <c r="A17" s="11"/>
      <c r="B17" s="11"/>
      <c r="C17" s="41" t="s">
        <v>20</v>
      </c>
      <c r="D17" s="42"/>
      <c r="E17" s="56">
        <v>140493</v>
      </c>
      <c r="F17" s="57">
        <v>1</v>
      </c>
      <c r="G17" s="58">
        <v>0</v>
      </c>
      <c r="H17" s="56">
        <v>147300</v>
      </c>
      <c r="I17" s="56">
        <v>140315</v>
      </c>
      <c r="J17" s="175">
        <v>0</v>
      </c>
      <c r="K17" s="175">
        <v>0</v>
      </c>
      <c r="L17" s="175">
        <v>0</v>
      </c>
      <c r="M17" s="175">
        <v>0</v>
      </c>
      <c r="N17" s="175">
        <v>3</v>
      </c>
      <c r="O17" s="175">
        <v>4202</v>
      </c>
      <c r="P17" s="175">
        <v>522</v>
      </c>
      <c r="Q17" s="59"/>
      <c r="R17" s="59"/>
      <c r="S17" s="59"/>
      <c r="T17" s="59"/>
      <c r="U17" s="175">
        <v>1</v>
      </c>
      <c r="V17" s="175">
        <v>19000</v>
      </c>
      <c r="W17" s="175">
        <v>50</v>
      </c>
      <c r="X17" s="175">
        <v>5</v>
      </c>
      <c r="Y17" s="58">
        <v>0</v>
      </c>
      <c r="Z17" s="198">
        <v>151502</v>
      </c>
      <c r="AA17" s="198">
        <v>140837</v>
      </c>
      <c r="AB17" s="195">
        <v>100.2448520566861</v>
      </c>
      <c r="AC17" s="61"/>
      <c r="AD17" s="11"/>
      <c r="AE17" s="41" t="s">
        <v>20</v>
      </c>
      <c r="AF17" s="41"/>
    </row>
    <row r="18" spans="1:32" s="51" customFormat="1" ht="22.5" customHeight="1">
      <c r="A18" s="11"/>
      <c r="B18" s="11"/>
      <c r="C18" s="41" t="s">
        <v>21</v>
      </c>
      <c r="D18" s="42"/>
      <c r="E18" s="56">
        <v>85957</v>
      </c>
      <c r="F18" s="57">
        <v>1</v>
      </c>
      <c r="G18" s="58">
        <v>0</v>
      </c>
      <c r="H18" s="56">
        <v>87100</v>
      </c>
      <c r="I18" s="56">
        <v>85901</v>
      </c>
      <c r="J18" s="175">
        <v>0</v>
      </c>
      <c r="K18" s="175">
        <v>0</v>
      </c>
      <c r="L18" s="175">
        <v>0</v>
      </c>
      <c r="M18" s="175">
        <v>0</v>
      </c>
      <c r="N18" s="175">
        <v>0</v>
      </c>
      <c r="O18" s="175">
        <v>0</v>
      </c>
      <c r="P18" s="58">
        <v>0</v>
      </c>
      <c r="Q18" s="59"/>
      <c r="R18" s="59"/>
      <c r="S18" s="59"/>
      <c r="T18" s="59"/>
      <c r="U18" s="175">
        <v>2</v>
      </c>
      <c r="V18" s="175">
        <v>2700</v>
      </c>
      <c r="W18" s="175">
        <v>500</v>
      </c>
      <c r="X18" s="175">
        <v>3</v>
      </c>
      <c r="Y18" s="58">
        <v>0</v>
      </c>
      <c r="Z18" s="198">
        <v>87100</v>
      </c>
      <c r="AA18" s="198">
        <v>85901</v>
      </c>
      <c r="AB18" s="195">
        <v>99.93485114650349</v>
      </c>
      <c r="AC18" s="61"/>
      <c r="AD18" s="11"/>
      <c r="AE18" s="41" t="s">
        <v>21</v>
      </c>
      <c r="AF18" s="41"/>
    </row>
    <row r="19" spans="1:32" s="51" customFormat="1" ht="12.75" customHeight="1">
      <c r="A19" s="11"/>
      <c r="B19" s="11"/>
      <c r="C19" s="41" t="s">
        <v>22</v>
      </c>
      <c r="D19" s="42"/>
      <c r="E19" s="56">
        <v>70290</v>
      </c>
      <c r="F19" s="57">
        <v>1</v>
      </c>
      <c r="G19" s="58">
        <v>0</v>
      </c>
      <c r="H19" s="56">
        <v>72400</v>
      </c>
      <c r="I19" s="56">
        <v>70253</v>
      </c>
      <c r="J19" s="175">
        <v>0</v>
      </c>
      <c r="K19" s="175">
        <v>0</v>
      </c>
      <c r="L19" s="175">
        <v>0</v>
      </c>
      <c r="M19" s="175">
        <v>0</v>
      </c>
      <c r="N19" s="175">
        <v>1</v>
      </c>
      <c r="O19" s="175">
        <v>120</v>
      </c>
      <c r="P19" s="58">
        <v>0</v>
      </c>
      <c r="Q19" s="59"/>
      <c r="R19" s="59"/>
      <c r="S19" s="59"/>
      <c r="T19" s="59"/>
      <c r="U19" s="175">
        <v>7</v>
      </c>
      <c r="V19" s="175">
        <v>8031</v>
      </c>
      <c r="W19" s="175">
        <v>7651</v>
      </c>
      <c r="X19" s="175">
        <v>9</v>
      </c>
      <c r="Y19" s="58">
        <v>0</v>
      </c>
      <c r="Z19" s="198">
        <v>72520</v>
      </c>
      <c r="AA19" s="198">
        <v>70253</v>
      </c>
      <c r="AB19" s="195">
        <v>99.947360933276428</v>
      </c>
      <c r="AC19" s="61"/>
      <c r="AD19" s="11"/>
      <c r="AE19" s="41" t="s">
        <v>36</v>
      </c>
      <c r="AF19" s="41"/>
    </row>
    <row r="20" spans="1:32" s="51" customFormat="1" ht="12.75" customHeight="1">
      <c r="A20" s="11"/>
      <c r="B20" s="11"/>
      <c r="C20" s="41" t="s">
        <v>23</v>
      </c>
      <c r="D20" s="42"/>
      <c r="E20" s="56">
        <v>87343</v>
      </c>
      <c r="F20" s="57">
        <v>1</v>
      </c>
      <c r="G20" s="58">
        <v>0</v>
      </c>
      <c r="H20" s="56">
        <v>89237</v>
      </c>
      <c r="I20" s="56">
        <v>87144</v>
      </c>
      <c r="J20" s="175">
        <v>0</v>
      </c>
      <c r="K20" s="175">
        <v>0</v>
      </c>
      <c r="L20" s="175">
        <v>0</v>
      </c>
      <c r="M20" s="175">
        <v>0</v>
      </c>
      <c r="N20" s="175">
        <v>4</v>
      </c>
      <c r="O20" s="175">
        <v>31780</v>
      </c>
      <c r="P20" s="175">
        <v>548</v>
      </c>
      <c r="Q20" s="59"/>
      <c r="R20" s="59"/>
      <c r="S20" s="59"/>
      <c r="T20" s="59"/>
      <c r="U20" s="175">
        <v>2</v>
      </c>
      <c r="V20" s="175">
        <v>470</v>
      </c>
      <c r="W20" s="175">
        <v>110</v>
      </c>
      <c r="X20" s="175">
        <v>7</v>
      </c>
      <c r="Y20" s="58">
        <v>0</v>
      </c>
      <c r="Z20" s="198">
        <v>121017</v>
      </c>
      <c r="AA20" s="198">
        <v>87692</v>
      </c>
      <c r="AB20" s="195">
        <v>100.39957409294391</v>
      </c>
      <c r="AC20" s="61"/>
      <c r="AD20" s="11"/>
      <c r="AE20" s="41" t="s">
        <v>37</v>
      </c>
      <c r="AF20" s="41"/>
    </row>
    <row r="21" spans="1:32" s="51" customFormat="1" ht="12.75" customHeight="1">
      <c r="A21" s="11"/>
      <c r="B21" s="11"/>
      <c r="C21" s="41" t="s">
        <v>24</v>
      </c>
      <c r="D21" s="42"/>
      <c r="E21" s="56">
        <v>50498</v>
      </c>
      <c r="F21" s="57">
        <v>1</v>
      </c>
      <c r="G21" s="58">
        <v>0</v>
      </c>
      <c r="H21" s="56">
        <v>51800</v>
      </c>
      <c r="I21" s="56">
        <v>50479</v>
      </c>
      <c r="J21" s="175">
        <v>0</v>
      </c>
      <c r="K21" s="175">
        <v>0</v>
      </c>
      <c r="L21" s="175">
        <v>0</v>
      </c>
      <c r="M21" s="175">
        <v>0</v>
      </c>
      <c r="N21" s="175">
        <v>2</v>
      </c>
      <c r="O21" s="175">
        <v>220</v>
      </c>
      <c r="P21" s="175">
        <v>220</v>
      </c>
      <c r="Q21" s="59"/>
      <c r="R21" s="59"/>
      <c r="S21" s="59"/>
      <c r="T21" s="59"/>
      <c r="U21" s="175">
        <v>0</v>
      </c>
      <c r="V21" s="58">
        <v>0</v>
      </c>
      <c r="W21" s="58">
        <v>0</v>
      </c>
      <c r="X21" s="175">
        <v>3</v>
      </c>
      <c r="Y21" s="58">
        <v>0</v>
      </c>
      <c r="Z21" s="198">
        <v>52020</v>
      </c>
      <c r="AA21" s="198">
        <v>50699</v>
      </c>
      <c r="AB21" s="195">
        <v>100.39803556576499</v>
      </c>
      <c r="AC21" s="61"/>
      <c r="AD21" s="11"/>
      <c r="AE21" s="41" t="s">
        <v>38</v>
      </c>
      <c r="AF21" s="41"/>
    </row>
    <row r="22" spans="1:32" s="51" customFormat="1" ht="12.75" customHeight="1">
      <c r="A22" s="11"/>
      <c r="B22" s="11"/>
      <c r="C22" s="41" t="s">
        <v>25</v>
      </c>
      <c r="D22" s="42"/>
      <c r="E22" s="56">
        <v>53879</v>
      </c>
      <c r="F22" s="57">
        <v>1</v>
      </c>
      <c r="G22" s="58">
        <v>0</v>
      </c>
      <c r="H22" s="56">
        <v>54890</v>
      </c>
      <c r="I22" s="56">
        <v>53829</v>
      </c>
      <c r="J22" s="175">
        <v>0</v>
      </c>
      <c r="K22" s="175">
        <v>0</v>
      </c>
      <c r="L22" s="175">
        <v>0</v>
      </c>
      <c r="M22" s="175">
        <v>0</v>
      </c>
      <c r="N22" s="175">
        <v>0</v>
      </c>
      <c r="O22" s="175">
        <v>0</v>
      </c>
      <c r="P22" s="175">
        <v>0</v>
      </c>
      <c r="Q22" s="59"/>
      <c r="R22" s="59"/>
      <c r="S22" s="59"/>
      <c r="T22" s="59"/>
      <c r="U22" s="58">
        <v>0</v>
      </c>
      <c r="V22" s="58">
        <v>0</v>
      </c>
      <c r="W22" s="58">
        <v>0</v>
      </c>
      <c r="X22" s="175">
        <v>1</v>
      </c>
      <c r="Y22" s="58">
        <v>0</v>
      </c>
      <c r="Z22" s="198">
        <v>54890</v>
      </c>
      <c r="AA22" s="198">
        <v>53829</v>
      </c>
      <c r="AB22" s="195">
        <v>99.907199465468921</v>
      </c>
      <c r="AC22" s="61"/>
      <c r="AD22" s="11"/>
      <c r="AE22" s="41" t="s">
        <v>39</v>
      </c>
      <c r="AF22" s="41"/>
    </row>
    <row r="23" spans="1:32" s="51" customFormat="1" ht="21.75" customHeight="1">
      <c r="A23" s="11"/>
      <c r="B23" s="11"/>
      <c r="C23" s="41" t="s">
        <v>26</v>
      </c>
      <c r="D23" s="42"/>
      <c r="E23" s="56">
        <v>44884</v>
      </c>
      <c r="F23" s="57">
        <v>1</v>
      </c>
      <c r="G23" s="58">
        <v>0</v>
      </c>
      <c r="H23" s="56">
        <v>45600</v>
      </c>
      <c r="I23" s="56">
        <v>42913</v>
      </c>
      <c r="J23" s="175">
        <v>0</v>
      </c>
      <c r="K23" s="175">
        <v>0</v>
      </c>
      <c r="L23" s="175">
        <v>0</v>
      </c>
      <c r="M23" s="175">
        <v>0</v>
      </c>
      <c r="N23" s="175">
        <v>4</v>
      </c>
      <c r="O23" s="175">
        <v>380</v>
      </c>
      <c r="P23" s="175">
        <v>380</v>
      </c>
      <c r="Q23" s="59"/>
      <c r="R23" s="59"/>
      <c r="S23" s="59"/>
      <c r="T23" s="59"/>
      <c r="U23" s="175">
        <v>1</v>
      </c>
      <c r="V23" s="175">
        <v>0</v>
      </c>
      <c r="W23" s="58">
        <v>0</v>
      </c>
      <c r="X23" s="175">
        <v>6</v>
      </c>
      <c r="Y23" s="58">
        <v>0</v>
      </c>
      <c r="Z23" s="198">
        <v>45980</v>
      </c>
      <c r="AA23" s="198">
        <v>43293</v>
      </c>
      <c r="AB23" s="195">
        <v>96.455307013635149</v>
      </c>
      <c r="AC23" s="61"/>
      <c r="AD23" s="11"/>
      <c r="AE23" s="41" t="s">
        <v>40</v>
      </c>
      <c r="AF23" s="41"/>
    </row>
    <row r="24" spans="1:32" s="51" customFormat="1" ht="12.75" customHeight="1">
      <c r="A24" s="11"/>
      <c r="B24" s="11"/>
      <c r="C24" s="41" t="s">
        <v>27</v>
      </c>
      <c r="D24" s="42"/>
      <c r="E24" s="56">
        <v>111051</v>
      </c>
      <c r="F24" s="57">
        <v>2</v>
      </c>
      <c r="G24" s="62">
        <v>1</v>
      </c>
      <c r="H24" s="56">
        <v>112665</v>
      </c>
      <c r="I24" s="56">
        <v>109309</v>
      </c>
      <c r="J24" s="175">
        <v>0</v>
      </c>
      <c r="K24" s="175">
        <v>0</v>
      </c>
      <c r="L24" s="175">
        <v>0</v>
      </c>
      <c r="M24" s="175">
        <v>0</v>
      </c>
      <c r="N24" s="175">
        <v>6</v>
      </c>
      <c r="O24" s="175">
        <v>2865</v>
      </c>
      <c r="P24" s="175">
        <v>2096</v>
      </c>
      <c r="Q24" s="59"/>
      <c r="R24" s="59"/>
      <c r="S24" s="59"/>
      <c r="T24" s="59"/>
      <c r="U24" s="58">
        <v>1</v>
      </c>
      <c r="V24" s="58">
        <v>1275</v>
      </c>
      <c r="W24" s="58">
        <v>1275</v>
      </c>
      <c r="X24" s="175">
        <v>9</v>
      </c>
      <c r="Y24" s="44">
        <v>1</v>
      </c>
      <c r="Z24" s="198">
        <v>115530</v>
      </c>
      <c r="AA24" s="198">
        <v>111405</v>
      </c>
      <c r="AB24" s="195">
        <v>100.31877245589864</v>
      </c>
      <c r="AC24" s="61"/>
      <c r="AD24" s="11"/>
      <c r="AE24" s="41" t="s">
        <v>41</v>
      </c>
      <c r="AF24" s="41"/>
    </row>
    <row r="25" spans="1:32" s="51" customFormat="1" ht="12.75" customHeight="1">
      <c r="A25" s="11"/>
      <c r="B25" s="11"/>
      <c r="C25" s="41" t="s">
        <v>28</v>
      </c>
      <c r="D25" s="42"/>
      <c r="E25" s="56">
        <v>36705</v>
      </c>
      <c r="F25" s="57">
        <v>2</v>
      </c>
      <c r="G25" s="62">
        <v>1</v>
      </c>
      <c r="H25" s="56">
        <v>44120</v>
      </c>
      <c r="I25" s="56">
        <v>36031</v>
      </c>
      <c r="J25" s="175">
        <v>2</v>
      </c>
      <c r="K25" s="175">
        <v>0</v>
      </c>
      <c r="L25" s="175">
        <v>1375</v>
      </c>
      <c r="M25" s="175">
        <v>566</v>
      </c>
      <c r="N25" s="175">
        <v>2</v>
      </c>
      <c r="O25" s="175">
        <v>4010</v>
      </c>
      <c r="P25" s="58">
        <v>0</v>
      </c>
      <c r="Q25" s="59"/>
      <c r="R25" s="59"/>
      <c r="S25" s="59"/>
      <c r="T25" s="59"/>
      <c r="U25" s="58">
        <v>0</v>
      </c>
      <c r="V25" s="58">
        <v>0</v>
      </c>
      <c r="W25" s="58">
        <v>0</v>
      </c>
      <c r="X25" s="175">
        <v>6</v>
      </c>
      <c r="Y25" s="44">
        <v>1</v>
      </c>
      <c r="Z25" s="198">
        <v>49505</v>
      </c>
      <c r="AA25" s="198">
        <v>36597</v>
      </c>
      <c r="AB25" s="195">
        <v>99.705762157744175</v>
      </c>
      <c r="AC25" s="61"/>
      <c r="AD25" s="11"/>
      <c r="AE25" s="41" t="s">
        <v>42</v>
      </c>
      <c r="AF25" s="41"/>
    </row>
    <row r="26" spans="1:32" s="55" customFormat="1" ht="18" customHeight="1">
      <c r="A26" s="52"/>
      <c r="B26" s="319" t="s">
        <v>29</v>
      </c>
      <c r="C26" s="319"/>
      <c r="D26" s="63"/>
      <c r="E26" s="78">
        <v>73452</v>
      </c>
      <c r="F26" s="78">
        <v>7</v>
      </c>
      <c r="G26" s="74">
        <v>2</v>
      </c>
      <c r="H26" s="78">
        <v>85102</v>
      </c>
      <c r="I26" s="78">
        <v>72037</v>
      </c>
      <c r="J26" s="79">
        <v>0</v>
      </c>
      <c r="K26" s="79">
        <v>0</v>
      </c>
      <c r="L26" s="79">
        <v>0</v>
      </c>
      <c r="M26" s="79">
        <v>0</v>
      </c>
      <c r="N26" s="79">
        <v>7</v>
      </c>
      <c r="O26" s="79">
        <v>5515</v>
      </c>
      <c r="P26" s="79">
        <v>1052</v>
      </c>
      <c r="Q26" s="79"/>
      <c r="R26" s="79"/>
      <c r="S26" s="79"/>
      <c r="T26" s="79"/>
      <c r="U26" s="79">
        <v>5</v>
      </c>
      <c r="V26" s="79">
        <v>2532</v>
      </c>
      <c r="W26" s="79">
        <v>884</v>
      </c>
      <c r="X26" s="79">
        <v>19</v>
      </c>
      <c r="Y26" s="74">
        <v>2</v>
      </c>
      <c r="Z26" s="78">
        <v>90617</v>
      </c>
      <c r="AA26" s="78">
        <v>73089</v>
      </c>
      <c r="AB26" s="77">
        <v>99.505799705930414</v>
      </c>
      <c r="AC26" s="54"/>
      <c r="AD26" s="319" t="s">
        <v>43</v>
      </c>
      <c r="AE26" s="319"/>
      <c r="AF26" s="52"/>
    </row>
    <row r="27" spans="1:32" s="51" customFormat="1" ht="18" customHeight="1">
      <c r="A27" s="11"/>
      <c r="B27" s="11"/>
      <c r="C27" s="41" t="s">
        <v>30</v>
      </c>
      <c r="D27" s="42"/>
      <c r="E27" s="56">
        <v>20611</v>
      </c>
      <c r="F27" s="57">
        <v>2</v>
      </c>
      <c r="G27" s="62">
        <v>1</v>
      </c>
      <c r="H27" s="56">
        <v>26113</v>
      </c>
      <c r="I27" s="56">
        <v>20611</v>
      </c>
      <c r="J27" s="175">
        <v>0</v>
      </c>
      <c r="K27" s="175">
        <v>0</v>
      </c>
      <c r="L27" s="175">
        <v>0</v>
      </c>
      <c r="M27" s="175">
        <v>0</v>
      </c>
      <c r="N27" s="199">
        <v>1</v>
      </c>
      <c r="O27" s="175">
        <v>430</v>
      </c>
      <c r="P27" s="175">
        <v>0</v>
      </c>
      <c r="Q27" s="59"/>
      <c r="R27" s="59"/>
      <c r="S27" s="59"/>
      <c r="T27" s="59"/>
      <c r="U27" s="199">
        <v>4</v>
      </c>
      <c r="V27" s="175">
        <v>2142</v>
      </c>
      <c r="W27" s="58">
        <v>884</v>
      </c>
      <c r="X27" s="175">
        <v>7</v>
      </c>
      <c r="Y27" s="44">
        <v>1</v>
      </c>
      <c r="Z27" s="198">
        <v>26543</v>
      </c>
      <c r="AA27" s="198">
        <v>20611</v>
      </c>
      <c r="AB27" s="195">
        <v>100</v>
      </c>
      <c r="AC27" s="61"/>
      <c r="AD27" s="11"/>
      <c r="AE27" s="41" t="s">
        <v>30</v>
      </c>
      <c r="AF27" s="41"/>
    </row>
    <row r="28" spans="1:32" s="51" customFormat="1" ht="12.75" customHeight="1">
      <c r="A28" s="11"/>
      <c r="B28" s="11"/>
      <c r="C28" s="41" t="s">
        <v>31</v>
      </c>
      <c r="D28" s="42"/>
      <c r="E28" s="56">
        <v>11171</v>
      </c>
      <c r="F28" s="57">
        <v>1</v>
      </c>
      <c r="G28" s="58">
        <v>0</v>
      </c>
      <c r="H28" s="56">
        <v>14250</v>
      </c>
      <c r="I28" s="56">
        <v>10833</v>
      </c>
      <c r="J28" s="58">
        <v>0</v>
      </c>
      <c r="K28" s="58">
        <v>0</v>
      </c>
      <c r="L28" s="58">
        <v>0</v>
      </c>
      <c r="M28" s="58">
        <v>0</v>
      </c>
      <c r="N28" s="199">
        <v>3</v>
      </c>
      <c r="O28" s="175">
        <v>4071</v>
      </c>
      <c r="P28" s="199">
        <v>655</v>
      </c>
      <c r="Q28" s="59"/>
      <c r="R28" s="59"/>
      <c r="S28" s="59"/>
      <c r="T28" s="59"/>
      <c r="U28" s="58">
        <v>0</v>
      </c>
      <c r="V28" s="58">
        <v>0</v>
      </c>
      <c r="W28" s="58">
        <v>0</v>
      </c>
      <c r="X28" s="175">
        <v>4</v>
      </c>
      <c r="Y28" s="58">
        <v>0</v>
      </c>
      <c r="Z28" s="198">
        <v>18321</v>
      </c>
      <c r="AA28" s="198">
        <v>11488</v>
      </c>
      <c r="AB28" s="195">
        <v>102.83770477128277</v>
      </c>
      <c r="AC28" s="61"/>
      <c r="AD28" s="11"/>
      <c r="AE28" s="41" t="s">
        <v>31</v>
      </c>
      <c r="AF28" s="41"/>
    </row>
    <row r="29" spans="1:32" s="51" customFormat="1" ht="12.75" customHeight="1">
      <c r="A29" s="11"/>
      <c r="B29" s="11"/>
      <c r="C29" s="41" t="s">
        <v>32</v>
      </c>
      <c r="D29" s="42"/>
      <c r="E29" s="56">
        <v>20942</v>
      </c>
      <c r="F29" s="57">
        <v>1</v>
      </c>
      <c r="G29" s="62">
        <v>1</v>
      </c>
      <c r="H29" s="56">
        <v>20999</v>
      </c>
      <c r="I29" s="56">
        <v>20391</v>
      </c>
      <c r="J29" s="58">
        <v>0</v>
      </c>
      <c r="K29" s="58">
        <v>0</v>
      </c>
      <c r="L29" s="58">
        <v>0</v>
      </c>
      <c r="M29" s="58">
        <v>0</v>
      </c>
      <c r="N29" s="58">
        <v>0</v>
      </c>
      <c r="O29" s="58">
        <v>0</v>
      </c>
      <c r="P29" s="58">
        <v>0</v>
      </c>
      <c r="Q29" s="59"/>
      <c r="R29" s="59"/>
      <c r="S29" s="59"/>
      <c r="T29" s="59"/>
      <c r="U29" s="58">
        <v>0</v>
      </c>
      <c r="V29" s="58">
        <v>0</v>
      </c>
      <c r="W29" s="58">
        <v>0</v>
      </c>
      <c r="X29" s="175">
        <v>1</v>
      </c>
      <c r="Y29" s="44">
        <v>1</v>
      </c>
      <c r="Z29" s="198">
        <v>20999</v>
      </c>
      <c r="AA29" s="198">
        <v>20391</v>
      </c>
      <c r="AB29" s="195">
        <v>97.36892369401204</v>
      </c>
      <c r="AC29" s="61"/>
      <c r="AD29" s="11"/>
      <c r="AE29" s="41" t="s">
        <v>32</v>
      </c>
      <c r="AF29" s="41"/>
    </row>
    <row r="30" spans="1:32" s="51" customFormat="1" ht="12.75" customHeight="1">
      <c r="A30" s="11"/>
      <c r="B30" s="11"/>
      <c r="C30" s="41" t="s">
        <v>33</v>
      </c>
      <c r="D30" s="42"/>
      <c r="E30" s="56">
        <v>7057</v>
      </c>
      <c r="F30" s="58">
        <v>1</v>
      </c>
      <c r="G30" s="58">
        <v>0</v>
      </c>
      <c r="H30" s="58">
        <v>7020</v>
      </c>
      <c r="I30" s="58">
        <v>6554</v>
      </c>
      <c r="J30" s="58">
        <v>0</v>
      </c>
      <c r="K30" s="58">
        <v>0</v>
      </c>
      <c r="L30" s="58">
        <v>0</v>
      </c>
      <c r="M30" s="58">
        <v>0</v>
      </c>
      <c r="N30" s="199">
        <v>2</v>
      </c>
      <c r="O30" s="199">
        <v>714</v>
      </c>
      <c r="P30" s="199">
        <v>97</v>
      </c>
      <c r="Q30" s="59"/>
      <c r="R30" s="59"/>
      <c r="S30" s="59"/>
      <c r="T30" s="59"/>
      <c r="U30" s="58">
        <v>0</v>
      </c>
      <c r="V30" s="58">
        <v>0</v>
      </c>
      <c r="W30" s="58">
        <v>0</v>
      </c>
      <c r="X30" s="175">
        <v>3</v>
      </c>
      <c r="Y30" s="58">
        <v>0</v>
      </c>
      <c r="Z30" s="198">
        <v>7734</v>
      </c>
      <c r="AA30" s="198">
        <v>6651</v>
      </c>
      <c r="AB30" s="195">
        <v>94.246847102168061</v>
      </c>
      <c r="AC30" s="61"/>
      <c r="AD30" s="11"/>
      <c r="AE30" s="41" t="s">
        <v>33</v>
      </c>
      <c r="AF30" s="41"/>
    </row>
    <row r="31" spans="1:32" s="51" customFormat="1" ht="12.75" customHeight="1">
      <c r="A31" s="11"/>
      <c r="B31" s="11"/>
      <c r="C31" s="41" t="s">
        <v>34</v>
      </c>
      <c r="D31" s="42"/>
      <c r="E31" s="56">
        <v>6362</v>
      </c>
      <c r="F31" s="57">
        <v>1</v>
      </c>
      <c r="G31" s="58">
        <v>0</v>
      </c>
      <c r="H31" s="56">
        <v>9200</v>
      </c>
      <c r="I31" s="56">
        <v>6362</v>
      </c>
      <c r="J31" s="58">
        <v>0</v>
      </c>
      <c r="K31" s="58">
        <v>0</v>
      </c>
      <c r="L31" s="58">
        <v>0</v>
      </c>
      <c r="M31" s="58">
        <v>0</v>
      </c>
      <c r="N31" s="58">
        <v>0</v>
      </c>
      <c r="O31" s="58">
        <v>0</v>
      </c>
      <c r="P31" s="58">
        <v>0</v>
      </c>
      <c r="Q31" s="59"/>
      <c r="R31" s="59"/>
      <c r="S31" s="59"/>
      <c r="T31" s="59"/>
      <c r="U31" s="58">
        <v>0</v>
      </c>
      <c r="V31" s="58">
        <v>0</v>
      </c>
      <c r="W31" s="58">
        <v>0</v>
      </c>
      <c r="X31" s="175">
        <v>1</v>
      </c>
      <c r="Y31" s="58">
        <v>0</v>
      </c>
      <c r="Z31" s="198">
        <v>9200</v>
      </c>
      <c r="AA31" s="198">
        <v>6362</v>
      </c>
      <c r="AB31" s="195">
        <v>100</v>
      </c>
      <c r="AC31" s="61"/>
      <c r="AD31" s="11"/>
      <c r="AE31" s="41" t="s">
        <v>34</v>
      </c>
      <c r="AF31" s="41"/>
    </row>
    <row r="32" spans="1:32" s="51" customFormat="1" ht="12.75" customHeight="1">
      <c r="A32" s="11"/>
      <c r="B32" s="11"/>
      <c r="C32" s="41" t="s">
        <v>35</v>
      </c>
      <c r="D32" s="42"/>
      <c r="E32" s="56">
        <v>7309</v>
      </c>
      <c r="F32" s="57">
        <v>1</v>
      </c>
      <c r="G32" s="58">
        <v>0</v>
      </c>
      <c r="H32" s="56">
        <v>7520</v>
      </c>
      <c r="I32" s="56">
        <v>7286</v>
      </c>
      <c r="J32" s="58">
        <v>0</v>
      </c>
      <c r="K32" s="58">
        <v>0</v>
      </c>
      <c r="L32" s="58">
        <v>0</v>
      </c>
      <c r="M32" s="58">
        <v>0</v>
      </c>
      <c r="N32" s="200">
        <v>1</v>
      </c>
      <c r="O32" s="58">
        <v>300</v>
      </c>
      <c r="P32" s="58">
        <v>300</v>
      </c>
      <c r="Q32" s="57"/>
      <c r="R32" s="57"/>
      <c r="S32" s="57"/>
      <c r="T32" s="57"/>
      <c r="U32" s="58">
        <v>1</v>
      </c>
      <c r="V32" s="58">
        <v>390</v>
      </c>
      <c r="W32" s="58">
        <v>0</v>
      </c>
      <c r="X32" s="198">
        <v>3</v>
      </c>
      <c r="Y32" s="58">
        <v>0</v>
      </c>
      <c r="Z32" s="198">
        <v>7820</v>
      </c>
      <c r="AA32" s="198">
        <v>7586</v>
      </c>
      <c r="AB32" s="195">
        <v>103.78984813243946</v>
      </c>
      <c r="AC32" s="61"/>
      <c r="AD32" s="11"/>
      <c r="AE32" s="41" t="s">
        <v>35</v>
      </c>
      <c r="AF32" s="41"/>
    </row>
    <row r="33" spans="1:33" ht="3.95" customHeight="1">
      <c r="A33" s="31"/>
      <c r="B33" s="31"/>
      <c r="C33" s="31"/>
      <c r="D33" s="32"/>
      <c r="E33" s="64"/>
      <c r="F33" s="65"/>
      <c r="G33" s="65"/>
      <c r="H33" s="65"/>
      <c r="I33" s="65"/>
      <c r="J33" s="80"/>
      <c r="K33" s="80"/>
      <c r="L33" s="64"/>
      <c r="M33" s="64"/>
      <c r="N33" s="65"/>
      <c r="O33" s="65"/>
      <c r="P33" s="65"/>
      <c r="Q33" s="66"/>
      <c r="R33" s="46"/>
      <c r="S33" s="46"/>
      <c r="T33" s="66"/>
      <c r="U33" s="65"/>
      <c r="V33" s="65"/>
      <c r="W33" s="65"/>
      <c r="X33" s="67"/>
      <c r="Y33" s="68"/>
      <c r="Z33" s="67"/>
      <c r="AA33" s="67"/>
      <c r="AB33" s="81"/>
      <c r="AC33" s="40"/>
      <c r="AD33" s="31"/>
      <c r="AE33" s="31"/>
      <c r="AF33" s="31"/>
      <c r="AG33" s="69"/>
    </row>
    <row r="34" spans="1:33" ht="15.95" customHeight="1">
      <c r="B34" s="69" t="s">
        <v>74</v>
      </c>
      <c r="E34" s="70"/>
      <c r="F34" s="60"/>
      <c r="G34" s="60"/>
      <c r="H34" s="60"/>
      <c r="I34" s="60"/>
      <c r="J34" s="82"/>
      <c r="K34" s="82"/>
      <c r="L34" s="70"/>
      <c r="M34" s="70"/>
      <c r="N34" s="60"/>
      <c r="O34" s="60"/>
      <c r="P34" s="60"/>
      <c r="Q34" s="46"/>
      <c r="R34" s="46"/>
      <c r="S34" s="46"/>
      <c r="T34" s="46"/>
      <c r="U34" s="60"/>
      <c r="V34" s="60"/>
      <c r="W34" s="60"/>
      <c r="X34" s="70"/>
      <c r="Y34" s="70"/>
      <c r="Z34" s="70"/>
      <c r="AA34" s="70"/>
      <c r="AB34" s="71"/>
      <c r="AG34" s="69"/>
    </row>
    <row r="35" spans="1:33" ht="12" customHeight="1">
      <c r="B35" s="69" t="s">
        <v>71</v>
      </c>
      <c r="E35" s="70"/>
      <c r="F35" s="60"/>
      <c r="G35" s="60"/>
      <c r="H35" s="60"/>
      <c r="I35" s="60"/>
      <c r="J35" s="82"/>
      <c r="K35" s="82"/>
      <c r="L35" s="70"/>
      <c r="M35" s="70"/>
      <c r="N35" s="60"/>
      <c r="O35" s="60"/>
      <c r="P35" s="60"/>
      <c r="Q35" s="46"/>
      <c r="R35" s="46"/>
      <c r="S35" s="46"/>
      <c r="T35" s="46"/>
      <c r="U35" s="60"/>
      <c r="V35" s="60"/>
      <c r="W35" s="60"/>
      <c r="X35" s="70"/>
      <c r="Y35" s="70"/>
      <c r="Z35" s="70"/>
      <c r="AA35" s="70"/>
      <c r="AB35" s="71"/>
      <c r="AG35" s="69"/>
    </row>
    <row r="36" spans="1:33" ht="12" customHeight="1">
      <c r="B36" s="69" t="s">
        <v>68</v>
      </c>
      <c r="E36" s="69"/>
      <c r="F36" s="69"/>
      <c r="G36" s="69"/>
      <c r="H36" s="69"/>
      <c r="I36" s="69"/>
      <c r="J36" s="69"/>
      <c r="K36" s="69"/>
      <c r="L36" s="69"/>
      <c r="M36" s="69"/>
      <c r="N36" s="69"/>
      <c r="O36" s="69"/>
      <c r="P36" s="69"/>
      <c r="U36" s="69"/>
      <c r="V36" s="69"/>
      <c r="W36" s="69"/>
      <c r="X36" s="69"/>
      <c r="Y36" s="69"/>
      <c r="Z36" s="69"/>
      <c r="AA36" s="69"/>
      <c r="AB36" s="69"/>
      <c r="AG36" s="69"/>
    </row>
    <row r="37" spans="1:33" ht="12" customHeight="1">
      <c r="B37" s="69" t="s">
        <v>72</v>
      </c>
      <c r="E37" s="69"/>
      <c r="F37" s="69"/>
      <c r="G37" s="69"/>
      <c r="H37" s="69"/>
      <c r="I37" s="69"/>
      <c r="J37" s="69"/>
      <c r="K37" s="69"/>
      <c r="L37" s="69"/>
      <c r="M37" s="69"/>
      <c r="N37" s="69"/>
      <c r="O37" s="69"/>
      <c r="P37" s="69"/>
      <c r="U37" s="69"/>
      <c r="V37" s="69"/>
      <c r="W37" s="69"/>
      <c r="X37" s="69"/>
      <c r="Y37" s="69"/>
      <c r="Z37" s="69"/>
      <c r="AA37" s="69"/>
      <c r="AB37" s="69"/>
      <c r="AG37" s="69"/>
    </row>
    <row r="38" spans="1:33" ht="12" customHeight="1">
      <c r="B38" s="69"/>
      <c r="E38" s="69"/>
      <c r="F38" s="69"/>
      <c r="G38" s="69"/>
      <c r="H38" s="69"/>
      <c r="I38" s="69"/>
      <c r="J38" s="69"/>
      <c r="K38" s="69"/>
      <c r="L38" s="69"/>
      <c r="M38" s="69"/>
      <c r="N38" s="69"/>
      <c r="O38" s="69"/>
      <c r="P38" s="69"/>
      <c r="U38" s="69"/>
      <c r="V38" s="69"/>
      <c r="W38" s="69"/>
      <c r="X38" s="69"/>
      <c r="Y38" s="69"/>
      <c r="Z38" s="69"/>
      <c r="AA38" s="69"/>
      <c r="AB38" s="69"/>
      <c r="AG38" s="69"/>
    </row>
    <row r="39" spans="1:33" ht="12" customHeight="1">
      <c r="B39" s="69"/>
      <c r="E39" s="69"/>
      <c r="F39" s="69"/>
      <c r="G39" s="69"/>
      <c r="H39" s="69"/>
      <c r="I39" s="69"/>
      <c r="J39" s="69"/>
      <c r="K39" s="69"/>
      <c r="L39" s="69"/>
      <c r="M39" s="69"/>
      <c r="N39" s="69"/>
      <c r="O39" s="69"/>
      <c r="P39" s="69"/>
      <c r="U39" s="69"/>
      <c r="V39" s="69"/>
      <c r="W39" s="69"/>
      <c r="X39" s="69"/>
      <c r="Y39" s="69"/>
      <c r="Z39" s="69"/>
      <c r="AA39" s="69"/>
      <c r="AB39" s="69"/>
      <c r="AG39" s="69"/>
    </row>
    <row r="40" spans="1:33" ht="12.75" customHeight="1">
      <c r="AB40" s="49"/>
    </row>
    <row r="41" spans="1:33" ht="12.75" customHeight="1">
      <c r="AB41" s="49"/>
    </row>
    <row r="42" spans="1:33" ht="12.75" customHeight="1">
      <c r="AB42" s="49"/>
    </row>
    <row r="43" spans="1:33" ht="12.75" customHeight="1">
      <c r="AB43" s="49"/>
    </row>
    <row r="44" spans="1:33" ht="12.75" customHeight="1">
      <c r="AB44" s="49"/>
    </row>
    <row r="45" spans="1:33" ht="12.75" customHeight="1">
      <c r="AB45" s="49"/>
    </row>
    <row r="46" spans="1:33" ht="12.75" customHeight="1">
      <c r="AB46" s="49"/>
    </row>
    <row r="47" spans="1:33" ht="12.75" customHeight="1"/>
    <row r="48" spans="1:33" ht="12.75" customHeight="1"/>
    <row r="49" ht="12.75" customHeight="1"/>
    <row r="50" ht="12.75" customHeight="1"/>
    <row r="51" ht="12.75" customHeight="1"/>
    <row r="52" ht="12.75" customHeight="1"/>
  </sheetData>
  <mergeCells count="20">
    <mergeCell ref="AC3:AE3"/>
    <mergeCell ref="B10:C10"/>
    <mergeCell ref="AD10:AE10"/>
    <mergeCell ref="B12:C12"/>
    <mergeCell ref="AD12:AE12"/>
    <mergeCell ref="E4:E6"/>
    <mergeCell ref="F4:I5"/>
    <mergeCell ref="J4:M5"/>
    <mergeCell ref="X4:AA5"/>
    <mergeCell ref="AD11:AE11"/>
    <mergeCell ref="B11:C11"/>
    <mergeCell ref="J6:K6"/>
    <mergeCell ref="B26:C26"/>
    <mergeCell ref="AD26:AE26"/>
    <mergeCell ref="B7:C7"/>
    <mergeCell ref="AD7:AE7"/>
    <mergeCell ref="B8:C8"/>
    <mergeCell ref="AD8:AE8"/>
    <mergeCell ref="B9:C9"/>
    <mergeCell ref="AD9:AE9"/>
  </mergeCells>
  <phoneticPr fontId="16"/>
  <printOptions horizontalCentered="1" gridLinesSet="0"/>
  <pageMargins left="0.74803149606299213" right="0.2755905511811023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9"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K30"/>
  <sheetViews>
    <sheetView view="pageBreakPreview" zoomScaleNormal="100" zoomScaleSheetLayoutView="100" workbookViewId="0"/>
  </sheetViews>
  <sheetFormatPr defaultColWidth="12.375" defaultRowHeight="12" customHeight="1"/>
  <cols>
    <col min="1" max="1" width="6.5" style="90" customWidth="1"/>
    <col min="2" max="2" width="14.375" style="90" customWidth="1"/>
    <col min="3" max="7" width="8.625" style="90" customWidth="1"/>
    <col min="8" max="9" width="7.625" style="90" customWidth="1"/>
    <col min="10" max="10" width="7.625" style="107" customWidth="1"/>
    <col min="11" max="11" width="0.25" style="90" customWidth="1"/>
    <col min="12" max="16384" width="12.375" style="90"/>
  </cols>
  <sheetData>
    <row r="1" spans="1:11" s="83" customFormat="1" ht="24" customHeight="1">
      <c r="C1" s="84"/>
      <c r="D1" s="85"/>
      <c r="E1" s="86"/>
      <c r="F1" s="84"/>
      <c r="G1" s="84" t="s">
        <v>161</v>
      </c>
      <c r="H1" s="85" t="s">
        <v>78</v>
      </c>
      <c r="I1" s="2"/>
      <c r="J1" s="87"/>
    </row>
    <row r="2" spans="1:11" s="83" customFormat="1" ht="14.1" customHeight="1">
      <c r="C2" s="88"/>
      <c r="D2" s="89"/>
      <c r="E2" s="86"/>
      <c r="F2" s="86"/>
      <c r="H2" s="2"/>
      <c r="I2" s="2"/>
      <c r="J2" s="87"/>
    </row>
    <row r="3" spans="1:11" s="83" customFormat="1" ht="12" customHeight="1">
      <c r="A3" s="90" t="s">
        <v>160</v>
      </c>
      <c r="C3" s="88"/>
      <c r="D3" s="89"/>
      <c r="E3" s="86"/>
      <c r="F3" s="86"/>
      <c r="H3" s="2"/>
      <c r="I3" s="2"/>
      <c r="J3" s="87"/>
    </row>
    <row r="4" spans="1:11" s="92" customFormat="1" ht="15.95" customHeight="1" thickBot="1">
      <c r="A4" s="91" t="s">
        <v>79</v>
      </c>
      <c r="C4" s="93"/>
      <c r="D4" s="93"/>
      <c r="E4" s="93"/>
      <c r="F4" s="93"/>
      <c r="G4" s="93"/>
      <c r="H4" s="94"/>
      <c r="I4" s="94"/>
      <c r="J4" s="95"/>
    </row>
    <row r="5" spans="1:11" ht="18" customHeight="1">
      <c r="A5" s="341" t="s">
        <v>44</v>
      </c>
      <c r="B5" s="347" t="s">
        <v>45</v>
      </c>
      <c r="C5" s="96" t="s">
        <v>46</v>
      </c>
      <c r="D5" s="97" t="s">
        <v>47</v>
      </c>
      <c r="E5" s="98" t="s">
        <v>46</v>
      </c>
      <c r="F5" s="337" t="s">
        <v>48</v>
      </c>
      <c r="G5" s="337" t="s">
        <v>49</v>
      </c>
      <c r="H5" s="339" t="s">
        <v>75</v>
      </c>
      <c r="I5" s="99" t="s">
        <v>80</v>
      </c>
      <c r="J5" s="100"/>
      <c r="K5" s="101"/>
    </row>
    <row r="6" spans="1:11" ht="18" customHeight="1">
      <c r="A6" s="342"/>
      <c r="B6" s="340"/>
      <c r="C6" s="102" t="s">
        <v>50</v>
      </c>
      <c r="D6" s="103" t="s">
        <v>81</v>
      </c>
      <c r="E6" s="102" t="s">
        <v>51</v>
      </c>
      <c r="F6" s="338"/>
      <c r="G6" s="338"/>
      <c r="H6" s="340"/>
      <c r="I6" s="104" t="s">
        <v>52</v>
      </c>
      <c r="J6" s="104" t="s">
        <v>53</v>
      </c>
      <c r="K6" s="105"/>
    </row>
    <row r="7" spans="1:11" ht="18" customHeight="1">
      <c r="A7" s="204" t="s">
        <v>88</v>
      </c>
      <c r="B7" s="205" t="s">
        <v>89</v>
      </c>
      <c r="C7" s="110">
        <v>49130.9</v>
      </c>
      <c r="D7" s="110">
        <v>34267.9</v>
      </c>
      <c r="E7" s="109">
        <v>1132300</v>
      </c>
      <c r="F7" s="109">
        <v>1270422</v>
      </c>
      <c r="G7" s="109">
        <v>1187514</v>
      </c>
      <c r="H7" s="180">
        <v>93.473979512319502</v>
      </c>
      <c r="I7" s="110">
        <v>377</v>
      </c>
      <c r="J7" s="110">
        <v>369.6</v>
      </c>
      <c r="K7" s="107"/>
    </row>
    <row r="8" spans="1:11" ht="12" customHeight="1">
      <c r="A8" s="106"/>
      <c r="B8" s="206"/>
      <c r="C8" s="110"/>
      <c r="D8" s="106"/>
      <c r="E8" s="106"/>
      <c r="F8" s="106"/>
      <c r="G8" s="106"/>
      <c r="H8" s="180"/>
      <c r="I8" s="106"/>
      <c r="J8" s="106"/>
      <c r="K8" s="107"/>
    </row>
    <row r="9" spans="1:11" ht="12" customHeight="1">
      <c r="A9" s="108"/>
      <c r="B9" s="207" t="s">
        <v>90</v>
      </c>
      <c r="C9" s="110">
        <v>28651.7</v>
      </c>
      <c r="D9" s="110">
        <v>18949.599999999999</v>
      </c>
      <c r="E9" s="109">
        <v>715000</v>
      </c>
      <c r="F9" s="109">
        <v>794032</v>
      </c>
      <c r="G9" s="109">
        <v>751727</v>
      </c>
      <c r="H9" s="180">
        <v>94.672129082958904</v>
      </c>
      <c r="I9" s="181">
        <v>184</v>
      </c>
      <c r="J9" s="181">
        <v>177.4</v>
      </c>
      <c r="K9" s="111"/>
    </row>
    <row r="10" spans="1:11" ht="12" customHeight="1">
      <c r="A10" s="108"/>
      <c r="B10" s="206"/>
      <c r="C10" s="110"/>
      <c r="D10" s="110"/>
      <c r="E10" s="106"/>
      <c r="F10" s="106"/>
      <c r="G10" s="106"/>
      <c r="H10" s="180"/>
      <c r="I10" s="182"/>
      <c r="J10" s="182"/>
      <c r="K10" s="107"/>
    </row>
    <row r="11" spans="1:11" ht="12" customHeight="1">
      <c r="A11" s="108"/>
      <c r="B11" s="207" t="s">
        <v>91</v>
      </c>
      <c r="C11" s="110">
        <v>3398.2</v>
      </c>
      <c r="D11" s="110">
        <v>2435.1</v>
      </c>
      <c r="E11" s="109">
        <v>108900</v>
      </c>
      <c r="F11" s="109">
        <v>119832</v>
      </c>
      <c r="G11" s="109">
        <v>115941</v>
      </c>
      <c r="H11" s="180">
        <v>96.752954135790105</v>
      </c>
      <c r="I11" s="181">
        <v>15.8</v>
      </c>
      <c r="J11" s="181">
        <v>15.8</v>
      </c>
      <c r="K11" s="107"/>
    </row>
    <row r="12" spans="1:11" ht="12" customHeight="1">
      <c r="A12" s="108"/>
      <c r="B12" s="206"/>
      <c r="C12" s="110"/>
      <c r="D12" s="110"/>
      <c r="E12" s="106"/>
      <c r="F12" s="106"/>
      <c r="G12" s="106"/>
      <c r="H12" s="180"/>
      <c r="I12" s="182"/>
      <c r="J12" s="182"/>
      <c r="K12" s="107"/>
    </row>
    <row r="13" spans="1:11" ht="12" customHeight="1">
      <c r="A13" s="108"/>
      <c r="B13" s="207" t="s">
        <v>92</v>
      </c>
      <c r="C13" s="110">
        <v>14423</v>
      </c>
      <c r="D13" s="110">
        <v>10771.5</v>
      </c>
      <c r="E13" s="109">
        <v>275700</v>
      </c>
      <c r="F13" s="109">
        <v>313131</v>
      </c>
      <c r="G13" s="109">
        <v>281091</v>
      </c>
      <c r="H13" s="180">
        <v>89.767860735602696</v>
      </c>
      <c r="I13" s="181">
        <v>153.9</v>
      </c>
      <c r="J13" s="181">
        <v>149.1</v>
      </c>
      <c r="K13" s="107"/>
    </row>
    <row r="14" spans="1:11" ht="12" customHeight="1">
      <c r="A14" s="106"/>
      <c r="B14" s="207"/>
      <c r="C14" s="110"/>
      <c r="D14" s="110"/>
      <c r="E14" s="109"/>
      <c r="F14" s="109"/>
      <c r="G14" s="109"/>
      <c r="H14" s="180"/>
      <c r="I14" s="182"/>
      <c r="J14" s="182"/>
      <c r="K14" s="107"/>
    </row>
    <row r="15" spans="1:11" ht="12" customHeight="1">
      <c r="A15" s="106"/>
      <c r="B15" s="207" t="s">
        <v>93</v>
      </c>
      <c r="C15" s="183">
        <v>2658</v>
      </c>
      <c r="D15" s="184">
        <v>2111.6999999999998</v>
      </c>
      <c r="E15" s="185">
        <v>32700</v>
      </c>
      <c r="F15" s="185">
        <v>43427</v>
      </c>
      <c r="G15" s="185">
        <v>38755</v>
      </c>
      <c r="H15" s="180">
        <v>89.241715983144104</v>
      </c>
      <c r="I15" s="182">
        <v>27.3</v>
      </c>
      <c r="J15" s="182">
        <v>27.3</v>
      </c>
      <c r="K15" s="107"/>
    </row>
    <row r="16" spans="1:11" ht="3.95" customHeight="1">
      <c r="A16" s="112"/>
      <c r="B16" s="208"/>
      <c r="C16" s="112"/>
      <c r="D16" s="112"/>
      <c r="E16" s="112"/>
      <c r="F16" s="112"/>
      <c r="G16" s="112"/>
      <c r="H16" s="112"/>
      <c r="I16" s="112"/>
      <c r="J16" s="112"/>
      <c r="K16" s="113"/>
    </row>
    <row r="17" spans="1:10" ht="15.95" customHeight="1">
      <c r="A17" s="90" t="s">
        <v>99</v>
      </c>
      <c r="H17" s="114"/>
      <c r="I17" s="115"/>
      <c r="J17" s="116"/>
    </row>
    <row r="18" spans="1:10" ht="12" customHeight="1">
      <c r="A18" s="117" t="s">
        <v>100</v>
      </c>
    </row>
    <row r="19" spans="1:10" ht="12" customHeight="1">
      <c r="A19" s="117" t="s">
        <v>101</v>
      </c>
    </row>
    <row r="20" spans="1:10" ht="36" customHeight="1">
      <c r="A20" s="117"/>
    </row>
    <row r="21" spans="1:10" s="92" customFormat="1" ht="15.95" customHeight="1" thickBot="1">
      <c r="A21" s="118" t="s">
        <v>82</v>
      </c>
      <c r="B21" s="93"/>
      <c r="D21" s="93"/>
      <c r="E21" s="93"/>
      <c r="G21" s="119"/>
      <c r="J21" s="120"/>
    </row>
    <row r="22" spans="1:10" ht="18" customHeight="1">
      <c r="A22" s="341" t="s">
        <v>44</v>
      </c>
      <c r="B22" s="343" t="s">
        <v>45</v>
      </c>
      <c r="C22" s="121" t="s">
        <v>54</v>
      </c>
      <c r="D22" s="122" t="s">
        <v>83</v>
      </c>
      <c r="E22" s="123"/>
      <c r="F22" s="345" t="s">
        <v>55</v>
      </c>
      <c r="G22" s="124"/>
    </row>
    <row r="23" spans="1:10" ht="18" customHeight="1">
      <c r="A23" s="342"/>
      <c r="B23" s="344"/>
      <c r="C23" s="125" t="s">
        <v>56</v>
      </c>
      <c r="D23" s="176" t="s">
        <v>57</v>
      </c>
      <c r="E23" s="126" t="s">
        <v>58</v>
      </c>
      <c r="F23" s="346"/>
      <c r="G23" s="124"/>
    </row>
    <row r="24" spans="1:10" ht="18" customHeight="1">
      <c r="A24" s="204" t="s">
        <v>18</v>
      </c>
      <c r="B24" s="209" t="s">
        <v>94</v>
      </c>
      <c r="C24" s="202">
        <v>37.200000000000003</v>
      </c>
      <c r="D24" s="182">
        <v>490</v>
      </c>
      <c r="E24" s="182">
        <v>490</v>
      </c>
      <c r="F24" s="197">
        <v>100</v>
      </c>
      <c r="G24" s="127"/>
    </row>
    <row r="25" spans="1:10" ht="18" customHeight="1">
      <c r="A25" s="204" t="s">
        <v>37</v>
      </c>
      <c r="B25" s="210" t="s">
        <v>95</v>
      </c>
      <c r="C25" s="201">
        <v>34</v>
      </c>
      <c r="D25" s="197">
        <v>560</v>
      </c>
      <c r="E25" s="197">
        <v>560</v>
      </c>
      <c r="F25" s="197">
        <v>100</v>
      </c>
      <c r="G25" s="127"/>
    </row>
    <row r="26" spans="1:10" ht="18" customHeight="1">
      <c r="A26" s="204" t="s">
        <v>41</v>
      </c>
      <c r="B26" s="210" t="s">
        <v>96</v>
      </c>
      <c r="C26" s="201">
        <v>67</v>
      </c>
      <c r="D26" s="197">
        <v>2580</v>
      </c>
      <c r="E26" s="197">
        <v>2580</v>
      </c>
      <c r="F26" s="197">
        <v>100</v>
      </c>
      <c r="G26" s="127"/>
    </row>
    <row r="27" spans="1:10" ht="18" customHeight="1">
      <c r="A27" s="204" t="s">
        <v>30</v>
      </c>
      <c r="B27" s="210" t="s">
        <v>97</v>
      </c>
      <c r="C27" s="202">
        <v>34</v>
      </c>
      <c r="D27" s="182">
        <v>660</v>
      </c>
      <c r="E27" s="182">
        <v>660</v>
      </c>
      <c r="F27" s="197">
        <v>100</v>
      </c>
      <c r="G27" s="127"/>
    </row>
    <row r="28" spans="1:10" ht="18" customHeight="1">
      <c r="A28" s="203"/>
      <c r="B28" s="210" t="s">
        <v>98</v>
      </c>
      <c r="C28" s="202">
        <v>85</v>
      </c>
      <c r="D28" s="182">
        <v>670</v>
      </c>
      <c r="E28" s="182">
        <v>670</v>
      </c>
      <c r="F28" s="197">
        <v>100</v>
      </c>
      <c r="G28" s="127"/>
    </row>
    <row r="29" spans="1:10" ht="3.95" customHeight="1">
      <c r="A29" s="112"/>
      <c r="B29" s="211"/>
      <c r="C29" s="128"/>
      <c r="D29" s="129"/>
      <c r="E29" s="128"/>
      <c r="F29" s="128"/>
      <c r="G29" s="106"/>
    </row>
    <row r="30" spans="1:10" ht="15.95" customHeight="1">
      <c r="A30" s="130"/>
      <c r="B30" s="131"/>
      <c r="C30" s="132"/>
      <c r="D30" s="133"/>
      <c r="E30" s="132"/>
      <c r="F30" s="133"/>
    </row>
  </sheetData>
  <mergeCells count="8">
    <mergeCell ref="G5:G6"/>
    <mergeCell ref="H5:H6"/>
    <mergeCell ref="A22:A23"/>
    <mergeCell ref="B22:B23"/>
    <mergeCell ref="F22:F23"/>
    <mergeCell ref="A5:A6"/>
    <mergeCell ref="B5:B6"/>
    <mergeCell ref="F5:F6"/>
  </mergeCells>
  <phoneticPr fontId="16"/>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Q36"/>
  <sheetViews>
    <sheetView view="pageBreakPreview" zoomScaleNormal="100" zoomScaleSheetLayoutView="100" workbookViewId="0"/>
  </sheetViews>
  <sheetFormatPr defaultColWidth="12.375" defaultRowHeight="12" customHeight="1"/>
  <cols>
    <col min="1" max="1" width="0.25" style="136" customWidth="1"/>
    <col min="2" max="2" width="10.75" style="90" customWidth="1"/>
    <col min="3" max="3" width="4.375" style="107" hidden="1" customWidth="1"/>
    <col min="4" max="4" width="9.875" style="107" hidden="1" customWidth="1"/>
    <col min="5" max="5" width="1" style="107" customWidth="1"/>
    <col min="6" max="6" width="29" style="90" customWidth="1"/>
    <col min="7" max="8" width="9.125" style="90" customWidth="1"/>
    <col min="9" max="10" width="9.75" style="90" bestFit="1" customWidth="1"/>
    <col min="11" max="11" width="7.625" style="90" customWidth="1"/>
    <col min="12" max="12" width="0.25" style="107" customWidth="1"/>
    <col min="13" max="16384" width="12.375" style="90"/>
  </cols>
  <sheetData>
    <row r="1" spans="1:17" s="83" customFormat="1" ht="24" customHeight="1">
      <c r="A1" s="134"/>
      <c r="B1" s="196" t="s">
        <v>84</v>
      </c>
      <c r="C1" s="135"/>
      <c r="D1" s="135"/>
      <c r="E1" s="135"/>
      <c r="L1" s="135"/>
    </row>
    <row r="2" spans="1:17" ht="26.1" customHeight="1"/>
    <row r="3" spans="1:17" s="92" customFormat="1" ht="15.95" customHeight="1" thickBot="1">
      <c r="B3" s="137" t="s">
        <v>85</v>
      </c>
      <c r="C3" s="120"/>
      <c r="D3" s="120"/>
      <c r="E3" s="120"/>
      <c r="F3" s="353" t="s">
        <v>86</v>
      </c>
      <c r="G3" s="353"/>
      <c r="H3" s="353"/>
      <c r="I3" s="353"/>
      <c r="J3" s="353"/>
      <c r="K3" s="353"/>
      <c r="L3" s="120"/>
    </row>
    <row r="4" spans="1:17" ht="18" customHeight="1">
      <c r="A4" s="138"/>
      <c r="B4" s="348" t="s">
        <v>59</v>
      </c>
      <c r="C4" s="139"/>
      <c r="D4" s="138"/>
      <c r="E4" s="139"/>
      <c r="F4" s="347" t="s">
        <v>87</v>
      </c>
      <c r="G4" s="96" t="s">
        <v>60</v>
      </c>
      <c r="H4" s="140" t="s">
        <v>61</v>
      </c>
      <c r="I4" s="350" t="s">
        <v>62</v>
      </c>
      <c r="J4" s="352" t="s">
        <v>63</v>
      </c>
      <c r="K4" s="141" t="s">
        <v>9</v>
      </c>
      <c r="L4" s="142"/>
    </row>
    <row r="5" spans="1:17" ht="18" customHeight="1">
      <c r="A5" s="143"/>
      <c r="B5" s="349"/>
      <c r="C5" s="144"/>
      <c r="D5" s="143"/>
      <c r="E5" s="144"/>
      <c r="F5" s="340"/>
      <c r="G5" s="102" t="s">
        <v>50</v>
      </c>
      <c r="H5" s="103" t="s">
        <v>81</v>
      </c>
      <c r="I5" s="351"/>
      <c r="J5" s="338"/>
      <c r="K5" s="145" t="s">
        <v>64</v>
      </c>
      <c r="L5" s="146"/>
    </row>
    <row r="6" spans="1:17" s="150" customFormat="1" ht="18" customHeight="1">
      <c r="A6" s="147"/>
      <c r="B6" s="148" t="s">
        <v>65</v>
      </c>
      <c r="C6" s="147"/>
      <c r="D6" s="147"/>
      <c r="E6" s="147"/>
      <c r="F6" s="212"/>
      <c r="G6" s="167">
        <v>42028</v>
      </c>
      <c r="H6" s="167">
        <v>36087.5</v>
      </c>
      <c r="I6" s="168">
        <v>1406413</v>
      </c>
      <c r="J6" s="168">
        <v>1307358</v>
      </c>
      <c r="K6" s="295">
        <v>92.956905261825696</v>
      </c>
      <c r="L6" s="149"/>
      <c r="M6" s="281"/>
      <c r="N6" s="150">
        <v>0.92956905261825651</v>
      </c>
      <c r="O6" s="150">
        <f>ROUND(N6*100,2)</f>
        <v>92.96</v>
      </c>
      <c r="P6" s="150">
        <v>92.96</v>
      </c>
      <c r="Q6" s="150">
        <f>ROUND(P6,1)</f>
        <v>93</v>
      </c>
    </row>
    <row r="7" spans="1:17" ht="21" customHeight="1">
      <c r="A7" s="151"/>
      <c r="B7" s="152" t="s">
        <v>17</v>
      </c>
      <c r="C7" s="151"/>
      <c r="D7" s="151"/>
      <c r="E7" s="151"/>
      <c r="F7" s="213" t="s">
        <v>66</v>
      </c>
      <c r="G7" s="110">
        <v>6695.2</v>
      </c>
      <c r="H7" s="110">
        <v>5807.2</v>
      </c>
      <c r="I7" s="109">
        <v>342941</v>
      </c>
      <c r="J7" s="109">
        <v>337942</v>
      </c>
      <c r="K7" s="296">
        <v>98.542314858824099</v>
      </c>
      <c r="L7" s="153"/>
      <c r="N7" s="90">
        <v>0.98508610220432125</v>
      </c>
      <c r="O7" s="150">
        <f t="shared" ref="O7:O31" si="0">ROUND(N7*100,2)</f>
        <v>98.51</v>
      </c>
      <c r="P7" s="90">
        <v>98.51</v>
      </c>
      <c r="Q7" s="150">
        <f t="shared" ref="Q7:Q31" si="1">ROUND(P7,1)</f>
        <v>98.5</v>
      </c>
    </row>
    <row r="8" spans="1:17" ht="15" customHeight="1">
      <c r="A8" s="151"/>
      <c r="B8" s="152"/>
      <c r="C8" s="151"/>
      <c r="D8" s="151"/>
      <c r="E8" s="151"/>
      <c r="F8" s="213" t="s">
        <v>77</v>
      </c>
      <c r="G8" s="186">
        <v>1471.3</v>
      </c>
      <c r="H8" s="186">
        <v>1447</v>
      </c>
      <c r="I8" s="187">
        <v>107886</v>
      </c>
      <c r="J8" s="188">
        <v>107616</v>
      </c>
      <c r="K8" s="296">
        <v>99.749735832267405</v>
      </c>
      <c r="L8" s="186"/>
      <c r="N8" s="90">
        <v>0.99748103807257582</v>
      </c>
      <c r="O8" s="150">
        <f t="shared" si="0"/>
        <v>99.75</v>
      </c>
      <c r="P8" s="90">
        <v>99.75</v>
      </c>
      <c r="Q8" s="150">
        <f t="shared" si="1"/>
        <v>99.8</v>
      </c>
    </row>
    <row r="9" spans="1:17" ht="15" customHeight="1">
      <c r="A9" s="151"/>
      <c r="B9" s="152"/>
      <c r="C9" s="151"/>
      <c r="D9" s="151"/>
      <c r="E9" s="151"/>
      <c r="F9" s="213" t="s">
        <v>102</v>
      </c>
      <c r="G9" s="186">
        <v>92</v>
      </c>
      <c r="H9" s="186">
        <v>92</v>
      </c>
      <c r="I9" s="187">
        <v>4853</v>
      </c>
      <c r="J9" s="188">
        <v>4848</v>
      </c>
      <c r="K9" s="296">
        <v>99.8969709458067</v>
      </c>
      <c r="L9" s="186"/>
      <c r="N9" s="90">
        <v>0.99897813202534236</v>
      </c>
      <c r="O9" s="150">
        <f t="shared" si="0"/>
        <v>99.9</v>
      </c>
      <c r="P9" s="90">
        <v>99.9</v>
      </c>
      <c r="Q9" s="150">
        <f t="shared" si="1"/>
        <v>99.9</v>
      </c>
    </row>
    <row r="10" spans="1:17" ht="21" customHeight="1">
      <c r="A10" s="151"/>
      <c r="B10" s="152" t="s">
        <v>18</v>
      </c>
      <c r="C10" s="151"/>
      <c r="D10" s="151"/>
      <c r="E10" s="151"/>
      <c r="F10" s="213" t="s">
        <v>66</v>
      </c>
      <c r="G10" s="110">
        <v>2951.3</v>
      </c>
      <c r="H10" s="110">
        <v>2489.8000000000002</v>
      </c>
      <c r="I10" s="109">
        <v>110508</v>
      </c>
      <c r="J10" s="154">
        <v>99184</v>
      </c>
      <c r="K10" s="296">
        <v>89.752778079415094</v>
      </c>
      <c r="L10" s="153"/>
      <c r="N10" s="90">
        <v>0.8876508904566861</v>
      </c>
      <c r="O10" s="150">
        <f t="shared" si="0"/>
        <v>88.77</v>
      </c>
      <c r="P10" s="90">
        <v>88.77</v>
      </c>
      <c r="Q10" s="150">
        <f t="shared" si="1"/>
        <v>88.8</v>
      </c>
    </row>
    <row r="11" spans="1:17" ht="21" customHeight="1">
      <c r="A11" s="151"/>
      <c r="B11" s="152" t="s">
        <v>19</v>
      </c>
      <c r="C11" s="151"/>
      <c r="D11" s="151"/>
      <c r="E11" s="151"/>
      <c r="F11" s="213" t="s">
        <v>66</v>
      </c>
      <c r="G11" s="110">
        <v>5026.8999999999996</v>
      </c>
      <c r="H11" s="110">
        <v>4089.3</v>
      </c>
      <c r="I11" s="109">
        <v>111807</v>
      </c>
      <c r="J11" s="154">
        <v>98886</v>
      </c>
      <c r="K11" s="296">
        <v>88.443478494190899</v>
      </c>
      <c r="L11" s="153"/>
      <c r="N11" s="90">
        <v>0.85628039577393933</v>
      </c>
      <c r="O11" s="150">
        <f t="shared" si="0"/>
        <v>85.63</v>
      </c>
      <c r="P11" s="90">
        <v>85.63</v>
      </c>
      <c r="Q11" s="150">
        <f t="shared" si="1"/>
        <v>85.6</v>
      </c>
    </row>
    <row r="12" spans="1:17" ht="21" customHeight="1">
      <c r="A12" s="151"/>
      <c r="B12" s="152" t="s">
        <v>0</v>
      </c>
      <c r="C12" s="151"/>
      <c r="D12" s="151"/>
      <c r="E12" s="151"/>
      <c r="F12" s="213" t="s">
        <v>66</v>
      </c>
      <c r="G12" s="110">
        <v>1752</v>
      </c>
      <c r="H12" s="110">
        <v>1564.6</v>
      </c>
      <c r="I12" s="109">
        <v>81742</v>
      </c>
      <c r="J12" s="109">
        <v>68725</v>
      </c>
      <c r="K12" s="296">
        <v>84.075505859900701</v>
      </c>
      <c r="L12" s="153"/>
      <c r="N12" s="90">
        <v>0.83976914235406319</v>
      </c>
      <c r="O12" s="150">
        <f t="shared" si="0"/>
        <v>83.98</v>
      </c>
      <c r="P12" s="90">
        <v>83.98</v>
      </c>
      <c r="Q12" s="150">
        <f t="shared" si="1"/>
        <v>84</v>
      </c>
    </row>
    <row r="13" spans="1:17" ht="15" customHeight="1">
      <c r="A13" s="151"/>
      <c r="B13" s="152"/>
      <c r="C13" s="151"/>
      <c r="D13" s="151"/>
      <c r="E13" s="151"/>
      <c r="F13" s="213" t="s">
        <v>76</v>
      </c>
      <c r="G13" s="155">
        <v>8.6999999999999993</v>
      </c>
      <c r="H13" s="155">
        <v>8.6999999999999993</v>
      </c>
      <c r="I13" s="156">
        <v>217</v>
      </c>
      <c r="J13" s="157">
        <v>217</v>
      </c>
      <c r="K13" s="296">
        <v>100</v>
      </c>
      <c r="L13" s="153"/>
      <c r="N13" s="90">
        <v>1</v>
      </c>
      <c r="O13" s="150">
        <f t="shared" si="0"/>
        <v>100</v>
      </c>
      <c r="P13" s="90">
        <v>100</v>
      </c>
      <c r="Q13" s="150">
        <f t="shared" si="1"/>
        <v>100</v>
      </c>
    </row>
    <row r="14" spans="1:17" ht="21" customHeight="1">
      <c r="A14" s="151"/>
      <c r="B14" s="152" t="s">
        <v>20</v>
      </c>
      <c r="C14" s="151"/>
      <c r="D14" s="151"/>
      <c r="E14" s="151"/>
      <c r="F14" s="213" t="s">
        <v>66</v>
      </c>
      <c r="G14" s="110">
        <v>2891</v>
      </c>
      <c r="H14" s="110">
        <v>2661.3</v>
      </c>
      <c r="I14" s="109">
        <v>140493</v>
      </c>
      <c r="J14" s="154">
        <v>140154</v>
      </c>
      <c r="K14" s="296">
        <v>99.758706839486706</v>
      </c>
      <c r="L14" s="153"/>
      <c r="N14" s="90">
        <v>0.99759377819791173</v>
      </c>
      <c r="O14" s="150">
        <f t="shared" si="0"/>
        <v>99.76</v>
      </c>
      <c r="P14" s="90">
        <v>99.76</v>
      </c>
      <c r="Q14" s="150">
        <f t="shared" si="1"/>
        <v>99.8</v>
      </c>
    </row>
    <row r="15" spans="1:17" ht="21" customHeight="1">
      <c r="A15" s="151"/>
      <c r="B15" s="152" t="s">
        <v>21</v>
      </c>
      <c r="C15" s="151"/>
      <c r="D15" s="151"/>
      <c r="E15" s="151"/>
      <c r="F15" s="213" t="s">
        <v>66</v>
      </c>
      <c r="G15" s="110">
        <v>1876.7</v>
      </c>
      <c r="H15" s="110">
        <v>1727.5</v>
      </c>
      <c r="I15" s="109">
        <v>85957</v>
      </c>
      <c r="J15" s="154">
        <v>85712</v>
      </c>
      <c r="K15" s="296">
        <v>99.714973765952706</v>
      </c>
      <c r="L15" s="153"/>
      <c r="N15" s="90">
        <v>0.99715388832510998</v>
      </c>
      <c r="O15" s="150">
        <f t="shared" si="0"/>
        <v>99.72</v>
      </c>
      <c r="P15" s="90">
        <v>99.72</v>
      </c>
      <c r="Q15" s="150">
        <f t="shared" si="1"/>
        <v>99.7</v>
      </c>
    </row>
    <row r="16" spans="1:17" ht="21" customHeight="1">
      <c r="A16" s="151"/>
      <c r="B16" s="152" t="s">
        <v>36</v>
      </c>
      <c r="C16" s="151"/>
      <c r="D16" s="151"/>
      <c r="E16" s="151"/>
      <c r="F16" s="213" t="s">
        <v>69</v>
      </c>
      <c r="G16" s="184">
        <v>1817.3</v>
      </c>
      <c r="H16" s="184">
        <v>1684.4</v>
      </c>
      <c r="I16" s="189">
        <v>70266</v>
      </c>
      <c r="J16" s="185">
        <v>70174</v>
      </c>
      <c r="K16" s="296">
        <v>99.869068966498702</v>
      </c>
      <c r="L16" s="153"/>
      <c r="N16" s="90">
        <v>0.99712619149238868</v>
      </c>
      <c r="O16" s="150">
        <f t="shared" si="0"/>
        <v>99.71</v>
      </c>
      <c r="P16" s="90">
        <v>99.71</v>
      </c>
      <c r="Q16" s="150">
        <f t="shared" si="1"/>
        <v>99.7</v>
      </c>
    </row>
    <row r="17" spans="1:17" ht="21" customHeight="1">
      <c r="A17" s="151"/>
      <c r="B17" s="152" t="s">
        <v>37</v>
      </c>
      <c r="C17" s="151"/>
      <c r="D17" s="151"/>
      <c r="E17" s="151"/>
      <c r="F17" s="214" t="s">
        <v>66</v>
      </c>
      <c r="G17" s="184">
        <v>3480.8</v>
      </c>
      <c r="H17" s="184">
        <v>2963.4</v>
      </c>
      <c r="I17" s="190">
        <v>87343</v>
      </c>
      <c r="J17" s="190">
        <v>71615</v>
      </c>
      <c r="K17" s="296">
        <v>81.992832854378705</v>
      </c>
      <c r="L17" s="153"/>
      <c r="N17" s="90">
        <v>0.81513310053965804</v>
      </c>
      <c r="O17" s="150">
        <f t="shared" si="0"/>
        <v>81.510000000000005</v>
      </c>
      <c r="P17" s="90">
        <v>81.510000000000005</v>
      </c>
      <c r="Q17" s="150">
        <f t="shared" si="1"/>
        <v>81.5</v>
      </c>
    </row>
    <row r="18" spans="1:17" s="161" customFormat="1" ht="15" customHeight="1">
      <c r="A18" s="158"/>
      <c r="B18" s="159"/>
      <c r="C18" s="158"/>
      <c r="D18" s="158"/>
      <c r="E18" s="158"/>
      <c r="F18" s="215" t="s">
        <v>103</v>
      </c>
      <c r="G18" s="191">
        <v>410.3</v>
      </c>
      <c r="H18" s="191">
        <v>357.6</v>
      </c>
      <c r="I18" s="192">
        <v>6753</v>
      </c>
      <c r="J18" s="192">
        <v>5335</v>
      </c>
      <c r="K18" s="296">
        <v>79.001925070339098</v>
      </c>
      <c r="L18" s="160"/>
      <c r="N18" s="161">
        <v>0.78818677272057736</v>
      </c>
      <c r="O18" s="150">
        <f t="shared" si="0"/>
        <v>78.819999999999993</v>
      </c>
      <c r="P18" s="161">
        <v>78.819999999999993</v>
      </c>
      <c r="Q18" s="150">
        <f t="shared" si="1"/>
        <v>78.8</v>
      </c>
    </row>
    <row r="19" spans="1:17" s="155" customFormat="1" ht="15" customHeight="1">
      <c r="A19" s="158"/>
      <c r="B19" s="159"/>
      <c r="C19" s="158"/>
      <c r="D19" s="158"/>
      <c r="E19" s="158"/>
      <c r="F19" s="215" t="s">
        <v>104</v>
      </c>
      <c r="G19" s="191">
        <v>255.9</v>
      </c>
      <c r="H19" s="191">
        <v>114.5</v>
      </c>
      <c r="I19" s="192">
        <v>10068</v>
      </c>
      <c r="J19" s="192">
        <v>2554</v>
      </c>
      <c r="K19" s="296">
        <v>25.367500993245901</v>
      </c>
      <c r="L19" s="160"/>
      <c r="N19" s="155">
        <v>0.25036235385061356</v>
      </c>
      <c r="O19" s="150">
        <f t="shared" si="0"/>
        <v>25.04</v>
      </c>
      <c r="P19" s="155">
        <v>25.04</v>
      </c>
      <c r="Q19" s="150">
        <f t="shared" si="1"/>
        <v>25</v>
      </c>
    </row>
    <row r="20" spans="1:17" ht="21" customHeight="1">
      <c r="A20" s="151"/>
      <c r="B20" s="152" t="s">
        <v>38</v>
      </c>
      <c r="C20" s="151"/>
      <c r="D20" s="151"/>
      <c r="E20" s="151"/>
      <c r="F20" s="213" t="s">
        <v>66</v>
      </c>
      <c r="G20" s="184">
        <v>1414.5</v>
      </c>
      <c r="H20" s="184">
        <v>1324.8</v>
      </c>
      <c r="I20" s="189">
        <v>50498</v>
      </c>
      <c r="J20" s="185">
        <v>49979</v>
      </c>
      <c r="K20" s="296">
        <v>98.9722365242188</v>
      </c>
      <c r="L20" s="153"/>
      <c r="N20" s="90">
        <v>0.98969560582731253</v>
      </c>
      <c r="O20" s="150">
        <f t="shared" si="0"/>
        <v>98.97</v>
      </c>
      <c r="P20" s="90">
        <v>98.97</v>
      </c>
      <c r="Q20" s="150">
        <f t="shared" si="1"/>
        <v>99</v>
      </c>
    </row>
    <row r="21" spans="1:17" ht="21" customHeight="1">
      <c r="A21" s="151"/>
      <c r="B21" s="152" t="s">
        <v>39</v>
      </c>
      <c r="C21" s="151"/>
      <c r="D21" s="151"/>
      <c r="E21" s="151"/>
      <c r="F21" s="213" t="s">
        <v>66</v>
      </c>
      <c r="G21" s="184">
        <v>1952.1</v>
      </c>
      <c r="H21" s="184">
        <v>1868.2</v>
      </c>
      <c r="I21" s="189">
        <v>53879</v>
      </c>
      <c r="J21" s="185">
        <v>53233</v>
      </c>
      <c r="K21" s="296">
        <v>98.801017093858505</v>
      </c>
      <c r="L21" s="153"/>
      <c r="N21" s="90">
        <v>0.9870165899128891</v>
      </c>
      <c r="O21" s="150">
        <f t="shared" si="0"/>
        <v>98.7</v>
      </c>
      <c r="P21" s="90">
        <v>98.7</v>
      </c>
      <c r="Q21" s="150">
        <f t="shared" si="1"/>
        <v>98.7</v>
      </c>
    </row>
    <row r="22" spans="1:17" ht="21" customHeight="1">
      <c r="A22" s="151"/>
      <c r="B22" s="152" t="s">
        <v>40</v>
      </c>
      <c r="C22" s="151"/>
      <c r="D22" s="151"/>
      <c r="E22" s="151"/>
      <c r="F22" s="213" t="s">
        <v>66</v>
      </c>
      <c r="G22" s="184">
        <v>2564.5</v>
      </c>
      <c r="H22" s="184">
        <v>2168.6</v>
      </c>
      <c r="I22" s="190">
        <v>44884</v>
      </c>
      <c r="J22" s="190">
        <v>39393</v>
      </c>
      <c r="K22" s="296">
        <v>87.766241867926198</v>
      </c>
      <c r="L22" s="153"/>
      <c r="N22" s="90">
        <v>0.87932744220895132</v>
      </c>
      <c r="O22" s="150">
        <f t="shared" si="0"/>
        <v>87.93</v>
      </c>
      <c r="P22" s="90">
        <v>87.93</v>
      </c>
      <c r="Q22" s="150">
        <f t="shared" si="1"/>
        <v>87.9</v>
      </c>
    </row>
    <row r="23" spans="1:17" s="161" customFormat="1" ht="15" customHeight="1">
      <c r="A23" s="158"/>
      <c r="B23" s="159"/>
      <c r="C23" s="158"/>
      <c r="D23" s="158"/>
      <c r="E23" s="158"/>
      <c r="F23" s="215" t="s">
        <v>105</v>
      </c>
      <c r="G23" s="191">
        <v>61.6</v>
      </c>
      <c r="H23" s="191">
        <v>56.9</v>
      </c>
      <c r="I23" s="192">
        <v>1457</v>
      </c>
      <c r="J23" s="192">
        <v>638</v>
      </c>
      <c r="K23" s="296">
        <v>43.788606726149602</v>
      </c>
      <c r="L23" s="160"/>
      <c r="N23" s="161">
        <v>0.438</v>
      </c>
      <c r="O23" s="150">
        <f t="shared" si="0"/>
        <v>43.8</v>
      </c>
      <c r="P23" s="161">
        <v>43.8</v>
      </c>
      <c r="Q23" s="150">
        <f t="shared" si="1"/>
        <v>43.8</v>
      </c>
    </row>
    <row r="24" spans="1:17" ht="21" customHeight="1">
      <c r="A24" s="151"/>
      <c r="B24" s="152" t="s">
        <v>41</v>
      </c>
      <c r="C24" s="151"/>
      <c r="D24" s="151"/>
      <c r="E24" s="151"/>
      <c r="F24" s="213" t="s">
        <v>66</v>
      </c>
      <c r="G24" s="184">
        <v>3778.3</v>
      </c>
      <c r="H24" s="184">
        <v>2931.7</v>
      </c>
      <c r="I24" s="189">
        <v>111051</v>
      </c>
      <c r="J24" s="189">
        <v>93141</v>
      </c>
      <c r="K24" s="296">
        <v>83.872274900721294</v>
      </c>
      <c r="L24" s="153"/>
      <c r="N24" s="90">
        <v>0.83579832684650834</v>
      </c>
      <c r="O24" s="150">
        <f t="shared" si="0"/>
        <v>83.58</v>
      </c>
      <c r="P24" s="90">
        <v>83.58</v>
      </c>
      <c r="Q24" s="150">
        <f t="shared" si="1"/>
        <v>83.6</v>
      </c>
    </row>
    <row r="25" spans="1:17" ht="21" customHeight="1">
      <c r="A25" s="151"/>
      <c r="B25" s="152" t="s">
        <v>42</v>
      </c>
      <c r="C25" s="151"/>
      <c r="D25" s="151"/>
      <c r="E25" s="151"/>
      <c r="F25" s="213" t="s">
        <v>66</v>
      </c>
      <c r="G25" s="110">
        <v>1987</v>
      </c>
      <c r="H25" s="110">
        <v>1777.5</v>
      </c>
      <c r="I25" s="109">
        <v>36835</v>
      </c>
      <c r="J25" s="154">
        <v>33801</v>
      </c>
      <c r="K25" s="296">
        <v>91.763268630378704</v>
      </c>
      <c r="L25" s="153"/>
      <c r="N25" s="90">
        <v>0.91637780464866314</v>
      </c>
      <c r="O25" s="150">
        <f t="shared" si="0"/>
        <v>91.64</v>
      </c>
      <c r="P25" s="90">
        <v>91.64</v>
      </c>
      <c r="Q25" s="150">
        <f t="shared" si="1"/>
        <v>91.6</v>
      </c>
    </row>
    <row r="26" spans="1:17" ht="21" customHeight="1">
      <c r="A26" s="151"/>
      <c r="B26" s="152" t="s">
        <v>30</v>
      </c>
      <c r="C26" s="151"/>
      <c r="D26" s="151"/>
      <c r="E26" s="151"/>
      <c r="F26" s="213" t="s">
        <v>66</v>
      </c>
      <c r="G26" s="110">
        <v>1033.0999999999999</v>
      </c>
      <c r="H26" s="110">
        <v>828.8</v>
      </c>
      <c r="I26" s="109">
        <v>20611</v>
      </c>
      <c r="J26" s="154">
        <v>16369</v>
      </c>
      <c r="K26" s="296">
        <v>79.418756974431105</v>
      </c>
      <c r="L26" s="153"/>
      <c r="N26" s="90">
        <v>0.79114686190453254</v>
      </c>
      <c r="O26" s="150">
        <f t="shared" si="0"/>
        <v>79.11</v>
      </c>
      <c r="P26" s="90">
        <v>79.11</v>
      </c>
      <c r="Q26" s="150">
        <f t="shared" si="1"/>
        <v>79.099999999999994</v>
      </c>
    </row>
    <row r="27" spans="1:17" ht="21" customHeight="1">
      <c r="A27" s="151"/>
      <c r="B27" s="152" t="s">
        <v>31</v>
      </c>
      <c r="C27" s="151"/>
      <c r="D27" s="151"/>
      <c r="E27" s="151"/>
      <c r="F27" s="213" t="s">
        <v>67</v>
      </c>
      <c r="G27" s="110">
        <v>663.4</v>
      </c>
      <c r="H27" s="110">
        <v>421.1</v>
      </c>
      <c r="I27" s="109">
        <v>11171</v>
      </c>
      <c r="J27" s="154">
        <v>9569</v>
      </c>
      <c r="K27" s="296">
        <v>85.659296392444702</v>
      </c>
      <c r="L27" s="153"/>
      <c r="N27" s="90">
        <v>0.85374900644705465</v>
      </c>
      <c r="O27" s="150">
        <f t="shared" si="0"/>
        <v>85.37</v>
      </c>
      <c r="P27" s="90">
        <v>85.37</v>
      </c>
      <c r="Q27" s="150">
        <f t="shared" si="1"/>
        <v>85.4</v>
      </c>
    </row>
    <row r="28" spans="1:17" ht="21" customHeight="1">
      <c r="A28" s="151"/>
      <c r="B28" s="152" t="s">
        <v>32</v>
      </c>
      <c r="C28" s="151"/>
      <c r="D28" s="151"/>
      <c r="E28" s="151"/>
      <c r="F28" s="213" t="s">
        <v>67</v>
      </c>
      <c r="G28" s="110">
        <v>1097.8</v>
      </c>
      <c r="H28" s="110">
        <v>938.9</v>
      </c>
      <c r="I28" s="109">
        <v>20942</v>
      </c>
      <c r="J28" s="193">
        <v>20761</v>
      </c>
      <c r="K28" s="296">
        <v>99.1357081463089</v>
      </c>
      <c r="L28" s="153"/>
      <c r="N28" s="90">
        <v>0.99146029035012806</v>
      </c>
      <c r="O28" s="150">
        <f t="shared" si="0"/>
        <v>99.15</v>
      </c>
      <c r="P28" s="90">
        <v>99.15</v>
      </c>
      <c r="Q28" s="150">
        <f t="shared" si="1"/>
        <v>99.2</v>
      </c>
    </row>
    <row r="29" spans="1:17" ht="21" customHeight="1">
      <c r="A29" s="151"/>
      <c r="B29" s="152" t="s">
        <v>33</v>
      </c>
      <c r="C29" s="151"/>
      <c r="D29" s="151"/>
      <c r="E29" s="151"/>
      <c r="F29" s="213" t="s">
        <v>67</v>
      </c>
      <c r="G29" s="110">
        <v>372.5</v>
      </c>
      <c r="H29" s="110">
        <v>372.5</v>
      </c>
      <c r="I29" s="109">
        <v>7057</v>
      </c>
      <c r="J29" s="193">
        <v>7056</v>
      </c>
      <c r="K29" s="296">
        <v>99.985829672665403</v>
      </c>
      <c r="L29" s="153"/>
      <c r="N29" s="90">
        <v>0.99985992435915394</v>
      </c>
      <c r="O29" s="150">
        <f t="shared" si="0"/>
        <v>99.99</v>
      </c>
      <c r="P29" s="90">
        <v>99.99</v>
      </c>
      <c r="Q29" s="150">
        <f t="shared" si="1"/>
        <v>100</v>
      </c>
    </row>
    <row r="30" spans="1:17" ht="21" customHeight="1">
      <c r="A30" s="151"/>
      <c r="B30" s="152" t="s">
        <v>34</v>
      </c>
      <c r="C30" s="151"/>
      <c r="D30" s="151"/>
      <c r="E30" s="151"/>
      <c r="F30" s="213" t="s">
        <v>67</v>
      </c>
      <c r="G30" s="110">
        <v>458.5</v>
      </c>
      <c r="H30" s="110">
        <v>402.8</v>
      </c>
      <c r="I30" s="109">
        <v>6362</v>
      </c>
      <c r="J30" s="193">
        <v>6354</v>
      </c>
      <c r="K30" s="296">
        <v>99.874253379440404</v>
      </c>
      <c r="L30" s="153"/>
      <c r="N30" s="90">
        <v>0.99922791846819026</v>
      </c>
      <c r="O30" s="150">
        <f t="shared" si="0"/>
        <v>99.92</v>
      </c>
      <c r="P30" s="90">
        <v>99.92</v>
      </c>
      <c r="Q30" s="150">
        <f t="shared" si="1"/>
        <v>99.9</v>
      </c>
    </row>
    <row r="31" spans="1:17" ht="21" customHeight="1">
      <c r="A31" s="151"/>
      <c r="B31" s="152" t="s">
        <v>35</v>
      </c>
      <c r="C31" s="151"/>
      <c r="D31" s="151"/>
      <c r="E31" s="151"/>
      <c r="F31" s="213" t="s">
        <v>66</v>
      </c>
      <c r="G31" s="110">
        <v>488.1</v>
      </c>
      <c r="H31" s="110">
        <v>336.6</v>
      </c>
      <c r="I31" s="109">
        <v>7309</v>
      </c>
      <c r="J31" s="193">
        <v>6674</v>
      </c>
      <c r="K31" s="296">
        <v>91.312080996032293</v>
      </c>
      <c r="L31" s="153"/>
      <c r="N31" s="90">
        <v>0.91020960108181204</v>
      </c>
      <c r="O31" s="150">
        <f t="shared" si="0"/>
        <v>91.02</v>
      </c>
      <c r="P31" s="90">
        <v>91.02</v>
      </c>
      <c r="Q31" s="150">
        <f t="shared" si="1"/>
        <v>91</v>
      </c>
    </row>
    <row r="32" spans="1:17" ht="3.95" customHeight="1">
      <c r="A32" s="162"/>
      <c r="B32" s="163"/>
      <c r="C32" s="162"/>
      <c r="D32" s="162"/>
      <c r="E32" s="162"/>
      <c r="F32" s="216"/>
      <c r="G32" s="164"/>
      <c r="H32" s="164"/>
      <c r="I32" s="165"/>
      <c r="J32" s="194"/>
      <c r="K32" s="169"/>
      <c r="L32" s="166"/>
    </row>
    <row r="33" spans="1:12" s="107" customFormat="1" ht="15.95" customHeight="1">
      <c r="A33" s="136"/>
      <c r="B33" s="90" t="s">
        <v>152</v>
      </c>
      <c r="F33" s="90"/>
      <c r="G33" s="90"/>
      <c r="H33" s="90"/>
      <c r="I33" s="90"/>
      <c r="J33" s="90"/>
      <c r="K33" s="90"/>
    </row>
    <row r="34" spans="1:12" s="107" customFormat="1" ht="12" customHeight="1">
      <c r="A34" s="136"/>
      <c r="B34" s="90" t="s">
        <v>163</v>
      </c>
      <c r="F34" s="90"/>
      <c r="G34" s="90"/>
      <c r="H34" s="90"/>
      <c r="I34" s="90"/>
      <c r="J34" s="90"/>
      <c r="K34" s="90"/>
    </row>
    <row r="35" spans="1:12" s="107" customFormat="1" ht="12" customHeight="1">
      <c r="A35" s="136"/>
      <c r="B35" s="90" t="s">
        <v>162</v>
      </c>
      <c r="F35" s="90"/>
      <c r="G35" s="90"/>
      <c r="H35" s="90"/>
      <c r="I35" s="90"/>
      <c r="J35" s="90"/>
      <c r="K35" s="90"/>
    </row>
    <row r="36" spans="1:12" ht="12" customHeight="1">
      <c r="B36" s="90" t="s">
        <v>153</v>
      </c>
      <c r="L36" s="90"/>
    </row>
  </sheetData>
  <mergeCells count="5">
    <mergeCell ref="B4:B5"/>
    <mergeCell ref="F4:F5"/>
    <mergeCell ref="I4:I5"/>
    <mergeCell ref="J4:J5"/>
    <mergeCell ref="F3:K3"/>
  </mergeCells>
  <phoneticPr fontId="16"/>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097</vt:lpstr>
      <vt:lpstr>098</vt:lpstr>
      <vt:lpstr>099</vt:lpstr>
      <vt:lpstr>100-1</vt:lpstr>
      <vt:lpstr>100-2</vt:lpstr>
      <vt:lpstr>'097'!Print_Area</vt:lpstr>
      <vt:lpstr>'098'!Print_Area</vt:lpstr>
      <vt:lpstr>'099'!Print_Area</vt:lpstr>
      <vt:lpstr>'100-1'!Print_Area</vt:lpstr>
      <vt:lpstr>'100-2'!Print_Area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2026-01-08T04:33:43Z</cp:lastPrinted>
  <dcterms:created xsi:type="dcterms:W3CDTF">2009-01-07T03:01:08Z</dcterms:created>
  <dcterms:modified xsi:type="dcterms:W3CDTF">2026-03-13T01:08:44Z</dcterms:modified>
</cp:coreProperties>
</file>