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7D375B6C-B8CD-4256-AA97-28EF8582AF59}" xr6:coauthVersionLast="47" xr6:coauthVersionMax="47" xr10:uidLastSave="{00000000-0000-0000-0000-000000000000}"/>
  <bookViews>
    <workbookView xWindow="-110" yWindow="-110" windowWidth="19420" windowHeight="11500" tabRatio="789" xr2:uid="{00000000-000D-0000-FFFF-FFFF00000000}"/>
  </bookViews>
  <sheets>
    <sheet name="その１" sheetId="24445" r:id="rId1"/>
    <sheet name="その２" sheetId="24447" r:id="rId2"/>
    <sheet name="その３" sheetId="24449" r:id="rId3"/>
    <sheet name="その４" sheetId="24451" r:id="rId4"/>
    <sheet name="その５" sheetId="24453" r:id="rId5"/>
    <sheet name="その６" sheetId="24455" r:id="rId6"/>
    <sheet name="その７" sheetId="24457" r:id="rId7"/>
    <sheet name="その８" sheetId="24459" r:id="rId8"/>
    <sheet name="その９" sheetId="24461" r:id="rId9"/>
    <sheet name="その１０" sheetId="24463" r:id="rId10"/>
    <sheet name="その１１" sheetId="24465" r:id="rId11"/>
  </sheets>
  <definedNames>
    <definedName name="_xlnm.Print_Area" localSheetId="0">その１!$A$1:$R$34</definedName>
    <definedName name="_xlnm.Print_Area" localSheetId="9">その１０!$A$1:$R$34</definedName>
    <definedName name="_xlnm.Print_Area" localSheetId="10">その１１!$A$1:$P$34</definedName>
    <definedName name="_xlnm.Print_Area" localSheetId="1">その２!$A$1:$R$34</definedName>
    <definedName name="_xlnm.Print_Area" localSheetId="2">その３!$A$1:$R$34</definedName>
    <definedName name="_xlnm.Print_Area" localSheetId="3">その４!$A$1:$R$34</definedName>
    <definedName name="_xlnm.Print_Area" localSheetId="4">その５!$A$1:$R$34</definedName>
    <definedName name="_xlnm.Print_Area" localSheetId="5">その６!$A$1:$R$34</definedName>
    <definedName name="_xlnm.Print_Area" localSheetId="6">その７!$A$1:$R$34</definedName>
    <definedName name="_xlnm.Print_Area" localSheetId="7">その８!$A$1:$R$34</definedName>
    <definedName name="_xlnm.Print_Area" localSheetId="8">その９!$A$1:$R$34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24451" l="1"/>
  <c r="V15" i="24451"/>
  <c r="V16" i="24451"/>
  <c r="V17" i="24451"/>
  <c r="V18" i="24451"/>
  <c r="V19" i="24451"/>
  <c r="V20" i="24451"/>
  <c r="V21" i="24451"/>
  <c r="V22" i="24451"/>
  <c r="V23" i="24451"/>
  <c r="V24" i="24451"/>
  <c r="V25" i="24451"/>
  <c r="V26" i="24451"/>
  <c r="V27" i="24451"/>
  <c r="V28" i="24451"/>
  <c r="V29" i="24451"/>
  <c r="V30" i="24451"/>
  <c r="V31" i="24451"/>
  <c r="V32" i="24451"/>
  <c r="V13" i="24451"/>
  <c r="T14" i="24461"/>
  <c r="T15" i="24461"/>
  <c r="T16" i="24461"/>
  <c r="T17" i="24461"/>
  <c r="T18" i="24461"/>
  <c r="T19" i="24461"/>
  <c r="T20" i="24461"/>
  <c r="T21" i="24461"/>
  <c r="T22" i="24461"/>
  <c r="T23" i="24461"/>
  <c r="T24" i="24461"/>
  <c r="T25" i="24461"/>
  <c r="T26" i="24461"/>
  <c r="T27" i="24461"/>
  <c r="T28" i="24461"/>
  <c r="T29" i="24461"/>
  <c r="T30" i="24461"/>
  <c r="T31" i="24461"/>
  <c r="T32" i="24461"/>
  <c r="T13" i="24461"/>
  <c r="T14" i="24463"/>
  <c r="U14" i="24463"/>
  <c r="V14" i="24463"/>
  <c r="T15" i="24463"/>
  <c r="U15" i="24463"/>
  <c r="V15" i="24463"/>
  <c r="T16" i="24463"/>
  <c r="U16" i="24463"/>
  <c r="V16" i="24463"/>
  <c r="T17" i="24463"/>
  <c r="U17" i="24463"/>
  <c r="V17" i="24463"/>
  <c r="T18" i="24463"/>
  <c r="U18" i="24463"/>
  <c r="V18" i="24463"/>
  <c r="T19" i="24463"/>
  <c r="U19" i="24463"/>
  <c r="V19" i="24463"/>
  <c r="T20" i="24463"/>
  <c r="U20" i="24463"/>
  <c r="V20" i="24463"/>
  <c r="T21" i="24463"/>
  <c r="U21" i="24463"/>
  <c r="V21" i="24463"/>
  <c r="T22" i="24463"/>
  <c r="U22" i="24463"/>
  <c r="V22" i="24463"/>
  <c r="T23" i="24463"/>
  <c r="U23" i="24463"/>
  <c r="V23" i="24463"/>
  <c r="T24" i="24463"/>
  <c r="U24" i="24463"/>
  <c r="V24" i="24463"/>
  <c r="T25" i="24463"/>
  <c r="U25" i="24463"/>
  <c r="V25" i="24463"/>
  <c r="T26" i="24463"/>
  <c r="U26" i="24463"/>
  <c r="V26" i="24463"/>
  <c r="T27" i="24463"/>
  <c r="U27" i="24463"/>
  <c r="V27" i="24463"/>
  <c r="T28" i="24463"/>
  <c r="U28" i="24463"/>
  <c r="V28" i="24463"/>
  <c r="T29" i="24463"/>
  <c r="U29" i="24463"/>
  <c r="V29" i="24463"/>
  <c r="T30" i="24463"/>
  <c r="U30" i="24463"/>
  <c r="V30" i="24463"/>
  <c r="T31" i="24463"/>
  <c r="U31" i="24463"/>
  <c r="V31" i="24463"/>
  <c r="T32" i="24463"/>
  <c r="U32" i="24463"/>
  <c r="V32" i="24463"/>
  <c r="X12" i="24463"/>
  <c r="V13" i="24463"/>
  <c r="V12" i="24463"/>
  <c r="U13" i="24463"/>
  <c r="U12" i="24463"/>
  <c r="U14" i="24461"/>
  <c r="U15" i="24461"/>
  <c r="U16" i="24461"/>
  <c r="U17" i="24461"/>
  <c r="U18" i="24461"/>
  <c r="U19" i="24461"/>
  <c r="U20" i="24461"/>
  <c r="U21" i="24461"/>
  <c r="U22" i="24461"/>
  <c r="U23" i="24461"/>
  <c r="U24" i="24461"/>
  <c r="U25" i="24461"/>
  <c r="U26" i="24461"/>
  <c r="U27" i="24461"/>
  <c r="U28" i="24461"/>
  <c r="U29" i="24461"/>
  <c r="U30" i="24461"/>
  <c r="U31" i="24461"/>
  <c r="U32" i="24461"/>
  <c r="U33" i="24461"/>
  <c r="T13" i="24463"/>
  <c r="U13" i="24461"/>
  <c r="T13" i="24459"/>
  <c r="U13" i="24459"/>
  <c r="V13" i="24459"/>
  <c r="T14" i="24459"/>
  <c r="U14" i="24459"/>
  <c r="V14" i="24459"/>
  <c r="T15" i="24459"/>
  <c r="U15" i="24459"/>
  <c r="V15" i="24459"/>
  <c r="T16" i="24459"/>
  <c r="U16" i="24459"/>
  <c r="V16" i="24459"/>
  <c r="T17" i="24459"/>
  <c r="U17" i="24459"/>
  <c r="V17" i="24459"/>
  <c r="T18" i="24459"/>
  <c r="U18" i="24459"/>
  <c r="V18" i="24459"/>
  <c r="T19" i="24459"/>
  <c r="U19" i="24459"/>
  <c r="V19" i="24459"/>
  <c r="T20" i="24459"/>
  <c r="U20" i="24459"/>
  <c r="V20" i="24459"/>
  <c r="T21" i="24459"/>
  <c r="U21" i="24459"/>
  <c r="V21" i="24459"/>
  <c r="T22" i="24459"/>
  <c r="U22" i="24459"/>
  <c r="V22" i="24459"/>
  <c r="T23" i="24459"/>
  <c r="U23" i="24459"/>
  <c r="V23" i="24459"/>
  <c r="T24" i="24459"/>
  <c r="U24" i="24459"/>
  <c r="V24" i="24459"/>
  <c r="T25" i="24459"/>
  <c r="U25" i="24459"/>
  <c r="V25" i="24459"/>
  <c r="T26" i="24459"/>
  <c r="U26" i="24459"/>
  <c r="V26" i="24459"/>
  <c r="T27" i="24459"/>
  <c r="U27" i="24459"/>
  <c r="V27" i="24459"/>
  <c r="T28" i="24459"/>
  <c r="U28" i="24459"/>
  <c r="V28" i="24459"/>
  <c r="T29" i="24459"/>
  <c r="U29" i="24459"/>
  <c r="V29" i="24459"/>
  <c r="T30" i="24459"/>
  <c r="U30" i="24459"/>
  <c r="V30" i="24459"/>
  <c r="T31" i="24459"/>
  <c r="U31" i="24459"/>
  <c r="V31" i="24459"/>
  <c r="T32" i="24459"/>
  <c r="U32" i="24459"/>
  <c r="V32" i="24459"/>
  <c r="T14" i="24455"/>
  <c r="U14" i="24455"/>
  <c r="V14" i="24455"/>
  <c r="T15" i="24455"/>
  <c r="U15" i="24455"/>
  <c r="V15" i="24455"/>
  <c r="T16" i="24455"/>
  <c r="U16" i="24455"/>
  <c r="V16" i="24455"/>
  <c r="T17" i="24455"/>
  <c r="U17" i="24455"/>
  <c r="V17" i="24455"/>
  <c r="T18" i="24455"/>
  <c r="U18" i="24455"/>
  <c r="V18" i="24455"/>
  <c r="T19" i="24455"/>
  <c r="U19" i="24455"/>
  <c r="V19" i="24455"/>
  <c r="T20" i="24455"/>
  <c r="U20" i="24455"/>
  <c r="V20" i="24455"/>
  <c r="T21" i="24455"/>
  <c r="U21" i="24455"/>
  <c r="V21" i="24455"/>
  <c r="T22" i="24455"/>
  <c r="U22" i="24455"/>
  <c r="V22" i="24455"/>
  <c r="T23" i="24455"/>
  <c r="U23" i="24455"/>
  <c r="V23" i="24455"/>
  <c r="T24" i="24455"/>
  <c r="U24" i="24455"/>
  <c r="V24" i="24455"/>
  <c r="T25" i="24455"/>
  <c r="U25" i="24455"/>
  <c r="V25" i="24455"/>
  <c r="T26" i="24455"/>
  <c r="U26" i="24455"/>
  <c r="V26" i="24455"/>
  <c r="T27" i="24455"/>
  <c r="U27" i="24455"/>
  <c r="V27" i="24455"/>
  <c r="T28" i="24455"/>
  <c r="U28" i="24455"/>
  <c r="V28" i="24455"/>
  <c r="T29" i="24455"/>
  <c r="U29" i="24455"/>
  <c r="V29" i="24455"/>
  <c r="T30" i="24455"/>
  <c r="U30" i="24455"/>
  <c r="V30" i="24455"/>
  <c r="T31" i="24455"/>
  <c r="U31" i="24455"/>
  <c r="V31" i="24455"/>
  <c r="T32" i="24455"/>
  <c r="U32" i="24455"/>
  <c r="V32" i="24455"/>
  <c r="V33" i="24455"/>
  <c r="V13" i="24455"/>
  <c r="U13" i="24455"/>
  <c r="T13" i="24455"/>
  <c r="V14" i="24447"/>
  <c r="V15" i="24447"/>
  <c r="V16" i="24447"/>
  <c r="V17" i="24447"/>
  <c r="V18" i="24447"/>
  <c r="V19" i="24447"/>
  <c r="V20" i="24447"/>
  <c r="V21" i="24447"/>
  <c r="V22" i="24447"/>
  <c r="V23" i="24447"/>
  <c r="V24" i="24447"/>
  <c r="V25" i="24447"/>
  <c r="V26" i="24447"/>
  <c r="V27" i="24447"/>
  <c r="V28" i="24447"/>
  <c r="V29" i="24447"/>
  <c r="V30" i="24447"/>
  <c r="V31" i="24447"/>
  <c r="V32" i="24447"/>
  <c r="V13" i="24447"/>
  <c r="U13" i="24447"/>
  <c r="T13" i="24447"/>
  <c r="T14" i="24451"/>
  <c r="U14" i="24451"/>
  <c r="T15" i="24451"/>
  <c r="U15" i="24451"/>
  <c r="T16" i="24451"/>
  <c r="U16" i="24451"/>
  <c r="T17" i="24451"/>
  <c r="U17" i="24451"/>
  <c r="T18" i="24451"/>
  <c r="U18" i="24451"/>
  <c r="T19" i="24451"/>
  <c r="U19" i="24451"/>
  <c r="T20" i="24451"/>
  <c r="U20" i="24451"/>
  <c r="T21" i="24451"/>
  <c r="U21" i="24451"/>
  <c r="T22" i="24451"/>
  <c r="U22" i="24451"/>
  <c r="T23" i="24451"/>
  <c r="U23" i="24451"/>
  <c r="T24" i="24451"/>
  <c r="U24" i="24451"/>
  <c r="T25" i="24451"/>
  <c r="U25" i="24451"/>
  <c r="T26" i="24451"/>
  <c r="U26" i="24451"/>
  <c r="T27" i="24451"/>
  <c r="U27" i="24451"/>
  <c r="T28" i="24451"/>
  <c r="U28" i="24451"/>
  <c r="T29" i="24451"/>
  <c r="U29" i="24451"/>
  <c r="T30" i="24451"/>
  <c r="U30" i="24451"/>
  <c r="T31" i="24451"/>
  <c r="U31" i="24451"/>
  <c r="T32" i="24451"/>
  <c r="U32" i="24451"/>
  <c r="T13" i="24451"/>
  <c r="U13" i="24451"/>
  <c r="U14" i="24447"/>
  <c r="U15" i="24447"/>
  <c r="U16" i="24447"/>
  <c r="U17" i="24447"/>
  <c r="U18" i="24447"/>
  <c r="U19" i="24447"/>
  <c r="U20" i="24447"/>
  <c r="U21" i="24447"/>
  <c r="U22" i="24447"/>
  <c r="U23" i="24447"/>
  <c r="U24" i="24447"/>
  <c r="U25" i="24447"/>
  <c r="U26" i="24447"/>
  <c r="U27" i="24447"/>
  <c r="U28" i="24447"/>
  <c r="U29" i="24447"/>
  <c r="U30" i="24447"/>
  <c r="U31" i="24447"/>
  <c r="U32" i="24447"/>
  <c r="U33" i="24447"/>
  <c r="T14" i="24447"/>
  <c r="T15" i="24447"/>
  <c r="T16" i="24447"/>
  <c r="T17" i="24447"/>
  <c r="T18" i="24447"/>
  <c r="T19" i="24447"/>
  <c r="T20" i="24447"/>
  <c r="T21" i="24447"/>
  <c r="T22" i="24447"/>
  <c r="T23" i="24447"/>
  <c r="T24" i="24447"/>
  <c r="T25" i="24447"/>
  <c r="T26" i="24447"/>
  <c r="T27" i="24447"/>
  <c r="T28" i="24447"/>
  <c r="T29" i="24447"/>
  <c r="T30" i="24447"/>
  <c r="T31" i="24447"/>
  <c r="T32" i="24447"/>
  <c r="T33" i="24447"/>
  <c r="U32" i="24445"/>
  <c r="T32" i="24445"/>
  <c r="U31" i="24445"/>
  <c r="T31" i="24445"/>
  <c r="U30" i="24445"/>
  <c r="T30" i="24445"/>
  <c r="U29" i="24445"/>
  <c r="T29" i="24445"/>
  <c r="U28" i="24445"/>
  <c r="T28" i="24445"/>
  <c r="U27" i="24445"/>
  <c r="T27" i="24445"/>
  <c r="U26" i="24445"/>
  <c r="T26" i="24445"/>
  <c r="U25" i="24445"/>
  <c r="T25" i="24445"/>
  <c r="U24" i="24445"/>
  <c r="T24" i="24445"/>
  <c r="U23" i="24445"/>
  <c r="T23" i="24445"/>
  <c r="U22" i="24445"/>
  <c r="T22" i="24445"/>
  <c r="U21" i="24445"/>
  <c r="T21" i="24445"/>
  <c r="U20" i="24445"/>
  <c r="T20" i="24445"/>
  <c r="U19" i="24445"/>
  <c r="T19" i="24445"/>
  <c r="U18" i="24445"/>
  <c r="T18" i="24445"/>
  <c r="U17" i="24445"/>
  <c r="T17" i="24445"/>
  <c r="U16" i="24445"/>
  <c r="T16" i="24445"/>
  <c r="U15" i="24445"/>
  <c r="T15" i="24445"/>
  <c r="U14" i="24445"/>
  <c r="T14" i="24445"/>
  <c r="U13" i="24445"/>
  <c r="T13" i="24445"/>
  <c r="X24" i="24463" l="1"/>
  <c r="X13" i="24463"/>
  <c r="X20" i="24463"/>
  <c r="X15" i="24463"/>
  <c r="X30" i="24463"/>
  <c r="X14" i="24463"/>
  <c r="X21" i="24463"/>
  <c r="X28" i="24463"/>
  <c r="X17" i="24463"/>
  <c r="X32" i="24463"/>
  <c r="X25" i="24463"/>
  <c r="X31" i="24463"/>
  <c r="X18" i="24463"/>
  <c r="X16" i="24463"/>
  <c r="X22" i="24463"/>
  <c r="X29" i="24463"/>
  <c r="X19" i="24463"/>
  <c r="X23" i="24463"/>
  <c r="X26" i="24463"/>
  <c r="X27" i="24463"/>
  <c r="U33" i="24451" l="1"/>
  <c r="T33" i="24451"/>
  <c r="U33" i="24455"/>
  <c r="T33" i="24455"/>
  <c r="V33" i="24451"/>
  <c r="U33" i="24459"/>
  <c r="T33" i="24463"/>
  <c r="T33" i="24461"/>
  <c r="S32" i="24465"/>
  <c r="S31" i="24465"/>
  <c r="S30" i="24465"/>
  <c r="S29" i="24465"/>
  <c r="S28" i="24465"/>
  <c r="S27" i="24465"/>
  <c r="S26" i="24465"/>
  <c r="S25" i="24465"/>
  <c r="S24" i="24465"/>
  <c r="S23" i="24465"/>
  <c r="S22" i="24465"/>
  <c r="S21" i="24465"/>
  <c r="S20" i="24465"/>
  <c r="S19" i="24465"/>
  <c r="S18" i="24465"/>
  <c r="S17" i="24465"/>
  <c r="S16" i="24465"/>
  <c r="S15" i="24465"/>
  <c r="S14" i="24465"/>
  <c r="S13" i="24465"/>
  <c r="S33" i="24465" l="1"/>
  <c r="V33" i="24463"/>
  <c r="T33" i="24459"/>
  <c r="V33" i="24447"/>
  <c r="U33" i="24445"/>
  <c r="U33" i="24463"/>
  <c r="T33" i="24445"/>
  <c r="V33" i="24459"/>
  <c r="X33" i="24463" l="1"/>
</calcChain>
</file>

<file path=xl/sharedStrings.xml><?xml version="1.0" encoding="utf-8"?>
<sst xmlns="http://schemas.openxmlformats.org/spreadsheetml/2006/main" count="838" uniqueCount="192">
  <si>
    <t>（単位：千円）</t>
  </si>
  <si>
    <t>　１</t>
  </si>
  <si>
    <t>　２</t>
  </si>
  <si>
    <t>　３</t>
  </si>
  <si>
    <t>委 員 等 報 酬</t>
  </si>
  <si>
    <t>市 町 村 長 等</t>
  </si>
  <si>
    <t>　(1)</t>
  </si>
  <si>
    <t>　(2)</t>
  </si>
  <si>
    <t>　ア</t>
  </si>
  <si>
    <t>　イ</t>
  </si>
  <si>
    <t>　(3)</t>
  </si>
  <si>
    <t>地 方 公 務 員</t>
  </si>
  <si>
    <t>　オ</t>
  </si>
  <si>
    <t>　カ</t>
  </si>
  <si>
    <t>　キ</t>
  </si>
  <si>
    <t>　ク</t>
  </si>
  <si>
    <t>　ケ</t>
  </si>
  <si>
    <t>　コ</t>
  </si>
  <si>
    <t>共 済 組 合 等</t>
  </si>
  <si>
    <t>そ　　の　　他</t>
  </si>
  <si>
    <t>負　   担  　 金</t>
  </si>
  <si>
    <t>左　　　の　　　　　内　　　訳</t>
  </si>
  <si>
    <t>事業費支弁に係る職員の人件費</t>
  </si>
  <si>
    <t>退　　　職　　　金</t>
  </si>
  <si>
    <t>恩　給　及　び</t>
  </si>
  <si>
    <t>災 害 補 償 費</t>
  </si>
  <si>
    <t>職 員 互 助 会</t>
  </si>
  <si>
    <t>人件費合計</t>
  </si>
  <si>
    <t>１　普 通 建 設 事 業 費</t>
  </si>
  <si>
    <t>退　職　手　当</t>
  </si>
  <si>
    <t>退職手当組合</t>
  </si>
  <si>
    <t>退　職　年　金</t>
  </si>
  <si>
    <t>地方公務員</t>
  </si>
  <si>
    <t>補　　 助　　 金</t>
  </si>
  <si>
    <t>負　　担　　金</t>
  </si>
  <si>
    <t>災害補償基</t>
  </si>
  <si>
    <t>補 助 事 業 費</t>
  </si>
  <si>
    <t>単 独 事 業 費</t>
  </si>
  <si>
    <t>金 負 担 金</t>
  </si>
  <si>
    <t>第２　　　９　人件費の状況</t>
    <rPh sb="0" eb="1">
      <t>ダイ</t>
    </rPh>
    <rPh sb="7" eb="10">
      <t>ジンケンヒ</t>
    </rPh>
    <rPh sb="11" eb="13">
      <t>ジョウキョウ</t>
    </rPh>
    <phoneticPr fontId="5"/>
  </si>
  <si>
    <t>市町名</t>
    <phoneticPr fontId="5"/>
  </si>
  <si>
    <t>職員に係る</t>
    <rPh sb="0" eb="2">
      <t>ショクイン</t>
    </rPh>
    <rPh sb="3" eb="4">
      <t>カカ</t>
    </rPh>
    <phoneticPr fontId="2"/>
  </si>
  <si>
    <t>左　　　　　の　　　　　内　　　　　訳</t>
    <rPh sb="0" eb="1">
      <t>ヒダリ</t>
    </rPh>
    <rPh sb="12" eb="13">
      <t>ナイ</t>
    </rPh>
    <rPh sb="18" eb="19">
      <t>ヤク</t>
    </rPh>
    <phoneticPr fontId="5"/>
  </si>
  <si>
    <t>　(1)</t>
    <phoneticPr fontId="5"/>
  </si>
  <si>
    <t>　(4)</t>
  </si>
  <si>
    <t>　(5)</t>
  </si>
  <si>
    <t>行政委員分</t>
    <rPh sb="0" eb="2">
      <t>ギョウセイ</t>
    </rPh>
    <rPh sb="2" eb="4">
      <t>イイン</t>
    </rPh>
    <rPh sb="4" eb="5">
      <t>ブン</t>
    </rPh>
    <phoneticPr fontId="5"/>
  </si>
  <si>
    <t>附属機関分</t>
    <rPh sb="0" eb="2">
      <t>フゾク</t>
    </rPh>
    <rPh sb="2" eb="4">
      <t>キカン</t>
    </rPh>
    <rPh sb="4" eb="5">
      <t>ブン</t>
    </rPh>
    <phoneticPr fontId="5"/>
  </si>
  <si>
    <t>消防団員分</t>
    <rPh sb="0" eb="2">
      <t>ショウボウ</t>
    </rPh>
    <rPh sb="2" eb="4">
      <t>ダンイン</t>
    </rPh>
    <rPh sb="4" eb="5">
      <t>ブン</t>
    </rPh>
    <phoneticPr fontId="5"/>
  </si>
  <si>
    <t>学校医等分</t>
    <rPh sb="0" eb="3">
      <t>ガッコウイ</t>
    </rPh>
    <rPh sb="3" eb="4">
      <t>トウ</t>
    </rPh>
    <rPh sb="4" eb="5">
      <t>ブン</t>
    </rPh>
    <phoneticPr fontId="5"/>
  </si>
  <si>
    <t>その他非常勤職員</t>
    <rPh sb="2" eb="3">
      <t>タ</t>
    </rPh>
    <rPh sb="3" eb="6">
      <t>ヒジョウキン</t>
    </rPh>
    <rPh sb="6" eb="8">
      <t>ショクイン</t>
    </rPh>
    <phoneticPr fontId="5"/>
  </si>
  <si>
    <t>　サ</t>
    <phoneticPr fontId="2"/>
  </si>
  <si>
    <t>　シ</t>
    <phoneticPr fontId="2"/>
  </si>
  <si>
    <t>　ス</t>
    <phoneticPr fontId="2"/>
  </si>
  <si>
    <t>　セ</t>
    <phoneticPr fontId="2"/>
  </si>
  <si>
    <t>　ソ</t>
    <phoneticPr fontId="2"/>
  </si>
  <si>
    <t>　タ</t>
    <phoneticPr fontId="2"/>
  </si>
  <si>
    <t>　チ</t>
    <phoneticPr fontId="2"/>
  </si>
  <si>
    <t>夜間勤務手当</t>
    <rPh sb="0" eb="2">
      <t>ヤカン</t>
    </rPh>
    <rPh sb="2" eb="4">
      <t>キンム</t>
    </rPh>
    <rPh sb="4" eb="6">
      <t>テアテ</t>
    </rPh>
    <phoneticPr fontId="2"/>
  </si>
  <si>
    <t>特地勤務手当</t>
    <rPh sb="0" eb="1">
      <t>トク</t>
    </rPh>
    <rPh sb="1" eb="2">
      <t>チ</t>
    </rPh>
    <rPh sb="2" eb="4">
      <t>キンム</t>
    </rPh>
    <rPh sb="4" eb="6">
      <t>テアテ</t>
    </rPh>
    <phoneticPr fontId="2"/>
  </si>
  <si>
    <t>義務教育等教員</t>
    <rPh sb="0" eb="2">
      <t>ギム</t>
    </rPh>
    <rPh sb="2" eb="4">
      <t>キョウイク</t>
    </rPh>
    <rPh sb="4" eb="5">
      <t>トウ</t>
    </rPh>
    <rPh sb="5" eb="7">
      <t>キョウイン</t>
    </rPh>
    <phoneticPr fontId="2"/>
  </si>
  <si>
    <t>特別勤務手当</t>
    <rPh sb="0" eb="2">
      <t>トクベツ</t>
    </rPh>
    <rPh sb="2" eb="4">
      <t>キンム</t>
    </rPh>
    <rPh sb="4" eb="6">
      <t>テアテ</t>
    </rPh>
    <phoneticPr fontId="2"/>
  </si>
  <si>
    <t>初任給調整手当</t>
    <rPh sb="0" eb="3">
      <t>ショニンキュウ</t>
    </rPh>
    <rPh sb="3" eb="5">
      <t>チョウセイ</t>
    </rPh>
    <rPh sb="5" eb="7">
      <t>テアテ</t>
    </rPh>
    <phoneticPr fontId="2"/>
  </si>
  <si>
    <t>農林漁業普及</t>
    <rPh sb="0" eb="2">
      <t>ノウリン</t>
    </rPh>
    <rPh sb="2" eb="4">
      <t>ギョギョウ</t>
    </rPh>
    <rPh sb="4" eb="6">
      <t>フキュウ</t>
    </rPh>
    <phoneticPr fontId="2"/>
  </si>
  <si>
    <t>指  導  手  当</t>
    <phoneticPr fontId="2"/>
  </si>
  <si>
    <t>特別職の給与</t>
    <phoneticPr fontId="5"/>
  </si>
  <si>
    <t>児 童 手 当</t>
    <rPh sb="0" eb="1">
      <t>コ</t>
    </rPh>
    <rPh sb="2" eb="3">
      <t>ワラベ</t>
    </rPh>
    <rPh sb="4" eb="5">
      <t>テ</t>
    </rPh>
    <rPh sb="6" eb="7">
      <t>トウ</t>
    </rPh>
    <phoneticPr fontId="2"/>
  </si>
  <si>
    <t>議員報酬等</t>
    <rPh sb="4" eb="5">
      <t>トウ</t>
    </rPh>
    <phoneticPr fontId="5"/>
  </si>
  <si>
    <t>会計年度任用職員</t>
    <phoneticPr fontId="5"/>
  </si>
  <si>
    <t>（パートタイム）</t>
    <phoneticPr fontId="5"/>
  </si>
  <si>
    <t>　(6)</t>
    <phoneticPr fontId="5"/>
  </si>
  <si>
    <t>　(7)</t>
    <phoneticPr fontId="5"/>
  </si>
  <si>
    <t>期末手当</t>
    <rPh sb="0" eb="4">
      <t>キマツテアテ</t>
    </rPh>
    <phoneticPr fontId="5"/>
  </si>
  <si>
    <t>　４</t>
    <phoneticPr fontId="5"/>
  </si>
  <si>
    <t>任期の定めのない</t>
    <phoneticPr fontId="5"/>
  </si>
  <si>
    <t>常　 勤 　職 　員</t>
    <phoneticPr fontId="5"/>
  </si>
  <si>
    <t>扶　養　手　当</t>
    <rPh sb="0" eb="1">
      <t>フ</t>
    </rPh>
    <rPh sb="2" eb="3">
      <t>ヨウ</t>
    </rPh>
    <rPh sb="4" eb="5">
      <t>テ</t>
    </rPh>
    <rPh sb="6" eb="7">
      <t>トウ</t>
    </rPh>
    <phoneticPr fontId="5"/>
  </si>
  <si>
    <t>　イ</t>
    <phoneticPr fontId="5"/>
  </si>
  <si>
    <t>　ウ</t>
    <phoneticPr fontId="5"/>
  </si>
  <si>
    <t>地　域　手　当</t>
    <rPh sb="0" eb="1">
      <t>チ</t>
    </rPh>
    <rPh sb="2" eb="3">
      <t>イキ</t>
    </rPh>
    <rPh sb="4" eb="5">
      <t>テ</t>
    </rPh>
    <rPh sb="6" eb="7">
      <t>トウ</t>
    </rPh>
    <phoneticPr fontId="5"/>
  </si>
  <si>
    <t>報　　酬</t>
    <rPh sb="0" eb="1">
      <t>ホウ</t>
    </rPh>
    <rPh sb="3" eb="4">
      <t>シュウ</t>
    </rPh>
    <phoneticPr fontId="5"/>
  </si>
  <si>
    <t>基　本　給</t>
    <rPh sb="0" eb="1">
      <t>モト</t>
    </rPh>
    <rPh sb="2" eb="3">
      <t>ホン</t>
    </rPh>
    <rPh sb="4" eb="5">
      <t>キュウ</t>
    </rPh>
    <phoneticPr fontId="5"/>
  </si>
  <si>
    <t>給　　与</t>
    <rPh sb="0" eb="1">
      <t>キュウ</t>
    </rPh>
    <rPh sb="3" eb="4">
      <t>ヨ</t>
    </rPh>
    <phoneticPr fontId="5"/>
  </si>
  <si>
    <t>　(2)</t>
    <phoneticPr fontId="5"/>
  </si>
  <si>
    <t>その他の手当</t>
    <phoneticPr fontId="5"/>
  </si>
  <si>
    <t>住　居　手　当</t>
    <rPh sb="0" eb="1">
      <t>ジュウ</t>
    </rPh>
    <rPh sb="2" eb="3">
      <t>イ</t>
    </rPh>
    <rPh sb="4" eb="5">
      <t>テ</t>
    </rPh>
    <rPh sb="6" eb="7">
      <t>トウ</t>
    </rPh>
    <phoneticPr fontId="5"/>
  </si>
  <si>
    <t>通　勤　手　当</t>
    <rPh sb="0" eb="1">
      <t>ツウ</t>
    </rPh>
    <rPh sb="2" eb="3">
      <t>ツトム</t>
    </rPh>
    <rPh sb="4" eb="5">
      <t>テ</t>
    </rPh>
    <rPh sb="6" eb="7">
      <t>トウ</t>
    </rPh>
    <phoneticPr fontId="5"/>
  </si>
  <si>
    <t>単身赴任手当</t>
    <rPh sb="0" eb="6">
      <t>タンシンフニンテアテ</t>
    </rPh>
    <phoneticPr fontId="5"/>
  </si>
  <si>
    <t>エ</t>
    <phoneticPr fontId="5"/>
  </si>
  <si>
    <t>特殊勤務手当</t>
    <rPh sb="0" eb="2">
      <t>トクシュ</t>
    </rPh>
    <rPh sb="2" eb="4">
      <t>キンム</t>
    </rPh>
    <rPh sb="4" eb="6">
      <t>テアテ</t>
    </rPh>
    <phoneticPr fontId="5"/>
  </si>
  <si>
    <t>　コ</t>
    <phoneticPr fontId="5"/>
  </si>
  <si>
    <t>　ツ</t>
    <phoneticPr fontId="5"/>
  </si>
  <si>
    <t>時間外勤務手当</t>
    <rPh sb="0" eb="3">
      <t>ジカンガイ</t>
    </rPh>
    <rPh sb="3" eb="5">
      <t>キンム</t>
    </rPh>
    <rPh sb="5" eb="7">
      <t>テアテ</t>
    </rPh>
    <phoneticPr fontId="7"/>
  </si>
  <si>
    <t>宿日直手当</t>
    <rPh sb="0" eb="3">
      <t>シュクニッチョク</t>
    </rPh>
    <rPh sb="3" eb="5">
      <t>テアテ</t>
    </rPh>
    <phoneticPr fontId="7"/>
  </si>
  <si>
    <t>休日勤務手当</t>
    <rPh sb="0" eb="2">
      <t>キュウジツ</t>
    </rPh>
    <rPh sb="2" eb="4">
      <t>キンム</t>
    </rPh>
    <rPh sb="4" eb="6">
      <t>テアテ</t>
    </rPh>
    <phoneticPr fontId="7"/>
  </si>
  <si>
    <t>管理職手当</t>
    <rPh sb="0" eb="2">
      <t>カンリ</t>
    </rPh>
    <rPh sb="2" eb="3">
      <t>ショク</t>
    </rPh>
    <rPh sb="3" eb="5">
      <t>テアテ</t>
    </rPh>
    <phoneticPr fontId="7"/>
  </si>
  <si>
    <t>期末手当</t>
    <rPh sb="0" eb="2">
      <t>キマツ</t>
    </rPh>
    <rPh sb="2" eb="4">
      <t>テアテ</t>
    </rPh>
    <phoneticPr fontId="7"/>
  </si>
  <si>
    <t>勤勉手当</t>
    <rPh sb="0" eb="2">
      <t>キンベン</t>
    </rPh>
    <rPh sb="2" eb="4">
      <t>テアテ</t>
    </rPh>
    <phoneticPr fontId="7"/>
  </si>
  <si>
    <t>寒冷地手当</t>
    <rPh sb="0" eb="3">
      <t>カンレイチ</t>
    </rPh>
    <rPh sb="3" eb="5">
      <t>テアテ</t>
    </rPh>
    <phoneticPr fontId="7"/>
  </si>
  <si>
    <t>特別勤務手当</t>
    <phoneticPr fontId="5"/>
  </si>
  <si>
    <t>管　理　職　員</t>
    <rPh sb="0" eb="1">
      <t>カン</t>
    </rPh>
    <rPh sb="2" eb="3">
      <t>リ</t>
    </rPh>
    <rPh sb="4" eb="5">
      <t>ショク</t>
    </rPh>
    <rPh sb="6" eb="7">
      <t>イン</t>
    </rPh>
    <phoneticPr fontId="7"/>
  </si>
  <si>
    <t>その他手当</t>
    <rPh sb="3" eb="5">
      <t>テアテ</t>
    </rPh>
    <phoneticPr fontId="5"/>
  </si>
  <si>
    <t>　５</t>
    <phoneticPr fontId="5"/>
  </si>
  <si>
    <t>任期付職員</t>
    <rPh sb="0" eb="2">
      <t>ニンキ</t>
    </rPh>
    <rPh sb="2" eb="3">
      <t>ツキ</t>
    </rPh>
    <rPh sb="3" eb="5">
      <t>ショクイン</t>
    </rPh>
    <phoneticPr fontId="5"/>
  </si>
  <si>
    <t>　６</t>
    <phoneticPr fontId="5"/>
  </si>
  <si>
    <t>　７</t>
    <phoneticPr fontId="5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</si>
  <si>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5"/>
  </si>
  <si>
    <t>（フルタイム）</t>
    <phoneticPr fontId="5"/>
  </si>
  <si>
    <t>　サ</t>
  </si>
  <si>
    <t>　シ</t>
  </si>
  <si>
    <t>委　員　等</t>
    <rPh sb="0" eb="1">
      <t>イ</t>
    </rPh>
    <rPh sb="2" eb="3">
      <t>イン</t>
    </rPh>
    <rPh sb="4" eb="5">
      <t>トウ</t>
    </rPh>
    <phoneticPr fontId="5"/>
  </si>
  <si>
    <t>市町村長等</t>
    <rPh sb="0" eb="2">
      <t>シチョウ</t>
    </rPh>
    <rPh sb="2" eb="4">
      <t>ソンチョウ</t>
    </rPh>
    <rPh sb="4" eb="5">
      <t>トウ</t>
    </rPh>
    <phoneticPr fontId="5"/>
  </si>
  <si>
    <t>特　 別　 職</t>
    <phoneticPr fontId="5"/>
  </si>
  <si>
    <t>職　　員</t>
    <rPh sb="0" eb="1">
      <t>ショク</t>
    </rPh>
    <rPh sb="3" eb="4">
      <t>イン</t>
    </rPh>
    <phoneticPr fontId="5"/>
  </si>
  <si>
    <t>　エ</t>
    <phoneticPr fontId="5"/>
  </si>
  <si>
    <t>会計年度任用職員</t>
    <rPh sb="0" eb="8">
      <t>カイケイネンドニンヨウショクイン</t>
    </rPh>
    <phoneticPr fontId="5"/>
  </si>
  <si>
    <t>２　災害復旧事業費</t>
    <rPh sb="2" eb="4">
      <t>サイガイ</t>
    </rPh>
    <rPh sb="4" eb="6">
      <t>フッキュウ</t>
    </rPh>
    <rPh sb="6" eb="9">
      <t>ジギョウヒ</t>
    </rPh>
    <phoneticPr fontId="5"/>
  </si>
  <si>
    <t>３　失業対策事業費</t>
    <rPh sb="2" eb="4">
      <t>シツギョウ</t>
    </rPh>
    <rPh sb="4" eb="6">
      <t>タイサク</t>
    </rPh>
    <rPh sb="6" eb="9">
      <t>ジギョウヒ</t>
    </rPh>
    <phoneticPr fontId="5"/>
  </si>
  <si>
    <t>再任用職員</t>
    <rPh sb="0" eb="1">
      <t>サイ</t>
    </rPh>
    <rPh sb="1" eb="3">
      <t>ニンヨウ</t>
    </rPh>
    <rPh sb="3" eb="5">
      <t>ショクイン</t>
    </rPh>
    <phoneticPr fontId="8"/>
  </si>
  <si>
    <t>給　　料</t>
    <rPh sb="0" eb="1">
      <t>キュウ</t>
    </rPh>
    <rPh sb="3" eb="4">
      <t>リョウ</t>
    </rPh>
    <phoneticPr fontId="5"/>
  </si>
  <si>
    <t>　８</t>
    <phoneticPr fontId="5"/>
  </si>
  <si>
    <t>　９</t>
    <phoneticPr fontId="5"/>
  </si>
  <si>
    <t>　１０</t>
    <phoneticPr fontId="5"/>
  </si>
  <si>
    <t>　１１</t>
    <phoneticPr fontId="5"/>
  </si>
  <si>
    <t>　１２</t>
    <phoneticPr fontId="5"/>
  </si>
  <si>
    <t>　１３</t>
    <phoneticPr fontId="5"/>
  </si>
  <si>
    <t>　(8)</t>
    <phoneticPr fontId="5"/>
  </si>
  <si>
    <t>内　　　　　　　訳</t>
    <rPh sb="0" eb="1">
      <t>ウチワケ</t>
    </rPh>
    <phoneticPr fontId="5"/>
  </si>
  <si>
    <t>内　　　　　　訳</t>
    <rPh sb="0" eb="1">
      <t>ウチ</t>
    </rPh>
    <rPh sb="7" eb="8">
      <t>ヤク</t>
    </rPh>
    <phoneticPr fontId="5"/>
  </si>
  <si>
    <t>内　訳</t>
    <rPh sb="0" eb="1">
      <t>ウチ</t>
    </rPh>
    <rPh sb="2" eb="3">
      <t>ヤク</t>
    </rPh>
    <phoneticPr fontId="5"/>
  </si>
  <si>
    <t>内　　　　　　　　　　訳</t>
    <rPh sb="0" eb="1">
      <t>ウチ</t>
    </rPh>
    <rPh sb="11" eb="12">
      <t>ヤク</t>
    </rPh>
    <phoneticPr fontId="5"/>
  </si>
  <si>
    <t>内　　　　　　　訳</t>
    <rPh sb="0" eb="1">
      <t>ウチ</t>
    </rPh>
    <rPh sb="8" eb="9">
      <t>ヤク</t>
    </rPh>
    <phoneticPr fontId="5"/>
  </si>
  <si>
    <t>内　　　　　　訳</t>
    <phoneticPr fontId="5"/>
  </si>
  <si>
    <t>内　訳</t>
    <phoneticPr fontId="5"/>
  </si>
  <si>
    <t>合　　計</t>
    <rPh sb="0" eb="1">
      <t>ガッ</t>
    </rPh>
    <rPh sb="3" eb="4">
      <t>ケイ</t>
    </rPh>
    <phoneticPr fontId="5"/>
  </si>
  <si>
    <t>（ １～１3）</t>
    <phoneticPr fontId="5"/>
  </si>
  <si>
    <t>　ウ</t>
  </si>
  <si>
    <t>　エ</t>
  </si>
  <si>
    <t>事業費支弁に係る職員の人件費</t>
    <phoneticPr fontId="5"/>
  </si>
  <si>
    <t>委員等報酬</t>
    <rPh sb="0" eb="2">
      <t>イイン</t>
    </rPh>
    <rPh sb="2" eb="3">
      <t>ナド</t>
    </rPh>
    <rPh sb="3" eb="5">
      <t>ホウシュウ</t>
    </rPh>
    <phoneticPr fontId="5"/>
  </si>
  <si>
    <t>会計年度</t>
    <rPh sb="0" eb="2">
      <t>カイケイ</t>
    </rPh>
    <rPh sb="2" eb="4">
      <t>ネンド</t>
    </rPh>
    <phoneticPr fontId="5"/>
  </si>
  <si>
    <t>基本給</t>
    <rPh sb="0" eb="3">
      <t>キホンキュウ</t>
    </rPh>
    <phoneticPr fontId="5"/>
  </si>
  <si>
    <t>その他手当</t>
    <rPh sb="2" eb="3">
      <t>タ</t>
    </rPh>
    <rPh sb="3" eb="5">
      <t>テアテ</t>
    </rPh>
    <phoneticPr fontId="5"/>
  </si>
  <si>
    <t>基本給</t>
    <rPh sb="0" eb="2">
      <t>キホン</t>
    </rPh>
    <phoneticPr fontId="5"/>
  </si>
  <si>
    <t>その他</t>
    <rPh sb="2" eb="3">
      <t>タ</t>
    </rPh>
    <phoneticPr fontId="5"/>
  </si>
  <si>
    <t>退職金</t>
    <rPh sb="0" eb="3">
      <t>タイショクキン</t>
    </rPh>
    <phoneticPr fontId="5"/>
  </si>
  <si>
    <t>退職手当</t>
    <rPh sb="0" eb="2">
      <t>タイショク</t>
    </rPh>
    <rPh sb="2" eb="4">
      <t>テアテ</t>
    </rPh>
    <phoneticPr fontId="5"/>
  </si>
  <si>
    <t>災害補償</t>
    <rPh sb="0" eb="2">
      <t>サイガイ</t>
    </rPh>
    <rPh sb="2" eb="4">
      <t>ホショウ</t>
    </rPh>
    <phoneticPr fontId="5"/>
  </si>
  <si>
    <t>合計</t>
    <rPh sb="0" eb="2">
      <t>ゴウケイ</t>
    </rPh>
    <phoneticPr fontId="5"/>
  </si>
  <si>
    <t>任期の定めのない常勤職員</t>
    <rPh sb="0" eb="2">
      <t>ニンキ</t>
    </rPh>
    <rPh sb="3" eb="4">
      <t>サダ</t>
    </rPh>
    <rPh sb="8" eb="10">
      <t>ジョウキン</t>
    </rPh>
    <rPh sb="10" eb="12">
      <t>ショクイン</t>
    </rPh>
    <phoneticPr fontId="5"/>
  </si>
  <si>
    <t>再任用職員</t>
    <rPh sb="0" eb="1">
      <t>サイ</t>
    </rPh>
    <rPh sb="1" eb="3">
      <t>ニンヨウ</t>
    </rPh>
    <rPh sb="3" eb="5">
      <t>ショクイン</t>
    </rPh>
    <phoneticPr fontId="5"/>
  </si>
  <si>
    <t>会計年度フル</t>
    <rPh sb="0" eb="2">
      <t>カイケイ</t>
    </rPh>
    <rPh sb="2" eb="4">
      <t>ネンド</t>
    </rPh>
    <phoneticPr fontId="5"/>
  </si>
  <si>
    <t>エラーチェック</t>
    <phoneticPr fontId="5"/>
  </si>
  <si>
    <t>　(9)</t>
    <phoneticPr fontId="5"/>
  </si>
  <si>
    <t>勤勉手当</t>
    <rPh sb="0" eb="2">
      <t>キンベン</t>
    </rPh>
    <rPh sb="2" eb="4">
      <t>テアテ</t>
    </rPh>
    <phoneticPr fontId="5"/>
  </si>
  <si>
    <t>ク</t>
    <phoneticPr fontId="5"/>
  </si>
  <si>
    <t>在宅勤務等手当</t>
    <rPh sb="0" eb="7">
      <t>ザイタクキンムトウテアテ</t>
    </rPh>
    <phoneticPr fontId="5"/>
  </si>
  <si>
    <t>ツ</t>
    <phoneticPr fontId="2"/>
  </si>
  <si>
    <t>オ</t>
    <phoneticPr fontId="5"/>
  </si>
  <si>
    <t>左の内訳</t>
    <rPh sb="0" eb="1">
      <t>ヒダリ</t>
    </rPh>
    <rPh sb="2" eb="4">
      <t>ウチワケ</t>
    </rPh>
    <phoneticPr fontId="5"/>
  </si>
  <si>
    <t>内訳</t>
    <rPh sb="0" eb="2">
      <t>ウチワケ</t>
    </rPh>
    <phoneticPr fontId="5"/>
  </si>
  <si>
    <t>在宅勤務等手当</t>
    <rPh sb="0" eb="2">
      <t>ザイタク</t>
    </rPh>
    <rPh sb="2" eb="4">
      <t>キンム</t>
    </rPh>
    <rPh sb="4" eb="5">
      <t>トウ</t>
    </rPh>
    <rPh sb="5" eb="7">
      <t>テアテ</t>
    </rPh>
    <phoneticPr fontId="5"/>
  </si>
  <si>
    <t>タ</t>
    <phoneticPr fontId="2"/>
  </si>
  <si>
    <t>ケ</t>
    <phoneticPr fontId="5"/>
  </si>
  <si>
    <t>チ</t>
    <phoneticPr fontId="2"/>
  </si>
  <si>
    <t>テ</t>
    <phoneticPr fontId="5"/>
  </si>
  <si>
    <t>ス</t>
    <phoneticPr fontId="5"/>
  </si>
  <si>
    <t>内訳</t>
    <rPh sb="0" eb="1">
      <t>ウチワケ</t>
    </rPh>
    <phoneticPr fontId="5"/>
  </si>
  <si>
    <t>左　　　　　の　　　　　内　　　　　訳</t>
    <phoneticPr fontId="5"/>
  </si>
  <si>
    <t>滋賀県市町村職員　　　　　　　退職手当組合</t>
    <rPh sb="3" eb="4">
      <t>シ</t>
    </rPh>
    <phoneticPr fontId="2"/>
  </si>
  <si>
    <t>彦根市犬上郡営林組合</t>
  </si>
  <si>
    <t>彦根市米原市山林組合</t>
    <rPh sb="5" eb="6">
      <t>シ</t>
    </rPh>
    <phoneticPr fontId="2"/>
  </si>
  <si>
    <t>大滝山林組合</t>
  </si>
  <si>
    <t>湖北広域行政　　　　　　　　　事務センター</t>
    <phoneticPr fontId="2"/>
  </si>
  <si>
    <t>八日市布引ライフ組合</t>
    <rPh sb="3" eb="5">
      <t>ヌノヒキ</t>
    </rPh>
    <phoneticPr fontId="2"/>
  </si>
  <si>
    <t>滋賀県市町村議会議員　　　　公務災害補償等組合</t>
    <rPh sb="3" eb="4">
      <t>シ</t>
    </rPh>
    <phoneticPr fontId="2"/>
  </si>
  <si>
    <t>中部清掃組合</t>
  </si>
  <si>
    <t>東近江行政組合</t>
    <rPh sb="0" eb="1">
      <t>ヒガシ</t>
    </rPh>
    <rPh sb="1" eb="3">
      <t>オウミ</t>
    </rPh>
    <rPh sb="3" eb="5">
      <t>ギョウセイ</t>
    </rPh>
    <rPh sb="5" eb="7">
      <t>クミアイ</t>
    </rPh>
    <phoneticPr fontId="5"/>
  </si>
  <si>
    <t>甲賀広域行政組合</t>
    <rPh sb="2" eb="4">
      <t>コウイキ</t>
    </rPh>
    <phoneticPr fontId="2"/>
  </si>
  <si>
    <t>湖東広域衛生管理組合</t>
  </si>
  <si>
    <t>愛知郡広域行政組合</t>
  </si>
  <si>
    <t>公立甲賀病院組合</t>
    <rPh sb="0" eb="2">
      <t>コウリツ</t>
    </rPh>
    <rPh sb="2" eb="4">
      <t>コウカ</t>
    </rPh>
    <rPh sb="4" eb="6">
      <t>ビョウイン</t>
    </rPh>
    <rPh sb="6" eb="8">
      <t>クミアイ</t>
    </rPh>
    <phoneticPr fontId="2"/>
  </si>
  <si>
    <t>守山野洲行政　　　　　　　　　　事務組合</t>
    <phoneticPr fontId="2"/>
  </si>
  <si>
    <t>湖南広域行政組合</t>
    <rPh sb="0" eb="2">
      <t>コナン</t>
    </rPh>
    <rPh sb="2" eb="4">
      <t>コウイキ</t>
    </rPh>
    <rPh sb="4" eb="6">
      <t>ギョウセイ</t>
    </rPh>
    <rPh sb="6" eb="8">
      <t>クミアイ</t>
    </rPh>
    <phoneticPr fontId="5"/>
  </si>
  <si>
    <t>彦根愛知犬上                           広域行政組合</t>
    <rPh sb="2" eb="4">
      <t>エチ</t>
    </rPh>
    <rPh sb="35" eb="37">
      <t>ギョウセイ</t>
    </rPh>
    <phoneticPr fontId="2"/>
  </si>
  <si>
    <t>滋 賀 県 市 町 村 職 員　　 研修センター</t>
    <phoneticPr fontId="2"/>
  </si>
  <si>
    <t>湖北地域消防組合</t>
  </si>
  <si>
    <t>滋賀県後期高齢者
医療広域連合</t>
    <phoneticPr fontId="2"/>
  </si>
  <si>
    <t>草津栗東行政事務組合</t>
    <phoneticPr fontId="2"/>
  </si>
  <si>
    <t>組　合　等　計</t>
    <rPh sb="4" eb="5">
      <t>トウ</t>
    </rPh>
    <phoneticPr fontId="2"/>
  </si>
  <si>
    <t>第４０表　　人　　　　　件　　　　　費</t>
    <phoneticPr fontId="5"/>
  </si>
  <si>
    <t>第４０表　　人　　　　　件　　　　　費　　（つづき）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</si>
</sst>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38" fontId="4" fillId="0" borderId="0" xfId="1" applyFont="1" applyFill="1"/>
    <xf numFmtId="38" fontId="4" fillId="0" borderId="1" xfId="1" applyFont="1" applyFill="1" applyBorder="1" applyAlignment="1">
      <alignment horizontal="right"/>
    </xf>
    <xf numFmtId="38" fontId="4" fillId="0" borderId="0" xfId="1" applyFont="1" applyFill="1" applyAlignment="1">
      <alignment horizontal="right"/>
    </xf>
    <xf numFmtId="38" fontId="4" fillId="0" borderId="0" xfId="1" applyFont="1" applyFill="1" applyAlignment="1"/>
    <xf numFmtId="38" fontId="4" fillId="0" borderId="2" xfId="1" applyFont="1" applyFill="1" applyBorder="1" applyAlignment="1">
      <alignment horizontal="centerContinuous"/>
    </xf>
    <xf numFmtId="38" fontId="4" fillId="0" borderId="3" xfId="1" applyFont="1" applyFill="1" applyBorder="1" applyAlignment="1">
      <alignment horizontal="centerContinuous"/>
    </xf>
    <xf numFmtId="38" fontId="4" fillId="0" borderId="4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center"/>
    </xf>
    <xf numFmtId="38" fontId="4" fillId="0" borderId="5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distributed"/>
    </xf>
    <xf numFmtId="38" fontId="4" fillId="0" borderId="4" xfId="1" quotePrefix="1" applyFont="1" applyFill="1" applyBorder="1" applyAlignment="1">
      <alignment horizontal="left"/>
    </xf>
    <xf numFmtId="38" fontId="4" fillId="0" borderId="4" xfId="1" applyFont="1" applyFill="1" applyBorder="1" applyAlignment="1">
      <alignment horizontal="left"/>
    </xf>
    <xf numFmtId="38" fontId="4" fillId="0" borderId="0" xfId="1" applyFont="1" applyFill="1" applyBorder="1" applyAlignment="1"/>
    <xf numFmtId="38" fontId="4" fillId="0" borderId="5" xfId="1" applyFont="1" applyFill="1" applyBorder="1" applyAlignment="1">
      <alignment horizontal="center"/>
    </xf>
    <xf numFmtId="38" fontId="4" fillId="0" borderId="1" xfId="1" applyFont="1" applyFill="1" applyBorder="1" applyAlignment="1"/>
    <xf numFmtId="38" fontId="4" fillId="0" borderId="6" xfId="1" quotePrefix="1" applyFont="1" applyFill="1" applyBorder="1" applyAlignment="1">
      <alignment horizontal="left"/>
    </xf>
    <xf numFmtId="38" fontId="4" fillId="0" borderId="7" xfId="1" applyFont="1" applyFill="1" applyBorder="1" applyAlignment="1">
      <alignment horizontal="center"/>
    </xf>
    <xf numFmtId="38" fontId="4" fillId="0" borderId="8" xfId="1" applyFont="1" applyFill="1" applyBorder="1" applyAlignment="1">
      <alignment horizontal="right"/>
    </xf>
    <xf numFmtId="38" fontId="4" fillId="0" borderId="9" xfId="1" applyFont="1" applyFill="1" applyBorder="1" applyAlignment="1">
      <alignment horizontal="centerContinuous"/>
    </xf>
    <xf numFmtId="38" fontId="4" fillId="0" borderId="0" xfId="1" applyFont="1" applyFill="1" applyBorder="1" applyAlignment="1">
      <alignment horizontal="left"/>
    </xf>
    <xf numFmtId="38" fontId="4" fillId="0" borderId="6" xfId="1" applyFont="1" applyFill="1" applyBorder="1" applyAlignment="1">
      <alignment horizontal="centerContinuous"/>
    </xf>
    <xf numFmtId="38" fontId="4" fillId="0" borderId="4" xfId="1" applyFont="1" applyFill="1" applyBorder="1" applyAlignment="1">
      <alignment horizontal="center" shrinkToFit="1"/>
    </xf>
    <xf numFmtId="38" fontId="4" fillId="0" borderId="12" xfId="1" applyFont="1" applyFill="1" applyBorder="1" applyAlignment="1">
      <alignment horizontal="right"/>
    </xf>
    <xf numFmtId="38" fontId="4" fillId="0" borderId="10" xfId="1" applyFont="1" applyFill="1" applyBorder="1" applyAlignment="1">
      <alignment horizontal="right"/>
    </xf>
    <xf numFmtId="38" fontId="4" fillId="0" borderId="10" xfId="1" applyFont="1" applyFill="1" applyBorder="1" applyAlignment="1"/>
    <xf numFmtId="38" fontId="4" fillId="0" borderId="11" xfId="1" applyFont="1" applyFill="1" applyBorder="1" applyAlignment="1">
      <alignment horizontal="right"/>
    </xf>
    <xf numFmtId="38" fontId="4" fillId="0" borderId="7" xfId="1" applyFont="1" applyFill="1" applyBorder="1" applyAlignment="1">
      <alignment horizontal="left"/>
    </xf>
    <xf numFmtId="38" fontId="4" fillId="0" borderId="7" xfId="1" applyFont="1" applyFill="1" applyBorder="1" applyAlignment="1">
      <alignment horizontal="center" shrinkToFit="1"/>
    </xf>
    <xf numFmtId="38" fontId="4" fillId="0" borderId="14" xfId="1" quotePrefix="1" applyFont="1" applyFill="1" applyBorder="1" applyAlignment="1">
      <alignment horizontal="left"/>
    </xf>
    <xf numFmtId="38" fontId="4" fillId="0" borderId="10" xfId="1" applyFont="1" applyFill="1" applyBorder="1" applyAlignment="1">
      <alignment horizontal="center"/>
    </xf>
    <xf numFmtId="38" fontId="4" fillId="0" borderId="4" xfId="1" applyFont="1" applyFill="1" applyBorder="1" applyAlignment="1">
      <alignment horizontal="center" wrapText="1"/>
    </xf>
    <xf numFmtId="38" fontId="4" fillId="0" borderId="5" xfId="1" applyFont="1" applyFill="1" applyBorder="1" applyAlignment="1">
      <alignment horizontal="center" wrapText="1"/>
    </xf>
    <xf numFmtId="38" fontId="4" fillId="0" borderId="16" xfId="1" applyFont="1" applyFill="1" applyBorder="1" applyAlignment="1">
      <alignment horizontal="centerContinuous"/>
    </xf>
    <xf numFmtId="38" fontId="4" fillId="0" borderId="17" xfId="1" applyFont="1" applyFill="1" applyBorder="1" applyAlignment="1">
      <alignment horizontal="centerContinuous"/>
    </xf>
    <xf numFmtId="38" fontId="4" fillId="0" borderId="18" xfId="1" quotePrefix="1" applyFont="1" applyFill="1" applyBorder="1" applyAlignment="1">
      <alignment horizontal="left"/>
    </xf>
    <xf numFmtId="38" fontId="4" fillId="0" borderId="13" xfId="1" applyFont="1" applyFill="1" applyBorder="1" applyAlignment="1">
      <alignment horizontal="left"/>
    </xf>
    <xf numFmtId="38" fontId="4" fillId="0" borderId="7" xfId="1" quotePrefix="1" applyFont="1" applyFill="1" applyBorder="1" applyAlignment="1">
      <alignment horizontal="left"/>
    </xf>
    <xf numFmtId="38" fontId="4" fillId="0" borderId="8" xfId="1" applyFont="1" applyFill="1" applyBorder="1" applyAlignment="1">
      <alignment horizontal="center"/>
    </xf>
    <xf numFmtId="38" fontId="4" fillId="0" borderId="0" xfId="1" quotePrefix="1" applyFont="1" applyFill="1" applyBorder="1" applyAlignment="1">
      <alignment horizontal="left"/>
    </xf>
    <xf numFmtId="38" fontId="4" fillId="0" borderId="14" xfId="1" applyFont="1" applyFill="1" applyBorder="1" applyAlignment="1">
      <alignment horizontal="left"/>
    </xf>
    <xf numFmtId="38" fontId="4" fillId="0" borderId="0" xfId="1" applyFont="1" applyFill="1" applyBorder="1" applyAlignment="1">
      <alignment horizontal="centerContinuous"/>
    </xf>
    <xf numFmtId="38" fontId="4" fillId="0" borderId="13" xfId="1" applyFont="1" applyFill="1" applyBorder="1" applyAlignment="1">
      <alignment horizontal="center"/>
    </xf>
    <xf numFmtId="38" fontId="4" fillId="0" borderId="14" xfId="1" applyFont="1" applyFill="1" applyBorder="1" applyAlignment="1">
      <alignment horizontal="centerContinuous"/>
    </xf>
    <xf numFmtId="38" fontId="4" fillId="0" borderId="0" xfId="1" applyFont="1" applyFill="1" applyBorder="1"/>
    <xf numFmtId="38" fontId="4" fillId="0" borderId="0" xfId="1" applyFont="1" applyFill="1" applyBorder="1" applyAlignment="1">
      <alignment horizontal="right"/>
    </xf>
    <xf numFmtId="38" fontId="4" fillId="0" borderId="1" xfId="1" applyFont="1" applyFill="1" applyBorder="1" applyAlignment="1">
      <alignment horizontal="center"/>
    </xf>
    <xf numFmtId="38" fontId="4" fillId="0" borderId="7" xfId="1" applyFont="1" applyFill="1" applyBorder="1" applyAlignment="1">
      <alignment horizontal="centerContinuous" shrinkToFit="1"/>
    </xf>
    <xf numFmtId="38" fontId="4" fillId="0" borderId="25" xfId="1" quotePrefix="1" applyFont="1" applyFill="1" applyBorder="1" applyAlignment="1">
      <alignment horizontal="left"/>
    </xf>
    <xf numFmtId="38" fontId="4" fillId="0" borderId="6" xfId="1" applyFont="1" applyFill="1" applyBorder="1" applyAlignment="1"/>
    <xf numFmtId="38" fontId="4" fillId="0" borderId="20" xfId="1" quotePrefix="1" applyFont="1" applyFill="1" applyBorder="1" applyAlignment="1">
      <alignment horizontal="left"/>
    </xf>
    <xf numFmtId="38" fontId="4" fillId="0" borderId="26" xfId="1" quotePrefix="1" applyFont="1" applyFill="1" applyBorder="1" applyAlignment="1">
      <alignment horizontal="left"/>
    </xf>
    <xf numFmtId="38" fontId="4" fillId="0" borderId="22" xfId="1" quotePrefix="1" applyFont="1" applyFill="1" applyBorder="1" applyAlignment="1">
      <alignment horizontal="left"/>
    </xf>
    <xf numFmtId="38" fontId="4" fillId="0" borderId="26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distributed" vertical="center" wrapText="1"/>
    </xf>
    <xf numFmtId="38" fontId="10" fillId="0" borderId="0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/>
    </xf>
    <xf numFmtId="38" fontId="4" fillId="0" borderId="4" xfId="1" applyFont="1" applyFill="1" applyBorder="1" applyAlignment="1">
      <alignment horizontal="centerContinuous"/>
    </xf>
    <xf numFmtId="38" fontId="4" fillId="0" borderId="21" xfId="1" applyFont="1" applyFill="1" applyBorder="1" applyAlignment="1">
      <alignment horizontal="center"/>
    </xf>
    <xf numFmtId="38" fontId="4" fillId="0" borderId="16" xfId="1" applyFont="1" applyFill="1" applyBorder="1" applyAlignment="1">
      <alignment horizontal="center"/>
    </xf>
    <xf numFmtId="38" fontId="4" fillId="0" borderId="15" xfId="1" quotePrefix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/>
    </xf>
    <xf numFmtId="38" fontId="4" fillId="0" borderId="19" xfId="1" applyFont="1" applyFill="1" applyBorder="1" applyAlignment="1">
      <alignment horizontal="center"/>
    </xf>
    <xf numFmtId="38" fontId="4" fillId="0" borderId="20" xfId="1" applyFont="1" applyFill="1" applyBorder="1" applyAlignment="1">
      <alignment horizontal="center"/>
    </xf>
    <xf numFmtId="38" fontId="4" fillId="0" borderId="20" xfId="1" quotePrefix="1" applyFont="1" applyFill="1" applyBorder="1" applyAlignment="1">
      <alignment horizontal="center"/>
    </xf>
    <xf numFmtId="38" fontId="4" fillId="0" borderId="21" xfId="1" applyFont="1" applyFill="1" applyBorder="1" applyAlignment="1">
      <alignment horizontal="center"/>
    </xf>
    <xf numFmtId="38" fontId="4" fillId="0" borderId="16" xfId="1" applyFont="1" applyFill="1" applyBorder="1" applyAlignment="1">
      <alignment horizontal="center"/>
    </xf>
    <xf numFmtId="38" fontId="4" fillId="0" borderId="15" xfId="1" quotePrefix="1" applyFont="1" applyFill="1" applyBorder="1" applyAlignment="1">
      <alignment horizontal="center"/>
    </xf>
    <xf numFmtId="38" fontId="4" fillId="0" borderId="19" xfId="1" quotePrefix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/>
    </xf>
    <xf numFmtId="38" fontId="4" fillId="0" borderId="19" xfId="1" applyFont="1" applyFill="1" applyBorder="1" applyAlignment="1">
      <alignment horizontal="center"/>
    </xf>
    <xf numFmtId="38" fontId="4" fillId="0" borderId="20" xfId="1" applyFont="1" applyFill="1" applyBorder="1" applyAlignment="1">
      <alignment horizontal="center"/>
    </xf>
    <xf numFmtId="38" fontId="4" fillId="0" borderId="20" xfId="1" quotePrefix="1" applyFont="1" applyFill="1" applyBorder="1" applyAlignment="1">
      <alignment horizontal="center"/>
    </xf>
    <xf numFmtId="38" fontId="4" fillId="0" borderId="23" xfId="1" applyFont="1" applyFill="1" applyBorder="1" applyAlignment="1">
      <alignment horizontal="center"/>
    </xf>
    <xf numFmtId="38" fontId="4" fillId="0" borderId="17" xfId="1" applyFont="1" applyFill="1" applyBorder="1" applyAlignment="1">
      <alignment horizontal="center"/>
    </xf>
    <xf numFmtId="38" fontId="4" fillId="0" borderId="9" xfId="1" applyFont="1" applyFill="1" applyBorder="1" applyAlignment="1">
      <alignment horizontal="center"/>
    </xf>
    <xf numFmtId="38" fontId="4" fillId="0" borderId="3" xfId="1" applyFont="1" applyFill="1" applyBorder="1" applyAlignment="1">
      <alignment horizontal="center"/>
    </xf>
    <xf numFmtId="38" fontId="2" fillId="0" borderId="0" xfId="1" applyFont="1" applyFill="1" applyAlignment="1"/>
    <xf numFmtId="38" fontId="3" fillId="0" borderId="0" xfId="1" applyFont="1" applyFill="1" applyAlignment="1"/>
    <xf numFmtId="38" fontId="6" fillId="0" borderId="0" xfId="1" applyFont="1" applyFill="1" applyAlignment="1"/>
    <xf numFmtId="38" fontId="1" fillId="0" borderId="1" xfId="1" applyFont="1" applyFill="1" applyBorder="1" applyAlignment="1">
      <alignment horizontal="right"/>
    </xf>
    <xf numFmtId="38" fontId="1" fillId="0" borderId="1" xfId="1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4" fillId="0" borderId="18" xfId="0" applyFont="1" applyFill="1" applyBorder="1"/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41" fontId="2" fillId="0" borderId="1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4" xfId="1" applyNumberFormat="1" applyFont="1" applyFill="1" applyBorder="1" applyAlignment="1">
      <alignment horizontal="right"/>
    </xf>
    <xf numFmtId="5" fontId="9" fillId="0" borderId="0" xfId="0" applyNumberFormat="1" applyFont="1" applyFill="1" applyAlignment="1">
      <alignment horizontal="distributed" vertical="center"/>
    </xf>
    <xf numFmtId="5" fontId="9" fillId="0" borderId="0" xfId="0" applyNumberFormat="1" applyFont="1" applyFill="1" applyAlignment="1">
      <alignment horizontal="distributed" vertical="center" wrapText="1"/>
    </xf>
    <xf numFmtId="3" fontId="4" fillId="0" borderId="1" xfId="1" applyNumberFormat="1" applyFont="1" applyFill="1" applyBorder="1" applyAlignment="1"/>
    <xf numFmtId="3" fontId="4" fillId="0" borderId="0" xfId="1" applyNumberFormat="1" applyFont="1" applyFill="1" applyBorder="1" applyAlignment="1"/>
    <xf numFmtId="0" fontId="4" fillId="0" borderId="12" xfId="0" applyFont="1" applyFill="1" applyBorder="1" applyAlignment="1">
      <alignment horizontal="right"/>
    </xf>
    <xf numFmtId="38" fontId="1" fillId="0" borderId="0" xfId="0" applyNumberFormat="1" applyFont="1" applyFill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38" fontId="1" fillId="0" borderId="0" xfId="1" applyFont="1" applyFill="1" applyAlignment="1">
      <alignment horizontal="right"/>
    </xf>
    <xf numFmtId="38" fontId="1" fillId="0" borderId="0" xfId="1" applyFont="1" applyFill="1" applyAlignment="1"/>
    <xf numFmtId="38" fontId="1" fillId="0" borderId="0" xfId="1" applyFont="1" applyFill="1"/>
    <xf numFmtId="38" fontId="1" fillId="0" borderId="0" xfId="1" applyFont="1" applyFill="1" applyBorder="1"/>
    <xf numFmtId="38" fontId="1" fillId="0" borderId="0" xfId="1" applyFont="1" applyFill="1" applyBorder="1" applyAlignment="1">
      <alignment horizontal="right"/>
    </xf>
    <xf numFmtId="38" fontId="11" fillId="0" borderId="0" xfId="1" applyFont="1" applyFill="1" applyAlignment="1">
      <alignment vertical="center" wrapText="1"/>
    </xf>
    <xf numFmtId="38" fontId="11" fillId="0" borderId="0" xfId="1" applyFont="1" applyFill="1" applyBorder="1" applyAlignment="1">
      <alignment vertical="center" wrapText="1"/>
    </xf>
    <xf numFmtId="41" fontId="1" fillId="0" borderId="1" xfId="1" applyNumberFormat="1" applyFont="1" applyFill="1" applyBorder="1"/>
    <xf numFmtId="41" fontId="1" fillId="0" borderId="4" xfId="1" applyNumberFormat="1" applyFont="1" applyFill="1" applyBorder="1"/>
    <xf numFmtId="41" fontId="1" fillId="0" borderId="0" xfId="1" applyNumberFormat="1" applyFont="1" applyFill="1" applyBorder="1"/>
    <xf numFmtId="0" fontId="1" fillId="0" borderId="16" xfId="0" applyFont="1" applyFill="1" applyBorder="1" applyAlignment="1"/>
    <xf numFmtId="0" fontId="1" fillId="0" borderId="17" xfId="0" applyFont="1" applyFill="1" applyBorder="1" applyAlignment="1"/>
    <xf numFmtId="0" fontId="1" fillId="0" borderId="19" xfId="0" applyFont="1" applyFill="1" applyBorder="1" applyAlignment="1"/>
    <xf numFmtId="38" fontId="1" fillId="0" borderId="10" xfId="1" applyFont="1" applyFill="1" applyBorder="1" applyAlignment="1">
      <alignment horizontal="right"/>
    </xf>
    <xf numFmtId="41" fontId="1" fillId="0" borderId="11" xfId="1" applyNumberFormat="1" applyFont="1" applyFill="1" applyBorder="1"/>
    <xf numFmtId="41" fontId="1" fillId="0" borderId="5" xfId="1" applyNumberFormat="1" applyFont="1" applyFill="1" applyBorder="1"/>
    <xf numFmtId="38" fontId="1" fillId="0" borderId="11" xfId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38" fontId="4" fillId="0" borderId="25" xfId="1" applyFont="1" applyFill="1" applyBorder="1" applyAlignment="1">
      <alignment horizontal="left"/>
    </xf>
    <xf numFmtId="41" fontId="1" fillId="0" borderId="1" xfId="1" applyNumberFormat="1" applyFont="1" applyFill="1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38" fontId="4" fillId="0" borderId="24" xfId="1" applyFont="1" applyFill="1" applyBorder="1" applyAlignment="1">
      <alignment horizontal="left"/>
    </xf>
    <xf numFmtId="41" fontId="1" fillId="0" borderId="11" xfId="1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15" width="15.26953125" style="100" customWidth="1"/>
    <col min="16" max="16" width="1.7265625" style="100" customWidth="1"/>
    <col min="17" max="17" width="13.36328125" style="100" customWidth="1"/>
    <col min="18" max="18" width="1.7265625" style="100" customWidth="1"/>
    <col min="19" max="16384" width="9" style="100"/>
  </cols>
  <sheetData>
    <row r="1" spans="1:21" ht="14" x14ac:dyDescent="0.2">
      <c r="B1" s="77" t="s">
        <v>39</v>
      </c>
    </row>
    <row r="4" spans="1:21" ht="23.5" x14ac:dyDescent="0.35">
      <c r="A4" s="78"/>
      <c r="B4" s="79" t="s">
        <v>190</v>
      </c>
      <c r="C4" s="7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1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1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</row>
    <row r="7" spans="1:21" x14ac:dyDescent="0.2">
      <c r="A7" s="3"/>
      <c r="B7" s="13"/>
      <c r="C7" s="13"/>
      <c r="D7" s="16" t="s">
        <v>1</v>
      </c>
      <c r="E7" s="16" t="s">
        <v>2</v>
      </c>
      <c r="F7" s="65" t="s">
        <v>42</v>
      </c>
      <c r="G7" s="66"/>
      <c r="H7" s="66"/>
      <c r="I7" s="66"/>
      <c r="J7" s="65" t="s">
        <v>42</v>
      </c>
      <c r="K7" s="66"/>
      <c r="L7" s="66"/>
      <c r="M7" s="66"/>
      <c r="N7" s="118"/>
      <c r="O7" s="16" t="s">
        <v>3</v>
      </c>
      <c r="P7" s="23"/>
      <c r="Q7" s="13"/>
      <c r="R7" s="3"/>
    </row>
    <row r="8" spans="1:21" x14ac:dyDescent="0.2">
      <c r="A8" s="3"/>
      <c r="B8" s="13"/>
      <c r="C8" s="13"/>
      <c r="D8" s="17" t="s">
        <v>67</v>
      </c>
      <c r="E8" s="7" t="s">
        <v>4</v>
      </c>
      <c r="F8" s="11" t="s">
        <v>43</v>
      </c>
      <c r="G8" s="11" t="s">
        <v>7</v>
      </c>
      <c r="H8" s="11" t="s">
        <v>10</v>
      </c>
      <c r="I8" s="39" t="s">
        <v>44</v>
      </c>
      <c r="J8" s="37" t="s">
        <v>45</v>
      </c>
      <c r="K8" s="37" t="s">
        <v>70</v>
      </c>
      <c r="L8" s="67" t="s">
        <v>127</v>
      </c>
      <c r="M8" s="68"/>
      <c r="N8" s="124"/>
      <c r="O8" s="7" t="s">
        <v>5</v>
      </c>
      <c r="P8" s="24"/>
      <c r="Q8" s="13"/>
      <c r="R8" s="3"/>
    </row>
    <row r="9" spans="1:21" x14ac:dyDescent="0.2">
      <c r="A9" s="3"/>
      <c r="B9" s="10" t="s">
        <v>40</v>
      </c>
      <c r="C9" s="8"/>
      <c r="D9" s="17"/>
      <c r="E9" s="7"/>
      <c r="F9" s="7" t="s">
        <v>46</v>
      </c>
      <c r="G9" s="7" t="s">
        <v>47</v>
      </c>
      <c r="H9" s="7" t="s">
        <v>48</v>
      </c>
      <c r="I9" s="8" t="s">
        <v>49</v>
      </c>
      <c r="J9" s="28" t="s">
        <v>50</v>
      </c>
      <c r="K9" s="22" t="s">
        <v>68</v>
      </c>
      <c r="L9" s="37" t="s">
        <v>71</v>
      </c>
      <c r="M9" s="37" t="s">
        <v>126</v>
      </c>
      <c r="N9" s="37" t="s">
        <v>153</v>
      </c>
      <c r="O9" s="7" t="s">
        <v>65</v>
      </c>
      <c r="P9" s="24"/>
      <c r="Q9" s="10" t="s">
        <v>40</v>
      </c>
      <c r="R9" s="3"/>
    </row>
    <row r="10" spans="1:21" s="101" customFormat="1" x14ac:dyDescent="0.2">
      <c r="A10" s="4"/>
      <c r="B10" s="13"/>
      <c r="C10" s="13"/>
      <c r="D10" s="17"/>
      <c r="E10" s="7"/>
      <c r="F10" s="7"/>
      <c r="G10" s="7"/>
      <c r="H10" s="7"/>
      <c r="I10" s="8"/>
      <c r="J10" s="17"/>
      <c r="K10" s="7" t="s">
        <v>69</v>
      </c>
      <c r="L10" s="22" t="s">
        <v>80</v>
      </c>
      <c r="M10" s="22" t="s">
        <v>72</v>
      </c>
      <c r="N10" s="22" t="s">
        <v>154</v>
      </c>
      <c r="O10" s="7"/>
      <c r="P10" s="25"/>
      <c r="Q10" s="13"/>
      <c r="R10" s="4"/>
    </row>
    <row r="11" spans="1:21" ht="13.5" thickBot="1" x14ac:dyDescent="0.25">
      <c r="A11" s="2"/>
      <c r="B11" s="15"/>
      <c r="C11" s="15"/>
      <c r="D11" s="18"/>
      <c r="E11" s="9"/>
      <c r="F11" s="9"/>
      <c r="G11" s="9"/>
      <c r="H11" s="9"/>
      <c r="I11" s="2"/>
      <c r="J11" s="18"/>
      <c r="K11" s="9"/>
      <c r="L11" s="9"/>
      <c r="M11" s="9"/>
      <c r="N11" s="9"/>
      <c r="O11" s="9"/>
      <c r="P11" s="26"/>
      <c r="Q11" s="15"/>
      <c r="R11" s="2"/>
      <c r="T11" s="100" t="s">
        <v>139</v>
      </c>
      <c r="U11" s="100" t="s">
        <v>140</v>
      </c>
    </row>
    <row r="12" spans="1:21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  <c r="T12" s="100"/>
      <c r="U12" s="100"/>
    </row>
    <row r="13" spans="1:21" ht="37.5" customHeight="1" x14ac:dyDescent="0.2">
      <c r="B13" s="54" t="s">
        <v>169</v>
      </c>
      <c r="D13" s="89">
        <v>0</v>
      </c>
      <c r="E13" s="90">
        <v>39</v>
      </c>
      <c r="F13" s="90">
        <v>0</v>
      </c>
      <c r="G13" s="90">
        <v>39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113"/>
      <c r="Q13" s="54" t="s">
        <v>169</v>
      </c>
      <c r="T13" s="100">
        <f t="shared" ref="T13:T33" si="0">E13-SUM(F13:K13)</f>
        <v>0</v>
      </c>
      <c r="U13" s="100">
        <f t="shared" ref="U13:U33" si="1">K13-L13-M13-N13</f>
        <v>0</v>
      </c>
    </row>
    <row r="14" spans="1:21" ht="37.5" customHeight="1" x14ac:dyDescent="0.2">
      <c r="B14" s="54" t="s">
        <v>170</v>
      </c>
      <c r="D14" s="89">
        <v>0</v>
      </c>
      <c r="E14" s="90">
        <v>2849</v>
      </c>
      <c r="F14" s="90">
        <v>0</v>
      </c>
      <c r="G14" s="90">
        <v>0</v>
      </c>
      <c r="H14" s="90">
        <v>0</v>
      </c>
      <c r="I14" s="90">
        <v>0</v>
      </c>
      <c r="J14" s="90">
        <v>168</v>
      </c>
      <c r="K14" s="90">
        <v>2681</v>
      </c>
      <c r="L14" s="90">
        <v>2681</v>
      </c>
      <c r="M14" s="90">
        <v>0</v>
      </c>
      <c r="N14" s="90">
        <v>0</v>
      </c>
      <c r="O14" s="90">
        <v>0</v>
      </c>
      <c r="P14" s="113"/>
      <c r="Q14" s="54" t="s">
        <v>170</v>
      </c>
      <c r="T14" s="100">
        <f t="shared" si="0"/>
        <v>0</v>
      </c>
      <c r="U14" s="100">
        <f t="shared" si="1"/>
        <v>0</v>
      </c>
    </row>
    <row r="15" spans="1:21" ht="37.5" customHeight="1" x14ac:dyDescent="0.2">
      <c r="B15" s="54" t="s">
        <v>171</v>
      </c>
      <c r="D15" s="89">
        <v>140</v>
      </c>
      <c r="E15" s="90">
        <v>10</v>
      </c>
      <c r="F15" s="90">
        <v>10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  <c r="T15" s="100">
        <f t="shared" si="0"/>
        <v>0</v>
      </c>
      <c r="U15" s="100">
        <f t="shared" si="1"/>
        <v>0</v>
      </c>
    </row>
    <row r="16" spans="1:21" ht="37.5" customHeight="1" x14ac:dyDescent="0.2">
      <c r="B16" s="54" t="s">
        <v>172</v>
      </c>
      <c r="D16" s="89">
        <v>0</v>
      </c>
      <c r="E16" s="90">
        <v>12130</v>
      </c>
      <c r="F16" s="90">
        <v>0</v>
      </c>
      <c r="G16" s="90">
        <v>0</v>
      </c>
      <c r="H16" s="90">
        <v>0</v>
      </c>
      <c r="I16" s="90">
        <v>0</v>
      </c>
      <c r="J16" s="90">
        <v>2330</v>
      </c>
      <c r="K16" s="90">
        <v>9800</v>
      </c>
      <c r="L16" s="90">
        <v>7347</v>
      </c>
      <c r="M16" s="90">
        <v>1333</v>
      </c>
      <c r="N16" s="90">
        <v>1120</v>
      </c>
      <c r="O16" s="90">
        <v>0</v>
      </c>
      <c r="P16" s="113"/>
      <c r="Q16" s="54" t="s">
        <v>172</v>
      </c>
      <c r="T16" s="100">
        <f t="shared" si="0"/>
        <v>0</v>
      </c>
      <c r="U16" s="100">
        <f t="shared" si="1"/>
        <v>0</v>
      </c>
    </row>
    <row r="17" spans="2:21" ht="37.5" customHeight="1" x14ac:dyDescent="0.2">
      <c r="B17" s="54" t="s">
        <v>173</v>
      </c>
      <c r="D17" s="89">
        <v>1959</v>
      </c>
      <c r="E17" s="90">
        <v>11274</v>
      </c>
      <c r="F17" s="90">
        <v>133</v>
      </c>
      <c r="G17" s="90">
        <v>0</v>
      </c>
      <c r="H17" s="90">
        <v>0</v>
      </c>
      <c r="I17" s="90">
        <v>50</v>
      </c>
      <c r="J17" s="90">
        <v>0</v>
      </c>
      <c r="K17" s="90">
        <v>11091</v>
      </c>
      <c r="L17" s="90">
        <v>8277</v>
      </c>
      <c r="M17" s="90">
        <v>2814</v>
      </c>
      <c r="N17" s="90">
        <v>0</v>
      </c>
      <c r="O17" s="90">
        <v>9684</v>
      </c>
      <c r="P17" s="113"/>
      <c r="Q17" s="54" t="s">
        <v>173</v>
      </c>
      <c r="T17" s="100">
        <f t="shared" si="0"/>
        <v>0</v>
      </c>
      <c r="U17" s="100">
        <f t="shared" si="1"/>
        <v>0</v>
      </c>
    </row>
    <row r="18" spans="2:21" ht="37.5" customHeight="1" x14ac:dyDescent="0.2">
      <c r="B18" s="54" t="s">
        <v>174</v>
      </c>
      <c r="D18" s="89">
        <v>438</v>
      </c>
      <c r="E18" s="90">
        <v>11030</v>
      </c>
      <c r="F18" s="90">
        <v>76</v>
      </c>
      <c r="G18" s="90">
        <v>0</v>
      </c>
      <c r="H18" s="90">
        <v>0</v>
      </c>
      <c r="I18" s="90">
        <v>0</v>
      </c>
      <c r="J18" s="90">
        <v>0</v>
      </c>
      <c r="K18" s="90">
        <v>10954</v>
      </c>
      <c r="L18" s="90">
        <v>8223</v>
      </c>
      <c r="M18" s="90">
        <v>1625</v>
      </c>
      <c r="N18" s="90">
        <v>1106</v>
      </c>
      <c r="O18" s="90">
        <v>0</v>
      </c>
      <c r="P18" s="113"/>
      <c r="Q18" s="54" t="s">
        <v>174</v>
      </c>
      <c r="T18" s="100">
        <f t="shared" si="0"/>
        <v>0</v>
      </c>
      <c r="U18" s="100">
        <f t="shared" si="1"/>
        <v>0</v>
      </c>
    </row>
    <row r="19" spans="2:21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  <c r="T19" s="100">
        <f t="shared" si="0"/>
        <v>0</v>
      </c>
      <c r="U19" s="100">
        <f t="shared" si="1"/>
        <v>0</v>
      </c>
    </row>
    <row r="20" spans="2:21" ht="37.5" customHeight="1" x14ac:dyDescent="0.2">
      <c r="B20" s="54" t="s">
        <v>176</v>
      </c>
      <c r="D20" s="89">
        <v>470</v>
      </c>
      <c r="E20" s="90">
        <v>16679</v>
      </c>
      <c r="F20" s="90">
        <v>87</v>
      </c>
      <c r="G20" s="90">
        <v>0</v>
      </c>
      <c r="H20" s="90">
        <v>0</v>
      </c>
      <c r="I20" s="90">
        <v>0</v>
      </c>
      <c r="J20" s="90">
        <v>0</v>
      </c>
      <c r="K20" s="90">
        <v>16592</v>
      </c>
      <c r="L20" s="90">
        <v>12801</v>
      </c>
      <c r="M20" s="90">
        <v>2060</v>
      </c>
      <c r="N20" s="90">
        <v>1731</v>
      </c>
      <c r="O20" s="90">
        <v>0</v>
      </c>
      <c r="P20" s="113"/>
      <c r="Q20" s="54" t="s">
        <v>176</v>
      </c>
      <c r="T20" s="100">
        <f t="shared" si="0"/>
        <v>0</v>
      </c>
      <c r="U20" s="100">
        <f t="shared" si="1"/>
        <v>0</v>
      </c>
    </row>
    <row r="21" spans="2:21" ht="37.5" customHeight="1" x14ac:dyDescent="0.2">
      <c r="B21" s="54" t="s">
        <v>177</v>
      </c>
      <c r="D21" s="89">
        <v>603</v>
      </c>
      <c r="E21" s="90">
        <v>10794</v>
      </c>
      <c r="F21" s="90">
        <v>120</v>
      </c>
      <c r="G21" s="90">
        <v>15</v>
      </c>
      <c r="H21" s="90">
        <v>0</v>
      </c>
      <c r="I21" s="90">
        <v>0</v>
      </c>
      <c r="J21" s="90">
        <v>840</v>
      </c>
      <c r="K21" s="90">
        <v>9819</v>
      </c>
      <c r="L21" s="90">
        <v>9819</v>
      </c>
      <c r="M21" s="90">
        <v>0</v>
      </c>
      <c r="N21" s="90">
        <v>0</v>
      </c>
      <c r="O21" s="90">
        <v>0</v>
      </c>
      <c r="P21" s="113"/>
      <c r="Q21" s="54" t="s">
        <v>177</v>
      </c>
      <c r="T21" s="100">
        <f t="shared" si="0"/>
        <v>0</v>
      </c>
      <c r="U21" s="100">
        <f t="shared" si="1"/>
        <v>0</v>
      </c>
    </row>
    <row r="22" spans="2:21" ht="37.5" customHeight="1" x14ac:dyDescent="0.2">
      <c r="B22" s="54" t="s">
        <v>178</v>
      </c>
      <c r="D22" s="89">
        <v>439</v>
      </c>
      <c r="E22" s="90">
        <v>390</v>
      </c>
      <c r="F22" s="90">
        <v>150</v>
      </c>
      <c r="G22" s="90">
        <v>0</v>
      </c>
      <c r="H22" s="90">
        <v>0</v>
      </c>
      <c r="I22" s="90">
        <v>0</v>
      </c>
      <c r="J22" s="90">
        <v>240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113"/>
      <c r="Q22" s="54" t="s">
        <v>178</v>
      </c>
      <c r="T22" s="100">
        <f t="shared" si="0"/>
        <v>0</v>
      </c>
      <c r="U22" s="100">
        <f t="shared" si="1"/>
        <v>0</v>
      </c>
    </row>
    <row r="23" spans="2:21" ht="37.5" customHeight="1" x14ac:dyDescent="0.2">
      <c r="B23" s="54" t="s">
        <v>179</v>
      </c>
      <c r="D23" s="89">
        <v>0</v>
      </c>
      <c r="E23" s="90">
        <v>10305</v>
      </c>
      <c r="F23" s="90">
        <v>1140</v>
      </c>
      <c r="G23" s="90">
        <v>0</v>
      </c>
      <c r="H23" s="90">
        <v>0</v>
      </c>
      <c r="I23" s="90">
        <v>0</v>
      </c>
      <c r="J23" s="90">
        <v>0</v>
      </c>
      <c r="K23" s="90">
        <v>9165</v>
      </c>
      <c r="L23" s="90">
        <v>6675</v>
      </c>
      <c r="M23" s="90">
        <v>1353</v>
      </c>
      <c r="N23" s="90">
        <v>1137</v>
      </c>
      <c r="O23" s="90">
        <v>0</v>
      </c>
      <c r="P23" s="113"/>
      <c r="Q23" s="54" t="s">
        <v>179</v>
      </c>
      <c r="T23" s="100">
        <f t="shared" si="0"/>
        <v>0</v>
      </c>
      <c r="U23" s="100">
        <f t="shared" si="1"/>
        <v>0</v>
      </c>
    </row>
    <row r="24" spans="2:21" ht="37.5" customHeight="1" x14ac:dyDescent="0.2">
      <c r="B24" s="54" t="s">
        <v>180</v>
      </c>
      <c r="D24" s="89">
        <v>290</v>
      </c>
      <c r="E24" s="90">
        <v>3750</v>
      </c>
      <c r="F24" s="90">
        <v>100</v>
      </c>
      <c r="G24" s="90">
        <v>0</v>
      </c>
      <c r="H24" s="90">
        <v>0</v>
      </c>
      <c r="I24" s="90">
        <v>0</v>
      </c>
      <c r="J24" s="90">
        <v>3650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113"/>
      <c r="Q24" s="54" t="s">
        <v>180</v>
      </c>
      <c r="T24" s="100">
        <f t="shared" si="0"/>
        <v>0</v>
      </c>
      <c r="U24" s="100">
        <f t="shared" si="1"/>
        <v>0</v>
      </c>
    </row>
    <row r="25" spans="2:21" ht="37.5" customHeight="1" x14ac:dyDescent="0.2">
      <c r="B25" s="54" t="s">
        <v>181</v>
      </c>
      <c r="D25" s="89">
        <v>463</v>
      </c>
      <c r="E25" s="90">
        <v>1909</v>
      </c>
      <c r="F25" s="90">
        <v>240</v>
      </c>
      <c r="G25" s="90">
        <v>0</v>
      </c>
      <c r="H25" s="90">
        <v>0</v>
      </c>
      <c r="I25" s="90">
        <v>0</v>
      </c>
      <c r="J25" s="90">
        <v>0</v>
      </c>
      <c r="K25" s="90">
        <v>1669</v>
      </c>
      <c r="L25" s="90">
        <v>1214</v>
      </c>
      <c r="M25" s="90">
        <v>248</v>
      </c>
      <c r="N25" s="90">
        <v>207</v>
      </c>
      <c r="O25" s="90">
        <v>240</v>
      </c>
      <c r="P25" s="113"/>
      <c r="Q25" s="54" t="s">
        <v>181</v>
      </c>
      <c r="T25" s="100">
        <f t="shared" si="0"/>
        <v>0</v>
      </c>
      <c r="U25" s="100">
        <f t="shared" si="1"/>
        <v>0</v>
      </c>
    </row>
    <row r="26" spans="2:21" ht="37.5" customHeight="1" x14ac:dyDescent="0.2">
      <c r="B26" s="54" t="s">
        <v>182</v>
      </c>
      <c r="D26" s="89">
        <v>306</v>
      </c>
      <c r="E26" s="90">
        <v>18103</v>
      </c>
      <c r="F26" s="90">
        <v>140</v>
      </c>
      <c r="G26" s="90">
        <v>0</v>
      </c>
      <c r="H26" s="90">
        <v>0</v>
      </c>
      <c r="I26" s="90">
        <v>0</v>
      </c>
      <c r="J26" s="90">
        <v>0</v>
      </c>
      <c r="K26" s="90">
        <v>17963</v>
      </c>
      <c r="L26" s="90">
        <v>13371</v>
      </c>
      <c r="M26" s="90">
        <v>4592</v>
      </c>
      <c r="N26" s="90">
        <v>0</v>
      </c>
      <c r="O26" s="90">
        <v>0</v>
      </c>
      <c r="P26" s="113"/>
      <c r="Q26" s="54" t="s">
        <v>182</v>
      </c>
      <c r="T26" s="100">
        <f t="shared" si="0"/>
        <v>0</v>
      </c>
      <c r="U26" s="100">
        <f t="shared" si="1"/>
        <v>0</v>
      </c>
    </row>
    <row r="27" spans="2:21" ht="37.5" customHeight="1" x14ac:dyDescent="0.2">
      <c r="B27" s="54" t="s">
        <v>183</v>
      </c>
      <c r="D27" s="89">
        <v>1956</v>
      </c>
      <c r="E27" s="90">
        <v>110679</v>
      </c>
      <c r="F27" s="90">
        <v>346</v>
      </c>
      <c r="G27" s="90">
        <v>45</v>
      </c>
      <c r="H27" s="90">
        <v>0</v>
      </c>
      <c r="I27" s="90">
        <v>0</v>
      </c>
      <c r="J27" s="90">
        <v>49045</v>
      </c>
      <c r="K27" s="90">
        <v>61243</v>
      </c>
      <c r="L27" s="90">
        <v>48233</v>
      </c>
      <c r="M27" s="90">
        <v>7040</v>
      </c>
      <c r="N27" s="90">
        <v>5970</v>
      </c>
      <c r="O27" s="90">
        <v>0</v>
      </c>
      <c r="P27" s="113"/>
      <c r="Q27" s="54" t="s">
        <v>183</v>
      </c>
      <c r="T27" s="100">
        <f t="shared" si="0"/>
        <v>0</v>
      </c>
      <c r="U27" s="100">
        <f t="shared" si="1"/>
        <v>0</v>
      </c>
    </row>
    <row r="28" spans="2:21" ht="37.5" customHeight="1" x14ac:dyDescent="0.2">
      <c r="B28" s="54" t="s">
        <v>184</v>
      </c>
      <c r="D28" s="89">
        <v>0</v>
      </c>
      <c r="E28" s="90">
        <v>4362</v>
      </c>
      <c r="F28" s="90">
        <v>183</v>
      </c>
      <c r="G28" s="90">
        <v>0</v>
      </c>
      <c r="H28" s="90">
        <v>0</v>
      </c>
      <c r="I28" s="90">
        <v>0</v>
      </c>
      <c r="J28" s="90">
        <v>0</v>
      </c>
      <c r="K28" s="90">
        <v>4179</v>
      </c>
      <c r="L28" s="90">
        <v>3543</v>
      </c>
      <c r="M28" s="90">
        <v>346</v>
      </c>
      <c r="N28" s="90">
        <v>290</v>
      </c>
      <c r="O28" s="90">
        <v>0</v>
      </c>
      <c r="P28" s="113"/>
      <c r="Q28" s="54" t="s">
        <v>184</v>
      </c>
      <c r="T28" s="100">
        <f t="shared" si="0"/>
        <v>0</v>
      </c>
      <c r="U28" s="100">
        <f t="shared" si="1"/>
        <v>0</v>
      </c>
    </row>
    <row r="29" spans="2:21" ht="37.5" customHeight="1" x14ac:dyDescent="0.2">
      <c r="B29" s="54" t="s">
        <v>185</v>
      </c>
      <c r="D29" s="89">
        <v>0</v>
      </c>
      <c r="E29" s="90">
        <v>36</v>
      </c>
      <c r="F29" s="90">
        <v>36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113"/>
      <c r="Q29" s="54" t="s">
        <v>185</v>
      </c>
      <c r="T29" s="100">
        <f t="shared" si="0"/>
        <v>0</v>
      </c>
      <c r="U29" s="100">
        <f t="shared" si="1"/>
        <v>0</v>
      </c>
    </row>
    <row r="30" spans="2:21" ht="37.5" customHeight="1" x14ac:dyDescent="0.2">
      <c r="B30" s="92" t="s">
        <v>186</v>
      </c>
      <c r="D30" s="89">
        <v>202</v>
      </c>
      <c r="E30" s="90">
        <v>41604</v>
      </c>
      <c r="F30" s="90">
        <v>158</v>
      </c>
      <c r="G30" s="90">
        <v>36</v>
      </c>
      <c r="H30" s="90">
        <v>41262</v>
      </c>
      <c r="I30" s="90">
        <v>0</v>
      </c>
      <c r="J30" s="90">
        <v>148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113"/>
      <c r="Q30" s="92" t="s">
        <v>186</v>
      </c>
      <c r="T30" s="100">
        <f t="shared" si="0"/>
        <v>0</v>
      </c>
      <c r="U30" s="100">
        <f t="shared" si="1"/>
        <v>0</v>
      </c>
    </row>
    <row r="31" spans="2:21" ht="37.5" customHeight="1" x14ac:dyDescent="0.2">
      <c r="B31" s="93" t="s">
        <v>187</v>
      </c>
      <c r="D31" s="89">
        <v>5</v>
      </c>
      <c r="E31" s="90">
        <v>18820</v>
      </c>
      <c r="F31" s="90">
        <v>232</v>
      </c>
      <c r="G31" s="90">
        <v>0</v>
      </c>
      <c r="H31" s="90">
        <v>0</v>
      </c>
      <c r="I31" s="90">
        <v>0</v>
      </c>
      <c r="J31" s="90">
        <v>6026</v>
      </c>
      <c r="K31" s="90">
        <v>12562</v>
      </c>
      <c r="L31" s="90">
        <v>9316</v>
      </c>
      <c r="M31" s="90">
        <v>3246</v>
      </c>
      <c r="N31" s="90">
        <v>0</v>
      </c>
      <c r="O31" s="90">
        <v>0</v>
      </c>
      <c r="P31" s="113"/>
      <c r="Q31" s="93" t="s">
        <v>187</v>
      </c>
      <c r="T31" s="100">
        <f t="shared" si="0"/>
        <v>0</v>
      </c>
      <c r="U31" s="100">
        <f t="shared" si="1"/>
        <v>0</v>
      </c>
    </row>
    <row r="32" spans="2:21" ht="37.5" customHeight="1" x14ac:dyDescent="0.2">
      <c r="B32" s="93" t="s">
        <v>188</v>
      </c>
      <c r="D32" s="89">
        <v>304</v>
      </c>
      <c r="E32" s="90">
        <v>280</v>
      </c>
      <c r="F32" s="90">
        <v>155</v>
      </c>
      <c r="G32" s="90">
        <v>125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  <c r="T32" s="100">
        <f t="shared" si="0"/>
        <v>0</v>
      </c>
      <c r="U32" s="100">
        <f t="shared" si="1"/>
        <v>0</v>
      </c>
    </row>
    <row r="33" spans="1:21" ht="52.5" customHeight="1" x14ac:dyDescent="0.2">
      <c r="B33" s="55" t="s">
        <v>189</v>
      </c>
      <c r="D33" s="89">
        <v>7575</v>
      </c>
      <c r="E33" s="90">
        <v>275043</v>
      </c>
      <c r="F33" s="90">
        <v>3306</v>
      </c>
      <c r="G33" s="90">
        <v>260</v>
      </c>
      <c r="H33" s="90">
        <v>41262</v>
      </c>
      <c r="I33" s="90">
        <v>50</v>
      </c>
      <c r="J33" s="90">
        <v>62447</v>
      </c>
      <c r="K33" s="90">
        <v>167718</v>
      </c>
      <c r="L33" s="90">
        <v>131500</v>
      </c>
      <c r="M33" s="90">
        <v>24657</v>
      </c>
      <c r="N33" s="90">
        <v>11561</v>
      </c>
      <c r="O33" s="91">
        <v>9924</v>
      </c>
      <c r="P33" s="113"/>
      <c r="Q33" s="55" t="s">
        <v>189</v>
      </c>
      <c r="T33" s="100">
        <f t="shared" si="0"/>
        <v>0</v>
      </c>
      <c r="U33" s="100">
        <f t="shared" si="1"/>
        <v>0</v>
      </c>
    </row>
    <row r="34" spans="1:21" ht="25.5" customHeight="1" thickBot="1" x14ac:dyDescent="0.25">
      <c r="A34" s="80"/>
      <c r="B34" s="94"/>
      <c r="C34" s="81"/>
      <c r="D34" s="126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16"/>
      <c r="Q34" s="94"/>
      <c r="R34" s="80"/>
    </row>
  </sheetData>
  <mergeCells count="3">
    <mergeCell ref="F7:I7"/>
    <mergeCell ref="J7:N7"/>
    <mergeCell ref="L8:N8"/>
  </mergeCells>
  <phoneticPr fontId="5"/>
  <pageMargins left="0.7" right="0.7" top="0.75" bottom="0.75" header="0.3" footer="0.3"/>
  <pageSetup paperSize="9" scale="77" fitToWidth="0" orientation="portrait" r:id="rId1"/>
  <colBreaks count="1" manualBreakCount="1">
    <brk id="9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15" width="15.26953125" style="102" customWidth="1"/>
    <col min="16" max="16" width="1.7265625" style="100" customWidth="1"/>
    <col min="17" max="17" width="13.36328125" style="100" customWidth="1"/>
    <col min="18" max="18" width="1.7265625" style="100" customWidth="1"/>
    <col min="19" max="16384" width="9" style="100"/>
  </cols>
  <sheetData>
    <row r="1" spans="1:24" ht="14" x14ac:dyDescent="0.2">
      <c r="B1" s="77" t="s">
        <v>39</v>
      </c>
    </row>
    <row r="4" spans="1:24" ht="23.5" x14ac:dyDescent="0.35">
      <c r="A4" s="78"/>
      <c r="B4" s="79" t="s">
        <v>191</v>
      </c>
      <c r="C4" s="7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  <c r="R4" s="3"/>
    </row>
    <row r="5" spans="1:24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</row>
    <row r="7" spans="1:24" x14ac:dyDescent="0.2">
      <c r="A7" s="3"/>
      <c r="B7" s="13"/>
      <c r="C7" s="13"/>
      <c r="D7" s="65" t="s">
        <v>159</v>
      </c>
      <c r="E7" s="110"/>
      <c r="F7" s="110"/>
      <c r="G7" s="110"/>
      <c r="H7" s="111"/>
      <c r="I7" s="16" t="s">
        <v>122</v>
      </c>
      <c r="J7" s="16" t="s">
        <v>123</v>
      </c>
      <c r="K7" s="33" t="s">
        <v>21</v>
      </c>
      <c r="L7" s="34"/>
      <c r="M7" s="35" t="s">
        <v>124</v>
      </c>
      <c r="N7" s="35" t="s">
        <v>125</v>
      </c>
      <c r="O7" s="36"/>
      <c r="P7" s="23"/>
      <c r="Q7" s="13"/>
      <c r="R7" s="3"/>
    </row>
    <row r="8" spans="1:24" x14ac:dyDescent="0.2">
      <c r="A8" s="3"/>
      <c r="B8" s="13"/>
      <c r="C8" s="13"/>
      <c r="D8" s="67" t="s">
        <v>127</v>
      </c>
      <c r="E8" s="112"/>
      <c r="F8" s="112"/>
      <c r="G8" s="112"/>
      <c r="H8" s="50" t="s">
        <v>7</v>
      </c>
      <c r="I8" s="17" t="s">
        <v>24</v>
      </c>
      <c r="J8" s="7" t="s">
        <v>25</v>
      </c>
      <c r="K8" s="11" t="s">
        <v>6</v>
      </c>
      <c r="L8" s="11" t="s">
        <v>7</v>
      </c>
      <c r="M8" s="7" t="s">
        <v>26</v>
      </c>
      <c r="N8" s="7" t="s">
        <v>19</v>
      </c>
      <c r="O8" s="8" t="s">
        <v>27</v>
      </c>
      <c r="P8" s="24"/>
      <c r="Q8" s="13"/>
      <c r="R8" s="3"/>
    </row>
    <row r="9" spans="1:24" x14ac:dyDescent="0.2">
      <c r="A9" s="3"/>
      <c r="B9" s="10" t="s">
        <v>40</v>
      </c>
      <c r="C9" s="8"/>
      <c r="D9" s="27" t="s">
        <v>8</v>
      </c>
      <c r="E9" s="12" t="s">
        <v>77</v>
      </c>
      <c r="F9" s="12" t="s">
        <v>78</v>
      </c>
      <c r="G9" s="12" t="s">
        <v>114</v>
      </c>
      <c r="H9" s="7" t="s">
        <v>30</v>
      </c>
      <c r="I9" s="17" t="s">
        <v>31</v>
      </c>
      <c r="J9" s="7"/>
      <c r="K9" s="7" t="s">
        <v>32</v>
      </c>
      <c r="L9" s="7" t="s">
        <v>19</v>
      </c>
      <c r="M9" s="7" t="s">
        <v>33</v>
      </c>
      <c r="N9" s="7"/>
      <c r="O9" s="7"/>
      <c r="P9" s="24"/>
      <c r="Q9" s="10" t="s">
        <v>40</v>
      </c>
      <c r="R9" s="3"/>
    </row>
    <row r="10" spans="1:24" s="101" customFormat="1" x14ac:dyDescent="0.2">
      <c r="A10" s="4"/>
      <c r="B10" s="13"/>
      <c r="C10" s="13"/>
      <c r="D10" s="17" t="s">
        <v>110</v>
      </c>
      <c r="E10" s="31" t="s">
        <v>111</v>
      </c>
      <c r="F10" s="7" t="s">
        <v>113</v>
      </c>
      <c r="G10" s="7" t="s">
        <v>115</v>
      </c>
      <c r="H10" s="7" t="s">
        <v>34</v>
      </c>
      <c r="I10" s="17"/>
      <c r="J10" s="7"/>
      <c r="K10" s="7" t="s">
        <v>35</v>
      </c>
      <c r="L10" s="7"/>
      <c r="M10" s="7"/>
      <c r="N10" s="7"/>
      <c r="O10" s="7" t="s">
        <v>135</v>
      </c>
      <c r="P10" s="25"/>
      <c r="Q10" s="13"/>
      <c r="R10" s="4"/>
    </row>
    <row r="11" spans="1:24" ht="13.5" thickBot="1" x14ac:dyDescent="0.25">
      <c r="A11" s="2"/>
      <c r="B11" s="15"/>
      <c r="C11" s="15"/>
      <c r="D11" s="18"/>
      <c r="E11" s="32" t="s">
        <v>112</v>
      </c>
      <c r="F11" s="9"/>
      <c r="G11" s="14" t="s">
        <v>107</v>
      </c>
      <c r="H11" s="9"/>
      <c r="I11" s="18"/>
      <c r="J11" s="9"/>
      <c r="K11" s="14" t="s">
        <v>38</v>
      </c>
      <c r="L11" s="9"/>
      <c r="M11" s="9"/>
      <c r="N11" s="9"/>
      <c r="O11" s="9"/>
      <c r="P11" s="26"/>
      <c r="Q11" s="15"/>
      <c r="R11" s="2"/>
      <c r="T11" s="100" t="s">
        <v>147</v>
      </c>
      <c r="U11" s="100" t="s">
        <v>148</v>
      </c>
      <c r="V11" s="100" t="s">
        <v>22</v>
      </c>
      <c r="X11" s="100" t="s">
        <v>152</v>
      </c>
    </row>
    <row r="12" spans="1:24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  <c r="U12" s="100">
        <f>O12-その１!D12-その１!E12-その１!O12-その２!D12-その４!E12-その６!F12-その８!G12-その９!M12-その９!N12-I12-J12-M12-N12</f>
        <v>0</v>
      </c>
      <c r="V12" s="88">
        <f>その１１!K12-SUM(その１１!E12:J12)</f>
        <v>0</v>
      </c>
      <c r="X12" s="97">
        <f>その１!T12+その１!U12+その２!T12+その２!U12+その２!V12+その４!T12+その４!U12+その４!V12+その６!T12+その６!U12+その６!V12+その８!T12+その８!U12+その８!V12+その９!T12+その９!U12+T12+U12+V12</f>
        <v>0</v>
      </c>
    </row>
    <row r="13" spans="1:24" ht="37.5" customHeight="1" x14ac:dyDescent="0.2">
      <c r="B13" s="54" t="s">
        <v>169</v>
      </c>
      <c r="D13" s="89">
        <v>0</v>
      </c>
      <c r="E13" s="90">
        <v>147277</v>
      </c>
      <c r="F13" s="90">
        <v>2363102</v>
      </c>
      <c r="G13" s="90">
        <v>64716</v>
      </c>
      <c r="H13" s="90">
        <v>5549</v>
      </c>
      <c r="I13" s="90">
        <v>0</v>
      </c>
      <c r="J13" s="90">
        <v>78</v>
      </c>
      <c r="K13" s="90">
        <v>78</v>
      </c>
      <c r="L13" s="90">
        <v>0</v>
      </c>
      <c r="M13" s="90">
        <v>135</v>
      </c>
      <c r="N13" s="90">
        <v>1</v>
      </c>
      <c r="O13" s="90">
        <v>2659580</v>
      </c>
      <c r="P13" s="113"/>
      <c r="Q13" s="54" t="s">
        <v>169</v>
      </c>
      <c r="T13" s="100">
        <f>J13-SUM(K13:L13)</f>
        <v>0</v>
      </c>
      <c r="U13" s="100">
        <f>O13-その１!D13-その１!E13-その１!O13-その２!D13-その４!E13-その６!F13-その８!G13-その９!M13-その９!N13-I13-J13-M13-N13</f>
        <v>0</v>
      </c>
      <c r="V13" s="88">
        <f>その１１!K13-SUM(その１１!E13:J13)</f>
        <v>0</v>
      </c>
      <c r="X13" s="97">
        <f>その１!T13+その１!U13+その２!T13+その２!U13+その２!V13+その４!T13+その４!U13+その４!V13+その６!T13+その６!U13+その６!V13+その８!T13+その８!U13+その８!V13+その９!T13+その９!U13+T13+U13+V13</f>
        <v>0</v>
      </c>
    </row>
    <row r="14" spans="1:24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376</v>
      </c>
      <c r="I14" s="90">
        <v>0</v>
      </c>
      <c r="J14" s="90">
        <v>4</v>
      </c>
      <c r="K14" s="90">
        <v>4</v>
      </c>
      <c r="L14" s="90">
        <v>0</v>
      </c>
      <c r="M14" s="90">
        <v>0</v>
      </c>
      <c r="N14" s="90">
        <v>249</v>
      </c>
      <c r="O14" s="90">
        <v>8267</v>
      </c>
      <c r="P14" s="113"/>
      <c r="Q14" s="54" t="s">
        <v>170</v>
      </c>
      <c r="T14" s="100">
        <f t="shared" ref="T14:T33" si="0">J14-SUM(K14:L14)</f>
        <v>0</v>
      </c>
      <c r="U14" s="100">
        <f>O14-その１!D14-その１!E14-その１!O14-その２!D14-その４!E14-その６!F14-その８!G14-その９!M14-その９!N14-I14-J14-M14-N14</f>
        <v>0</v>
      </c>
      <c r="V14" s="88">
        <f>その１１!K14-SUM(その１１!E14:J14)</f>
        <v>0</v>
      </c>
      <c r="X14" s="97">
        <f>その１!T14+その１!U14+その２!T14+その２!U14+その２!V14+その４!T14+その４!U14+その４!V14+その６!T14+その６!U14+その６!V14+その８!T14+その８!U14+その８!V14+その９!T14+その９!U14+T14+U14+V14</f>
        <v>0</v>
      </c>
    </row>
    <row r="15" spans="1:24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150</v>
      </c>
      <c r="P15" s="113"/>
      <c r="Q15" s="54" t="s">
        <v>171</v>
      </c>
      <c r="T15" s="100">
        <f t="shared" si="0"/>
        <v>0</v>
      </c>
      <c r="U15" s="100">
        <f>O15-その１!D15-その１!E15-その１!O15-その２!D15-その４!E15-その６!F15-その８!G15-その９!M15-その９!N15-I15-J15-M15-N15</f>
        <v>0</v>
      </c>
      <c r="V15" s="88">
        <f>その１１!K15-SUM(その１１!E15:J15)</f>
        <v>0</v>
      </c>
      <c r="X15" s="97">
        <f>その１!T15+その１!U15+その２!T15+その２!U15+その２!V15+その４!T15+その４!U15+その４!V15+その６!T15+その６!U15+その６!V15+その８!T15+その８!U15+その８!V15+その９!T15+その９!U15+T15+U15+V15</f>
        <v>0</v>
      </c>
    </row>
    <row r="16" spans="1:24" ht="37.5" customHeight="1" x14ac:dyDescent="0.2">
      <c r="B16" s="54" t="s">
        <v>172</v>
      </c>
      <c r="D16" s="89">
        <v>0</v>
      </c>
      <c r="E16" s="90">
        <v>0</v>
      </c>
      <c r="F16" s="90">
        <v>0</v>
      </c>
      <c r="G16" s="90">
        <v>0</v>
      </c>
      <c r="H16" s="90">
        <v>3038</v>
      </c>
      <c r="I16" s="90">
        <v>0</v>
      </c>
      <c r="J16" s="90">
        <v>41</v>
      </c>
      <c r="K16" s="90">
        <v>41</v>
      </c>
      <c r="L16" s="90">
        <v>0</v>
      </c>
      <c r="M16" s="90">
        <v>58</v>
      </c>
      <c r="N16" s="90">
        <v>0</v>
      </c>
      <c r="O16" s="90">
        <v>52595</v>
      </c>
      <c r="P16" s="113"/>
      <c r="Q16" s="54" t="s">
        <v>172</v>
      </c>
      <c r="T16" s="100">
        <f t="shared" si="0"/>
        <v>0</v>
      </c>
      <c r="U16" s="100">
        <f>O16-その１!D16-その１!E16-その１!O16-その２!D16-その４!E16-その６!F16-その８!G16-その９!M16-その９!N16-I16-J16-M16-N16</f>
        <v>0</v>
      </c>
      <c r="V16" s="88">
        <f>その１１!K16-SUM(その１１!E16:J16)</f>
        <v>0</v>
      </c>
      <c r="X16" s="97">
        <f>その１!T16+その１!U16+その２!T16+その２!U16+その２!V16+その４!T16+その４!U16+その４!V16+その６!T16+その６!U16+その６!V16+その８!T16+その８!U16+その８!V16+その９!T16+その９!U16+T16+U16+V16</f>
        <v>0</v>
      </c>
    </row>
    <row r="17" spans="2:24" ht="37.5" customHeight="1" x14ac:dyDescent="0.2">
      <c r="B17" s="54" t="s">
        <v>173</v>
      </c>
      <c r="D17" s="89">
        <v>0</v>
      </c>
      <c r="E17" s="90">
        <v>0</v>
      </c>
      <c r="F17" s="90">
        <v>17546</v>
      </c>
      <c r="G17" s="90">
        <v>0</v>
      </c>
      <c r="H17" s="90">
        <v>0</v>
      </c>
      <c r="I17" s="90">
        <v>0</v>
      </c>
      <c r="J17" s="90">
        <v>813</v>
      </c>
      <c r="K17" s="90">
        <v>813</v>
      </c>
      <c r="L17" s="90">
        <v>0</v>
      </c>
      <c r="M17" s="90">
        <v>0</v>
      </c>
      <c r="N17" s="90">
        <v>0</v>
      </c>
      <c r="O17" s="90">
        <v>302459</v>
      </c>
      <c r="P17" s="113"/>
      <c r="Q17" s="54" t="s">
        <v>173</v>
      </c>
      <c r="T17" s="100">
        <f t="shared" si="0"/>
        <v>0</v>
      </c>
      <c r="U17" s="100">
        <f>O17-その１!D17-その１!E17-その１!O17-その２!D17-その４!E17-その６!F17-その８!G17-その９!M17-その９!N17-I17-J17-M17-N17</f>
        <v>0</v>
      </c>
      <c r="V17" s="88">
        <f>その１１!K17-SUM(その１１!E17:J17)</f>
        <v>0</v>
      </c>
      <c r="X17" s="97">
        <f>その１!T17+その１!U17+その２!T17+その２!U17+その２!V17+その４!T17+その４!U17+その４!V17+その６!T17+その６!U17+その６!V17+その８!T17+その８!U17+その８!V17+その９!T17+その９!U17+T17+U17+V17</f>
        <v>0</v>
      </c>
    </row>
    <row r="18" spans="2:24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123</v>
      </c>
      <c r="K18" s="90">
        <v>123</v>
      </c>
      <c r="L18" s="90">
        <v>0</v>
      </c>
      <c r="M18" s="90">
        <v>0</v>
      </c>
      <c r="N18" s="90">
        <v>0</v>
      </c>
      <c r="O18" s="90">
        <v>63893</v>
      </c>
      <c r="P18" s="113"/>
      <c r="Q18" s="54" t="s">
        <v>174</v>
      </c>
      <c r="T18" s="100">
        <f t="shared" si="0"/>
        <v>0</v>
      </c>
      <c r="U18" s="100">
        <f>O18-その１!D18-その１!E18-その１!O18-その２!D18-その４!E18-その６!F18-その８!G18-その９!M18-その９!N18-I18-J18-M18-N18</f>
        <v>0</v>
      </c>
      <c r="V18" s="88">
        <f>その１１!K18-SUM(その１１!E18:J18)</f>
        <v>0</v>
      </c>
      <c r="X18" s="97">
        <f>その１!T18+その１!U18+その２!T18+その２!U18+その２!V18+その４!T18+その４!U18+その４!V18+その６!T18+その６!U18+その６!V18+その８!T18+その８!U18+その８!V18+その９!T18+その９!U18+T18+U18+V18</f>
        <v>0</v>
      </c>
    </row>
    <row r="19" spans="2:24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1825</v>
      </c>
      <c r="I19" s="90">
        <v>0</v>
      </c>
      <c r="J19" s="90">
        <v>71</v>
      </c>
      <c r="K19" s="90">
        <v>28</v>
      </c>
      <c r="L19" s="90">
        <v>43</v>
      </c>
      <c r="M19" s="90">
        <v>46</v>
      </c>
      <c r="N19" s="90">
        <v>20</v>
      </c>
      <c r="O19" s="90">
        <v>29484</v>
      </c>
      <c r="P19" s="113"/>
      <c r="Q19" s="54" t="s">
        <v>175</v>
      </c>
      <c r="T19" s="100">
        <f t="shared" si="0"/>
        <v>0</v>
      </c>
      <c r="U19" s="100">
        <f>O19-その１!D19-その１!E19-その１!O19-その２!D19-その４!E19-その６!F19-その８!G19-その９!M19-その９!N19-I19-J19-M19-N19</f>
        <v>0</v>
      </c>
      <c r="V19" s="88">
        <f>その１１!K19-SUM(その１１!E19:J19)</f>
        <v>0</v>
      </c>
      <c r="X19" s="97">
        <f>その１!T19+その１!U19+その２!T19+その２!U19+その２!V19+その４!T19+その４!U19+その４!V19+その６!T19+その６!U19+その６!V19+その８!T19+その８!U19+その８!V19+その９!T19+その９!U19+T19+U19+V19</f>
        <v>0</v>
      </c>
    </row>
    <row r="20" spans="2:24" ht="37.5" customHeight="1" x14ac:dyDescent="0.2">
      <c r="B20" s="54" t="s">
        <v>176</v>
      </c>
      <c r="D20" s="89">
        <v>0</v>
      </c>
      <c r="E20" s="90">
        <v>0</v>
      </c>
      <c r="F20" s="90">
        <v>0</v>
      </c>
      <c r="G20" s="90">
        <v>0</v>
      </c>
      <c r="H20" s="90">
        <v>5603</v>
      </c>
      <c r="I20" s="90">
        <v>0</v>
      </c>
      <c r="J20" s="90">
        <v>370</v>
      </c>
      <c r="K20" s="90">
        <v>370</v>
      </c>
      <c r="L20" s="90">
        <v>0</v>
      </c>
      <c r="M20" s="90">
        <v>111</v>
      </c>
      <c r="N20" s="90">
        <v>995</v>
      </c>
      <c r="O20" s="90">
        <v>103285</v>
      </c>
      <c r="P20" s="113"/>
      <c r="Q20" s="54" t="s">
        <v>176</v>
      </c>
      <c r="T20" s="100">
        <f t="shared" si="0"/>
        <v>0</v>
      </c>
      <c r="U20" s="100">
        <f>O20-その１!D20-その１!E20-その１!O20-その２!D20-その４!E20-その６!F20-その８!G20-その９!M20-その９!N20-I20-J20-M20-N20</f>
        <v>0</v>
      </c>
      <c r="V20" s="88">
        <f>その１１!K20-SUM(その１１!E20:J20)</f>
        <v>0</v>
      </c>
      <c r="X20" s="97">
        <f>その１!T20+その１!U20+その２!T20+その２!U20+その２!V20+その４!T20+その４!U20+その４!V20+その６!T20+その６!U20+その６!V20+その８!T20+その８!U20+その８!V20+その９!T20+その９!U20+T20+U20+V20</f>
        <v>0</v>
      </c>
    </row>
    <row r="21" spans="2:24" ht="37.5" customHeight="1" x14ac:dyDescent="0.2">
      <c r="B21" s="54" t="s">
        <v>177</v>
      </c>
      <c r="D21" s="89">
        <v>0</v>
      </c>
      <c r="E21" s="90">
        <v>0</v>
      </c>
      <c r="F21" s="90">
        <v>80605</v>
      </c>
      <c r="G21" s="90">
        <v>0</v>
      </c>
      <c r="H21" s="90">
        <v>0</v>
      </c>
      <c r="I21" s="90">
        <v>0</v>
      </c>
      <c r="J21" s="90">
        <v>4663</v>
      </c>
      <c r="K21" s="90">
        <v>4663</v>
      </c>
      <c r="L21" s="90">
        <v>0</v>
      </c>
      <c r="M21" s="90">
        <v>3565</v>
      </c>
      <c r="N21" s="90">
        <v>3212</v>
      </c>
      <c r="O21" s="90">
        <v>2518271</v>
      </c>
      <c r="P21" s="113"/>
      <c r="Q21" s="54" t="s">
        <v>177</v>
      </c>
      <c r="T21" s="100">
        <f t="shared" si="0"/>
        <v>0</v>
      </c>
      <c r="U21" s="100">
        <f>O21-その１!D21-その１!E21-その１!O21-その２!D21-その４!E21-その６!F21-その８!G21-その９!M21-その９!N21-I21-J21-M21-N21</f>
        <v>0</v>
      </c>
      <c r="V21" s="88">
        <f>その１１!K21-SUM(その１１!E21:J21)</f>
        <v>0</v>
      </c>
      <c r="X21" s="97">
        <f>その１!T21+その１!U21+その２!T21+その２!U21+その２!V21+その４!T21+その４!U21+その４!V21+その６!T21+その６!U21+その６!V21+その８!T21+その８!U21+その８!V21+その９!T21+その９!U21+T21+U21+V21</f>
        <v>0</v>
      </c>
    </row>
    <row r="22" spans="2:24" ht="37.5" customHeight="1" x14ac:dyDescent="0.2">
      <c r="B22" s="54" t="s">
        <v>178</v>
      </c>
      <c r="D22" s="89">
        <v>0</v>
      </c>
      <c r="E22" s="90">
        <v>0</v>
      </c>
      <c r="F22" s="90">
        <v>0</v>
      </c>
      <c r="G22" s="90">
        <v>0</v>
      </c>
      <c r="H22" s="90">
        <v>121251</v>
      </c>
      <c r="I22" s="90">
        <v>0</v>
      </c>
      <c r="J22" s="90">
        <v>3810</v>
      </c>
      <c r="K22" s="90">
        <v>3810</v>
      </c>
      <c r="L22" s="90">
        <v>0</v>
      </c>
      <c r="M22" s="90">
        <v>2929</v>
      </c>
      <c r="N22" s="90">
        <v>690</v>
      </c>
      <c r="O22" s="90">
        <v>1874586</v>
      </c>
      <c r="P22" s="113"/>
      <c r="Q22" s="54" t="s">
        <v>178</v>
      </c>
      <c r="T22" s="100">
        <f t="shared" si="0"/>
        <v>0</v>
      </c>
      <c r="U22" s="100">
        <f>O22-その１!D22-その１!E22-その１!O22-その２!D22-その４!E22-その６!F22-その８!G22-その９!M22-その９!N22-I22-J22-M22-N22</f>
        <v>0</v>
      </c>
      <c r="V22" s="88">
        <f>その１１!K22-SUM(その１１!E22:J22)</f>
        <v>0</v>
      </c>
      <c r="X22" s="97">
        <f>その１!T22+その１!U22+その２!T22+その２!U22+その２!V22+その４!T22+その４!U22+その４!V22+その６!T22+その６!U22+その６!V22+その８!T22+その８!U22+その８!V22+その９!T22+その９!U22+T22+U22+V22</f>
        <v>0</v>
      </c>
    </row>
    <row r="23" spans="2:24" ht="37.5" customHeight="1" x14ac:dyDescent="0.2">
      <c r="B23" s="54" t="s">
        <v>179</v>
      </c>
      <c r="D23" s="89">
        <v>0</v>
      </c>
      <c r="E23" s="90">
        <v>0</v>
      </c>
      <c r="F23" s="90">
        <v>0</v>
      </c>
      <c r="G23" s="90">
        <v>0</v>
      </c>
      <c r="H23" s="90">
        <v>15167</v>
      </c>
      <c r="I23" s="90">
        <v>0</v>
      </c>
      <c r="J23" s="90">
        <v>490</v>
      </c>
      <c r="K23" s="90">
        <v>490</v>
      </c>
      <c r="L23" s="90">
        <v>0</v>
      </c>
      <c r="M23" s="90">
        <v>305</v>
      </c>
      <c r="N23" s="90">
        <v>1364</v>
      </c>
      <c r="O23" s="90">
        <v>227042</v>
      </c>
      <c r="P23" s="113"/>
      <c r="Q23" s="54" t="s">
        <v>179</v>
      </c>
      <c r="T23" s="100">
        <f t="shared" si="0"/>
        <v>0</v>
      </c>
      <c r="U23" s="100">
        <f>O23-その１!D23-その１!E23-その１!O23-その２!D23-その４!E23-その６!F23-その８!G23-その９!M23-その９!N23-I23-J23-M23-N23</f>
        <v>0</v>
      </c>
      <c r="V23" s="88">
        <f>その１１!K23-SUM(その１１!E23:J23)</f>
        <v>0</v>
      </c>
      <c r="X23" s="97">
        <f>その１!T23+その１!U23+その２!T23+その２!U23+その２!V23+その４!T23+その４!U23+その４!V23+その６!T23+その６!U23+その６!V23+その８!T23+その８!U23+その８!V23+その９!T23+その９!U23+T23+U23+V23</f>
        <v>0</v>
      </c>
    </row>
    <row r="24" spans="2:24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1064</v>
      </c>
      <c r="I24" s="90">
        <v>0</v>
      </c>
      <c r="J24" s="90">
        <v>15</v>
      </c>
      <c r="K24" s="90">
        <v>15</v>
      </c>
      <c r="L24" s="90">
        <v>0</v>
      </c>
      <c r="M24" s="90">
        <v>30</v>
      </c>
      <c r="N24" s="90">
        <v>64</v>
      </c>
      <c r="O24" s="90">
        <v>18083</v>
      </c>
      <c r="P24" s="113"/>
      <c r="Q24" s="54" t="s">
        <v>180</v>
      </c>
      <c r="T24" s="100">
        <f t="shared" si="0"/>
        <v>0</v>
      </c>
      <c r="U24" s="100">
        <f>O24-その１!D24-その１!E24-その１!O24-その２!D24-その４!E24-その６!F24-その８!G24-その９!M24-その９!N24-I24-J24-M24-N24</f>
        <v>0</v>
      </c>
      <c r="V24" s="88">
        <f>その１１!K24-SUM(その１１!E24:J24)</f>
        <v>0</v>
      </c>
      <c r="X24" s="97">
        <f>その１!T24+その１!U24+その２!T24+その２!U24+その２!V24+その４!T24+その４!U24+その４!V24+その６!T24+その６!U24+その６!V24+その８!T24+その８!U24+その８!V24+その９!T24+その９!U24+T24+U24+V24</f>
        <v>0</v>
      </c>
    </row>
    <row r="25" spans="2:24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7</v>
      </c>
      <c r="K25" s="90">
        <v>7</v>
      </c>
      <c r="L25" s="90">
        <v>0</v>
      </c>
      <c r="M25" s="90">
        <v>0</v>
      </c>
      <c r="N25" s="90">
        <v>180</v>
      </c>
      <c r="O25" s="90">
        <v>210156</v>
      </c>
      <c r="P25" s="113"/>
      <c r="Q25" s="54" t="s">
        <v>181</v>
      </c>
      <c r="T25" s="100">
        <f t="shared" si="0"/>
        <v>0</v>
      </c>
      <c r="U25" s="100">
        <f>O25-その１!D25-その１!E25-その１!O25-その２!D25-その４!E25-その６!F25-その８!G25-その９!M25-その９!N25-I25-J25-M25-N25</f>
        <v>0</v>
      </c>
      <c r="V25" s="88">
        <f>その１１!K25-SUM(その１１!E25:J25)</f>
        <v>0</v>
      </c>
      <c r="X25" s="97">
        <f>その１!T25+その１!U25+その２!T25+その２!U25+その２!V25+その４!T25+その４!U25+その４!V25+その６!T25+その６!U25+その６!V25+その８!T25+その８!U25+その８!V25+その９!T25+その９!U25+T25+U25+V25</f>
        <v>0</v>
      </c>
    </row>
    <row r="26" spans="2:24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2941</v>
      </c>
      <c r="O26" s="90">
        <v>21350</v>
      </c>
      <c r="P26" s="113"/>
      <c r="Q26" s="54" t="s">
        <v>182</v>
      </c>
      <c r="T26" s="100">
        <f t="shared" si="0"/>
        <v>0</v>
      </c>
      <c r="U26" s="100">
        <f>O26-その１!D26-その１!E26-その１!O26-その２!D26-その４!E26-その６!F26-その８!G26-その９!M26-その９!N26-I26-J26-M26-N26</f>
        <v>0</v>
      </c>
      <c r="V26" s="88">
        <f>その１１!K26-SUM(その１１!E26:J26)</f>
        <v>0</v>
      </c>
      <c r="X26" s="97">
        <f>その１!T26+その１!U26+その２!T26+その２!U26+その２!V26+その４!T26+その４!U26+その４!V26+その６!T26+その６!U26+その６!V26+その８!T26+その８!U26+その８!V26+その９!T26+その９!U26+T26+U26+V26</f>
        <v>0</v>
      </c>
    </row>
    <row r="27" spans="2:24" ht="37.5" customHeight="1" x14ac:dyDescent="0.2">
      <c r="B27" s="54" t="s">
        <v>183</v>
      </c>
      <c r="D27" s="89">
        <v>0</v>
      </c>
      <c r="E27" s="90">
        <v>0</v>
      </c>
      <c r="F27" s="90">
        <v>94352</v>
      </c>
      <c r="G27" s="90">
        <v>0</v>
      </c>
      <c r="H27" s="90">
        <v>0</v>
      </c>
      <c r="I27" s="90">
        <v>0</v>
      </c>
      <c r="J27" s="90">
        <v>5693</v>
      </c>
      <c r="K27" s="90">
        <v>5596</v>
      </c>
      <c r="L27" s="90">
        <v>97</v>
      </c>
      <c r="M27" s="90">
        <v>1789</v>
      </c>
      <c r="N27" s="90">
        <v>12847</v>
      </c>
      <c r="O27" s="90">
        <v>3174736</v>
      </c>
      <c r="P27" s="113"/>
      <c r="Q27" s="54" t="s">
        <v>183</v>
      </c>
      <c r="T27" s="100">
        <f t="shared" si="0"/>
        <v>0</v>
      </c>
      <c r="U27" s="100">
        <f>O27-その１!D27-その１!E27-その１!O27-その２!D27-その４!E27-その６!F27-その８!G27-その９!M27-その９!N27-I27-J27-M27-N27</f>
        <v>0</v>
      </c>
      <c r="V27" s="88">
        <f>その１１!K27-SUM(その１１!E27:J27)</f>
        <v>0</v>
      </c>
      <c r="X27" s="97">
        <f>その１!T27+その１!U27+その２!T27+その２!U27+その２!V27+その４!T27+その４!U27+その４!V27+その６!T27+その６!U27+その６!V27+その８!T27+その８!U27+その８!V27+その９!T27+その９!U27+T27+U27+V27</f>
        <v>0</v>
      </c>
    </row>
    <row r="28" spans="2:24" ht="37.5" customHeight="1" x14ac:dyDescent="0.2">
      <c r="B28" s="54" t="s">
        <v>184</v>
      </c>
      <c r="D28" s="89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204</v>
      </c>
      <c r="K28" s="90">
        <v>204</v>
      </c>
      <c r="L28" s="90">
        <v>0</v>
      </c>
      <c r="M28" s="90">
        <v>178</v>
      </c>
      <c r="N28" s="90">
        <v>322</v>
      </c>
      <c r="O28" s="90">
        <v>145494</v>
      </c>
      <c r="P28" s="113"/>
      <c r="Q28" s="54" t="s">
        <v>184</v>
      </c>
      <c r="T28" s="100">
        <f t="shared" si="0"/>
        <v>0</v>
      </c>
      <c r="U28" s="100">
        <f>O28-その１!D28-その１!E28-その１!O28-その２!D28-その４!E28-その６!F28-その８!G28-その９!M28-その９!N28-I28-J28-M28-N28</f>
        <v>0</v>
      </c>
      <c r="V28" s="88">
        <f>その１１!K28-SUM(その１１!E28:J28)</f>
        <v>0</v>
      </c>
      <c r="X28" s="97">
        <f>その１!T28+その１!U28+その２!T28+その２!U28+その２!V28+その４!T28+その４!U28+その４!V28+その６!T28+その６!U28+その６!V28+その８!T28+その８!U28+その８!V28+その９!T28+その９!U28+T28+U28+V28</f>
        <v>0</v>
      </c>
    </row>
    <row r="29" spans="2:24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0</v>
      </c>
      <c r="H29" s="90">
        <v>1014</v>
      </c>
      <c r="I29" s="90">
        <v>0</v>
      </c>
      <c r="J29" s="90">
        <v>16</v>
      </c>
      <c r="K29" s="90">
        <v>16</v>
      </c>
      <c r="L29" s="90">
        <v>0</v>
      </c>
      <c r="M29" s="90">
        <v>32</v>
      </c>
      <c r="N29" s="90">
        <v>532</v>
      </c>
      <c r="O29" s="90">
        <v>20290</v>
      </c>
      <c r="P29" s="113"/>
      <c r="Q29" s="54" t="s">
        <v>185</v>
      </c>
      <c r="T29" s="100">
        <f t="shared" si="0"/>
        <v>0</v>
      </c>
      <c r="U29" s="100">
        <f>O29-その１!D29-その１!E29-その１!O29-その２!D29-その４!E29-その６!F29-その８!G29-その９!M29-その９!N29-I29-J29-M29-N29</f>
        <v>0</v>
      </c>
      <c r="V29" s="88">
        <f>その１１!K29-SUM(その１１!E29:J29)</f>
        <v>0</v>
      </c>
      <c r="X29" s="97">
        <f>その１!T29+その１!U29+その２!T29+その２!U29+その２!V29+その４!T29+その４!U29+その４!V29+その６!T29+その６!U29+その６!V29+その８!T29+その８!U29+その８!V29+その９!T29+その９!U29+T29+U29+V29</f>
        <v>0</v>
      </c>
    </row>
    <row r="30" spans="2:24" ht="37.5" customHeight="1" x14ac:dyDescent="0.2">
      <c r="B30" s="92" t="s">
        <v>186</v>
      </c>
      <c r="D30" s="89">
        <v>0</v>
      </c>
      <c r="E30" s="90">
        <v>0</v>
      </c>
      <c r="F30" s="90">
        <v>0</v>
      </c>
      <c r="G30" s="90">
        <v>0</v>
      </c>
      <c r="H30" s="90">
        <v>122048</v>
      </c>
      <c r="I30" s="90">
        <v>0</v>
      </c>
      <c r="J30" s="90">
        <v>5708</v>
      </c>
      <c r="K30" s="90">
        <v>3659</v>
      </c>
      <c r="L30" s="90">
        <v>2049</v>
      </c>
      <c r="M30" s="90">
        <v>3022</v>
      </c>
      <c r="N30" s="90">
        <v>1812</v>
      </c>
      <c r="O30" s="90">
        <v>1992745</v>
      </c>
      <c r="P30" s="113"/>
      <c r="Q30" s="92" t="s">
        <v>186</v>
      </c>
      <c r="T30" s="100">
        <f t="shared" si="0"/>
        <v>0</v>
      </c>
      <c r="U30" s="100">
        <f>O30-その１!D30-その１!E30-その１!O30-その２!D30-その４!E30-その６!F30-その８!G30-その９!M30-その９!N30-I30-J30-M30-N30</f>
        <v>0</v>
      </c>
      <c r="V30" s="88">
        <f>その１１!K30-SUM(その１１!E30:J30)</f>
        <v>0</v>
      </c>
      <c r="X30" s="97">
        <f>その１!T30+その１!U30+その２!T30+その２!U30+その２!V30+その４!T30+その４!U30+その４!V30+その６!T30+その６!U30+その６!V30+その８!T30+その８!U30+その８!V30+その９!T30+その９!U30+T30+U30+V30</f>
        <v>0</v>
      </c>
    </row>
    <row r="31" spans="2:24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107</v>
      </c>
      <c r="K31" s="90">
        <v>0</v>
      </c>
      <c r="L31" s="90">
        <v>107</v>
      </c>
      <c r="M31" s="90">
        <v>40</v>
      </c>
      <c r="N31" s="90">
        <v>1954</v>
      </c>
      <c r="O31" s="90">
        <v>22033</v>
      </c>
      <c r="P31" s="113"/>
      <c r="Q31" s="93" t="s">
        <v>187</v>
      </c>
      <c r="T31" s="100">
        <f t="shared" si="0"/>
        <v>0</v>
      </c>
      <c r="U31" s="100">
        <f>O31-その１!D31-その１!E31-その１!O31-その２!D31-その４!E31-その６!F31-その８!G31-その９!M31-その９!N31-I31-J31-M31-N31</f>
        <v>0</v>
      </c>
      <c r="V31" s="88">
        <f>その１１!K31-SUM(その１１!E31:J31)</f>
        <v>0</v>
      </c>
      <c r="X31" s="97">
        <f>その１!T31+その１!U31+その２!T31+その２!U31+その２!V31+その４!T31+その４!U31+その４!V31+その６!T31+その６!U31+その６!V31+その８!T31+その８!U31+その８!V31+その９!T31+その９!U31+T31+U31+V31</f>
        <v>0</v>
      </c>
    </row>
    <row r="32" spans="2:24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584</v>
      </c>
      <c r="P32" s="113"/>
      <c r="Q32" s="93" t="s">
        <v>188</v>
      </c>
      <c r="T32" s="100">
        <f t="shared" si="0"/>
        <v>0</v>
      </c>
      <c r="U32" s="100">
        <f>O32-その１!D32-その１!E32-その１!O32-その２!D32-その４!E32-その６!F32-その８!G32-その９!M32-その９!N32-I32-J32-M32-N32</f>
        <v>0</v>
      </c>
      <c r="V32" s="88">
        <f>その１１!K32-SUM(その１１!E32:J32)</f>
        <v>0</v>
      </c>
      <c r="X32" s="97">
        <f>その１!T32+その１!U32+その２!T32+その２!U32+その２!V32+その４!T32+その４!U32+その４!V32+その６!T32+その６!U32+その６!V32+その８!T32+その８!U32+その８!V32+その９!T32+その９!U32+T32+U32+V32</f>
        <v>0</v>
      </c>
    </row>
    <row r="33" spans="1:24" ht="52.5" customHeight="1" x14ac:dyDescent="0.2">
      <c r="B33" s="55" t="s">
        <v>189</v>
      </c>
      <c r="D33" s="89">
        <v>0</v>
      </c>
      <c r="E33" s="90">
        <v>147277</v>
      </c>
      <c r="F33" s="90">
        <v>2555605</v>
      </c>
      <c r="G33" s="90">
        <v>64716</v>
      </c>
      <c r="H33" s="90">
        <v>276935</v>
      </c>
      <c r="I33" s="90">
        <v>0</v>
      </c>
      <c r="J33" s="90">
        <v>22213</v>
      </c>
      <c r="K33" s="90">
        <v>19917</v>
      </c>
      <c r="L33" s="90">
        <v>2296</v>
      </c>
      <c r="M33" s="90">
        <v>12240</v>
      </c>
      <c r="N33" s="90">
        <v>27183</v>
      </c>
      <c r="O33" s="91">
        <v>13445083</v>
      </c>
      <c r="P33" s="113"/>
      <c r="Q33" s="55" t="s">
        <v>189</v>
      </c>
      <c r="T33" s="100">
        <f t="shared" si="0"/>
        <v>0</v>
      </c>
      <c r="U33" s="100">
        <f>O33-その１!D33-その１!E33-その１!O33-その２!D33-その４!E33-その６!F33-その８!G33-その９!M33-その９!N33-I33-J33-M33-N33</f>
        <v>0</v>
      </c>
      <c r="V33" s="88">
        <f>その１１!K33-SUM(その１１!E33:J33)</f>
        <v>0</v>
      </c>
      <c r="X33" s="97">
        <f>その１!T33+その１!U33+その２!T33+その２!U33+その２!V33+その４!T33+その４!U33+その４!V33+その６!T33+その６!U33+その６!V33+その８!T33+その８!U33+その８!V33+その９!T33+その９!U33+T33+U33+V33</f>
        <v>0</v>
      </c>
    </row>
    <row r="34" spans="1:24" ht="25.5" customHeight="1" thickBot="1" x14ac:dyDescent="0.25">
      <c r="A34" s="80"/>
      <c r="B34" s="94"/>
      <c r="C34" s="81"/>
      <c r="D34" s="114"/>
      <c r="E34" s="107"/>
      <c r="F34" s="107"/>
      <c r="G34" s="107"/>
      <c r="H34" s="115"/>
      <c r="I34" s="114"/>
      <c r="J34" s="107"/>
      <c r="K34" s="107"/>
      <c r="L34" s="107"/>
      <c r="M34" s="107"/>
      <c r="N34" s="107"/>
      <c r="O34" s="107"/>
      <c r="P34" s="116"/>
      <c r="Q34" s="94"/>
      <c r="R34" s="80"/>
    </row>
  </sheetData>
  <mergeCells count="2">
    <mergeCell ref="D8:G8"/>
    <mergeCell ref="D7:G7"/>
  </mergeCells>
  <phoneticPr fontId="5"/>
  <pageMargins left="0.70866141732283472" right="0.70866141732283472" top="0.74803149606299213" bottom="0.74803149606299213" header="0.31496062992125984" footer="0.31496062992125984"/>
  <pageSetup paperSize="9" scale="77" fitToWidth="0" orientation="portrait" r:id="rId1"/>
  <colBreaks count="1" manualBreakCount="1">
    <brk id="9" max="3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14" width="15.26953125" style="102" customWidth="1"/>
    <col min="15" max="18" width="15.26953125" style="103" customWidth="1"/>
    <col min="19" max="19" width="1.7265625" style="104" customWidth="1"/>
    <col min="20" max="20" width="13.36328125" style="104" customWidth="1"/>
    <col min="21" max="21" width="1.7265625" style="104" customWidth="1"/>
    <col min="22" max="16384" width="9" style="100"/>
  </cols>
  <sheetData>
    <row r="1" spans="1:21" ht="14" x14ac:dyDescent="0.2">
      <c r="B1" s="77" t="s">
        <v>39</v>
      </c>
    </row>
    <row r="4" spans="1:21" ht="23.5" x14ac:dyDescent="0.35">
      <c r="A4" s="78"/>
      <c r="B4" s="79" t="s">
        <v>191</v>
      </c>
      <c r="C4" s="7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4"/>
      <c r="P4" s="44"/>
      <c r="Q4" s="44"/>
      <c r="R4" s="44"/>
      <c r="S4" s="45"/>
      <c r="T4" s="45"/>
      <c r="U4" s="45"/>
    </row>
    <row r="5" spans="1:21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5"/>
      <c r="P5" s="45"/>
      <c r="Q5" s="45"/>
      <c r="R5" s="45"/>
      <c r="S5" s="45"/>
      <c r="T5" s="45"/>
      <c r="U5" s="45"/>
    </row>
    <row r="6" spans="1:21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P6" s="106"/>
      <c r="Q6" s="106"/>
      <c r="R6" s="106"/>
    </row>
    <row r="7" spans="1:21" x14ac:dyDescent="0.2">
      <c r="A7" s="3"/>
      <c r="B7" s="13"/>
      <c r="C7" s="13"/>
      <c r="D7" s="21"/>
      <c r="E7" s="65" t="s">
        <v>138</v>
      </c>
      <c r="F7" s="66"/>
      <c r="G7" s="66"/>
      <c r="H7" s="74"/>
      <c r="I7" s="66" t="s">
        <v>138</v>
      </c>
      <c r="J7" s="66"/>
      <c r="K7" s="74"/>
      <c r="L7" s="42"/>
      <c r="M7" s="42"/>
      <c r="N7" s="42"/>
      <c r="O7" s="56"/>
      <c r="P7" s="8"/>
      <c r="Q7" s="8"/>
      <c r="R7" s="8"/>
      <c r="S7" s="45"/>
      <c r="T7" s="13"/>
      <c r="U7" s="45"/>
    </row>
    <row r="8" spans="1:21" x14ac:dyDescent="0.2">
      <c r="A8" s="3"/>
      <c r="B8" s="13"/>
      <c r="C8" s="13"/>
      <c r="D8" s="17" t="s">
        <v>41</v>
      </c>
      <c r="E8" s="5" t="s">
        <v>28</v>
      </c>
      <c r="F8" s="6"/>
      <c r="G8" s="19" t="s">
        <v>116</v>
      </c>
      <c r="H8" s="6"/>
      <c r="I8" s="75" t="s">
        <v>117</v>
      </c>
      <c r="J8" s="76"/>
      <c r="K8" s="43"/>
      <c r="L8" s="41"/>
      <c r="M8" s="41"/>
      <c r="N8" s="41"/>
      <c r="O8" s="57"/>
      <c r="P8" s="41"/>
      <c r="Q8" s="41"/>
      <c r="R8" s="41"/>
      <c r="S8" s="45"/>
      <c r="T8" s="13"/>
      <c r="U8" s="45"/>
    </row>
    <row r="9" spans="1:21" x14ac:dyDescent="0.2">
      <c r="A9" s="3"/>
      <c r="B9" s="10" t="s">
        <v>40</v>
      </c>
      <c r="C9" s="8"/>
      <c r="D9" s="17" t="s">
        <v>66</v>
      </c>
      <c r="E9" s="7"/>
      <c r="F9" s="7"/>
      <c r="G9" s="17"/>
      <c r="H9" s="7"/>
      <c r="I9" s="17"/>
      <c r="J9" s="7"/>
      <c r="K9" s="17" t="s">
        <v>134</v>
      </c>
      <c r="L9" s="8"/>
      <c r="M9" s="8"/>
      <c r="N9" s="8"/>
      <c r="O9" s="7"/>
      <c r="P9" s="8"/>
      <c r="Q9" s="8"/>
      <c r="R9" s="8"/>
      <c r="S9" s="45"/>
      <c r="T9" s="10"/>
      <c r="U9" s="45"/>
    </row>
    <row r="10" spans="1:21" s="101" customFormat="1" x14ac:dyDescent="0.2">
      <c r="A10" s="4"/>
      <c r="B10" s="13"/>
      <c r="C10" s="13"/>
      <c r="D10" s="17"/>
      <c r="E10" s="7" t="s">
        <v>36</v>
      </c>
      <c r="F10" s="7" t="s">
        <v>37</v>
      </c>
      <c r="G10" s="17" t="s">
        <v>36</v>
      </c>
      <c r="H10" s="7" t="s">
        <v>37</v>
      </c>
      <c r="I10" s="17" t="s">
        <v>36</v>
      </c>
      <c r="J10" s="7" t="s">
        <v>37</v>
      </c>
      <c r="K10" s="17"/>
      <c r="L10" s="8"/>
      <c r="M10" s="8"/>
      <c r="N10" s="8"/>
      <c r="O10" s="7"/>
      <c r="P10" s="8"/>
      <c r="Q10" s="8"/>
      <c r="R10" s="8"/>
      <c r="S10" s="13"/>
      <c r="T10" s="13"/>
      <c r="U10" s="13"/>
    </row>
    <row r="11" spans="1:21" ht="13.5" thickBot="1" x14ac:dyDescent="0.25">
      <c r="A11" s="2"/>
      <c r="B11" s="15"/>
      <c r="C11" s="15"/>
      <c r="D11" s="18"/>
      <c r="E11" s="9"/>
      <c r="F11" s="9"/>
      <c r="G11" s="18"/>
      <c r="H11" s="9"/>
      <c r="I11" s="18"/>
      <c r="J11" s="9"/>
      <c r="K11" s="18"/>
      <c r="L11" s="2"/>
      <c r="M11" s="2"/>
      <c r="N11" s="2"/>
      <c r="O11" s="9"/>
      <c r="P11" s="45"/>
      <c r="Q11" s="45"/>
      <c r="R11" s="45"/>
      <c r="S11" s="45"/>
      <c r="T11" s="13"/>
      <c r="U11" s="45"/>
    </row>
    <row r="12" spans="1:21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82"/>
    </row>
    <row r="13" spans="1:21" ht="37.5" customHeight="1" x14ac:dyDescent="0.2">
      <c r="B13" s="54" t="s">
        <v>169</v>
      </c>
      <c r="D13" s="89">
        <v>300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/>
      <c r="M13" s="90"/>
      <c r="N13" s="90"/>
      <c r="O13" s="91"/>
      <c r="P13" s="100"/>
      <c r="Q13" s="100"/>
      <c r="R13" s="100"/>
      <c r="S13" s="100">
        <f>K13-SUM(L13:M13)</f>
        <v>0</v>
      </c>
      <c r="T13" s="100"/>
      <c r="U13" s="100"/>
    </row>
    <row r="14" spans="1:21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/>
      <c r="M14" s="90"/>
      <c r="N14" s="90"/>
      <c r="O14" s="91"/>
      <c r="P14" s="100"/>
      <c r="Q14" s="100"/>
      <c r="R14" s="100"/>
      <c r="S14" s="100">
        <f t="shared" ref="S14:S33" si="0">K14-SUM(L14:M14)</f>
        <v>0</v>
      </c>
      <c r="T14" s="100"/>
      <c r="U14" s="100"/>
    </row>
    <row r="15" spans="1:21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/>
      <c r="M15" s="90"/>
      <c r="N15" s="90"/>
      <c r="O15" s="91"/>
      <c r="P15" s="100"/>
      <c r="Q15" s="100"/>
      <c r="R15" s="100"/>
      <c r="S15" s="100">
        <f t="shared" si="0"/>
        <v>0</v>
      </c>
      <c r="T15" s="100"/>
      <c r="U15" s="100"/>
    </row>
    <row r="16" spans="1:21" ht="37.5" customHeight="1" x14ac:dyDescent="0.2">
      <c r="B16" s="54" t="s">
        <v>172</v>
      </c>
      <c r="D16" s="89">
        <v>1035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/>
      <c r="M16" s="90"/>
      <c r="N16" s="90"/>
      <c r="O16" s="91"/>
      <c r="P16" s="100"/>
      <c r="Q16" s="100"/>
      <c r="R16" s="100"/>
      <c r="S16" s="100">
        <f t="shared" si="0"/>
        <v>0</v>
      </c>
      <c r="T16" s="100"/>
      <c r="U16" s="100"/>
    </row>
    <row r="17" spans="2:21" ht="37.5" customHeight="1" x14ac:dyDescent="0.2">
      <c r="B17" s="54" t="s">
        <v>173</v>
      </c>
      <c r="D17" s="89">
        <v>3366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/>
      <c r="M17" s="90"/>
      <c r="N17" s="90"/>
      <c r="O17" s="91"/>
      <c r="P17" s="100"/>
      <c r="Q17" s="100"/>
      <c r="R17" s="100"/>
      <c r="S17" s="100">
        <f t="shared" si="0"/>
        <v>0</v>
      </c>
      <c r="T17" s="100"/>
      <c r="U17" s="100"/>
    </row>
    <row r="18" spans="2:21" ht="37.5" customHeight="1" x14ac:dyDescent="0.2">
      <c r="B18" s="54" t="s">
        <v>174</v>
      </c>
      <c r="D18" s="89">
        <v>560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/>
      <c r="M18" s="90"/>
      <c r="N18" s="90"/>
      <c r="O18" s="91"/>
      <c r="P18" s="100"/>
      <c r="Q18" s="100"/>
      <c r="R18" s="100"/>
      <c r="S18" s="100">
        <f t="shared" si="0"/>
        <v>0</v>
      </c>
      <c r="T18" s="100"/>
      <c r="U18" s="100"/>
    </row>
    <row r="19" spans="2:21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/>
      <c r="M19" s="90"/>
      <c r="N19" s="90"/>
      <c r="O19" s="91"/>
      <c r="P19" s="100"/>
      <c r="Q19" s="100"/>
      <c r="R19" s="100"/>
      <c r="S19" s="100">
        <f t="shared" si="0"/>
        <v>0</v>
      </c>
      <c r="T19" s="100"/>
      <c r="U19" s="100"/>
    </row>
    <row r="20" spans="2:21" ht="37.5" customHeight="1" x14ac:dyDescent="0.2">
      <c r="B20" s="54" t="s">
        <v>176</v>
      </c>
      <c r="D20" s="89">
        <v>141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/>
      <c r="M20" s="90"/>
      <c r="N20" s="90"/>
      <c r="O20" s="91"/>
      <c r="P20" s="100"/>
      <c r="Q20" s="100"/>
      <c r="R20" s="100"/>
      <c r="S20" s="100">
        <f t="shared" si="0"/>
        <v>0</v>
      </c>
      <c r="T20" s="100"/>
      <c r="U20" s="100"/>
    </row>
    <row r="21" spans="2:21" ht="37.5" customHeight="1" x14ac:dyDescent="0.2">
      <c r="B21" s="54" t="s">
        <v>177</v>
      </c>
      <c r="D21" s="89">
        <v>43355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/>
      <c r="M21" s="90"/>
      <c r="N21" s="90"/>
      <c r="O21" s="91"/>
      <c r="P21" s="100"/>
      <c r="Q21" s="100"/>
      <c r="R21" s="100"/>
      <c r="S21" s="100">
        <f t="shared" si="0"/>
        <v>0</v>
      </c>
      <c r="T21" s="100"/>
      <c r="U21" s="100"/>
    </row>
    <row r="22" spans="2:21" ht="37.5" customHeight="1" x14ac:dyDescent="0.2">
      <c r="B22" s="54" t="s">
        <v>178</v>
      </c>
      <c r="D22" s="89">
        <v>31265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/>
      <c r="M22" s="90"/>
      <c r="N22" s="90"/>
      <c r="O22" s="91"/>
      <c r="P22" s="100"/>
      <c r="Q22" s="100"/>
      <c r="R22" s="100"/>
      <c r="S22" s="100">
        <f t="shared" si="0"/>
        <v>0</v>
      </c>
      <c r="T22" s="100"/>
      <c r="U22" s="100"/>
    </row>
    <row r="23" spans="2:21" ht="37.5" customHeight="1" x14ac:dyDescent="0.2">
      <c r="B23" s="54" t="s">
        <v>179</v>
      </c>
      <c r="D23" s="89">
        <v>1480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/>
      <c r="M23" s="90"/>
      <c r="N23" s="90"/>
      <c r="O23" s="91"/>
      <c r="P23" s="100"/>
      <c r="Q23" s="100"/>
      <c r="R23" s="100"/>
      <c r="S23" s="100">
        <f t="shared" si="0"/>
        <v>0</v>
      </c>
      <c r="T23" s="100"/>
      <c r="U23" s="100"/>
    </row>
    <row r="24" spans="2:21" ht="37.5" customHeight="1" x14ac:dyDescent="0.2">
      <c r="B24" s="54" t="s">
        <v>180</v>
      </c>
      <c r="D24" s="89">
        <v>120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/>
      <c r="M24" s="90"/>
      <c r="N24" s="90"/>
      <c r="O24" s="91"/>
      <c r="P24" s="100"/>
      <c r="Q24" s="100"/>
      <c r="R24" s="100"/>
      <c r="S24" s="100">
        <f t="shared" si="0"/>
        <v>0</v>
      </c>
      <c r="T24" s="100"/>
      <c r="U24" s="100"/>
    </row>
    <row r="25" spans="2:21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/>
      <c r="M25" s="90"/>
      <c r="N25" s="90"/>
      <c r="O25" s="91"/>
      <c r="P25" s="100"/>
      <c r="Q25" s="100"/>
      <c r="R25" s="100"/>
      <c r="S25" s="100">
        <f t="shared" si="0"/>
        <v>0</v>
      </c>
      <c r="T25" s="100"/>
      <c r="U25" s="100"/>
    </row>
    <row r="26" spans="2:21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/>
      <c r="M26" s="90"/>
      <c r="N26" s="90"/>
      <c r="O26" s="91"/>
      <c r="P26" s="100"/>
      <c r="Q26" s="100"/>
      <c r="R26" s="100"/>
      <c r="S26" s="100">
        <f t="shared" si="0"/>
        <v>0</v>
      </c>
      <c r="T26" s="100"/>
      <c r="U26" s="100"/>
    </row>
    <row r="27" spans="2:21" ht="37.5" customHeight="1" x14ac:dyDescent="0.2">
      <c r="B27" s="54" t="s">
        <v>183</v>
      </c>
      <c r="D27" s="89">
        <v>51885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/>
      <c r="M27" s="90"/>
      <c r="N27" s="90"/>
      <c r="O27" s="91"/>
      <c r="P27" s="100"/>
      <c r="Q27" s="100"/>
      <c r="R27" s="100"/>
      <c r="S27" s="100">
        <f t="shared" si="0"/>
        <v>0</v>
      </c>
      <c r="T27" s="100"/>
      <c r="U27" s="100"/>
    </row>
    <row r="28" spans="2:21" ht="37.5" customHeight="1" x14ac:dyDescent="0.2">
      <c r="B28" s="54" t="s">
        <v>184</v>
      </c>
      <c r="D28" s="89">
        <v>2320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/>
      <c r="M28" s="90"/>
      <c r="N28" s="90"/>
      <c r="O28" s="91"/>
      <c r="P28" s="100"/>
      <c r="Q28" s="100"/>
      <c r="R28" s="100"/>
      <c r="S28" s="100">
        <f t="shared" si="0"/>
        <v>0</v>
      </c>
      <c r="T28" s="100"/>
      <c r="U28" s="100"/>
    </row>
    <row r="29" spans="2:21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/>
      <c r="M29" s="90"/>
      <c r="N29" s="90"/>
      <c r="O29" s="91"/>
      <c r="P29" s="100"/>
      <c r="Q29" s="100"/>
      <c r="R29" s="100"/>
      <c r="S29" s="100">
        <f t="shared" si="0"/>
        <v>0</v>
      </c>
      <c r="T29" s="100"/>
      <c r="U29" s="100"/>
    </row>
    <row r="30" spans="2:21" ht="37.5" customHeight="1" x14ac:dyDescent="0.2">
      <c r="B30" s="92" t="s">
        <v>186</v>
      </c>
      <c r="D30" s="89">
        <v>31155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/>
      <c r="M30" s="90"/>
      <c r="N30" s="90"/>
      <c r="O30" s="91"/>
      <c r="P30" s="100"/>
      <c r="Q30" s="100"/>
      <c r="R30" s="100"/>
      <c r="S30" s="100">
        <f t="shared" si="0"/>
        <v>0</v>
      </c>
      <c r="T30" s="100"/>
      <c r="U30" s="100"/>
    </row>
    <row r="31" spans="2:21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/>
      <c r="M31" s="90"/>
      <c r="N31" s="90"/>
      <c r="O31" s="91"/>
      <c r="P31" s="100"/>
      <c r="Q31" s="100"/>
      <c r="R31" s="100"/>
      <c r="S31" s="100">
        <f t="shared" si="0"/>
        <v>0</v>
      </c>
      <c r="T31" s="100"/>
      <c r="U31" s="100"/>
    </row>
    <row r="32" spans="2:21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/>
      <c r="M32" s="90"/>
      <c r="N32" s="90"/>
      <c r="O32" s="91"/>
      <c r="P32" s="100"/>
      <c r="Q32" s="100"/>
      <c r="R32" s="100"/>
      <c r="S32" s="100">
        <f>K32-SUM(L32:M32)</f>
        <v>0</v>
      </c>
      <c r="T32" s="100"/>
      <c r="U32" s="100"/>
    </row>
    <row r="33" spans="1:21" ht="52.5" customHeight="1" x14ac:dyDescent="0.2">
      <c r="B33" s="55" t="s">
        <v>189</v>
      </c>
      <c r="D33" s="89">
        <v>166982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/>
      <c r="M33" s="90"/>
      <c r="N33" s="90"/>
      <c r="O33" s="91"/>
      <c r="P33" s="100"/>
      <c r="Q33" s="100"/>
      <c r="R33" s="100"/>
      <c r="S33" s="100">
        <f t="shared" si="0"/>
        <v>0</v>
      </c>
      <c r="T33" s="100"/>
      <c r="U33" s="100"/>
    </row>
    <row r="34" spans="1:21" ht="25.5" customHeight="1" thickBot="1" x14ac:dyDescent="0.25">
      <c r="A34" s="80"/>
      <c r="B34" s="94"/>
      <c r="C34" s="81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8"/>
      <c r="P34" s="109"/>
      <c r="Q34" s="109"/>
      <c r="R34" s="109"/>
      <c r="T34" s="95"/>
    </row>
  </sheetData>
  <mergeCells count="3">
    <mergeCell ref="I7:K7"/>
    <mergeCell ref="I8:J8"/>
    <mergeCell ref="E7:H7"/>
  </mergeCells>
  <phoneticPr fontId="5"/>
  <pageMargins left="0.7" right="0.7" top="0.75" bottom="0.75" header="0.3" footer="0.3"/>
  <pageSetup paperSize="9" scale="77" fitToWidth="0" orientation="portrait" r:id="rId1"/>
  <colBreaks count="1" manualBreakCount="1">
    <brk id="9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13" width="15.26953125" style="100" customWidth="1"/>
    <col min="14" max="15" width="15.26953125" style="102" customWidth="1"/>
    <col min="16" max="16" width="1.7265625" style="100" customWidth="1"/>
    <col min="17" max="17" width="13.36328125" style="100" customWidth="1"/>
    <col min="18" max="19" width="1.7265625" style="100" customWidth="1"/>
    <col min="20" max="16384" width="9" style="100"/>
  </cols>
  <sheetData>
    <row r="1" spans="1:22" ht="14" x14ac:dyDescent="0.2">
      <c r="B1" s="77" t="s">
        <v>39</v>
      </c>
    </row>
    <row r="4" spans="1:22" ht="23.5" x14ac:dyDescent="0.35">
      <c r="A4" s="78"/>
      <c r="B4" s="79" t="s">
        <v>191</v>
      </c>
      <c r="C4" s="78"/>
      <c r="D4" s="3"/>
      <c r="E4" s="3"/>
      <c r="F4" s="3"/>
      <c r="G4" s="3"/>
      <c r="H4" s="3"/>
      <c r="I4" s="3"/>
      <c r="J4" s="3"/>
      <c r="K4" s="3"/>
      <c r="L4" s="3"/>
      <c r="M4" s="3"/>
      <c r="N4" s="1"/>
      <c r="O4" s="1"/>
      <c r="P4" s="3"/>
      <c r="Q4" s="3"/>
      <c r="R4" s="3"/>
      <c r="S4" s="3"/>
    </row>
    <row r="5" spans="1:22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2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  <c r="S6" s="104"/>
    </row>
    <row r="7" spans="1:22" x14ac:dyDescent="0.2">
      <c r="A7" s="3"/>
      <c r="B7" s="13"/>
      <c r="C7" s="13"/>
      <c r="D7" s="16" t="s">
        <v>73</v>
      </c>
      <c r="E7" s="65" t="s">
        <v>42</v>
      </c>
      <c r="F7" s="66"/>
      <c r="G7" s="66"/>
      <c r="H7" s="66"/>
      <c r="I7" s="66"/>
      <c r="J7" s="66"/>
      <c r="K7" s="65" t="s">
        <v>42</v>
      </c>
      <c r="L7" s="66"/>
      <c r="M7" s="66"/>
      <c r="N7" s="66"/>
      <c r="O7" s="66"/>
      <c r="P7" s="23"/>
      <c r="Q7" s="13"/>
      <c r="R7" s="3"/>
      <c r="S7" s="3"/>
    </row>
    <row r="8" spans="1:22" x14ac:dyDescent="0.2">
      <c r="A8" s="3"/>
      <c r="B8" s="13"/>
      <c r="C8" s="13"/>
      <c r="D8" s="47" t="s">
        <v>74</v>
      </c>
      <c r="E8" s="29" t="s">
        <v>43</v>
      </c>
      <c r="F8" s="69" t="s">
        <v>128</v>
      </c>
      <c r="G8" s="70"/>
      <c r="H8" s="71"/>
      <c r="I8" s="29" t="s">
        <v>83</v>
      </c>
      <c r="J8" s="61" t="s">
        <v>133</v>
      </c>
      <c r="K8" s="70" t="s">
        <v>132</v>
      </c>
      <c r="L8" s="70"/>
      <c r="M8" s="70"/>
      <c r="N8" s="70"/>
      <c r="O8" s="70"/>
      <c r="P8" s="24"/>
      <c r="Q8" s="13"/>
      <c r="R8" s="3"/>
      <c r="S8" s="3"/>
    </row>
    <row r="9" spans="1:22" x14ac:dyDescent="0.2">
      <c r="A9" s="3"/>
      <c r="B9" s="10" t="s">
        <v>40</v>
      </c>
      <c r="C9" s="8"/>
      <c r="D9" s="17" t="s">
        <v>75</v>
      </c>
      <c r="E9" s="17" t="s">
        <v>81</v>
      </c>
      <c r="F9" s="12" t="s">
        <v>8</v>
      </c>
      <c r="G9" s="12" t="s">
        <v>77</v>
      </c>
      <c r="H9" s="12" t="s">
        <v>78</v>
      </c>
      <c r="I9" s="17" t="s">
        <v>84</v>
      </c>
      <c r="J9" s="20" t="s">
        <v>8</v>
      </c>
      <c r="K9" s="40" t="s">
        <v>77</v>
      </c>
      <c r="L9" s="12" t="s">
        <v>78</v>
      </c>
      <c r="M9" s="12" t="s">
        <v>88</v>
      </c>
      <c r="N9" s="12" t="s">
        <v>12</v>
      </c>
      <c r="O9" s="12" t="s">
        <v>13</v>
      </c>
      <c r="P9" s="24"/>
      <c r="Q9" s="10" t="s">
        <v>40</v>
      </c>
      <c r="R9" s="3"/>
      <c r="S9" s="3"/>
    </row>
    <row r="10" spans="1:22" s="101" customFormat="1" x14ac:dyDescent="0.2">
      <c r="A10" s="4"/>
      <c r="B10" s="13"/>
      <c r="C10" s="13"/>
      <c r="D10" s="17"/>
      <c r="E10" s="17"/>
      <c r="F10" s="7" t="s">
        <v>82</v>
      </c>
      <c r="G10" s="8" t="s">
        <v>76</v>
      </c>
      <c r="H10" s="30" t="s">
        <v>79</v>
      </c>
      <c r="I10" s="17"/>
      <c r="J10" s="8" t="s">
        <v>85</v>
      </c>
      <c r="K10" s="17" t="s">
        <v>86</v>
      </c>
      <c r="L10" s="17" t="s">
        <v>87</v>
      </c>
      <c r="M10" s="7" t="s">
        <v>156</v>
      </c>
      <c r="N10" s="7" t="s">
        <v>89</v>
      </c>
      <c r="O10" s="7" t="s">
        <v>92</v>
      </c>
      <c r="P10" s="25"/>
      <c r="Q10" s="13"/>
      <c r="R10" s="4"/>
      <c r="S10" s="4"/>
    </row>
    <row r="11" spans="1:22" ht="13.5" thickBot="1" x14ac:dyDescent="0.25">
      <c r="A11" s="2"/>
      <c r="B11" s="15"/>
      <c r="C11" s="15"/>
      <c r="D11" s="18"/>
      <c r="E11" s="18"/>
      <c r="F11" s="9"/>
      <c r="G11" s="2"/>
      <c r="H11" s="18"/>
      <c r="I11" s="9"/>
      <c r="J11" s="2"/>
      <c r="K11" s="18"/>
      <c r="L11" s="18"/>
      <c r="M11" s="9"/>
      <c r="N11" s="9"/>
      <c r="O11" s="9"/>
      <c r="P11" s="26"/>
      <c r="Q11" s="15"/>
      <c r="R11" s="2"/>
      <c r="S11" s="45"/>
      <c r="T11" s="101" t="s">
        <v>149</v>
      </c>
      <c r="U11" s="101" t="s">
        <v>141</v>
      </c>
      <c r="V11" s="101" t="s">
        <v>142</v>
      </c>
    </row>
    <row r="12" spans="1:22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22" ht="37.5" customHeight="1" x14ac:dyDescent="0.2">
      <c r="B13" s="54" t="s">
        <v>169</v>
      </c>
      <c r="D13" s="89">
        <v>65727</v>
      </c>
      <c r="E13" s="90">
        <v>40519</v>
      </c>
      <c r="F13" s="90">
        <v>36881</v>
      </c>
      <c r="G13" s="90">
        <v>456</v>
      </c>
      <c r="H13" s="90">
        <v>3182</v>
      </c>
      <c r="I13" s="90">
        <v>25208</v>
      </c>
      <c r="J13" s="90">
        <v>746</v>
      </c>
      <c r="K13" s="90">
        <v>1582</v>
      </c>
      <c r="L13" s="90">
        <v>0</v>
      </c>
      <c r="M13" s="90">
        <v>0</v>
      </c>
      <c r="N13" s="90">
        <v>0</v>
      </c>
      <c r="O13" s="90">
        <v>163</v>
      </c>
      <c r="P13" s="113"/>
      <c r="Q13" s="54" t="s">
        <v>169</v>
      </c>
      <c r="T13" s="100">
        <f>D13-その２!E13-その２!I13</f>
        <v>0</v>
      </c>
      <c r="U13" s="100">
        <f>E13-SUM(F13:H13)</f>
        <v>0</v>
      </c>
      <c r="V13" s="100">
        <f>I13-SUM(J13:O13)-SUM(その３!D13:O13)-SUM(その４!D13)</f>
        <v>0</v>
      </c>
    </row>
    <row r="14" spans="1:22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113"/>
      <c r="Q14" s="54" t="s">
        <v>170</v>
      </c>
      <c r="T14" s="100">
        <f>D13-その２!E13-その２!I13</f>
        <v>0</v>
      </c>
      <c r="U14" s="100">
        <f t="shared" ref="U14:U33" si="0">E13-SUM(F13:H13)</f>
        <v>0</v>
      </c>
      <c r="V14" s="100">
        <f>I14-SUM(J14:O14)-SUM(その３!D14:O14)-SUM(その４!D14)</f>
        <v>0</v>
      </c>
    </row>
    <row r="15" spans="1:22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  <c r="T15" s="100">
        <f>D14-その２!E14-その２!I14</f>
        <v>0</v>
      </c>
      <c r="U15" s="100">
        <f t="shared" si="0"/>
        <v>0</v>
      </c>
      <c r="V15" s="100">
        <f>I15-SUM(J15:O15)-SUM(その３!D15:O15)-SUM(その４!D15)</f>
        <v>0</v>
      </c>
    </row>
    <row r="16" spans="1:22" ht="37.5" customHeight="1" x14ac:dyDescent="0.2">
      <c r="B16" s="54" t="s">
        <v>172</v>
      </c>
      <c r="D16" s="89">
        <v>17309</v>
      </c>
      <c r="E16" s="90">
        <v>11303</v>
      </c>
      <c r="F16" s="90">
        <v>10497</v>
      </c>
      <c r="G16" s="90">
        <v>806</v>
      </c>
      <c r="H16" s="90">
        <v>0</v>
      </c>
      <c r="I16" s="90">
        <v>6006</v>
      </c>
      <c r="J16" s="90">
        <v>336</v>
      </c>
      <c r="K16" s="90">
        <v>160</v>
      </c>
      <c r="L16" s="90">
        <v>0</v>
      </c>
      <c r="M16" s="90">
        <v>0</v>
      </c>
      <c r="N16" s="90">
        <v>0</v>
      </c>
      <c r="O16" s="90">
        <v>437</v>
      </c>
      <c r="P16" s="113"/>
      <c r="Q16" s="54" t="s">
        <v>172</v>
      </c>
      <c r="T16" s="100">
        <f>D15-その２!E15-その２!I15</f>
        <v>0</v>
      </c>
      <c r="U16" s="100">
        <f t="shared" si="0"/>
        <v>0</v>
      </c>
      <c r="V16" s="100">
        <f>I16-SUM(J16:O16)-SUM(その３!D16:O16)-SUM(その４!D16)</f>
        <v>0</v>
      </c>
    </row>
    <row r="17" spans="2:22" ht="37.5" customHeight="1" x14ac:dyDescent="0.2">
      <c r="B17" s="54" t="s">
        <v>173</v>
      </c>
      <c r="D17" s="89">
        <v>181027</v>
      </c>
      <c r="E17" s="90">
        <v>117084</v>
      </c>
      <c r="F17" s="90">
        <v>109990</v>
      </c>
      <c r="G17" s="90">
        <v>3682</v>
      </c>
      <c r="H17" s="90">
        <v>3412</v>
      </c>
      <c r="I17" s="90">
        <v>63943</v>
      </c>
      <c r="J17" s="90">
        <v>449</v>
      </c>
      <c r="K17" s="90">
        <v>1638</v>
      </c>
      <c r="L17" s="90">
        <v>0</v>
      </c>
      <c r="M17" s="90">
        <v>0</v>
      </c>
      <c r="N17" s="90">
        <v>1501</v>
      </c>
      <c r="O17" s="90">
        <v>1610</v>
      </c>
      <c r="P17" s="113"/>
      <c r="Q17" s="54" t="s">
        <v>173</v>
      </c>
      <c r="T17" s="100">
        <f>D16-その２!E16-その２!I16</f>
        <v>0</v>
      </c>
      <c r="U17" s="100">
        <f t="shared" si="0"/>
        <v>0</v>
      </c>
      <c r="V17" s="100">
        <f>I17-SUM(J17:O17)-SUM(その３!D17:O17)-SUM(その４!D17)</f>
        <v>0</v>
      </c>
    </row>
    <row r="18" spans="2:22" ht="37.5" customHeight="1" x14ac:dyDescent="0.2">
      <c r="B18" s="54" t="s">
        <v>174</v>
      </c>
      <c r="D18" s="89">
        <v>43130</v>
      </c>
      <c r="E18" s="90">
        <v>27920</v>
      </c>
      <c r="F18" s="90">
        <v>26147</v>
      </c>
      <c r="G18" s="90">
        <v>878</v>
      </c>
      <c r="H18" s="90">
        <v>895</v>
      </c>
      <c r="I18" s="90">
        <v>15210</v>
      </c>
      <c r="J18" s="90">
        <v>336</v>
      </c>
      <c r="K18" s="90">
        <v>513</v>
      </c>
      <c r="L18" s="90">
        <v>0</v>
      </c>
      <c r="M18" s="90">
        <v>0</v>
      </c>
      <c r="N18" s="90">
        <v>533</v>
      </c>
      <c r="O18" s="90">
        <v>59</v>
      </c>
      <c r="P18" s="113"/>
      <c r="Q18" s="54" t="s">
        <v>174</v>
      </c>
      <c r="T18" s="100">
        <f>D17-その２!E17-その２!I17</f>
        <v>0</v>
      </c>
      <c r="U18" s="100">
        <f t="shared" si="0"/>
        <v>0</v>
      </c>
      <c r="V18" s="100">
        <f>I18-SUM(J18:O18)-SUM(その３!D18:O18)-SUM(その４!D18)</f>
        <v>0</v>
      </c>
    </row>
    <row r="19" spans="2:22" ht="37.5" customHeight="1" x14ac:dyDescent="0.2">
      <c r="B19" s="54" t="s">
        <v>175</v>
      </c>
      <c r="D19" s="89">
        <v>22906</v>
      </c>
      <c r="E19" s="90">
        <v>14617</v>
      </c>
      <c r="F19" s="90">
        <v>13035</v>
      </c>
      <c r="G19" s="90">
        <v>438</v>
      </c>
      <c r="H19" s="90">
        <v>1144</v>
      </c>
      <c r="I19" s="90">
        <v>8289</v>
      </c>
      <c r="J19" s="90">
        <v>0</v>
      </c>
      <c r="K19" s="90">
        <v>350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  <c r="T19" s="100">
        <f>D18-その２!E18-その２!I18</f>
        <v>0</v>
      </c>
      <c r="U19" s="100">
        <f t="shared" si="0"/>
        <v>0</v>
      </c>
      <c r="V19" s="100">
        <f>I19-SUM(J19:O19)-SUM(その３!D19:O19)-SUM(その４!D19)</f>
        <v>0</v>
      </c>
    </row>
    <row r="20" spans="2:22" ht="37.5" customHeight="1" x14ac:dyDescent="0.2">
      <c r="B20" s="54" t="s">
        <v>176</v>
      </c>
      <c r="D20" s="89">
        <v>57053</v>
      </c>
      <c r="E20" s="90">
        <v>35669</v>
      </c>
      <c r="F20" s="90">
        <v>34307</v>
      </c>
      <c r="G20" s="90">
        <v>1191</v>
      </c>
      <c r="H20" s="90">
        <v>171</v>
      </c>
      <c r="I20" s="90">
        <v>21384</v>
      </c>
      <c r="J20" s="90">
        <v>324</v>
      </c>
      <c r="K20" s="90">
        <v>730</v>
      </c>
      <c r="L20" s="90">
        <v>0</v>
      </c>
      <c r="M20" s="90">
        <v>0</v>
      </c>
      <c r="N20" s="90">
        <v>1669</v>
      </c>
      <c r="O20" s="90">
        <v>629</v>
      </c>
      <c r="P20" s="113"/>
      <c r="Q20" s="54" t="s">
        <v>176</v>
      </c>
      <c r="T20" s="100">
        <f>D19-その２!E19-その２!I19</f>
        <v>0</v>
      </c>
      <c r="U20" s="100">
        <f t="shared" si="0"/>
        <v>0</v>
      </c>
      <c r="V20" s="100">
        <f>I20-SUM(J20:O20)-SUM(その３!D20:O20)-SUM(その４!D20)</f>
        <v>0</v>
      </c>
    </row>
    <row r="21" spans="2:22" ht="37.5" customHeight="1" x14ac:dyDescent="0.2">
      <c r="B21" s="54" t="s">
        <v>177</v>
      </c>
      <c r="D21" s="89">
        <v>1976890</v>
      </c>
      <c r="E21" s="90">
        <v>1225295</v>
      </c>
      <c r="F21" s="90">
        <v>1171751</v>
      </c>
      <c r="G21" s="90">
        <v>53544</v>
      </c>
      <c r="H21" s="90">
        <v>0</v>
      </c>
      <c r="I21" s="90">
        <v>751595</v>
      </c>
      <c r="J21" s="90">
        <v>12220</v>
      </c>
      <c r="K21" s="90">
        <v>27285</v>
      </c>
      <c r="L21" s="90">
        <v>0</v>
      </c>
      <c r="M21" s="90">
        <v>0</v>
      </c>
      <c r="N21" s="90">
        <v>19310</v>
      </c>
      <c r="O21" s="90">
        <v>69542</v>
      </c>
      <c r="P21" s="113"/>
      <c r="Q21" s="54" t="s">
        <v>177</v>
      </c>
      <c r="T21" s="100">
        <f>D20-その２!E20-その２!I20</f>
        <v>0</v>
      </c>
      <c r="U21" s="100">
        <f t="shared" si="0"/>
        <v>0</v>
      </c>
      <c r="V21" s="100">
        <f>I21-SUM(J21:O21)-SUM(その３!D21:O21)-SUM(その４!D21)</f>
        <v>0</v>
      </c>
    </row>
    <row r="22" spans="2:22" ht="37.5" customHeight="1" x14ac:dyDescent="0.2">
      <c r="B22" s="54" t="s">
        <v>178</v>
      </c>
      <c r="D22" s="89">
        <v>1461492</v>
      </c>
      <c r="E22" s="90">
        <v>925649</v>
      </c>
      <c r="F22" s="90">
        <v>864323</v>
      </c>
      <c r="G22" s="90">
        <v>38750</v>
      </c>
      <c r="H22" s="90">
        <v>22576</v>
      </c>
      <c r="I22" s="90">
        <v>535843</v>
      </c>
      <c r="J22" s="90">
        <v>8722</v>
      </c>
      <c r="K22" s="90">
        <v>19875</v>
      </c>
      <c r="L22" s="90">
        <v>0</v>
      </c>
      <c r="M22" s="90">
        <v>0</v>
      </c>
      <c r="N22" s="90">
        <v>9184</v>
      </c>
      <c r="O22" s="90">
        <v>50742</v>
      </c>
      <c r="P22" s="113"/>
      <c r="Q22" s="54" t="s">
        <v>178</v>
      </c>
      <c r="T22" s="100">
        <f>D21-その２!E21-その２!I21</f>
        <v>0</v>
      </c>
      <c r="U22" s="100">
        <f t="shared" si="0"/>
        <v>0</v>
      </c>
      <c r="V22" s="100">
        <f>I22-SUM(J22:O22)-SUM(その３!D22:O22)-SUM(その４!D22)</f>
        <v>0</v>
      </c>
    </row>
    <row r="23" spans="2:22" ht="37.5" customHeight="1" x14ac:dyDescent="0.2">
      <c r="B23" s="54" t="s">
        <v>179</v>
      </c>
      <c r="D23" s="89">
        <v>136786</v>
      </c>
      <c r="E23" s="90">
        <v>90087</v>
      </c>
      <c r="F23" s="90">
        <v>86987</v>
      </c>
      <c r="G23" s="90">
        <v>3100</v>
      </c>
      <c r="H23" s="90">
        <v>0</v>
      </c>
      <c r="I23" s="90">
        <v>46699</v>
      </c>
      <c r="J23" s="90">
        <v>0</v>
      </c>
      <c r="K23" s="90">
        <v>2390</v>
      </c>
      <c r="L23" s="90">
        <v>0</v>
      </c>
      <c r="M23" s="90">
        <v>0</v>
      </c>
      <c r="N23" s="90">
        <v>1751</v>
      </c>
      <c r="O23" s="90">
        <v>3038</v>
      </c>
      <c r="P23" s="113"/>
      <c r="Q23" s="54" t="s">
        <v>179</v>
      </c>
      <c r="T23" s="100">
        <f>D22-その２!E22-その２!I22</f>
        <v>0</v>
      </c>
      <c r="U23" s="100">
        <f t="shared" si="0"/>
        <v>0</v>
      </c>
      <c r="V23" s="100">
        <f>I23-SUM(J23:O23)-SUM(その３!D23:O23)-SUM(その４!D23)</f>
        <v>0</v>
      </c>
    </row>
    <row r="24" spans="2:22" ht="37.5" customHeight="1" x14ac:dyDescent="0.2">
      <c r="B24" s="54" t="s">
        <v>180</v>
      </c>
      <c r="D24" s="89">
        <v>10624</v>
      </c>
      <c r="E24" s="90">
        <v>7531</v>
      </c>
      <c r="F24" s="90">
        <v>7192</v>
      </c>
      <c r="G24" s="90">
        <v>120</v>
      </c>
      <c r="H24" s="90">
        <v>219</v>
      </c>
      <c r="I24" s="90">
        <v>3093</v>
      </c>
      <c r="J24" s="90">
        <v>0</v>
      </c>
      <c r="K24" s="90">
        <v>135</v>
      </c>
      <c r="L24" s="90">
        <v>0</v>
      </c>
      <c r="M24" s="90">
        <v>0</v>
      </c>
      <c r="N24" s="90">
        <v>0</v>
      </c>
      <c r="O24" s="90">
        <v>6</v>
      </c>
      <c r="P24" s="113"/>
      <c r="Q24" s="54" t="s">
        <v>180</v>
      </c>
      <c r="T24" s="100">
        <f>D23-その２!E23-その２!I23</f>
        <v>0</v>
      </c>
      <c r="U24" s="100">
        <f t="shared" si="0"/>
        <v>0</v>
      </c>
      <c r="V24" s="100">
        <f>I24-SUM(J24:O24)-SUM(その３!D24:O24)-SUM(その４!D24)</f>
        <v>0</v>
      </c>
    </row>
    <row r="25" spans="2:22" ht="37.5" customHeight="1" x14ac:dyDescent="0.2">
      <c r="B25" s="54" t="s">
        <v>181</v>
      </c>
      <c r="D25" s="89">
        <v>6442</v>
      </c>
      <c r="E25" s="90">
        <v>4581</v>
      </c>
      <c r="F25" s="90">
        <v>4352</v>
      </c>
      <c r="G25" s="90">
        <v>117</v>
      </c>
      <c r="H25" s="90">
        <v>112</v>
      </c>
      <c r="I25" s="90">
        <v>1861</v>
      </c>
      <c r="J25" s="90">
        <v>0</v>
      </c>
      <c r="K25" s="90">
        <v>85</v>
      </c>
      <c r="L25" s="90">
        <v>0</v>
      </c>
      <c r="M25" s="90">
        <v>0</v>
      </c>
      <c r="N25" s="90">
        <v>0</v>
      </c>
      <c r="O25" s="90">
        <v>0</v>
      </c>
      <c r="P25" s="113"/>
      <c r="Q25" s="54" t="s">
        <v>181</v>
      </c>
      <c r="T25" s="100">
        <f>D24-その２!E24-その２!I24</f>
        <v>0</v>
      </c>
      <c r="U25" s="100">
        <f t="shared" si="0"/>
        <v>0</v>
      </c>
      <c r="V25" s="100">
        <f>I25-SUM(J25:O25)-SUM(その３!D25:O25)-SUM(その４!D25)</f>
        <v>0</v>
      </c>
    </row>
    <row r="26" spans="2:22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  <c r="T26" s="100">
        <f>D25-その２!E25-その２!I25</f>
        <v>0</v>
      </c>
      <c r="U26" s="100">
        <f t="shared" si="0"/>
        <v>0</v>
      </c>
      <c r="V26" s="100">
        <f>I26-SUM(J26:O26)-SUM(その３!D26:O26)-SUM(その４!D26)</f>
        <v>0</v>
      </c>
    </row>
    <row r="27" spans="2:22" ht="37.5" customHeight="1" x14ac:dyDescent="0.2">
      <c r="B27" s="54" t="s">
        <v>183</v>
      </c>
      <c r="D27" s="89">
        <v>2410935</v>
      </c>
      <c r="E27" s="90">
        <v>1482748</v>
      </c>
      <c r="F27" s="90">
        <v>1290621</v>
      </c>
      <c r="G27" s="90">
        <v>53546</v>
      </c>
      <c r="H27" s="90">
        <v>138581</v>
      </c>
      <c r="I27" s="90">
        <v>928187</v>
      </c>
      <c r="J27" s="90">
        <v>23610</v>
      </c>
      <c r="K27" s="90">
        <v>27271</v>
      </c>
      <c r="L27" s="90">
        <v>0</v>
      </c>
      <c r="M27" s="90">
        <v>0</v>
      </c>
      <c r="N27" s="90">
        <v>15782</v>
      </c>
      <c r="O27" s="90">
        <v>105021</v>
      </c>
      <c r="P27" s="113"/>
      <c r="Q27" s="54" t="s">
        <v>183</v>
      </c>
      <c r="T27" s="100">
        <f>D26-その２!E26-その２!I26</f>
        <v>0</v>
      </c>
      <c r="U27" s="100">
        <f t="shared" si="0"/>
        <v>0</v>
      </c>
      <c r="V27" s="100">
        <f>I27-SUM(J27:O27)-SUM(その３!D27:O27)-SUM(その４!D27)</f>
        <v>0</v>
      </c>
    </row>
    <row r="28" spans="2:22" ht="37.5" customHeight="1" x14ac:dyDescent="0.2">
      <c r="B28" s="54" t="s">
        <v>184</v>
      </c>
      <c r="D28" s="89">
        <v>98180</v>
      </c>
      <c r="E28" s="90">
        <v>62030</v>
      </c>
      <c r="F28" s="90">
        <v>55950</v>
      </c>
      <c r="G28" s="90">
        <v>3228</v>
      </c>
      <c r="H28" s="90">
        <v>2852</v>
      </c>
      <c r="I28" s="90">
        <v>36150</v>
      </c>
      <c r="J28" s="90">
        <v>268</v>
      </c>
      <c r="K28" s="90">
        <v>1076</v>
      </c>
      <c r="L28" s="90">
        <v>0</v>
      </c>
      <c r="M28" s="90">
        <v>0</v>
      </c>
      <c r="N28" s="90">
        <v>1997</v>
      </c>
      <c r="O28" s="90">
        <v>3103</v>
      </c>
      <c r="P28" s="113"/>
      <c r="Q28" s="54" t="s">
        <v>184</v>
      </c>
      <c r="T28" s="100">
        <f>D27-その２!E27-その２!I27</f>
        <v>0</v>
      </c>
      <c r="U28" s="100">
        <f t="shared" si="0"/>
        <v>0</v>
      </c>
      <c r="V28" s="100">
        <f>I28-SUM(J28:O28)-SUM(その３!D28:O28)-SUM(その４!D28)</f>
        <v>0</v>
      </c>
    </row>
    <row r="29" spans="2:22" ht="37.5" customHeight="1" x14ac:dyDescent="0.2">
      <c r="B29" s="54" t="s">
        <v>185</v>
      </c>
      <c r="D29" s="89">
        <v>11422</v>
      </c>
      <c r="E29" s="90">
        <v>7966</v>
      </c>
      <c r="F29" s="90">
        <v>7242</v>
      </c>
      <c r="G29" s="90">
        <v>0</v>
      </c>
      <c r="H29" s="90">
        <v>724</v>
      </c>
      <c r="I29" s="90">
        <v>3456</v>
      </c>
      <c r="J29" s="90">
        <v>0</v>
      </c>
      <c r="K29" s="90">
        <v>93</v>
      </c>
      <c r="L29" s="90">
        <v>0</v>
      </c>
      <c r="M29" s="90">
        <v>0</v>
      </c>
      <c r="N29" s="90">
        <v>0</v>
      </c>
      <c r="O29" s="90">
        <v>2</v>
      </c>
      <c r="P29" s="113"/>
      <c r="Q29" s="54" t="s">
        <v>185</v>
      </c>
      <c r="T29" s="100">
        <f>D28-その２!E28-その２!I28</f>
        <v>0</v>
      </c>
      <c r="U29" s="100">
        <f t="shared" si="0"/>
        <v>0</v>
      </c>
      <c r="V29" s="100">
        <f>I29-SUM(J29:O29)-SUM(その３!D29:O29)-SUM(その４!D29)</f>
        <v>0</v>
      </c>
    </row>
    <row r="30" spans="2:22" ht="37.5" customHeight="1" x14ac:dyDescent="0.2">
      <c r="B30" s="92" t="s">
        <v>186</v>
      </c>
      <c r="D30" s="89">
        <v>1498402</v>
      </c>
      <c r="E30" s="90">
        <v>926857</v>
      </c>
      <c r="F30" s="90">
        <v>858591</v>
      </c>
      <c r="G30" s="90">
        <v>46573</v>
      </c>
      <c r="H30" s="90">
        <v>21693</v>
      </c>
      <c r="I30" s="90">
        <v>571545</v>
      </c>
      <c r="J30" s="90">
        <v>4406</v>
      </c>
      <c r="K30" s="90">
        <v>17970</v>
      </c>
      <c r="L30" s="90">
        <v>0</v>
      </c>
      <c r="M30" s="90">
        <v>0</v>
      </c>
      <c r="N30" s="90">
        <v>8828</v>
      </c>
      <c r="O30" s="90">
        <v>54638</v>
      </c>
      <c r="P30" s="113"/>
      <c r="Q30" s="92" t="s">
        <v>186</v>
      </c>
      <c r="T30" s="100">
        <f>D29-その２!E29-その２!I29</f>
        <v>0</v>
      </c>
      <c r="U30" s="100">
        <f t="shared" si="0"/>
        <v>0</v>
      </c>
      <c r="V30" s="100">
        <f>I30-SUM(J30:O30)-SUM(その３!D30:O30)-SUM(その４!D30)</f>
        <v>0</v>
      </c>
    </row>
    <row r="31" spans="2:22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113"/>
      <c r="Q31" s="93" t="s">
        <v>187</v>
      </c>
      <c r="T31" s="100">
        <f>D30-その２!E30-その２!I30</f>
        <v>0</v>
      </c>
      <c r="U31" s="100">
        <f t="shared" si="0"/>
        <v>0</v>
      </c>
      <c r="V31" s="100">
        <f>I31-SUM(J31:O31)-SUM(その３!D31:O31)-SUM(その４!D31)</f>
        <v>0</v>
      </c>
    </row>
    <row r="32" spans="2:22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  <c r="T32" s="100">
        <f>D31-その２!E31-その２!I31</f>
        <v>0</v>
      </c>
      <c r="U32" s="100">
        <f t="shared" si="0"/>
        <v>0</v>
      </c>
      <c r="V32" s="100">
        <f>I32-SUM(J32:O32)-SUM(その３!D32:O32)-SUM(その４!D32)</f>
        <v>0</v>
      </c>
    </row>
    <row r="33" spans="1:22" ht="52.5" customHeight="1" x14ac:dyDescent="0.2">
      <c r="B33" s="55" t="s">
        <v>189</v>
      </c>
      <c r="D33" s="89">
        <v>7998325</v>
      </c>
      <c r="E33" s="90">
        <v>4979856</v>
      </c>
      <c r="F33" s="90">
        <v>4577866</v>
      </c>
      <c r="G33" s="90">
        <v>206429</v>
      </c>
      <c r="H33" s="90">
        <v>195561</v>
      </c>
      <c r="I33" s="90">
        <v>3018469</v>
      </c>
      <c r="J33" s="90">
        <v>51417</v>
      </c>
      <c r="K33" s="90">
        <v>101153</v>
      </c>
      <c r="L33" s="90">
        <v>0</v>
      </c>
      <c r="M33" s="90">
        <v>0</v>
      </c>
      <c r="N33" s="90">
        <v>60555</v>
      </c>
      <c r="O33" s="91">
        <v>288990</v>
      </c>
      <c r="P33" s="113"/>
      <c r="Q33" s="55" t="s">
        <v>189</v>
      </c>
      <c r="T33" s="100">
        <f>D32-その２!E32-その２!I32</f>
        <v>0</v>
      </c>
      <c r="U33" s="100">
        <f t="shared" si="0"/>
        <v>0</v>
      </c>
      <c r="V33" s="100">
        <f>I33-SUM(J33:O33)-SUM(その３!D33:O33)-SUM(その４!D33)</f>
        <v>0</v>
      </c>
    </row>
    <row r="34" spans="1:22" ht="25.5" customHeight="1" thickBot="1" x14ac:dyDescent="0.25">
      <c r="A34" s="80"/>
      <c r="B34" s="94"/>
      <c r="C34" s="81"/>
      <c r="D34" s="126"/>
      <c r="E34" s="122"/>
      <c r="F34" s="122"/>
      <c r="G34" s="122"/>
      <c r="H34" s="122"/>
      <c r="I34" s="122"/>
      <c r="J34" s="122"/>
      <c r="K34" s="122"/>
      <c r="L34" s="122"/>
      <c r="M34" s="122"/>
      <c r="N34" s="107"/>
      <c r="O34" s="107"/>
      <c r="P34" s="116"/>
      <c r="Q34" s="94"/>
      <c r="R34" s="80"/>
      <c r="S34" s="104"/>
    </row>
  </sheetData>
  <mergeCells count="4">
    <mergeCell ref="E7:J7"/>
    <mergeCell ref="F8:H8"/>
    <mergeCell ref="K7:O7"/>
    <mergeCell ref="K8:O8"/>
  </mergeCells>
  <phoneticPr fontId="5"/>
  <pageMargins left="0.7" right="0.7" top="0.75" bottom="0.75" header="0.3" footer="0.3"/>
  <pageSetup paperSize="9" scale="77" fitToWidth="0" orientation="portrait" r:id="rId1"/>
  <colBreaks count="1" manualBreakCount="1">
    <brk id="9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4" width="15.26953125" style="102" customWidth="1"/>
    <col min="5" max="5" width="15.26953125" style="103" customWidth="1"/>
    <col min="6" max="15" width="15.26953125" style="102" customWidth="1"/>
    <col min="16" max="16" width="1.7265625" style="100" customWidth="1"/>
    <col min="17" max="17" width="13.36328125" style="100" customWidth="1"/>
    <col min="18" max="18" width="1.7265625" style="100" customWidth="1"/>
    <col min="19" max="16384" width="9" style="100"/>
  </cols>
  <sheetData>
    <row r="1" spans="1:18" ht="14" x14ac:dyDescent="0.2">
      <c r="B1" s="77" t="s">
        <v>39</v>
      </c>
    </row>
    <row r="4" spans="1:18" ht="23.5" x14ac:dyDescent="0.35">
      <c r="A4" s="78"/>
      <c r="B4" s="79" t="s">
        <v>191</v>
      </c>
      <c r="C4" s="78"/>
      <c r="D4" s="1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  <c r="R4" s="3"/>
    </row>
    <row r="5" spans="1:18" ht="16.5" x14ac:dyDescent="0.25">
      <c r="A5" s="78"/>
      <c r="B5" s="78"/>
      <c r="C5" s="78"/>
      <c r="D5" s="3"/>
      <c r="E5" s="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3.5" thickBot="1" x14ac:dyDescent="0.25">
      <c r="A6" s="80"/>
      <c r="B6" s="81"/>
      <c r="C6" s="81"/>
      <c r="D6" s="105"/>
      <c r="E6" s="106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</row>
    <row r="7" spans="1:18" x14ac:dyDescent="0.2">
      <c r="A7" s="3"/>
      <c r="B7" s="13"/>
      <c r="C7" s="13"/>
      <c r="D7" s="65" t="s">
        <v>42</v>
      </c>
      <c r="E7" s="117"/>
      <c r="F7" s="117"/>
      <c r="G7" s="117"/>
      <c r="H7" s="117"/>
      <c r="I7" s="117"/>
      <c r="J7" s="117" t="s">
        <v>42</v>
      </c>
      <c r="K7" s="117"/>
      <c r="L7" s="117"/>
      <c r="M7" s="117"/>
      <c r="N7" s="117"/>
      <c r="O7" s="118"/>
      <c r="P7" s="23"/>
      <c r="Q7" s="13"/>
      <c r="R7" s="3"/>
    </row>
    <row r="8" spans="1:18" x14ac:dyDescent="0.2">
      <c r="A8" s="3"/>
      <c r="B8" s="13"/>
      <c r="C8" s="13"/>
      <c r="D8" s="69" t="s">
        <v>130</v>
      </c>
      <c r="E8" s="123"/>
      <c r="F8" s="123"/>
      <c r="G8" s="123"/>
      <c r="H8" s="123"/>
      <c r="I8" s="123"/>
      <c r="J8" s="123" t="s">
        <v>131</v>
      </c>
      <c r="K8" s="123"/>
      <c r="L8" s="123"/>
      <c r="M8" s="123"/>
      <c r="N8" s="123"/>
      <c r="O8" s="124"/>
      <c r="P8" s="24"/>
      <c r="Q8" s="13"/>
      <c r="R8" s="3"/>
    </row>
    <row r="9" spans="1:18" x14ac:dyDescent="0.2">
      <c r="A9" s="3"/>
      <c r="B9" s="10" t="s">
        <v>40</v>
      </c>
      <c r="C9" s="8"/>
      <c r="D9" s="40" t="s">
        <v>14</v>
      </c>
      <c r="E9" s="125" t="s">
        <v>155</v>
      </c>
      <c r="F9" s="121" t="s">
        <v>16</v>
      </c>
      <c r="G9" s="121" t="s">
        <v>90</v>
      </c>
      <c r="H9" s="40" t="s">
        <v>51</v>
      </c>
      <c r="I9" s="121" t="s">
        <v>52</v>
      </c>
      <c r="J9" s="40" t="s">
        <v>53</v>
      </c>
      <c r="K9" s="40" t="s">
        <v>54</v>
      </c>
      <c r="L9" s="121" t="s">
        <v>55</v>
      </c>
      <c r="M9" s="121" t="s">
        <v>56</v>
      </c>
      <c r="N9" s="121" t="s">
        <v>57</v>
      </c>
      <c r="O9" s="121" t="s">
        <v>157</v>
      </c>
      <c r="P9" s="24"/>
      <c r="Q9" s="10" t="s">
        <v>40</v>
      </c>
      <c r="R9" s="3"/>
    </row>
    <row r="10" spans="1:18" s="101" customFormat="1" x14ac:dyDescent="0.2">
      <c r="A10" s="4"/>
      <c r="B10" s="13"/>
      <c r="C10" s="13"/>
      <c r="D10" s="17" t="s">
        <v>93</v>
      </c>
      <c r="E10" s="8" t="s">
        <v>100</v>
      </c>
      <c r="F10" s="7" t="s">
        <v>94</v>
      </c>
      <c r="G10" s="7" t="s">
        <v>95</v>
      </c>
      <c r="H10" s="7" t="s">
        <v>96</v>
      </c>
      <c r="I10" s="7" t="s">
        <v>97</v>
      </c>
      <c r="J10" s="28" t="s">
        <v>98</v>
      </c>
      <c r="K10" s="22" t="s">
        <v>58</v>
      </c>
      <c r="L10" s="28" t="s">
        <v>59</v>
      </c>
      <c r="M10" s="22" t="s">
        <v>60</v>
      </c>
      <c r="N10" s="22" t="s">
        <v>62</v>
      </c>
      <c r="O10" s="22" t="s">
        <v>63</v>
      </c>
      <c r="P10" s="25"/>
      <c r="Q10" s="13"/>
      <c r="R10" s="4"/>
    </row>
    <row r="11" spans="1:18" ht="13.5" thickBot="1" x14ac:dyDescent="0.25">
      <c r="A11" s="2"/>
      <c r="B11" s="15"/>
      <c r="C11" s="15"/>
      <c r="D11" s="18"/>
      <c r="E11" s="46" t="s">
        <v>99</v>
      </c>
      <c r="F11" s="9"/>
      <c r="G11" s="9"/>
      <c r="H11" s="9"/>
      <c r="I11" s="9"/>
      <c r="J11" s="18"/>
      <c r="K11" s="9"/>
      <c r="L11" s="18"/>
      <c r="M11" s="14" t="s">
        <v>61</v>
      </c>
      <c r="N11" s="9"/>
      <c r="O11" s="14" t="s">
        <v>64</v>
      </c>
      <c r="P11" s="26"/>
      <c r="Q11" s="15"/>
      <c r="R11" s="2"/>
    </row>
    <row r="12" spans="1:18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18" ht="37.5" customHeight="1" x14ac:dyDescent="0.2">
      <c r="B13" s="54" t="s">
        <v>169</v>
      </c>
      <c r="D13" s="89">
        <v>0</v>
      </c>
      <c r="E13" s="90">
        <v>0</v>
      </c>
      <c r="F13" s="90">
        <v>0</v>
      </c>
      <c r="G13" s="90">
        <v>5085</v>
      </c>
      <c r="H13" s="90">
        <v>9636</v>
      </c>
      <c r="I13" s="90">
        <v>7996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113"/>
      <c r="Q13" s="54" t="s">
        <v>169</v>
      </c>
    </row>
    <row r="14" spans="1:18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113"/>
      <c r="Q14" s="54" t="s">
        <v>170</v>
      </c>
    </row>
    <row r="15" spans="1:18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</row>
    <row r="16" spans="1:18" ht="37.5" customHeight="1" x14ac:dyDescent="0.2">
      <c r="B16" s="54" t="s">
        <v>172</v>
      </c>
      <c r="D16" s="89">
        <v>13</v>
      </c>
      <c r="E16" s="90">
        <v>0</v>
      </c>
      <c r="F16" s="90">
        <v>0</v>
      </c>
      <c r="G16" s="90">
        <v>666</v>
      </c>
      <c r="H16" s="90">
        <v>2460</v>
      </c>
      <c r="I16" s="90">
        <v>1934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113"/>
      <c r="Q16" s="54" t="s">
        <v>172</v>
      </c>
    </row>
    <row r="17" spans="2:17" ht="37.5" customHeight="1" x14ac:dyDescent="0.2">
      <c r="B17" s="54" t="s">
        <v>173</v>
      </c>
      <c r="D17" s="89">
        <v>0</v>
      </c>
      <c r="E17" s="90">
        <v>152</v>
      </c>
      <c r="F17" s="90">
        <v>309</v>
      </c>
      <c r="G17" s="90">
        <v>9070</v>
      </c>
      <c r="H17" s="90">
        <v>27166</v>
      </c>
      <c r="I17" s="90">
        <v>22048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113"/>
      <c r="Q17" s="54" t="s">
        <v>173</v>
      </c>
    </row>
    <row r="18" spans="2:17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2853</v>
      </c>
      <c r="H18" s="90">
        <v>6043</v>
      </c>
      <c r="I18" s="90">
        <v>4873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113"/>
      <c r="Q18" s="54" t="s">
        <v>174</v>
      </c>
    </row>
    <row r="19" spans="2:17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1767</v>
      </c>
      <c r="H19" s="90">
        <v>3399</v>
      </c>
      <c r="I19" s="90">
        <v>2773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</row>
    <row r="20" spans="2:17" ht="37.5" customHeight="1" x14ac:dyDescent="0.2">
      <c r="B20" s="54" t="s">
        <v>176</v>
      </c>
      <c r="D20" s="89">
        <v>0</v>
      </c>
      <c r="E20" s="90">
        <v>12</v>
      </c>
      <c r="F20" s="90">
        <v>103</v>
      </c>
      <c r="G20" s="90">
        <v>3216</v>
      </c>
      <c r="H20" s="90">
        <v>8232</v>
      </c>
      <c r="I20" s="90">
        <v>6469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113"/>
      <c r="Q20" s="54" t="s">
        <v>176</v>
      </c>
    </row>
    <row r="21" spans="2:17" ht="37.5" customHeight="1" x14ac:dyDescent="0.2">
      <c r="B21" s="54" t="s">
        <v>177</v>
      </c>
      <c r="D21" s="89">
        <v>0</v>
      </c>
      <c r="E21" s="90">
        <v>7491</v>
      </c>
      <c r="F21" s="90">
        <v>73675</v>
      </c>
      <c r="G21" s="90">
        <v>44665</v>
      </c>
      <c r="H21" s="90">
        <v>269876</v>
      </c>
      <c r="I21" s="90">
        <v>216299</v>
      </c>
      <c r="J21" s="90">
        <v>0</v>
      </c>
      <c r="K21" s="90">
        <v>11232</v>
      </c>
      <c r="L21" s="90">
        <v>0</v>
      </c>
      <c r="M21" s="90">
        <v>0</v>
      </c>
      <c r="N21" s="90">
        <v>0</v>
      </c>
      <c r="O21" s="90">
        <v>0</v>
      </c>
      <c r="P21" s="113"/>
      <c r="Q21" s="54" t="s">
        <v>177</v>
      </c>
    </row>
    <row r="22" spans="2:17" ht="37.5" customHeight="1" x14ac:dyDescent="0.2">
      <c r="B22" s="54" t="s">
        <v>178</v>
      </c>
      <c r="D22" s="89">
        <v>0</v>
      </c>
      <c r="E22" s="90">
        <v>992</v>
      </c>
      <c r="F22" s="90">
        <v>50905</v>
      </c>
      <c r="G22" s="90">
        <v>33606</v>
      </c>
      <c r="H22" s="90">
        <v>186320</v>
      </c>
      <c r="I22" s="90">
        <v>163496</v>
      </c>
      <c r="J22" s="90">
        <v>0</v>
      </c>
      <c r="K22" s="90">
        <v>12001</v>
      </c>
      <c r="L22" s="90">
        <v>0</v>
      </c>
      <c r="M22" s="90">
        <v>0</v>
      </c>
      <c r="N22" s="90">
        <v>0</v>
      </c>
      <c r="O22" s="90">
        <v>0</v>
      </c>
      <c r="P22" s="113"/>
      <c r="Q22" s="54" t="s">
        <v>178</v>
      </c>
    </row>
    <row r="23" spans="2:17" ht="37.5" customHeight="1" x14ac:dyDescent="0.2">
      <c r="B23" s="54" t="s">
        <v>179</v>
      </c>
      <c r="D23" s="89">
        <v>0</v>
      </c>
      <c r="E23" s="90">
        <v>0</v>
      </c>
      <c r="F23" s="90">
        <v>0</v>
      </c>
      <c r="G23" s="90">
        <v>2682</v>
      </c>
      <c r="H23" s="90">
        <v>20131</v>
      </c>
      <c r="I23" s="90">
        <v>16707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113"/>
      <c r="Q23" s="54" t="s">
        <v>179</v>
      </c>
    </row>
    <row r="24" spans="2:17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1567</v>
      </c>
      <c r="I24" s="90">
        <v>1385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113"/>
      <c r="Q24" s="54" t="s">
        <v>180</v>
      </c>
    </row>
    <row r="25" spans="2:17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736</v>
      </c>
      <c r="H25" s="90">
        <v>612</v>
      </c>
      <c r="I25" s="90">
        <v>428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113"/>
      <c r="Q25" s="54" t="s">
        <v>181</v>
      </c>
    </row>
    <row r="26" spans="2:17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</row>
    <row r="27" spans="2:17" ht="37.5" customHeight="1" x14ac:dyDescent="0.2">
      <c r="B27" s="54" t="s">
        <v>183</v>
      </c>
      <c r="D27" s="89">
        <v>17</v>
      </c>
      <c r="E27" s="90">
        <v>507</v>
      </c>
      <c r="F27" s="90">
        <v>96888</v>
      </c>
      <c r="G27" s="90">
        <v>30905</v>
      </c>
      <c r="H27" s="90">
        <v>322769</v>
      </c>
      <c r="I27" s="90">
        <v>270728</v>
      </c>
      <c r="J27" s="90">
        <v>0</v>
      </c>
      <c r="K27" s="90">
        <v>34689</v>
      </c>
      <c r="L27" s="90">
        <v>0</v>
      </c>
      <c r="M27" s="90">
        <v>0</v>
      </c>
      <c r="N27" s="90">
        <v>0</v>
      </c>
      <c r="O27" s="90">
        <v>0</v>
      </c>
      <c r="P27" s="113"/>
      <c r="Q27" s="54" t="s">
        <v>183</v>
      </c>
    </row>
    <row r="28" spans="2:17" ht="37.5" customHeight="1" x14ac:dyDescent="0.2">
      <c r="B28" s="54" t="s">
        <v>184</v>
      </c>
      <c r="D28" s="89">
        <v>0</v>
      </c>
      <c r="E28" s="90">
        <v>0</v>
      </c>
      <c r="F28" s="90">
        <v>729</v>
      </c>
      <c r="G28" s="90">
        <v>3758</v>
      </c>
      <c r="H28" s="90">
        <v>14030</v>
      </c>
      <c r="I28" s="90">
        <v>11189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113"/>
      <c r="Q28" s="54" t="s">
        <v>184</v>
      </c>
    </row>
    <row r="29" spans="2:17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222</v>
      </c>
      <c r="H29" s="90">
        <v>1706</v>
      </c>
      <c r="I29" s="90">
        <v>1433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113"/>
      <c r="Q29" s="54" t="s">
        <v>185</v>
      </c>
    </row>
    <row r="30" spans="2:17" ht="37.5" customHeight="1" x14ac:dyDescent="0.2">
      <c r="B30" s="92" t="s">
        <v>186</v>
      </c>
      <c r="D30" s="89">
        <v>0</v>
      </c>
      <c r="E30" s="90">
        <v>6298</v>
      </c>
      <c r="F30" s="90">
        <v>51008</v>
      </c>
      <c r="G30" s="90">
        <v>36862</v>
      </c>
      <c r="H30" s="90">
        <v>207016</v>
      </c>
      <c r="I30" s="90">
        <v>165837</v>
      </c>
      <c r="J30" s="90">
        <v>0</v>
      </c>
      <c r="K30" s="90">
        <v>18682</v>
      </c>
      <c r="L30" s="90">
        <v>0</v>
      </c>
      <c r="M30" s="90">
        <v>0</v>
      </c>
      <c r="N30" s="90">
        <v>0</v>
      </c>
      <c r="O30" s="90">
        <v>0</v>
      </c>
      <c r="P30" s="113"/>
      <c r="Q30" s="92" t="s">
        <v>186</v>
      </c>
    </row>
    <row r="31" spans="2:17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113"/>
      <c r="Q31" s="93" t="s">
        <v>187</v>
      </c>
    </row>
    <row r="32" spans="2:17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</row>
    <row r="33" spans="1:18" ht="52.5" customHeight="1" x14ac:dyDescent="0.2">
      <c r="B33" s="55" t="s">
        <v>189</v>
      </c>
      <c r="D33" s="89">
        <v>30</v>
      </c>
      <c r="E33" s="90">
        <v>15452</v>
      </c>
      <c r="F33" s="90">
        <v>273617</v>
      </c>
      <c r="G33" s="90">
        <v>176093</v>
      </c>
      <c r="H33" s="90">
        <v>1080963</v>
      </c>
      <c r="I33" s="90">
        <v>893595</v>
      </c>
      <c r="J33" s="90">
        <v>0</v>
      </c>
      <c r="K33" s="90">
        <v>76604</v>
      </c>
      <c r="L33" s="90">
        <v>0</v>
      </c>
      <c r="M33" s="90">
        <v>0</v>
      </c>
      <c r="N33" s="90">
        <v>0</v>
      </c>
      <c r="O33" s="91">
        <v>0</v>
      </c>
      <c r="P33" s="113"/>
      <c r="Q33" s="55" t="s">
        <v>189</v>
      </c>
    </row>
    <row r="34" spans="1:18" ht="25.5" customHeight="1" thickBot="1" x14ac:dyDescent="0.25">
      <c r="A34" s="80"/>
      <c r="B34" s="94"/>
      <c r="C34" s="81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16"/>
      <c r="Q34" s="94"/>
      <c r="R34" s="80"/>
    </row>
  </sheetData>
  <mergeCells count="4">
    <mergeCell ref="D7:I7"/>
    <mergeCell ref="D8:I8"/>
    <mergeCell ref="J8:O8"/>
    <mergeCell ref="J7:O7"/>
  </mergeCells>
  <phoneticPr fontId="5"/>
  <pageMargins left="0.7" right="0.7" top="0.75" bottom="0.75" header="0.3" footer="0.3"/>
  <pageSetup paperSize="9" scale="77" fitToWidth="0" orientation="portrait" r:id="rId1"/>
  <colBreaks count="1" manualBreakCount="1">
    <brk id="9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5" width="15.26953125" style="102" customWidth="1"/>
    <col min="6" max="13" width="15.26953125" style="100" customWidth="1"/>
    <col min="14" max="15" width="15.26953125" style="102" customWidth="1"/>
    <col min="16" max="16" width="1.7265625" style="100" customWidth="1"/>
    <col min="17" max="17" width="13.36328125" style="100" customWidth="1"/>
    <col min="18" max="19" width="1.7265625" style="100" customWidth="1"/>
    <col min="20" max="16384" width="9" style="100"/>
  </cols>
  <sheetData>
    <row r="1" spans="1:23" ht="14" x14ac:dyDescent="0.2">
      <c r="B1" s="77" t="s">
        <v>39</v>
      </c>
    </row>
    <row r="4" spans="1:23" ht="23.5" x14ac:dyDescent="0.35">
      <c r="A4" s="78"/>
      <c r="B4" s="79" t="s">
        <v>191</v>
      </c>
      <c r="C4" s="78"/>
      <c r="D4" s="1"/>
      <c r="E4" s="1"/>
      <c r="F4" s="3"/>
      <c r="G4" s="3"/>
      <c r="H4" s="3"/>
      <c r="I4" s="3"/>
      <c r="J4" s="3"/>
      <c r="K4" s="3"/>
      <c r="L4" s="3"/>
      <c r="M4" s="3"/>
      <c r="N4" s="1"/>
      <c r="O4" s="1"/>
      <c r="P4" s="3"/>
      <c r="Q4" s="3"/>
      <c r="R4" s="3"/>
      <c r="S4" s="3"/>
    </row>
    <row r="5" spans="1:23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  <c r="S6" s="104"/>
    </row>
    <row r="7" spans="1:23" x14ac:dyDescent="0.2">
      <c r="A7" s="3"/>
      <c r="B7" s="13"/>
      <c r="C7" s="13"/>
      <c r="D7" s="49"/>
      <c r="E7" s="16" t="s">
        <v>102</v>
      </c>
      <c r="F7" s="65" t="s">
        <v>42</v>
      </c>
      <c r="G7" s="117"/>
      <c r="H7" s="117"/>
      <c r="I7" s="117"/>
      <c r="J7" s="66" t="s">
        <v>42</v>
      </c>
      <c r="K7" s="117"/>
      <c r="L7" s="117"/>
      <c r="M7" s="117"/>
      <c r="N7" s="117"/>
      <c r="O7" s="118"/>
      <c r="P7" s="23"/>
      <c r="Q7" s="13"/>
      <c r="R7" s="3"/>
      <c r="S7" s="3"/>
    </row>
    <row r="8" spans="1:23" x14ac:dyDescent="0.2">
      <c r="A8" s="3"/>
      <c r="B8" s="13"/>
      <c r="C8" s="13"/>
      <c r="D8" s="25"/>
      <c r="E8" s="17" t="s">
        <v>103</v>
      </c>
      <c r="F8" s="48" t="s">
        <v>43</v>
      </c>
      <c r="G8" s="69" t="s">
        <v>128</v>
      </c>
      <c r="H8" s="70"/>
      <c r="I8" s="71"/>
      <c r="J8" s="29" t="s">
        <v>83</v>
      </c>
      <c r="K8" s="69" t="s">
        <v>129</v>
      </c>
      <c r="L8" s="123"/>
      <c r="M8" s="123"/>
      <c r="N8" s="123"/>
      <c r="O8" s="124"/>
      <c r="P8" s="24"/>
      <c r="Q8" s="13"/>
      <c r="R8" s="3"/>
      <c r="S8" s="3"/>
    </row>
    <row r="9" spans="1:23" x14ac:dyDescent="0.2">
      <c r="A9" s="3"/>
      <c r="B9" s="10" t="s">
        <v>40</v>
      </c>
      <c r="C9" s="8"/>
      <c r="D9" s="27" t="s">
        <v>165</v>
      </c>
      <c r="E9" s="17"/>
      <c r="F9" s="7" t="s">
        <v>81</v>
      </c>
      <c r="G9" s="12" t="s">
        <v>8</v>
      </c>
      <c r="H9" s="20" t="s">
        <v>77</v>
      </c>
      <c r="I9" s="12" t="s">
        <v>78</v>
      </c>
      <c r="J9" s="17" t="s">
        <v>84</v>
      </c>
      <c r="K9" s="12" t="s">
        <v>8</v>
      </c>
      <c r="L9" s="12" t="s">
        <v>77</v>
      </c>
      <c r="M9" s="12" t="s">
        <v>78</v>
      </c>
      <c r="N9" s="12" t="s">
        <v>88</v>
      </c>
      <c r="O9" s="12" t="s">
        <v>158</v>
      </c>
      <c r="P9" s="24"/>
      <c r="Q9" s="10" t="s">
        <v>40</v>
      </c>
      <c r="R9" s="3"/>
      <c r="S9" s="3"/>
    </row>
    <row r="10" spans="1:23" s="101" customFormat="1" x14ac:dyDescent="0.2">
      <c r="A10" s="4"/>
      <c r="B10" s="13"/>
      <c r="C10" s="13"/>
      <c r="D10" s="17" t="s">
        <v>101</v>
      </c>
      <c r="E10" s="17"/>
      <c r="F10" s="7"/>
      <c r="G10" s="7" t="s">
        <v>82</v>
      </c>
      <c r="H10" s="8" t="s">
        <v>76</v>
      </c>
      <c r="I10" s="8" t="s">
        <v>79</v>
      </c>
      <c r="J10" s="17"/>
      <c r="K10" s="7" t="s">
        <v>85</v>
      </c>
      <c r="L10" s="7" t="s">
        <v>86</v>
      </c>
      <c r="M10" s="17" t="s">
        <v>87</v>
      </c>
      <c r="N10" s="7" t="s">
        <v>156</v>
      </c>
      <c r="O10" s="7" t="s">
        <v>89</v>
      </c>
      <c r="P10" s="25"/>
      <c r="Q10" s="13"/>
      <c r="R10" s="4"/>
      <c r="S10" s="4"/>
    </row>
    <row r="11" spans="1:23" ht="13.5" thickBot="1" x14ac:dyDescent="0.25">
      <c r="A11" s="2"/>
      <c r="B11" s="15"/>
      <c r="C11" s="15"/>
      <c r="D11" s="18"/>
      <c r="E11" s="18"/>
      <c r="F11" s="9"/>
      <c r="G11" s="9"/>
      <c r="H11" s="2"/>
      <c r="I11" s="9"/>
      <c r="J11" s="9"/>
      <c r="K11" s="9"/>
      <c r="L11" s="9"/>
      <c r="M11" s="18"/>
      <c r="N11" s="9"/>
      <c r="O11" s="9"/>
      <c r="P11" s="26"/>
      <c r="Q11" s="15"/>
      <c r="R11" s="2"/>
      <c r="S11" s="45"/>
      <c r="T11" s="101" t="s">
        <v>103</v>
      </c>
      <c r="U11" s="101" t="s">
        <v>141</v>
      </c>
      <c r="V11" s="101" t="s">
        <v>142</v>
      </c>
      <c r="W11" s="101"/>
    </row>
    <row r="12" spans="1:23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23" ht="37.5" customHeight="1" x14ac:dyDescent="0.2">
      <c r="B13" s="54" t="s">
        <v>169</v>
      </c>
      <c r="D13" s="89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113"/>
      <c r="Q13" s="54" t="s">
        <v>169</v>
      </c>
      <c r="T13" s="100">
        <f>E13-その４!F13-その４!J13</f>
        <v>0</v>
      </c>
      <c r="U13" s="100">
        <f>F13-SUM(G13:I13)</f>
        <v>0</v>
      </c>
      <c r="V13" s="100">
        <f>J13-SUM(K13:O13)-SUM(その５!D13:O13)-SUM(その６!D13:E13)</f>
        <v>0</v>
      </c>
    </row>
    <row r="14" spans="1:23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113"/>
      <c r="Q14" s="54" t="s">
        <v>170</v>
      </c>
      <c r="T14" s="100">
        <f>E14-その４!F14-その４!J14</f>
        <v>0</v>
      </c>
      <c r="U14" s="100">
        <f t="shared" ref="U14:U33" si="0">F14-SUM(G14:I14)</f>
        <v>0</v>
      </c>
      <c r="V14" s="100">
        <f>J14-SUM(K14:O14)-SUM(その５!D14:O14)-SUM(その６!D14:E14)</f>
        <v>0</v>
      </c>
    </row>
    <row r="15" spans="1:23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  <c r="T15" s="100">
        <f>E15-その４!F15-その４!J15</f>
        <v>0</v>
      </c>
      <c r="U15" s="100">
        <f t="shared" si="0"/>
        <v>0</v>
      </c>
      <c r="V15" s="100">
        <f>J15-SUM(K15:O15)-SUM(その５!D15:O15)-SUM(その６!D15:E15)</f>
        <v>0</v>
      </c>
    </row>
    <row r="16" spans="1:23" ht="37.5" customHeight="1" x14ac:dyDescent="0.2">
      <c r="B16" s="54" t="s">
        <v>172</v>
      </c>
      <c r="D16" s="89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113"/>
      <c r="Q16" s="54" t="s">
        <v>172</v>
      </c>
      <c r="T16" s="100">
        <f>E16-その４!F16-その４!J16</f>
        <v>0</v>
      </c>
      <c r="U16" s="100">
        <f t="shared" si="0"/>
        <v>0</v>
      </c>
      <c r="V16" s="100">
        <f>J16-SUM(K16:O16)-SUM(その５!D16:O16)-SUM(その６!D16:E16)</f>
        <v>0</v>
      </c>
    </row>
    <row r="17" spans="2:22" ht="37.5" customHeight="1" x14ac:dyDescent="0.2">
      <c r="B17" s="54" t="s">
        <v>173</v>
      </c>
      <c r="D17" s="89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113"/>
      <c r="Q17" s="54" t="s">
        <v>173</v>
      </c>
      <c r="T17" s="100">
        <f>E17-その４!F17-その４!J17</f>
        <v>0</v>
      </c>
      <c r="U17" s="100">
        <f t="shared" si="0"/>
        <v>0</v>
      </c>
      <c r="V17" s="100">
        <f>J17-SUM(K17:O17)-SUM(その５!D17:O17)-SUM(その６!D17:E17)</f>
        <v>0</v>
      </c>
    </row>
    <row r="18" spans="2:22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113"/>
      <c r="Q18" s="54" t="s">
        <v>174</v>
      </c>
      <c r="T18" s="100">
        <f>E18-その４!F18-その４!J18</f>
        <v>0</v>
      </c>
      <c r="U18" s="100">
        <f t="shared" si="0"/>
        <v>0</v>
      </c>
      <c r="V18" s="100">
        <f>J18-SUM(K18:O18)-SUM(その５!D18:O18)-SUM(その６!D18:E18)</f>
        <v>0</v>
      </c>
    </row>
    <row r="19" spans="2:22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  <c r="T19" s="100">
        <f>E19-その４!F19-その４!J19</f>
        <v>0</v>
      </c>
      <c r="U19" s="100">
        <f t="shared" si="0"/>
        <v>0</v>
      </c>
      <c r="V19" s="100">
        <f>J19-SUM(K19:O19)-SUM(その５!D19:O19)-SUM(その６!D19:E19)</f>
        <v>0</v>
      </c>
    </row>
    <row r="20" spans="2:22" ht="37.5" customHeight="1" x14ac:dyDescent="0.2">
      <c r="B20" s="54" t="s">
        <v>176</v>
      </c>
      <c r="D20" s="89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113"/>
      <c r="Q20" s="54" t="s">
        <v>176</v>
      </c>
      <c r="T20" s="100">
        <f>E20-その４!F20-その４!J20</f>
        <v>0</v>
      </c>
      <c r="U20" s="100">
        <f t="shared" si="0"/>
        <v>0</v>
      </c>
      <c r="V20" s="100">
        <f>J20-SUM(K20:O20)-SUM(その５!D20:O20)-SUM(その６!D20:E20)</f>
        <v>0</v>
      </c>
    </row>
    <row r="21" spans="2:22" ht="37.5" customHeight="1" x14ac:dyDescent="0.2">
      <c r="B21" s="54" t="s">
        <v>177</v>
      </c>
      <c r="D21" s="89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113"/>
      <c r="Q21" s="54" t="s">
        <v>177</v>
      </c>
      <c r="T21" s="100">
        <f>E21-その４!F21-その４!J21</f>
        <v>0</v>
      </c>
      <c r="U21" s="100">
        <f t="shared" si="0"/>
        <v>0</v>
      </c>
      <c r="V21" s="100">
        <f>J21-SUM(K21:O21)-SUM(その５!D21:O21)-SUM(その６!D21:E21)</f>
        <v>0</v>
      </c>
    </row>
    <row r="22" spans="2:22" ht="37.5" customHeight="1" x14ac:dyDescent="0.2">
      <c r="B22" s="54" t="s">
        <v>178</v>
      </c>
      <c r="D22" s="89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113"/>
      <c r="Q22" s="54" t="s">
        <v>178</v>
      </c>
      <c r="T22" s="100">
        <f>E22-その４!F22-その４!J22</f>
        <v>0</v>
      </c>
      <c r="U22" s="100">
        <f t="shared" si="0"/>
        <v>0</v>
      </c>
      <c r="V22" s="100">
        <f>J22-SUM(K22:O22)-SUM(その５!D22:O22)-SUM(その６!D22:E22)</f>
        <v>0</v>
      </c>
    </row>
    <row r="23" spans="2:22" ht="37.5" customHeight="1" x14ac:dyDescent="0.2">
      <c r="B23" s="54" t="s">
        <v>179</v>
      </c>
      <c r="D23" s="89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113"/>
      <c r="Q23" s="54" t="s">
        <v>179</v>
      </c>
      <c r="T23" s="100">
        <f>E23-その４!F23-その４!J23</f>
        <v>0</v>
      </c>
      <c r="U23" s="100">
        <f t="shared" si="0"/>
        <v>0</v>
      </c>
      <c r="V23" s="100">
        <f>J23-SUM(K23:O23)-SUM(その５!D23:O23)-SUM(その６!D23:E23)</f>
        <v>0</v>
      </c>
    </row>
    <row r="24" spans="2:22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113"/>
      <c r="Q24" s="54" t="s">
        <v>180</v>
      </c>
      <c r="T24" s="100">
        <f>E24-その４!F24-その４!J24</f>
        <v>0</v>
      </c>
      <c r="U24" s="100">
        <f t="shared" si="0"/>
        <v>0</v>
      </c>
      <c r="V24" s="100">
        <f>J24-SUM(K24:O24)-SUM(その５!D24:O24)-SUM(その６!D24:E24)</f>
        <v>0</v>
      </c>
    </row>
    <row r="25" spans="2:22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113"/>
      <c r="Q25" s="54" t="s">
        <v>181</v>
      </c>
      <c r="T25" s="100">
        <f>E25-その４!F25-その４!J25</f>
        <v>0</v>
      </c>
      <c r="U25" s="100">
        <f t="shared" si="0"/>
        <v>0</v>
      </c>
      <c r="V25" s="100">
        <f>J25-SUM(K25:O25)-SUM(その５!D25:O25)-SUM(その６!D25:E25)</f>
        <v>0</v>
      </c>
    </row>
    <row r="26" spans="2:22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  <c r="T26" s="100">
        <f>E26-その４!F26-その４!J26</f>
        <v>0</v>
      </c>
      <c r="U26" s="100">
        <f t="shared" si="0"/>
        <v>0</v>
      </c>
      <c r="V26" s="100">
        <f>J26-SUM(K26:O26)-SUM(その５!D26:O26)-SUM(その６!D26:E26)</f>
        <v>0</v>
      </c>
    </row>
    <row r="27" spans="2:22" ht="37.5" customHeight="1" x14ac:dyDescent="0.2">
      <c r="B27" s="54" t="s">
        <v>183</v>
      </c>
      <c r="D27" s="89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113"/>
      <c r="Q27" s="54" t="s">
        <v>183</v>
      </c>
      <c r="T27" s="100">
        <f>E27-その４!F27-その４!J27</f>
        <v>0</v>
      </c>
      <c r="U27" s="100">
        <f t="shared" si="0"/>
        <v>0</v>
      </c>
      <c r="V27" s="100">
        <f>J27-SUM(K27:O27)-SUM(その５!D27:O27)-SUM(その６!D27:E27)</f>
        <v>0</v>
      </c>
    </row>
    <row r="28" spans="2:22" ht="37.5" customHeight="1" x14ac:dyDescent="0.2">
      <c r="B28" s="54" t="s">
        <v>184</v>
      </c>
      <c r="D28" s="89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113"/>
      <c r="Q28" s="54" t="s">
        <v>184</v>
      </c>
      <c r="T28" s="100">
        <f>E28-その４!F28-その４!J28</f>
        <v>0</v>
      </c>
      <c r="U28" s="100">
        <f t="shared" si="0"/>
        <v>0</v>
      </c>
      <c r="V28" s="100">
        <f>J28-SUM(K28:O28)-SUM(その５!D28:O28)-SUM(その６!D28:E28)</f>
        <v>0</v>
      </c>
    </row>
    <row r="29" spans="2:22" ht="37.5" customHeight="1" x14ac:dyDescent="0.2">
      <c r="B29" s="54" t="s">
        <v>185</v>
      </c>
      <c r="D29" s="89">
        <v>0</v>
      </c>
      <c r="E29" s="90">
        <v>4744</v>
      </c>
      <c r="F29" s="90">
        <v>3385</v>
      </c>
      <c r="G29" s="90">
        <v>3077</v>
      </c>
      <c r="H29" s="90">
        <v>0</v>
      </c>
      <c r="I29" s="90">
        <v>308</v>
      </c>
      <c r="J29" s="90">
        <v>1359</v>
      </c>
      <c r="K29" s="90">
        <v>0</v>
      </c>
      <c r="L29" s="90">
        <v>220</v>
      </c>
      <c r="M29" s="90">
        <v>0</v>
      </c>
      <c r="N29" s="90">
        <v>0</v>
      </c>
      <c r="O29" s="90">
        <v>0</v>
      </c>
      <c r="P29" s="113"/>
      <c r="Q29" s="54" t="s">
        <v>185</v>
      </c>
      <c r="T29" s="100">
        <f>E29-その４!F29-その４!J29</f>
        <v>0</v>
      </c>
      <c r="U29" s="100">
        <f t="shared" si="0"/>
        <v>0</v>
      </c>
      <c r="V29" s="100">
        <f>J29-SUM(K29:O29)-SUM(その５!D29:O29)-SUM(その６!D29:E29)</f>
        <v>0</v>
      </c>
    </row>
    <row r="30" spans="2:22" ht="37.5" customHeight="1" x14ac:dyDescent="0.2">
      <c r="B30" s="92" t="s">
        <v>186</v>
      </c>
      <c r="D30" s="89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113"/>
      <c r="Q30" s="92" t="s">
        <v>186</v>
      </c>
      <c r="T30" s="100">
        <f>E30-その４!F30-その４!J30</f>
        <v>0</v>
      </c>
      <c r="U30" s="100">
        <f t="shared" si="0"/>
        <v>0</v>
      </c>
      <c r="V30" s="100">
        <f>J30-SUM(K30:O30)-SUM(その５!D30:O30)-SUM(その６!D30:E30)</f>
        <v>0</v>
      </c>
    </row>
    <row r="31" spans="2:22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113"/>
      <c r="Q31" s="93" t="s">
        <v>187</v>
      </c>
      <c r="T31" s="100">
        <f>E31-その４!F31-その４!J31</f>
        <v>0</v>
      </c>
      <c r="U31" s="100">
        <f t="shared" si="0"/>
        <v>0</v>
      </c>
      <c r="V31" s="100">
        <f>J31-SUM(K31:O31)-SUM(その５!D31:O31)-SUM(その６!D31:E31)</f>
        <v>0</v>
      </c>
    </row>
    <row r="32" spans="2:22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  <c r="T32" s="100">
        <f>E32-その４!F32-その４!J32</f>
        <v>0</v>
      </c>
      <c r="U32" s="100">
        <f t="shared" si="0"/>
        <v>0</v>
      </c>
      <c r="V32" s="100">
        <f>J32-SUM(K32:O32)-SUM(その５!D32:O32)-SUM(その６!D32:E32)</f>
        <v>0</v>
      </c>
    </row>
    <row r="33" spans="1:22" ht="52.5" customHeight="1" x14ac:dyDescent="0.2">
      <c r="B33" s="55" t="s">
        <v>189</v>
      </c>
      <c r="D33" s="89">
        <v>0</v>
      </c>
      <c r="E33" s="90">
        <v>4744</v>
      </c>
      <c r="F33" s="90">
        <v>3385</v>
      </c>
      <c r="G33" s="90">
        <v>3077</v>
      </c>
      <c r="H33" s="90">
        <v>0</v>
      </c>
      <c r="I33" s="90">
        <v>308</v>
      </c>
      <c r="J33" s="90">
        <v>1359</v>
      </c>
      <c r="K33" s="90">
        <v>0</v>
      </c>
      <c r="L33" s="90">
        <v>220</v>
      </c>
      <c r="M33" s="90">
        <v>0</v>
      </c>
      <c r="N33" s="90">
        <v>0</v>
      </c>
      <c r="O33" s="91">
        <v>0</v>
      </c>
      <c r="P33" s="113"/>
      <c r="Q33" s="55" t="s">
        <v>189</v>
      </c>
      <c r="T33" s="100">
        <f>E33-その４!F33-その４!J33</f>
        <v>0</v>
      </c>
      <c r="U33" s="100">
        <f t="shared" si="0"/>
        <v>0</v>
      </c>
      <c r="V33" s="100">
        <f>J33-SUM(K33:O33)-SUM(その５!D33:O33)-SUM(その６!D33:E33)</f>
        <v>0</v>
      </c>
    </row>
    <row r="34" spans="1:22" ht="25.5" customHeight="1" thickBot="1" x14ac:dyDescent="0.25">
      <c r="A34" s="80"/>
      <c r="B34" s="94"/>
      <c r="C34" s="81"/>
      <c r="D34" s="114"/>
      <c r="E34" s="107"/>
      <c r="F34" s="122"/>
      <c r="G34" s="122"/>
      <c r="H34" s="122"/>
      <c r="I34" s="122"/>
      <c r="J34" s="122"/>
      <c r="K34" s="122"/>
      <c r="L34" s="122"/>
      <c r="M34" s="122"/>
      <c r="N34" s="107"/>
      <c r="O34" s="107"/>
      <c r="P34" s="116"/>
      <c r="Q34" s="94"/>
      <c r="R34" s="80"/>
      <c r="S34" s="104"/>
    </row>
  </sheetData>
  <mergeCells count="4">
    <mergeCell ref="G8:I8"/>
    <mergeCell ref="F7:I7"/>
    <mergeCell ref="J7:O7"/>
    <mergeCell ref="K8:O8"/>
  </mergeCells>
  <phoneticPr fontId="5"/>
  <pageMargins left="0.7" right="0.7" top="0.75" bottom="0.75" header="0.3" footer="0.3"/>
  <pageSetup paperSize="9" scale="77" fitToWidth="0" orientation="portrait" r:id="rId1"/>
  <colBreaks count="1" manualBreakCount="1">
    <brk id="9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15" width="15.26953125" style="102" customWidth="1"/>
    <col min="16" max="16" width="1.7265625" style="100" customWidth="1"/>
    <col min="17" max="17" width="13.36328125" style="100" customWidth="1"/>
    <col min="18" max="18" width="1.7265625" style="100" customWidth="1"/>
    <col min="19" max="16384" width="9" style="100"/>
  </cols>
  <sheetData>
    <row r="1" spans="1:18" ht="14" x14ac:dyDescent="0.2">
      <c r="B1" s="77" t="s">
        <v>39</v>
      </c>
    </row>
    <row r="4" spans="1:18" ht="23.5" x14ac:dyDescent="0.35">
      <c r="A4" s="78"/>
      <c r="B4" s="79" t="s">
        <v>191</v>
      </c>
      <c r="C4" s="7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  <c r="R4" s="3"/>
    </row>
    <row r="5" spans="1:18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</row>
    <row r="7" spans="1:18" x14ac:dyDescent="0.2">
      <c r="A7" s="3"/>
      <c r="B7" s="13"/>
      <c r="C7" s="13"/>
      <c r="D7" s="65" t="s">
        <v>42</v>
      </c>
      <c r="E7" s="117"/>
      <c r="F7" s="117"/>
      <c r="G7" s="117"/>
      <c r="H7" s="117"/>
      <c r="I7" s="117"/>
      <c r="J7" s="66" t="s">
        <v>42</v>
      </c>
      <c r="K7" s="117"/>
      <c r="L7" s="117"/>
      <c r="M7" s="117"/>
      <c r="N7" s="117"/>
      <c r="O7" s="118"/>
      <c r="P7" s="23"/>
      <c r="Q7" s="13"/>
      <c r="R7" s="3"/>
    </row>
    <row r="8" spans="1:18" x14ac:dyDescent="0.2">
      <c r="A8" s="3"/>
      <c r="B8" s="13"/>
      <c r="C8" s="13"/>
      <c r="D8" s="69" t="s">
        <v>130</v>
      </c>
      <c r="E8" s="123"/>
      <c r="F8" s="123"/>
      <c r="G8" s="123"/>
      <c r="H8" s="123"/>
      <c r="I8" s="123"/>
      <c r="J8" s="70" t="s">
        <v>131</v>
      </c>
      <c r="K8" s="123"/>
      <c r="L8" s="123"/>
      <c r="M8" s="123"/>
      <c r="N8" s="123"/>
      <c r="O8" s="124"/>
      <c r="P8" s="24"/>
      <c r="Q8" s="13"/>
      <c r="R8" s="3"/>
    </row>
    <row r="9" spans="1:18" x14ac:dyDescent="0.2">
      <c r="A9" s="3"/>
      <c r="B9" s="10" t="s">
        <v>40</v>
      </c>
      <c r="C9" s="8"/>
      <c r="D9" s="27" t="s">
        <v>13</v>
      </c>
      <c r="E9" s="12" t="s">
        <v>14</v>
      </c>
      <c r="F9" s="12" t="s">
        <v>155</v>
      </c>
      <c r="G9" s="27" t="s">
        <v>15</v>
      </c>
      <c r="H9" s="12" t="s">
        <v>16</v>
      </c>
      <c r="I9" s="12" t="s">
        <v>90</v>
      </c>
      <c r="J9" s="27" t="s">
        <v>51</v>
      </c>
      <c r="K9" s="12" t="s">
        <v>52</v>
      </c>
      <c r="L9" s="12" t="s">
        <v>53</v>
      </c>
      <c r="M9" s="27" t="s">
        <v>54</v>
      </c>
      <c r="N9" s="12" t="s">
        <v>55</v>
      </c>
      <c r="O9" s="12" t="s">
        <v>56</v>
      </c>
      <c r="P9" s="24"/>
      <c r="Q9" s="10" t="s">
        <v>40</v>
      </c>
      <c r="R9" s="3"/>
    </row>
    <row r="10" spans="1:18" s="101" customFormat="1" x14ac:dyDescent="0.2">
      <c r="A10" s="4"/>
      <c r="B10" s="13"/>
      <c r="C10" s="13"/>
      <c r="D10" s="17" t="s">
        <v>92</v>
      </c>
      <c r="E10" s="7" t="s">
        <v>93</v>
      </c>
      <c r="F10" s="7" t="s">
        <v>100</v>
      </c>
      <c r="G10" s="17" t="s">
        <v>94</v>
      </c>
      <c r="H10" s="7" t="s">
        <v>95</v>
      </c>
      <c r="I10" s="7" t="s">
        <v>96</v>
      </c>
      <c r="J10" s="7" t="s">
        <v>97</v>
      </c>
      <c r="K10" s="28" t="s">
        <v>98</v>
      </c>
      <c r="L10" s="22" t="s">
        <v>58</v>
      </c>
      <c r="M10" s="28" t="s">
        <v>59</v>
      </c>
      <c r="N10" s="22" t="s">
        <v>60</v>
      </c>
      <c r="O10" s="22" t="s">
        <v>62</v>
      </c>
      <c r="P10" s="25"/>
      <c r="Q10" s="13"/>
      <c r="R10" s="4"/>
    </row>
    <row r="11" spans="1:18" ht="13.5" thickBot="1" x14ac:dyDescent="0.25">
      <c r="A11" s="2"/>
      <c r="B11" s="15"/>
      <c r="C11" s="15"/>
      <c r="D11" s="18"/>
      <c r="E11" s="9"/>
      <c r="F11" s="14" t="s">
        <v>99</v>
      </c>
      <c r="G11" s="18"/>
      <c r="H11" s="9"/>
      <c r="I11" s="9"/>
      <c r="J11" s="9"/>
      <c r="K11" s="18"/>
      <c r="L11" s="9"/>
      <c r="M11" s="18"/>
      <c r="N11" s="14" t="s">
        <v>61</v>
      </c>
      <c r="O11" s="9"/>
      <c r="P11" s="26"/>
      <c r="Q11" s="15"/>
      <c r="R11" s="2"/>
    </row>
    <row r="12" spans="1:18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18" ht="37.5" customHeight="1" x14ac:dyDescent="0.2">
      <c r="B13" s="54" t="s">
        <v>169</v>
      </c>
      <c r="D13" s="89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113"/>
      <c r="Q13" s="54" t="s">
        <v>169</v>
      </c>
    </row>
    <row r="14" spans="1:18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113"/>
      <c r="Q14" s="54" t="s">
        <v>170</v>
      </c>
    </row>
    <row r="15" spans="1:18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</row>
    <row r="16" spans="1:18" ht="37.5" customHeight="1" x14ac:dyDescent="0.2">
      <c r="B16" s="54" t="s">
        <v>172</v>
      </c>
      <c r="D16" s="89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113"/>
      <c r="Q16" s="54" t="s">
        <v>172</v>
      </c>
    </row>
    <row r="17" spans="2:17" ht="37.5" customHeight="1" x14ac:dyDescent="0.2">
      <c r="B17" s="54" t="s">
        <v>173</v>
      </c>
      <c r="D17" s="89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113"/>
      <c r="Q17" s="54" t="s">
        <v>173</v>
      </c>
    </row>
    <row r="18" spans="2:17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113"/>
      <c r="Q18" s="54" t="s">
        <v>174</v>
      </c>
    </row>
    <row r="19" spans="2:17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</row>
    <row r="20" spans="2:17" ht="37.5" customHeight="1" x14ac:dyDescent="0.2">
      <c r="B20" s="54" t="s">
        <v>176</v>
      </c>
      <c r="D20" s="89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113"/>
      <c r="Q20" s="54" t="s">
        <v>176</v>
      </c>
    </row>
    <row r="21" spans="2:17" ht="37.5" customHeight="1" x14ac:dyDescent="0.2">
      <c r="B21" s="54" t="s">
        <v>177</v>
      </c>
      <c r="D21" s="89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113"/>
      <c r="Q21" s="54" t="s">
        <v>177</v>
      </c>
    </row>
    <row r="22" spans="2:17" ht="37.5" customHeight="1" x14ac:dyDescent="0.2">
      <c r="B22" s="54" t="s">
        <v>178</v>
      </c>
      <c r="D22" s="89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113"/>
      <c r="Q22" s="54" t="s">
        <v>178</v>
      </c>
    </row>
    <row r="23" spans="2:17" ht="37.5" customHeight="1" x14ac:dyDescent="0.2">
      <c r="B23" s="54" t="s">
        <v>179</v>
      </c>
      <c r="D23" s="89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113"/>
      <c r="Q23" s="54" t="s">
        <v>179</v>
      </c>
    </row>
    <row r="24" spans="2:17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113"/>
      <c r="Q24" s="54" t="s">
        <v>180</v>
      </c>
    </row>
    <row r="25" spans="2:17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113"/>
      <c r="Q25" s="54" t="s">
        <v>181</v>
      </c>
    </row>
    <row r="26" spans="2:17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</row>
    <row r="27" spans="2:17" ht="37.5" customHeight="1" x14ac:dyDescent="0.2">
      <c r="B27" s="54" t="s">
        <v>183</v>
      </c>
      <c r="D27" s="89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113"/>
      <c r="Q27" s="54" t="s">
        <v>183</v>
      </c>
    </row>
    <row r="28" spans="2:17" ht="37.5" customHeight="1" x14ac:dyDescent="0.2">
      <c r="B28" s="54" t="s">
        <v>184</v>
      </c>
      <c r="D28" s="89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113"/>
      <c r="Q28" s="54" t="s">
        <v>184</v>
      </c>
    </row>
    <row r="29" spans="2:17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0</v>
      </c>
      <c r="H29" s="90">
        <v>462</v>
      </c>
      <c r="I29" s="90">
        <v>395</v>
      </c>
      <c r="J29" s="90">
        <v>282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113"/>
      <c r="Q29" s="54" t="s">
        <v>185</v>
      </c>
    </row>
    <row r="30" spans="2:17" ht="37.5" customHeight="1" x14ac:dyDescent="0.2">
      <c r="B30" s="92" t="s">
        <v>186</v>
      </c>
      <c r="D30" s="89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113"/>
      <c r="Q30" s="92" t="s">
        <v>186</v>
      </c>
    </row>
    <row r="31" spans="2:17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113"/>
      <c r="Q31" s="93" t="s">
        <v>187</v>
      </c>
    </row>
    <row r="32" spans="2:17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</row>
    <row r="33" spans="1:18" ht="52.5" customHeight="1" x14ac:dyDescent="0.2">
      <c r="B33" s="55" t="s">
        <v>189</v>
      </c>
      <c r="D33" s="89">
        <v>0</v>
      </c>
      <c r="E33" s="90">
        <v>0</v>
      </c>
      <c r="F33" s="90">
        <v>0</v>
      </c>
      <c r="G33" s="90">
        <v>0</v>
      </c>
      <c r="H33" s="90">
        <v>462</v>
      </c>
      <c r="I33" s="90">
        <v>395</v>
      </c>
      <c r="J33" s="90">
        <v>282</v>
      </c>
      <c r="K33" s="90">
        <v>0</v>
      </c>
      <c r="L33" s="90">
        <v>0</v>
      </c>
      <c r="M33" s="90">
        <v>0</v>
      </c>
      <c r="N33" s="90">
        <v>0</v>
      </c>
      <c r="O33" s="91">
        <v>0</v>
      </c>
      <c r="P33" s="113"/>
      <c r="Q33" s="55" t="s">
        <v>189</v>
      </c>
    </row>
    <row r="34" spans="1:18" ht="25.5" customHeight="1" thickBot="1" x14ac:dyDescent="0.25">
      <c r="A34" s="80"/>
      <c r="B34" s="94"/>
      <c r="C34" s="81"/>
      <c r="D34" s="11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16"/>
      <c r="Q34" s="94"/>
      <c r="R34" s="80"/>
    </row>
  </sheetData>
  <mergeCells count="4">
    <mergeCell ref="D7:I7"/>
    <mergeCell ref="D8:I8"/>
    <mergeCell ref="J7:O7"/>
    <mergeCell ref="J8:O8"/>
  </mergeCells>
  <phoneticPr fontId="5"/>
  <pageMargins left="0.7" right="0.7" top="0.75" bottom="0.75" header="0.3" footer="0.3"/>
  <pageSetup paperSize="9" scale="77" fitToWidth="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5" width="15.26953125" style="102" customWidth="1"/>
    <col min="6" max="6" width="15.26953125" style="103" customWidth="1"/>
    <col min="7" max="15" width="15.26953125" style="100" customWidth="1"/>
    <col min="16" max="16" width="1.7265625" style="100" customWidth="1"/>
    <col min="17" max="17" width="13.36328125" style="100" customWidth="1"/>
    <col min="18" max="19" width="1.7265625" style="100" customWidth="1"/>
    <col min="20" max="16384" width="9" style="100"/>
  </cols>
  <sheetData>
    <row r="1" spans="1:23" ht="14" x14ac:dyDescent="0.2">
      <c r="B1" s="77" t="s">
        <v>39</v>
      </c>
    </row>
    <row r="4" spans="1:23" ht="23.5" x14ac:dyDescent="0.35">
      <c r="A4" s="78"/>
      <c r="B4" s="79" t="s">
        <v>191</v>
      </c>
      <c r="C4" s="78"/>
      <c r="D4" s="1"/>
      <c r="E4" s="1"/>
      <c r="F4" s="4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3" ht="16.5" x14ac:dyDescent="0.25">
      <c r="A5" s="78"/>
      <c r="B5" s="78"/>
      <c r="C5" s="78"/>
      <c r="D5" s="3"/>
      <c r="E5" s="3"/>
      <c r="F5" s="4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ht="13.5" thickBot="1" x14ac:dyDescent="0.25">
      <c r="A6" s="80"/>
      <c r="B6" s="81"/>
      <c r="C6" s="81"/>
      <c r="D6" s="105"/>
      <c r="E6" s="105"/>
      <c r="F6" s="106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  <c r="S6" s="104"/>
    </row>
    <row r="7" spans="1:23" x14ac:dyDescent="0.2">
      <c r="A7" s="3"/>
      <c r="B7" s="13"/>
      <c r="C7" s="13"/>
      <c r="D7" s="65" t="s">
        <v>159</v>
      </c>
      <c r="E7" s="118"/>
      <c r="F7" s="52" t="s">
        <v>104</v>
      </c>
      <c r="G7" s="65" t="s">
        <v>42</v>
      </c>
      <c r="H7" s="117"/>
      <c r="I7" s="117"/>
      <c r="J7" s="59" t="s">
        <v>159</v>
      </c>
      <c r="K7" s="98" t="s">
        <v>42</v>
      </c>
      <c r="L7" s="98"/>
      <c r="M7" s="98"/>
      <c r="N7" s="98"/>
      <c r="O7" s="99"/>
      <c r="P7" s="23"/>
      <c r="Q7" s="13"/>
      <c r="R7" s="3"/>
      <c r="S7" s="3"/>
    </row>
    <row r="8" spans="1:23" x14ac:dyDescent="0.2">
      <c r="A8" s="3"/>
      <c r="B8" s="13"/>
      <c r="C8" s="13"/>
      <c r="D8" s="69" t="s">
        <v>160</v>
      </c>
      <c r="E8" s="124"/>
      <c r="F8" s="53" t="s">
        <v>118</v>
      </c>
      <c r="G8" s="50" t="s">
        <v>43</v>
      </c>
      <c r="H8" s="69" t="s">
        <v>128</v>
      </c>
      <c r="I8" s="123"/>
      <c r="J8" s="63" t="s">
        <v>160</v>
      </c>
      <c r="K8" s="51" t="s">
        <v>83</v>
      </c>
      <c r="L8" s="69" t="s">
        <v>129</v>
      </c>
      <c r="M8" s="123"/>
      <c r="N8" s="123"/>
      <c r="O8" s="124"/>
      <c r="P8" s="24"/>
      <c r="Q8" s="13"/>
      <c r="R8" s="3"/>
      <c r="S8" s="3"/>
    </row>
    <row r="9" spans="1:23" x14ac:dyDescent="0.2">
      <c r="A9" s="3"/>
      <c r="B9" s="10" t="s">
        <v>40</v>
      </c>
      <c r="C9" s="8"/>
      <c r="D9" s="27" t="s">
        <v>57</v>
      </c>
      <c r="E9" s="12" t="s">
        <v>91</v>
      </c>
      <c r="F9" s="17"/>
      <c r="G9" s="7" t="s">
        <v>81</v>
      </c>
      <c r="H9" s="12" t="s">
        <v>8</v>
      </c>
      <c r="I9" s="12" t="s">
        <v>77</v>
      </c>
      <c r="J9" s="12" t="s">
        <v>78</v>
      </c>
      <c r="K9" s="17" t="s">
        <v>84</v>
      </c>
      <c r="L9" s="12" t="s">
        <v>8</v>
      </c>
      <c r="M9" s="27" t="s">
        <v>77</v>
      </c>
      <c r="N9" s="12" t="s">
        <v>78</v>
      </c>
      <c r="O9" s="12" t="s">
        <v>88</v>
      </c>
      <c r="P9" s="24"/>
      <c r="Q9" s="10" t="s">
        <v>40</v>
      </c>
      <c r="R9" s="3"/>
      <c r="S9" s="3"/>
    </row>
    <row r="10" spans="1:23" s="101" customFormat="1" x14ac:dyDescent="0.2">
      <c r="A10" s="4"/>
      <c r="B10" s="13"/>
      <c r="C10" s="13"/>
      <c r="D10" s="28" t="s">
        <v>63</v>
      </c>
      <c r="E10" s="7" t="s">
        <v>101</v>
      </c>
      <c r="F10" s="17"/>
      <c r="G10" s="7"/>
      <c r="H10" s="7" t="s">
        <v>82</v>
      </c>
      <c r="I10" s="8" t="s">
        <v>76</v>
      </c>
      <c r="J10" s="30" t="s">
        <v>79</v>
      </c>
      <c r="K10" s="17"/>
      <c r="L10" s="7" t="s">
        <v>85</v>
      </c>
      <c r="M10" s="17" t="s">
        <v>86</v>
      </c>
      <c r="N10" s="17" t="s">
        <v>87</v>
      </c>
      <c r="O10" s="17" t="s">
        <v>161</v>
      </c>
      <c r="P10" s="25"/>
      <c r="Q10" s="13"/>
      <c r="R10" s="4"/>
      <c r="S10" s="4"/>
    </row>
    <row r="11" spans="1:23" ht="13.5" thickBot="1" x14ac:dyDescent="0.25">
      <c r="A11" s="2"/>
      <c r="B11" s="15"/>
      <c r="C11" s="15"/>
      <c r="D11" s="38" t="s">
        <v>64</v>
      </c>
      <c r="E11" s="9"/>
      <c r="F11" s="18"/>
      <c r="G11" s="9"/>
      <c r="H11" s="9"/>
      <c r="I11" s="2"/>
      <c r="J11" s="18"/>
      <c r="K11" s="9"/>
      <c r="L11" s="9"/>
      <c r="M11" s="18"/>
      <c r="N11" s="18"/>
      <c r="O11" s="18"/>
      <c r="P11" s="26"/>
      <c r="Q11" s="15"/>
      <c r="R11" s="2"/>
      <c r="S11" s="45"/>
      <c r="T11" s="101" t="s">
        <v>150</v>
      </c>
      <c r="U11" s="101" t="s">
        <v>141</v>
      </c>
      <c r="V11" s="101" t="s">
        <v>142</v>
      </c>
      <c r="W11" s="101"/>
    </row>
    <row r="12" spans="1:23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23" ht="37.5" customHeight="1" x14ac:dyDescent="0.2">
      <c r="B13" s="54" t="s">
        <v>169</v>
      </c>
      <c r="D13" s="89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113"/>
      <c r="Q13" s="54" t="s">
        <v>169</v>
      </c>
      <c r="T13" s="100">
        <f>F13-その６!G13-その６!K13</f>
        <v>0</v>
      </c>
      <c r="U13" s="100">
        <f>G13-SUM(H13:J13)</f>
        <v>0</v>
      </c>
      <c r="V13" s="100">
        <f>K12-SUM(L12:O12)-SUM(その７!D12:O12)-SUM(その８!D12:F12)</f>
        <v>0</v>
      </c>
    </row>
    <row r="14" spans="1:23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113"/>
      <c r="Q14" s="54" t="s">
        <v>170</v>
      </c>
      <c r="T14" s="100">
        <f>F14-その６!G14-その６!K14</f>
        <v>0</v>
      </c>
      <c r="U14" s="100">
        <f t="shared" ref="U14:U33" si="0">G14-SUM(H14:J14)</f>
        <v>0</v>
      </c>
      <c r="V14" s="100">
        <f>K13-SUM(L13:O13)-SUM(その７!D13:O13)-SUM(その８!D13:F13)</f>
        <v>0</v>
      </c>
    </row>
    <row r="15" spans="1:23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  <c r="T15" s="100">
        <f>F15-その６!G15-その６!K15</f>
        <v>0</v>
      </c>
      <c r="U15" s="100">
        <f t="shared" si="0"/>
        <v>0</v>
      </c>
      <c r="V15" s="100">
        <f>K14-SUM(L14:O14)-SUM(その７!D14:O14)-SUM(その８!D14:F14)</f>
        <v>0</v>
      </c>
    </row>
    <row r="16" spans="1:23" ht="37.5" customHeight="1" x14ac:dyDescent="0.2">
      <c r="B16" s="54" t="s">
        <v>172</v>
      </c>
      <c r="D16" s="89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113"/>
      <c r="Q16" s="54" t="s">
        <v>172</v>
      </c>
      <c r="T16" s="100">
        <f>F16-その６!G16-その６!K16</f>
        <v>0</v>
      </c>
      <c r="U16" s="100">
        <f t="shared" si="0"/>
        <v>0</v>
      </c>
      <c r="V16" s="100">
        <f>K15-SUM(L15:O15)-SUM(その７!D15:O15)-SUM(その８!D15:F15)</f>
        <v>0</v>
      </c>
    </row>
    <row r="17" spans="2:22" ht="37.5" customHeight="1" x14ac:dyDescent="0.2">
      <c r="B17" s="54" t="s">
        <v>173</v>
      </c>
      <c r="D17" s="89">
        <v>0</v>
      </c>
      <c r="E17" s="90">
        <v>0</v>
      </c>
      <c r="F17" s="90">
        <v>4163</v>
      </c>
      <c r="G17" s="90">
        <v>3214</v>
      </c>
      <c r="H17" s="90">
        <v>3120</v>
      </c>
      <c r="I17" s="90">
        <v>0</v>
      </c>
      <c r="J17" s="90">
        <v>94</v>
      </c>
      <c r="K17" s="90">
        <v>949</v>
      </c>
      <c r="L17" s="90">
        <v>0</v>
      </c>
      <c r="M17" s="90">
        <v>155</v>
      </c>
      <c r="N17" s="90">
        <v>0</v>
      </c>
      <c r="O17" s="90">
        <v>0</v>
      </c>
      <c r="P17" s="113"/>
      <c r="Q17" s="54" t="s">
        <v>173</v>
      </c>
      <c r="T17" s="100">
        <f>F17-その６!G17-その６!K17</f>
        <v>0</v>
      </c>
      <c r="U17" s="100">
        <f t="shared" si="0"/>
        <v>0</v>
      </c>
      <c r="V17" s="100">
        <f>K16-SUM(L16:O16)-SUM(その７!D16:O16)-SUM(その８!D16:F16)</f>
        <v>0</v>
      </c>
    </row>
    <row r="18" spans="2:22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113"/>
      <c r="Q18" s="54" t="s">
        <v>174</v>
      </c>
      <c r="T18" s="100">
        <f>F18-その６!G18-その６!K18</f>
        <v>0</v>
      </c>
      <c r="U18" s="100">
        <f t="shared" si="0"/>
        <v>0</v>
      </c>
      <c r="V18" s="100">
        <f>K17-SUM(L17:O17)-SUM(その７!D17:O17)-SUM(その８!D17:F17)</f>
        <v>0</v>
      </c>
    </row>
    <row r="19" spans="2:22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  <c r="T19" s="100">
        <f>F19-その６!G19-その６!K19</f>
        <v>0</v>
      </c>
      <c r="U19" s="100">
        <f t="shared" si="0"/>
        <v>0</v>
      </c>
      <c r="V19" s="100">
        <f>K18-SUM(L18:O18)-SUM(その７!D18:O18)-SUM(その８!D18:F18)</f>
        <v>0</v>
      </c>
    </row>
    <row r="20" spans="2:22" ht="37.5" customHeight="1" x14ac:dyDescent="0.2">
      <c r="B20" s="54" t="s">
        <v>176</v>
      </c>
      <c r="D20" s="89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113"/>
      <c r="Q20" s="54" t="s">
        <v>176</v>
      </c>
      <c r="T20" s="100">
        <f>F20-その６!G20-その６!K20</f>
        <v>0</v>
      </c>
      <c r="U20" s="100">
        <f t="shared" si="0"/>
        <v>0</v>
      </c>
      <c r="V20" s="100">
        <f>K19-SUM(L19:O19)-SUM(その７!D19:O19)-SUM(その８!D19:F19)</f>
        <v>0</v>
      </c>
    </row>
    <row r="21" spans="2:22" ht="37.5" customHeight="1" x14ac:dyDescent="0.2">
      <c r="B21" s="54" t="s">
        <v>177</v>
      </c>
      <c r="D21" s="89">
        <v>0</v>
      </c>
      <c r="E21" s="90">
        <v>0</v>
      </c>
      <c r="F21" s="90">
        <v>38937</v>
      </c>
      <c r="G21" s="90">
        <v>30018</v>
      </c>
      <c r="H21" s="90">
        <v>30018</v>
      </c>
      <c r="I21" s="90">
        <v>0</v>
      </c>
      <c r="J21" s="90">
        <v>0</v>
      </c>
      <c r="K21" s="90">
        <v>8919</v>
      </c>
      <c r="L21" s="90">
        <v>0</v>
      </c>
      <c r="M21" s="90">
        <v>779</v>
      </c>
      <c r="N21" s="90">
        <v>0</v>
      </c>
      <c r="O21" s="90">
        <v>0</v>
      </c>
      <c r="P21" s="113"/>
      <c r="Q21" s="54" t="s">
        <v>177</v>
      </c>
      <c r="T21" s="100">
        <f>F21-その６!G21-その６!K21</f>
        <v>0</v>
      </c>
      <c r="U21" s="100">
        <f t="shared" si="0"/>
        <v>0</v>
      </c>
      <c r="V21" s="100">
        <f>K20-SUM(L20:O20)-SUM(その７!D20:O20)-SUM(その８!D20:F20)</f>
        <v>0</v>
      </c>
    </row>
    <row r="22" spans="2:22" ht="37.5" customHeight="1" x14ac:dyDescent="0.2">
      <c r="B22" s="54" t="s">
        <v>178</v>
      </c>
      <c r="D22" s="89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113"/>
      <c r="Q22" s="54" t="s">
        <v>178</v>
      </c>
      <c r="T22" s="100">
        <f>F22-その６!G22-その６!K22</f>
        <v>0</v>
      </c>
      <c r="U22" s="100">
        <f t="shared" si="0"/>
        <v>0</v>
      </c>
      <c r="V22" s="100">
        <f>K21-SUM(L21:O21)-SUM(その７!D21:O21)-SUM(その８!D21:F21)</f>
        <v>0</v>
      </c>
    </row>
    <row r="23" spans="2:22" ht="37.5" customHeight="1" x14ac:dyDescent="0.2">
      <c r="B23" s="54" t="s">
        <v>179</v>
      </c>
      <c r="D23" s="89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113"/>
      <c r="Q23" s="54" t="s">
        <v>179</v>
      </c>
      <c r="T23" s="100">
        <f>F23-その６!G23-その６!K23</f>
        <v>0</v>
      </c>
      <c r="U23" s="100">
        <f t="shared" si="0"/>
        <v>0</v>
      </c>
      <c r="V23" s="100">
        <f>K22-SUM(L22:O22)-SUM(その７!D22:O22)-SUM(その８!D22:F22)</f>
        <v>0</v>
      </c>
    </row>
    <row r="24" spans="2:22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113"/>
      <c r="Q24" s="54" t="s">
        <v>180</v>
      </c>
      <c r="T24" s="100">
        <f>F24-その６!G24-その６!K24</f>
        <v>0</v>
      </c>
      <c r="U24" s="100">
        <f t="shared" si="0"/>
        <v>0</v>
      </c>
      <c r="V24" s="100">
        <f>K23-SUM(L23:O23)-SUM(その７!D23:O23)-SUM(その８!D23:F23)</f>
        <v>0</v>
      </c>
    </row>
    <row r="25" spans="2:22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113"/>
      <c r="Q25" s="54" t="s">
        <v>181</v>
      </c>
      <c r="T25" s="100">
        <f>F25-その６!G25-その６!K25</f>
        <v>0</v>
      </c>
      <c r="U25" s="100">
        <f t="shared" si="0"/>
        <v>0</v>
      </c>
      <c r="V25" s="100">
        <f>K24-SUM(L24:O24)-SUM(その７!D24:O24)-SUM(その８!D24:F24)</f>
        <v>0</v>
      </c>
    </row>
    <row r="26" spans="2:22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  <c r="T26" s="100">
        <f>F26-その６!G26-その６!K26</f>
        <v>0</v>
      </c>
      <c r="U26" s="100">
        <f t="shared" si="0"/>
        <v>0</v>
      </c>
      <c r="V26" s="100">
        <f>K25-SUM(L25:O25)-SUM(その７!D25:O25)-SUM(その８!D25:F25)</f>
        <v>0</v>
      </c>
    </row>
    <row r="27" spans="2:22" ht="37.5" customHeight="1" x14ac:dyDescent="0.2">
      <c r="B27" s="54" t="s">
        <v>183</v>
      </c>
      <c r="D27" s="89">
        <v>0</v>
      </c>
      <c r="E27" s="90">
        <v>0</v>
      </c>
      <c r="F27" s="90">
        <v>73367</v>
      </c>
      <c r="G27" s="90">
        <v>56153</v>
      </c>
      <c r="H27" s="90">
        <v>51048</v>
      </c>
      <c r="I27" s="90">
        <v>0</v>
      </c>
      <c r="J27" s="90">
        <v>5105</v>
      </c>
      <c r="K27" s="90">
        <v>17214</v>
      </c>
      <c r="L27" s="90">
        <v>0</v>
      </c>
      <c r="M27" s="90">
        <v>1367</v>
      </c>
      <c r="N27" s="90">
        <v>0</v>
      </c>
      <c r="O27" s="90">
        <v>0</v>
      </c>
      <c r="P27" s="113"/>
      <c r="Q27" s="54" t="s">
        <v>183</v>
      </c>
      <c r="T27" s="100">
        <f>F27-その６!G27-その６!K27</f>
        <v>0</v>
      </c>
      <c r="U27" s="100">
        <f t="shared" si="0"/>
        <v>0</v>
      </c>
      <c r="V27" s="100">
        <f>K26-SUM(L26:O26)-SUM(その７!D26:O26)-SUM(その８!D26:F26)</f>
        <v>0</v>
      </c>
    </row>
    <row r="28" spans="2:22" ht="37.5" customHeight="1" x14ac:dyDescent="0.2">
      <c r="B28" s="54" t="s">
        <v>184</v>
      </c>
      <c r="D28" s="89">
        <v>0</v>
      </c>
      <c r="E28" s="90">
        <v>0</v>
      </c>
      <c r="F28" s="90">
        <v>7982</v>
      </c>
      <c r="G28" s="90">
        <v>6349</v>
      </c>
      <c r="H28" s="90">
        <v>5990</v>
      </c>
      <c r="I28" s="90">
        <v>0</v>
      </c>
      <c r="J28" s="90">
        <v>359</v>
      </c>
      <c r="K28" s="90">
        <v>1633</v>
      </c>
      <c r="L28" s="90">
        <v>0</v>
      </c>
      <c r="M28" s="90">
        <v>180</v>
      </c>
      <c r="N28" s="90">
        <v>0</v>
      </c>
      <c r="O28" s="90">
        <v>0</v>
      </c>
      <c r="P28" s="113"/>
      <c r="Q28" s="54" t="s">
        <v>184</v>
      </c>
      <c r="T28" s="100">
        <f>F28-その６!G28-その６!K28</f>
        <v>0</v>
      </c>
      <c r="U28" s="100">
        <f t="shared" si="0"/>
        <v>0</v>
      </c>
      <c r="V28" s="100">
        <f>K27-SUM(L27:O27)-SUM(その７!D27:O27)-SUM(その８!D27:F27)</f>
        <v>0</v>
      </c>
    </row>
    <row r="29" spans="2:22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113"/>
      <c r="Q29" s="54" t="s">
        <v>185</v>
      </c>
      <c r="T29" s="100">
        <f>F29-その６!G29-その６!K29</f>
        <v>0</v>
      </c>
      <c r="U29" s="100">
        <f t="shared" si="0"/>
        <v>0</v>
      </c>
      <c r="V29" s="100">
        <f>K28-SUM(L28:O28)-SUM(その７!D28:O28)-SUM(その８!D28:F28)</f>
        <v>0</v>
      </c>
    </row>
    <row r="30" spans="2:22" ht="37.5" customHeight="1" x14ac:dyDescent="0.2">
      <c r="B30" s="92" t="s">
        <v>186</v>
      </c>
      <c r="D30" s="89">
        <v>0</v>
      </c>
      <c r="E30" s="90">
        <v>0</v>
      </c>
      <c r="F30" s="90">
        <v>15741</v>
      </c>
      <c r="G30" s="90">
        <v>12780</v>
      </c>
      <c r="H30" s="90">
        <v>12480</v>
      </c>
      <c r="I30" s="90">
        <v>0</v>
      </c>
      <c r="J30" s="90">
        <v>300</v>
      </c>
      <c r="K30" s="90">
        <v>2961</v>
      </c>
      <c r="L30" s="90">
        <v>0</v>
      </c>
      <c r="M30" s="90">
        <v>295</v>
      </c>
      <c r="N30" s="90">
        <v>0</v>
      </c>
      <c r="O30" s="90">
        <v>0</v>
      </c>
      <c r="P30" s="113"/>
      <c r="Q30" s="92" t="s">
        <v>186</v>
      </c>
      <c r="T30" s="100">
        <f>F30-その６!G30-その６!K30</f>
        <v>0</v>
      </c>
      <c r="U30" s="100">
        <f t="shared" si="0"/>
        <v>0</v>
      </c>
      <c r="V30" s="100">
        <f>K29-SUM(L29:O29)-SUM(その７!D29:O29)-SUM(その８!D29:F29)</f>
        <v>0</v>
      </c>
    </row>
    <row r="31" spans="2:22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113"/>
      <c r="Q31" s="93" t="s">
        <v>187</v>
      </c>
      <c r="T31" s="100">
        <f>F31-その６!G31-その６!K31</f>
        <v>0</v>
      </c>
      <c r="U31" s="100">
        <f t="shared" si="0"/>
        <v>0</v>
      </c>
      <c r="V31" s="100">
        <f>K30-SUM(L30:O30)-SUM(その７!D30:O30)-SUM(その８!D30:F30)</f>
        <v>0</v>
      </c>
    </row>
    <row r="32" spans="2:22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  <c r="T32" s="100">
        <f>F32-その６!G32-その６!K32</f>
        <v>0</v>
      </c>
      <c r="U32" s="100">
        <f t="shared" si="0"/>
        <v>0</v>
      </c>
      <c r="V32" s="100">
        <f>K31-SUM(L31:O31)-SUM(その７!D31:O31)-SUM(その８!D31:F31)</f>
        <v>0</v>
      </c>
    </row>
    <row r="33" spans="1:22" ht="52.5" customHeight="1" x14ac:dyDescent="0.2">
      <c r="B33" s="55" t="s">
        <v>189</v>
      </c>
      <c r="D33" s="89">
        <v>0</v>
      </c>
      <c r="E33" s="90">
        <v>0</v>
      </c>
      <c r="F33" s="90">
        <v>140190</v>
      </c>
      <c r="G33" s="90">
        <v>108514</v>
      </c>
      <c r="H33" s="90">
        <v>102656</v>
      </c>
      <c r="I33" s="90">
        <v>0</v>
      </c>
      <c r="J33" s="90">
        <v>5858</v>
      </c>
      <c r="K33" s="90">
        <v>31676</v>
      </c>
      <c r="L33" s="90">
        <v>0</v>
      </c>
      <c r="M33" s="90">
        <v>2776</v>
      </c>
      <c r="N33" s="90">
        <v>0</v>
      </c>
      <c r="O33" s="91">
        <v>0</v>
      </c>
      <c r="P33" s="113"/>
      <c r="Q33" s="55" t="s">
        <v>189</v>
      </c>
      <c r="T33" s="100">
        <f>F33-その６!G33-その６!K33</f>
        <v>0</v>
      </c>
      <c r="U33" s="100">
        <f t="shared" si="0"/>
        <v>0</v>
      </c>
      <c r="V33" s="100">
        <f>K32-SUM(L32:O32)-SUM(その７!D32:O32)-SUM(その８!D32:F32)</f>
        <v>0</v>
      </c>
    </row>
    <row r="34" spans="1:22" ht="25.5" customHeight="1" thickBot="1" x14ac:dyDescent="0.25">
      <c r="A34" s="80"/>
      <c r="B34" s="94"/>
      <c r="C34" s="81"/>
      <c r="D34" s="114"/>
      <c r="E34" s="107"/>
      <c r="F34" s="107"/>
      <c r="G34" s="122"/>
      <c r="H34" s="122"/>
      <c r="I34" s="122"/>
      <c r="J34" s="122"/>
      <c r="K34" s="122"/>
      <c r="L34" s="122"/>
      <c r="M34" s="122"/>
      <c r="N34" s="122"/>
      <c r="O34" s="122"/>
      <c r="P34" s="116"/>
      <c r="Q34" s="94"/>
      <c r="R34" s="80"/>
      <c r="S34" s="104"/>
    </row>
  </sheetData>
  <mergeCells count="6">
    <mergeCell ref="D7:E7"/>
    <mergeCell ref="D8:E8"/>
    <mergeCell ref="G7:I7"/>
    <mergeCell ref="H8:I8"/>
    <mergeCell ref="L8:O8"/>
    <mergeCell ref="K7:O7"/>
  </mergeCells>
  <phoneticPr fontId="5"/>
  <pageMargins left="0.70866141732283472" right="0.70866141732283472" top="0.74803149606299213" bottom="0.74803149606299213" header="0.31496062992125984" footer="0.31496062992125984"/>
  <pageSetup paperSize="9" scale="72" fitToWidth="2" orientation="portrait" r:id="rId1"/>
  <colBreaks count="1" manualBreakCount="1">
    <brk id="9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15" width="15.26953125" style="102" customWidth="1"/>
    <col min="16" max="16" width="1.7265625" style="100" customWidth="1"/>
    <col min="17" max="17" width="13.36328125" style="100" customWidth="1"/>
    <col min="18" max="18" width="1.7265625" style="100" customWidth="1"/>
    <col min="19" max="16384" width="9" style="100"/>
  </cols>
  <sheetData>
    <row r="1" spans="1:18" ht="14" x14ac:dyDescent="0.2">
      <c r="B1" s="77" t="s">
        <v>39</v>
      </c>
    </row>
    <row r="4" spans="1:18" ht="23.5" x14ac:dyDescent="0.35">
      <c r="A4" s="78"/>
      <c r="B4" s="79" t="s">
        <v>191</v>
      </c>
      <c r="C4" s="7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  <c r="R4" s="3"/>
    </row>
    <row r="5" spans="1:18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</row>
    <row r="7" spans="1:18" x14ac:dyDescent="0.2">
      <c r="A7" s="3"/>
      <c r="B7" s="13"/>
      <c r="C7" s="13"/>
      <c r="D7" s="65" t="s">
        <v>42</v>
      </c>
      <c r="E7" s="117"/>
      <c r="F7" s="117"/>
      <c r="G7" s="117"/>
      <c r="H7" s="117"/>
      <c r="I7" s="117"/>
      <c r="J7" s="66" t="s">
        <v>42</v>
      </c>
      <c r="K7" s="117"/>
      <c r="L7" s="117"/>
      <c r="M7" s="117"/>
      <c r="N7" s="117"/>
      <c r="O7" s="118"/>
      <c r="P7" s="23"/>
      <c r="Q7" s="13"/>
      <c r="R7" s="3"/>
    </row>
    <row r="8" spans="1:18" x14ac:dyDescent="0.2">
      <c r="A8" s="3"/>
      <c r="B8" s="13"/>
      <c r="C8" s="13"/>
      <c r="D8" s="69" t="s">
        <v>130</v>
      </c>
      <c r="E8" s="123"/>
      <c r="F8" s="123"/>
      <c r="G8" s="123"/>
      <c r="H8" s="123"/>
      <c r="I8" s="123"/>
      <c r="J8" s="70" t="s">
        <v>131</v>
      </c>
      <c r="K8" s="123"/>
      <c r="L8" s="123"/>
      <c r="M8" s="123"/>
      <c r="N8" s="123"/>
      <c r="O8" s="124"/>
      <c r="P8" s="24"/>
      <c r="Q8" s="13"/>
      <c r="R8" s="3"/>
    </row>
    <row r="9" spans="1:18" x14ac:dyDescent="0.2">
      <c r="A9" s="3"/>
      <c r="B9" s="10" t="s">
        <v>40</v>
      </c>
      <c r="C9" s="8"/>
      <c r="D9" s="27" t="s">
        <v>12</v>
      </c>
      <c r="E9" s="12" t="s">
        <v>13</v>
      </c>
      <c r="F9" s="12" t="s">
        <v>14</v>
      </c>
      <c r="G9" s="125" t="s">
        <v>155</v>
      </c>
      <c r="H9" s="12" t="s">
        <v>16</v>
      </c>
      <c r="I9" s="12" t="s">
        <v>90</v>
      </c>
      <c r="J9" s="27" t="s">
        <v>51</v>
      </c>
      <c r="K9" s="12" t="s">
        <v>52</v>
      </c>
      <c r="L9" s="12" t="s">
        <v>53</v>
      </c>
      <c r="M9" s="27" t="s">
        <v>54</v>
      </c>
      <c r="N9" s="12" t="s">
        <v>55</v>
      </c>
      <c r="O9" s="12" t="s">
        <v>162</v>
      </c>
      <c r="P9" s="24"/>
      <c r="Q9" s="10" t="s">
        <v>40</v>
      </c>
      <c r="R9" s="3"/>
    </row>
    <row r="10" spans="1:18" s="101" customFormat="1" x14ac:dyDescent="0.2">
      <c r="A10" s="4"/>
      <c r="B10" s="13"/>
      <c r="C10" s="13"/>
      <c r="D10" s="17" t="s">
        <v>89</v>
      </c>
      <c r="E10" s="7" t="s">
        <v>92</v>
      </c>
      <c r="F10" s="7" t="s">
        <v>93</v>
      </c>
      <c r="G10" s="8" t="s">
        <v>100</v>
      </c>
      <c r="H10" s="7" t="s">
        <v>94</v>
      </c>
      <c r="I10" s="7" t="s">
        <v>95</v>
      </c>
      <c r="J10" s="7" t="s">
        <v>96</v>
      </c>
      <c r="K10" s="7" t="s">
        <v>97</v>
      </c>
      <c r="L10" s="28" t="s">
        <v>98</v>
      </c>
      <c r="M10" s="22" t="s">
        <v>58</v>
      </c>
      <c r="N10" s="28" t="s">
        <v>59</v>
      </c>
      <c r="O10" s="22" t="s">
        <v>60</v>
      </c>
      <c r="P10" s="25"/>
      <c r="Q10" s="13"/>
      <c r="R10" s="4"/>
    </row>
    <row r="11" spans="1:18" ht="13.5" thickBot="1" x14ac:dyDescent="0.25">
      <c r="A11" s="2"/>
      <c r="B11" s="15"/>
      <c r="C11" s="15"/>
      <c r="D11" s="18"/>
      <c r="E11" s="9"/>
      <c r="F11" s="9"/>
      <c r="G11" s="46" t="s">
        <v>99</v>
      </c>
      <c r="H11" s="9"/>
      <c r="I11" s="9"/>
      <c r="J11" s="9"/>
      <c r="K11" s="9"/>
      <c r="L11" s="18"/>
      <c r="M11" s="9"/>
      <c r="N11" s="18"/>
      <c r="O11" s="14" t="s">
        <v>61</v>
      </c>
      <c r="P11" s="26"/>
      <c r="Q11" s="15"/>
      <c r="R11" s="2"/>
    </row>
    <row r="12" spans="1:18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18" ht="37.5" customHeight="1" x14ac:dyDescent="0.2">
      <c r="B13" s="54" t="s">
        <v>169</v>
      </c>
      <c r="D13" s="89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113"/>
      <c r="Q13" s="54" t="s">
        <v>169</v>
      </c>
    </row>
    <row r="14" spans="1:18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113"/>
      <c r="Q14" s="54" t="s">
        <v>170</v>
      </c>
    </row>
    <row r="15" spans="1:18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</row>
    <row r="16" spans="1:18" ht="37.5" customHeight="1" x14ac:dyDescent="0.2">
      <c r="B16" s="54" t="s">
        <v>172</v>
      </c>
      <c r="D16" s="89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113"/>
      <c r="Q16" s="54" t="s">
        <v>172</v>
      </c>
    </row>
    <row r="17" spans="2:17" ht="37.5" customHeight="1" x14ac:dyDescent="0.2">
      <c r="B17" s="54" t="s">
        <v>173</v>
      </c>
      <c r="D17" s="89">
        <v>20</v>
      </c>
      <c r="E17" s="90">
        <v>60</v>
      </c>
      <c r="F17" s="90">
        <v>0</v>
      </c>
      <c r="G17" s="90">
        <v>0</v>
      </c>
      <c r="H17" s="90">
        <v>49</v>
      </c>
      <c r="I17" s="90">
        <v>0</v>
      </c>
      <c r="J17" s="90">
        <v>394</v>
      </c>
      <c r="K17" s="90">
        <v>271</v>
      </c>
      <c r="L17" s="90">
        <v>0</v>
      </c>
      <c r="M17" s="90">
        <v>0</v>
      </c>
      <c r="N17" s="90">
        <v>0</v>
      </c>
      <c r="O17" s="90">
        <v>0</v>
      </c>
      <c r="P17" s="113"/>
      <c r="Q17" s="54" t="s">
        <v>173</v>
      </c>
    </row>
    <row r="18" spans="2:17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113"/>
      <c r="Q18" s="54" t="s">
        <v>174</v>
      </c>
    </row>
    <row r="19" spans="2:17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</row>
    <row r="20" spans="2:17" ht="37.5" customHeight="1" x14ac:dyDescent="0.2">
      <c r="B20" s="54" t="s">
        <v>176</v>
      </c>
      <c r="D20" s="89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113"/>
      <c r="Q20" s="54" t="s">
        <v>176</v>
      </c>
    </row>
    <row r="21" spans="2:17" ht="37.5" customHeight="1" x14ac:dyDescent="0.2">
      <c r="B21" s="54" t="s">
        <v>177</v>
      </c>
      <c r="D21" s="89">
        <v>74</v>
      </c>
      <c r="E21" s="90">
        <v>551</v>
      </c>
      <c r="F21" s="90">
        <v>0</v>
      </c>
      <c r="G21" s="90">
        <v>0</v>
      </c>
      <c r="H21" s="90">
        <v>874</v>
      </c>
      <c r="I21" s="90">
        <v>0</v>
      </c>
      <c r="J21" s="90">
        <v>3769</v>
      </c>
      <c r="K21" s="90">
        <v>2673</v>
      </c>
      <c r="L21" s="90">
        <v>0</v>
      </c>
      <c r="M21" s="90">
        <v>199</v>
      </c>
      <c r="N21" s="90">
        <v>0</v>
      </c>
      <c r="O21" s="90">
        <v>0</v>
      </c>
      <c r="P21" s="113"/>
      <c r="Q21" s="54" t="s">
        <v>177</v>
      </c>
    </row>
    <row r="22" spans="2:17" ht="37.5" customHeight="1" x14ac:dyDescent="0.2">
      <c r="B22" s="54" t="s">
        <v>178</v>
      </c>
      <c r="D22" s="89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113"/>
      <c r="Q22" s="54" t="s">
        <v>178</v>
      </c>
    </row>
    <row r="23" spans="2:17" ht="37.5" customHeight="1" x14ac:dyDescent="0.2">
      <c r="B23" s="54" t="s">
        <v>179</v>
      </c>
      <c r="D23" s="89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113"/>
      <c r="Q23" s="54" t="s">
        <v>179</v>
      </c>
    </row>
    <row r="24" spans="2:17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113"/>
      <c r="Q24" s="54" t="s">
        <v>180</v>
      </c>
    </row>
    <row r="25" spans="2:17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113"/>
      <c r="Q25" s="54" t="s">
        <v>181</v>
      </c>
    </row>
    <row r="26" spans="2:17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</row>
    <row r="27" spans="2:17" ht="37.5" customHeight="1" x14ac:dyDescent="0.2">
      <c r="B27" s="54" t="s">
        <v>183</v>
      </c>
      <c r="D27" s="89">
        <v>80</v>
      </c>
      <c r="E27" s="90">
        <v>1068</v>
      </c>
      <c r="F27" s="90">
        <v>0</v>
      </c>
      <c r="G27" s="90">
        <v>0</v>
      </c>
      <c r="H27" s="90">
        <v>2508</v>
      </c>
      <c r="I27" s="90">
        <v>0</v>
      </c>
      <c r="J27" s="90">
        <v>6679</v>
      </c>
      <c r="K27" s="90">
        <v>4771</v>
      </c>
      <c r="L27" s="90">
        <v>0</v>
      </c>
      <c r="M27" s="90">
        <v>741</v>
      </c>
      <c r="N27" s="90">
        <v>0</v>
      </c>
      <c r="O27" s="90">
        <v>0</v>
      </c>
      <c r="P27" s="113"/>
      <c r="Q27" s="54" t="s">
        <v>183</v>
      </c>
    </row>
    <row r="28" spans="2:17" ht="37.5" customHeight="1" x14ac:dyDescent="0.2">
      <c r="B28" s="54" t="s">
        <v>184</v>
      </c>
      <c r="D28" s="89">
        <v>54</v>
      </c>
      <c r="E28" s="90">
        <v>58</v>
      </c>
      <c r="F28" s="90">
        <v>0</v>
      </c>
      <c r="G28" s="90">
        <v>0</v>
      </c>
      <c r="H28" s="90">
        <v>0</v>
      </c>
      <c r="I28" s="90">
        <v>0</v>
      </c>
      <c r="J28" s="90">
        <v>782</v>
      </c>
      <c r="K28" s="90">
        <v>559</v>
      </c>
      <c r="L28" s="90">
        <v>0</v>
      </c>
      <c r="M28" s="90">
        <v>0</v>
      </c>
      <c r="N28" s="90">
        <v>0</v>
      </c>
      <c r="O28" s="90">
        <v>0</v>
      </c>
      <c r="P28" s="113"/>
      <c r="Q28" s="54" t="s">
        <v>184</v>
      </c>
    </row>
    <row r="29" spans="2:17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113"/>
      <c r="Q29" s="54" t="s">
        <v>185</v>
      </c>
    </row>
    <row r="30" spans="2:17" ht="37.5" customHeight="1" x14ac:dyDescent="0.2">
      <c r="B30" s="92" t="s">
        <v>186</v>
      </c>
      <c r="D30" s="89">
        <v>1</v>
      </c>
      <c r="E30" s="90">
        <v>27</v>
      </c>
      <c r="F30" s="90">
        <v>0</v>
      </c>
      <c r="G30" s="90">
        <v>0</v>
      </c>
      <c r="H30" s="90">
        <v>0</v>
      </c>
      <c r="I30" s="90">
        <v>0</v>
      </c>
      <c r="J30" s="90">
        <v>1565</v>
      </c>
      <c r="K30" s="90">
        <v>1073</v>
      </c>
      <c r="L30" s="90">
        <v>0</v>
      </c>
      <c r="M30" s="90">
        <v>0</v>
      </c>
      <c r="N30" s="90">
        <v>0</v>
      </c>
      <c r="O30" s="90">
        <v>0</v>
      </c>
      <c r="P30" s="113"/>
      <c r="Q30" s="92" t="s">
        <v>186</v>
      </c>
    </row>
    <row r="31" spans="2:17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113"/>
      <c r="Q31" s="93" t="s">
        <v>187</v>
      </c>
    </row>
    <row r="32" spans="2:17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</row>
    <row r="33" spans="1:18" ht="52.5" customHeight="1" x14ac:dyDescent="0.2">
      <c r="B33" s="55" t="s">
        <v>189</v>
      </c>
      <c r="D33" s="89">
        <v>229</v>
      </c>
      <c r="E33" s="90">
        <v>1764</v>
      </c>
      <c r="F33" s="90">
        <v>0</v>
      </c>
      <c r="G33" s="90">
        <v>0</v>
      </c>
      <c r="H33" s="90">
        <v>3431</v>
      </c>
      <c r="I33" s="90">
        <v>0</v>
      </c>
      <c r="J33" s="90">
        <v>13189</v>
      </c>
      <c r="K33" s="90">
        <v>9347</v>
      </c>
      <c r="L33" s="90">
        <v>0</v>
      </c>
      <c r="M33" s="90">
        <v>940</v>
      </c>
      <c r="N33" s="90">
        <v>0</v>
      </c>
      <c r="O33" s="91">
        <v>0</v>
      </c>
      <c r="P33" s="113"/>
      <c r="Q33" s="55" t="s">
        <v>189</v>
      </c>
    </row>
    <row r="34" spans="1:18" ht="25.5" customHeight="1" thickBot="1" x14ac:dyDescent="0.25">
      <c r="A34" s="80"/>
      <c r="B34" s="94"/>
      <c r="C34" s="81"/>
      <c r="D34" s="11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16"/>
      <c r="Q34" s="94"/>
      <c r="R34" s="80"/>
    </row>
  </sheetData>
  <mergeCells count="4">
    <mergeCell ref="D7:I7"/>
    <mergeCell ref="D8:I8"/>
    <mergeCell ref="J7:O7"/>
    <mergeCell ref="J8:O8"/>
  </mergeCells>
  <phoneticPr fontId="5"/>
  <pageMargins left="0.70866141732283472" right="0.70866141732283472" top="0.74803149606299213" bottom="0.74803149606299213" header="0.31496062992125984" footer="0.31496062992125984"/>
  <pageSetup paperSize="9" scale="72" fitToWidth="2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4"/>
  <sheetViews>
    <sheetView topLeftCell="B1"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6" width="15.26953125" style="102" customWidth="1"/>
    <col min="7" max="7" width="16.08984375" style="102" customWidth="1"/>
    <col min="8" max="12" width="15.26953125" style="100" customWidth="1"/>
    <col min="13" max="15" width="15.26953125" style="102" customWidth="1"/>
    <col min="16" max="16" width="1.7265625" style="100" customWidth="1"/>
    <col min="17" max="17" width="13.36328125" style="100" customWidth="1"/>
    <col min="18" max="19" width="1.7265625" style="100" customWidth="1"/>
    <col min="20" max="16384" width="9" style="100"/>
  </cols>
  <sheetData>
    <row r="1" spans="1:22" ht="14" x14ac:dyDescent="0.2">
      <c r="B1" s="77" t="s">
        <v>39</v>
      </c>
    </row>
    <row r="4" spans="1:22" ht="23.5" x14ac:dyDescent="0.35">
      <c r="A4" s="78"/>
      <c r="B4" s="79" t="s">
        <v>191</v>
      </c>
      <c r="C4" s="78"/>
      <c r="D4" s="1"/>
      <c r="E4" s="1"/>
      <c r="F4" s="1"/>
      <c r="G4" s="1"/>
      <c r="H4" s="3"/>
      <c r="I4" s="3"/>
      <c r="J4" s="3"/>
      <c r="K4" s="3"/>
      <c r="L4" s="3"/>
      <c r="M4" s="1"/>
      <c r="N4" s="1"/>
      <c r="O4" s="1"/>
      <c r="P4" s="3"/>
      <c r="Q4" s="3"/>
      <c r="R4" s="3"/>
      <c r="S4" s="3"/>
    </row>
    <row r="5" spans="1:22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2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  <c r="S6" s="104"/>
    </row>
    <row r="7" spans="1:22" x14ac:dyDescent="0.2">
      <c r="A7" s="3"/>
      <c r="B7" s="13"/>
      <c r="C7" s="13"/>
      <c r="D7" s="65" t="s">
        <v>159</v>
      </c>
      <c r="E7" s="117"/>
      <c r="F7" s="118"/>
      <c r="G7" s="16" t="s">
        <v>105</v>
      </c>
      <c r="H7" s="65" t="s">
        <v>42</v>
      </c>
      <c r="I7" s="117"/>
      <c r="J7" s="66" t="s">
        <v>168</v>
      </c>
      <c r="K7" s="117"/>
      <c r="L7" s="117"/>
      <c r="M7" s="117"/>
      <c r="N7" s="117"/>
      <c r="O7" s="118"/>
      <c r="P7" s="23"/>
      <c r="Q7" s="13"/>
      <c r="R7" s="3"/>
      <c r="S7" s="3"/>
    </row>
    <row r="8" spans="1:22" x14ac:dyDescent="0.2">
      <c r="A8" s="3"/>
      <c r="B8" s="13"/>
      <c r="C8" s="13"/>
      <c r="D8" s="73" t="s">
        <v>160</v>
      </c>
      <c r="E8" s="119"/>
      <c r="F8" s="120"/>
      <c r="G8" s="28" t="s">
        <v>106</v>
      </c>
      <c r="H8" s="29" t="s">
        <v>43</v>
      </c>
      <c r="I8" s="60" t="s">
        <v>167</v>
      </c>
      <c r="J8" s="64" t="s">
        <v>167</v>
      </c>
      <c r="K8" s="29" t="s">
        <v>83</v>
      </c>
      <c r="L8" s="67" t="s">
        <v>127</v>
      </c>
      <c r="M8" s="72"/>
      <c r="N8" s="62"/>
      <c r="O8" s="62"/>
      <c r="P8" s="24"/>
      <c r="Q8" s="13"/>
      <c r="R8" s="3"/>
      <c r="S8" s="3"/>
    </row>
    <row r="9" spans="1:22" x14ac:dyDescent="0.2">
      <c r="A9" s="3"/>
      <c r="B9" s="10" t="s">
        <v>40</v>
      </c>
      <c r="C9" s="8"/>
      <c r="D9" s="40" t="s">
        <v>164</v>
      </c>
      <c r="E9" s="121" t="s">
        <v>157</v>
      </c>
      <c r="F9" s="121" t="s">
        <v>165</v>
      </c>
      <c r="G9" s="7" t="s">
        <v>107</v>
      </c>
      <c r="H9" s="17" t="s">
        <v>81</v>
      </c>
      <c r="I9" s="12" t="s">
        <v>8</v>
      </c>
      <c r="J9" s="12" t="s">
        <v>77</v>
      </c>
      <c r="K9" s="17" t="s">
        <v>84</v>
      </c>
      <c r="L9" s="12" t="s">
        <v>8</v>
      </c>
      <c r="M9" s="12" t="s">
        <v>9</v>
      </c>
      <c r="N9" s="12" t="s">
        <v>136</v>
      </c>
      <c r="O9" s="12" t="s">
        <v>137</v>
      </c>
      <c r="P9" s="24"/>
      <c r="Q9" s="10" t="s">
        <v>40</v>
      </c>
      <c r="R9" s="3"/>
      <c r="S9" s="3"/>
    </row>
    <row r="10" spans="1:22" s="101" customFormat="1" x14ac:dyDescent="0.2">
      <c r="A10" s="4"/>
      <c r="B10" s="13"/>
      <c r="C10" s="13"/>
      <c r="D10" s="28" t="s">
        <v>62</v>
      </c>
      <c r="E10" s="22" t="s">
        <v>63</v>
      </c>
      <c r="F10" s="7" t="s">
        <v>101</v>
      </c>
      <c r="G10" s="7"/>
      <c r="H10" s="17"/>
      <c r="I10" s="7" t="s">
        <v>119</v>
      </c>
      <c r="J10" s="30" t="s">
        <v>79</v>
      </c>
      <c r="K10" s="17"/>
      <c r="L10" s="7" t="s">
        <v>86</v>
      </c>
      <c r="M10" s="7" t="s">
        <v>89</v>
      </c>
      <c r="N10" s="7" t="s">
        <v>92</v>
      </c>
      <c r="O10" s="7" t="s">
        <v>93</v>
      </c>
      <c r="P10" s="25"/>
      <c r="Q10" s="13"/>
      <c r="R10" s="4"/>
      <c r="S10" s="4"/>
    </row>
    <row r="11" spans="1:22" ht="13.5" thickBot="1" x14ac:dyDescent="0.25">
      <c r="A11" s="2"/>
      <c r="B11" s="15"/>
      <c r="C11" s="15"/>
      <c r="D11" s="18"/>
      <c r="E11" s="14" t="s">
        <v>64</v>
      </c>
      <c r="F11" s="9"/>
      <c r="G11" s="9"/>
      <c r="H11" s="18"/>
      <c r="I11" s="9"/>
      <c r="J11" s="18"/>
      <c r="K11" s="9"/>
      <c r="L11" s="9"/>
      <c r="M11" s="9"/>
      <c r="N11" s="9"/>
      <c r="O11" s="9"/>
      <c r="P11" s="26"/>
      <c r="Q11" s="15"/>
      <c r="R11" s="2"/>
      <c r="S11" s="45"/>
      <c r="T11" s="101" t="s">
        <v>151</v>
      </c>
      <c r="U11" s="101" t="s">
        <v>143</v>
      </c>
      <c r="V11" s="101" t="s">
        <v>144</v>
      </c>
    </row>
    <row r="12" spans="1:22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22" ht="37.5" customHeight="1" x14ac:dyDescent="0.2">
      <c r="B13" s="54" t="s">
        <v>169</v>
      </c>
      <c r="D13" s="89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113"/>
      <c r="Q13" s="54" t="s">
        <v>169</v>
      </c>
      <c r="T13" s="88">
        <f>G13-その８!H13-その８!K13</f>
        <v>0</v>
      </c>
      <c r="U13" s="88">
        <f t="shared" ref="U13:U33" si="0">H13-SUM(I13:J13)</f>
        <v>0</v>
      </c>
      <c r="V13" s="88">
        <f>K13-SUM(L13:O13)-SUM(その９!D13:L13)</f>
        <v>0</v>
      </c>
    </row>
    <row r="14" spans="1:22" ht="37.5" customHeight="1" x14ac:dyDescent="0.2">
      <c r="B14" s="54" t="s">
        <v>170</v>
      </c>
      <c r="D14" s="89">
        <v>0</v>
      </c>
      <c r="E14" s="90">
        <v>0</v>
      </c>
      <c r="F14" s="90">
        <v>0</v>
      </c>
      <c r="G14" s="90">
        <v>3953</v>
      </c>
      <c r="H14" s="90">
        <v>2747</v>
      </c>
      <c r="I14" s="90">
        <v>2747</v>
      </c>
      <c r="J14" s="90">
        <v>0</v>
      </c>
      <c r="K14" s="90">
        <v>1206</v>
      </c>
      <c r="L14" s="90">
        <v>85</v>
      </c>
      <c r="M14" s="90">
        <v>0</v>
      </c>
      <c r="N14" s="90">
        <v>68</v>
      </c>
      <c r="O14" s="90">
        <v>0</v>
      </c>
      <c r="P14" s="113"/>
      <c r="Q14" s="54" t="s">
        <v>170</v>
      </c>
      <c r="T14" s="88">
        <f>G14-その８!H14-その８!K14</f>
        <v>0</v>
      </c>
      <c r="U14" s="88">
        <f t="shared" si="0"/>
        <v>0</v>
      </c>
      <c r="V14" s="88">
        <f>K14-SUM(L14:O14)-SUM(その９!D14:L14)</f>
        <v>0</v>
      </c>
    </row>
    <row r="15" spans="1:22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  <c r="T15" s="88">
        <f>G15-その８!H15-その８!K15</f>
        <v>0</v>
      </c>
      <c r="U15" s="88">
        <f t="shared" si="0"/>
        <v>0</v>
      </c>
      <c r="V15" s="88">
        <f>K15-SUM(L15:O15)-SUM(その９!D15:L15)</f>
        <v>0</v>
      </c>
    </row>
    <row r="16" spans="1:22" ht="37.5" customHeight="1" x14ac:dyDescent="0.2">
      <c r="B16" s="54" t="s">
        <v>172</v>
      </c>
      <c r="D16" s="89">
        <v>0</v>
      </c>
      <c r="E16" s="90">
        <v>0</v>
      </c>
      <c r="F16" s="90">
        <v>0</v>
      </c>
      <c r="G16" s="90">
        <v>14692</v>
      </c>
      <c r="H16" s="90">
        <v>10605</v>
      </c>
      <c r="I16" s="90">
        <v>10605</v>
      </c>
      <c r="J16" s="90">
        <v>0</v>
      </c>
      <c r="K16" s="90">
        <v>4087</v>
      </c>
      <c r="L16" s="90">
        <v>487</v>
      </c>
      <c r="M16" s="90">
        <v>0</v>
      </c>
      <c r="N16" s="90">
        <v>263</v>
      </c>
      <c r="O16" s="90">
        <v>0</v>
      </c>
      <c r="P16" s="113"/>
      <c r="Q16" s="54" t="s">
        <v>172</v>
      </c>
      <c r="T16" s="88">
        <f>G16-その８!H16-その８!K16</f>
        <v>0</v>
      </c>
      <c r="U16" s="88">
        <f t="shared" si="0"/>
        <v>0</v>
      </c>
      <c r="V16" s="88">
        <f>K16-SUM(L16:O16)-SUM(その９!D16:L16)</f>
        <v>0</v>
      </c>
    </row>
    <row r="17" spans="2:22" ht="37.5" customHeight="1" x14ac:dyDescent="0.2">
      <c r="B17" s="54" t="s">
        <v>173</v>
      </c>
      <c r="D17" s="89">
        <v>0</v>
      </c>
      <c r="E17" s="90">
        <v>0</v>
      </c>
      <c r="F17" s="90">
        <v>0</v>
      </c>
      <c r="G17" s="90">
        <v>30537</v>
      </c>
      <c r="H17" s="90">
        <v>20693</v>
      </c>
      <c r="I17" s="90">
        <v>20090</v>
      </c>
      <c r="J17" s="90">
        <v>603</v>
      </c>
      <c r="K17" s="90">
        <v>9844</v>
      </c>
      <c r="L17" s="90">
        <v>450</v>
      </c>
      <c r="M17" s="90">
        <v>1642</v>
      </c>
      <c r="N17" s="90">
        <v>318</v>
      </c>
      <c r="O17" s="90">
        <v>0</v>
      </c>
      <c r="P17" s="113"/>
      <c r="Q17" s="54" t="s">
        <v>173</v>
      </c>
      <c r="T17" s="88">
        <f>G17-その８!H17-その８!K17</f>
        <v>0</v>
      </c>
      <c r="U17" s="88">
        <f t="shared" si="0"/>
        <v>0</v>
      </c>
      <c r="V17" s="88">
        <f>K17-SUM(L17:O17)-SUM(その９!D17:L17)</f>
        <v>0</v>
      </c>
    </row>
    <row r="18" spans="2:22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113"/>
      <c r="Q18" s="54" t="s">
        <v>174</v>
      </c>
      <c r="T18" s="88">
        <f>G18-その８!H18-その８!K18</f>
        <v>0</v>
      </c>
      <c r="U18" s="88">
        <f t="shared" si="0"/>
        <v>0</v>
      </c>
      <c r="V18" s="88">
        <f>K18-SUM(L18:O18)-SUM(その９!D18:L18)</f>
        <v>0</v>
      </c>
    </row>
    <row r="19" spans="2:22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113"/>
      <c r="Q19" s="54" t="s">
        <v>175</v>
      </c>
      <c r="T19" s="88">
        <f>G19-その８!H19-その８!K19</f>
        <v>0</v>
      </c>
      <c r="U19" s="88">
        <f t="shared" si="0"/>
        <v>0</v>
      </c>
      <c r="V19" s="88">
        <f>K19-SUM(L19:O19)-SUM(その９!D19:L19)</f>
        <v>0</v>
      </c>
    </row>
    <row r="20" spans="2:22" ht="37.5" customHeight="1" x14ac:dyDescent="0.2">
      <c r="B20" s="54" t="s">
        <v>176</v>
      </c>
      <c r="D20" s="89">
        <v>0</v>
      </c>
      <c r="E20" s="90">
        <v>0</v>
      </c>
      <c r="F20" s="90">
        <v>0</v>
      </c>
      <c r="G20" s="90">
        <v>8543</v>
      </c>
      <c r="H20" s="90">
        <v>5718</v>
      </c>
      <c r="I20" s="90">
        <v>5718</v>
      </c>
      <c r="J20" s="90">
        <v>0</v>
      </c>
      <c r="K20" s="90">
        <v>2825</v>
      </c>
      <c r="L20" s="90">
        <v>128</v>
      </c>
      <c r="M20" s="90">
        <v>420</v>
      </c>
      <c r="N20" s="90">
        <v>60</v>
      </c>
      <c r="O20" s="90">
        <v>0</v>
      </c>
      <c r="P20" s="113"/>
      <c r="Q20" s="54" t="s">
        <v>176</v>
      </c>
      <c r="T20" s="88">
        <f>G20-その８!H20-その８!K20</f>
        <v>0</v>
      </c>
      <c r="U20" s="88">
        <f t="shared" si="0"/>
        <v>0</v>
      </c>
      <c r="V20" s="88">
        <f>K20-SUM(L20:O20)-SUM(その９!D20:L20)</f>
        <v>0</v>
      </c>
    </row>
    <row r="21" spans="2:22" ht="37.5" customHeight="1" x14ac:dyDescent="0.2">
      <c r="B21" s="54" t="s">
        <v>177</v>
      </c>
      <c r="D21" s="89">
        <v>0</v>
      </c>
      <c r="E21" s="90">
        <v>0</v>
      </c>
      <c r="F21" s="90">
        <v>0</v>
      </c>
      <c r="G21" s="90">
        <v>8275</v>
      </c>
      <c r="H21" s="90">
        <v>5097</v>
      </c>
      <c r="I21" s="90">
        <v>5097</v>
      </c>
      <c r="J21" s="90">
        <v>0</v>
      </c>
      <c r="K21" s="90">
        <v>3178</v>
      </c>
      <c r="L21" s="90">
        <v>68</v>
      </c>
      <c r="M21" s="90">
        <v>0</v>
      </c>
      <c r="N21" s="90">
        <v>889</v>
      </c>
      <c r="O21" s="90">
        <v>0</v>
      </c>
      <c r="P21" s="113"/>
      <c r="Q21" s="54" t="s">
        <v>177</v>
      </c>
      <c r="T21" s="88">
        <f>G21-その８!H21-その８!K21</f>
        <v>0</v>
      </c>
      <c r="U21" s="88">
        <f t="shared" si="0"/>
        <v>0</v>
      </c>
      <c r="V21" s="88">
        <f>K21-SUM(L21:O21)-SUM(その９!D21:L21)</f>
        <v>0</v>
      </c>
    </row>
    <row r="22" spans="2:22" ht="37.5" customHeight="1" x14ac:dyDescent="0.2">
      <c r="B22" s="54" t="s">
        <v>178</v>
      </c>
      <c r="D22" s="89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113"/>
      <c r="Q22" s="54" t="s">
        <v>178</v>
      </c>
      <c r="T22" s="88">
        <f>G22-その８!H22-その８!K22</f>
        <v>0</v>
      </c>
      <c r="U22" s="88">
        <f t="shared" si="0"/>
        <v>0</v>
      </c>
      <c r="V22" s="88">
        <f>K22-SUM(L22:O22)-SUM(その９!D22:L22)</f>
        <v>0</v>
      </c>
    </row>
    <row r="23" spans="2:22" ht="37.5" customHeight="1" x14ac:dyDescent="0.2">
      <c r="B23" s="54" t="s">
        <v>179</v>
      </c>
      <c r="D23" s="89">
        <v>0</v>
      </c>
      <c r="E23" s="90">
        <v>0</v>
      </c>
      <c r="F23" s="90">
        <v>0</v>
      </c>
      <c r="G23" s="90">
        <v>30653</v>
      </c>
      <c r="H23" s="90">
        <v>21214</v>
      </c>
      <c r="I23" s="90">
        <v>21214</v>
      </c>
      <c r="J23" s="90">
        <v>0</v>
      </c>
      <c r="K23" s="90">
        <v>9439</v>
      </c>
      <c r="L23" s="90">
        <v>362</v>
      </c>
      <c r="M23" s="90">
        <v>1155</v>
      </c>
      <c r="N23" s="90">
        <v>189</v>
      </c>
      <c r="O23" s="90">
        <v>0</v>
      </c>
      <c r="P23" s="113"/>
      <c r="Q23" s="54" t="s">
        <v>179</v>
      </c>
      <c r="T23" s="88">
        <f>G23-その８!H23-その８!K23</f>
        <v>0</v>
      </c>
      <c r="U23" s="88">
        <f t="shared" si="0"/>
        <v>0</v>
      </c>
      <c r="V23" s="88">
        <f>K23-SUM(L23:O23)-SUM(その９!D23:L23)</f>
        <v>0</v>
      </c>
    </row>
    <row r="24" spans="2:22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113"/>
      <c r="Q24" s="54" t="s">
        <v>180</v>
      </c>
      <c r="T24" s="88">
        <f>G24-その８!H24-その８!K24</f>
        <v>0</v>
      </c>
      <c r="U24" s="88">
        <f t="shared" si="0"/>
        <v>0</v>
      </c>
      <c r="V24" s="88">
        <f>K24-SUM(L24:O24)-SUM(その９!D24:L24)</f>
        <v>0</v>
      </c>
    </row>
    <row r="25" spans="2:22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113"/>
      <c r="Q25" s="54" t="s">
        <v>181</v>
      </c>
      <c r="T25" s="88">
        <f>G25-その８!H25-その８!K25</f>
        <v>0</v>
      </c>
      <c r="U25" s="88">
        <f t="shared" si="0"/>
        <v>0</v>
      </c>
      <c r="V25" s="88">
        <f>K25-SUM(L25:O25)-SUM(その９!D25:L25)</f>
        <v>0</v>
      </c>
    </row>
    <row r="26" spans="2:22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  <c r="T26" s="88">
        <f>G26-その８!H26-その８!K26</f>
        <v>0</v>
      </c>
      <c r="U26" s="88">
        <f t="shared" si="0"/>
        <v>0</v>
      </c>
      <c r="V26" s="88">
        <f>K26-SUM(L26:O26)-SUM(その９!D26:L26)</f>
        <v>0</v>
      </c>
    </row>
    <row r="27" spans="2:22" ht="37.5" customHeight="1" x14ac:dyDescent="0.2">
      <c r="B27" s="54" t="s">
        <v>183</v>
      </c>
      <c r="D27" s="89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113"/>
      <c r="Q27" s="54" t="s">
        <v>183</v>
      </c>
      <c r="T27" s="88">
        <f>G27-その８!H27-その８!K27</f>
        <v>0</v>
      </c>
      <c r="U27" s="88">
        <f t="shared" si="0"/>
        <v>0</v>
      </c>
      <c r="V27" s="88">
        <f>K27-SUM(L27:O27)-SUM(その９!D27:L27)</f>
        <v>0</v>
      </c>
    </row>
    <row r="28" spans="2:22" ht="37.5" customHeight="1" x14ac:dyDescent="0.2">
      <c r="B28" s="54" t="s">
        <v>184</v>
      </c>
      <c r="D28" s="89">
        <v>0</v>
      </c>
      <c r="E28" s="90">
        <v>0</v>
      </c>
      <c r="F28" s="90">
        <v>0</v>
      </c>
      <c r="G28" s="90">
        <v>11062</v>
      </c>
      <c r="H28" s="90">
        <v>7696</v>
      </c>
      <c r="I28" s="90">
        <v>7260</v>
      </c>
      <c r="J28" s="90">
        <v>436</v>
      </c>
      <c r="K28" s="90">
        <v>3366</v>
      </c>
      <c r="L28" s="90">
        <v>454</v>
      </c>
      <c r="M28" s="90">
        <v>1</v>
      </c>
      <c r="N28" s="90">
        <v>25</v>
      </c>
      <c r="O28" s="90">
        <v>0</v>
      </c>
      <c r="P28" s="113"/>
      <c r="Q28" s="54" t="s">
        <v>184</v>
      </c>
      <c r="T28" s="88">
        <f>G28-その８!H28-その８!K28</f>
        <v>0</v>
      </c>
      <c r="U28" s="88">
        <f t="shared" si="0"/>
        <v>0</v>
      </c>
      <c r="V28" s="88">
        <f>K28-SUM(L28:O28)-SUM(その９!D28:L28)</f>
        <v>0</v>
      </c>
    </row>
    <row r="29" spans="2:22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113"/>
      <c r="Q29" s="54" t="s">
        <v>185</v>
      </c>
      <c r="T29" s="88">
        <f>G29-その８!H29-その８!K29</f>
        <v>0</v>
      </c>
      <c r="U29" s="88">
        <f t="shared" si="0"/>
        <v>0</v>
      </c>
      <c r="V29" s="88">
        <f>K29-SUM(L29:O29)-SUM(その９!D29:L29)</f>
        <v>0</v>
      </c>
    </row>
    <row r="30" spans="2:22" ht="37.5" customHeight="1" x14ac:dyDescent="0.2">
      <c r="B30" s="92" t="s">
        <v>186</v>
      </c>
      <c r="D30" s="89">
        <v>0</v>
      </c>
      <c r="E30" s="90">
        <v>0</v>
      </c>
      <c r="F30" s="90">
        <v>0</v>
      </c>
      <c r="G30" s="90">
        <v>9523</v>
      </c>
      <c r="H30" s="90">
        <v>6632</v>
      </c>
      <c r="I30" s="90">
        <v>6477</v>
      </c>
      <c r="J30" s="90">
        <v>155</v>
      </c>
      <c r="K30" s="90">
        <v>2891</v>
      </c>
      <c r="L30" s="90">
        <v>109</v>
      </c>
      <c r="M30" s="90">
        <v>0</v>
      </c>
      <c r="N30" s="90">
        <v>524</v>
      </c>
      <c r="O30" s="90">
        <v>0</v>
      </c>
      <c r="P30" s="113"/>
      <c r="Q30" s="92" t="s">
        <v>186</v>
      </c>
      <c r="T30" s="88">
        <f>G30-その８!H30-その８!K30</f>
        <v>0</v>
      </c>
      <c r="U30" s="88">
        <f t="shared" si="0"/>
        <v>0</v>
      </c>
      <c r="V30" s="88">
        <f>K30-SUM(L30:O30)-SUM(その９!D30:L30)</f>
        <v>0</v>
      </c>
    </row>
    <row r="31" spans="2:22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113"/>
      <c r="Q31" s="93" t="s">
        <v>187</v>
      </c>
      <c r="T31" s="88">
        <f>G31-その８!H31-その８!K31</f>
        <v>0</v>
      </c>
      <c r="U31" s="88">
        <f t="shared" si="0"/>
        <v>0</v>
      </c>
      <c r="V31" s="88">
        <f>K31-SUM(L31:O31)-SUM(その９!D31:L31)</f>
        <v>0</v>
      </c>
    </row>
    <row r="32" spans="2:22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  <c r="T32" s="88">
        <f>G32-その８!H32-その８!K32</f>
        <v>0</v>
      </c>
      <c r="U32" s="88">
        <f t="shared" si="0"/>
        <v>0</v>
      </c>
      <c r="V32" s="88">
        <f>K32-SUM(L32:O32)-SUM(その９!D32:L32)</f>
        <v>0</v>
      </c>
    </row>
    <row r="33" spans="1:22" ht="52.5" customHeight="1" x14ac:dyDescent="0.2">
      <c r="B33" s="55" t="s">
        <v>189</v>
      </c>
      <c r="D33" s="89">
        <v>0</v>
      </c>
      <c r="E33" s="90">
        <v>0</v>
      </c>
      <c r="F33" s="90">
        <v>0</v>
      </c>
      <c r="G33" s="90">
        <v>117238</v>
      </c>
      <c r="H33" s="90">
        <v>80402</v>
      </c>
      <c r="I33" s="90">
        <v>79208</v>
      </c>
      <c r="J33" s="90">
        <v>1194</v>
      </c>
      <c r="K33" s="90">
        <v>36836</v>
      </c>
      <c r="L33" s="90">
        <v>2143</v>
      </c>
      <c r="M33" s="90">
        <v>3218</v>
      </c>
      <c r="N33" s="90">
        <v>2336</v>
      </c>
      <c r="O33" s="91">
        <v>0</v>
      </c>
      <c r="P33" s="113"/>
      <c r="Q33" s="55" t="s">
        <v>189</v>
      </c>
      <c r="T33" s="88">
        <f>G33-その８!H33-その８!K33</f>
        <v>0</v>
      </c>
      <c r="U33" s="88">
        <f t="shared" si="0"/>
        <v>0</v>
      </c>
      <c r="V33" s="88">
        <f>K33-SUM(L33:O33)-SUM(その９!D33:L33)</f>
        <v>0</v>
      </c>
    </row>
    <row r="34" spans="1:22" ht="25.5" customHeight="1" thickBot="1" x14ac:dyDescent="0.25">
      <c r="A34" s="80"/>
      <c r="B34" s="94"/>
      <c r="C34" s="81"/>
      <c r="D34" s="114"/>
      <c r="E34" s="107"/>
      <c r="F34" s="107"/>
      <c r="G34" s="107"/>
      <c r="H34" s="122"/>
      <c r="I34" s="122"/>
      <c r="J34" s="122"/>
      <c r="K34" s="122"/>
      <c r="L34" s="122"/>
      <c r="M34" s="107"/>
      <c r="N34" s="107"/>
      <c r="O34" s="107"/>
      <c r="P34" s="116"/>
      <c r="Q34" s="94"/>
      <c r="R34" s="80"/>
      <c r="S34" s="104"/>
    </row>
  </sheetData>
  <mergeCells count="5">
    <mergeCell ref="L8:M8"/>
    <mergeCell ref="D7:F7"/>
    <mergeCell ref="D8:F8"/>
    <mergeCell ref="J7:O7"/>
    <mergeCell ref="H7:I7"/>
  </mergeCells>
  <phoneticPr fontId="5"/>
  <pageMargins left="0.70866141732283472" right="0.70866141732283472" top="0.74803149606299213" bottom="0.74803149606299213" header="0.31496062992125984" footer="0.31496062992125984"/>
  <pageSetup paperSize="9" scale="52" fitToWidth="2" orientation="portrait" r:id="rId1"/>
  <colBreaks count="1" manualBreakCount="1">
    <brk id="9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4"/>
  <sheetViews>
    <sheetView zoomScale="95" zoomScaleNormal="95" zoomScaleSheetLayoutView="70" workbookViewId="0">
      <selection sqref="A1:XFD1048576"/>
    </sheetView>
  </sheetViews>
  <sheetFormatPr defaultColWidth="9" defaultRowHeight="13" x14ac:dyDescent="0.2"/>
  <cols>
    <col min="1" max="1" width="1.7265625" style="100" customWidth="1"/>
    <col min="2" max="2" width="13.36328125" style="101" customWidth="1"/>
    <col min="3" max="3" width="1.7265625" style="101" customWidth="1"/>
    <col min="4" max="15" width="15.26953125" style="102" customWidth="1"/>
    <col min="16" max="16" width="1.7265625" style="100" customWidth="1"/>
    <col min="17" max="17" width="13.36328125" style="100" customWidth="1"/>
    <col min="18" max="18" width="1.7265625" style="100" customWidth="1"/>
    <col min="19" max="16384" width="9" style="100"/>
  </cols>
  <sheetData>
    <row r="1" spans="1:22" ht="14" x14ac:dyDescent="0.2">
      <c r="B1" s="77" t="s">
        <v>39</v>
      </c>
    </row>
    <row r="4" spans="1:22" ht="23.5" x14ac:dyDescent="0.35">
      <c r="A4" s="78"/>
      <c r="B4" s="79" t="s">
        <v>191</v>
      </c>
      <c r="C4" s="7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  <c r="R4" s="3"/>
    </row>
    <row r="5" spans="1:22" ht="16.5" x14ac:dyDescent="0.25">
      <c r="A5" s="78"/>
      <c r="B5" s="78"/>
      <c r="C5" s="7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2" ht="13.5" thickBot="1" x14ac:dyDescent="0.25">
      <c r="A6" s="80"/>
      <c r="B6" s="81"/>
      <c r="C6" s="8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  <c r="Q6" s="80"/>
      <c r="R6" s="80" t="s">
        <v>0</v>
      </c>
    </row>
    <row r="7" spans="1:22" x14ac:dyDescent="0.2">
      <c r="A7" s="3"/>
      <c r="B7" s="13"/>
      <c r="C7" s="13"/>
      <c r="D7" s="66" t="s">
        <v>42</v>
      </c>
      <c r="E7" s="117"/>
      <c r="F7" s="117"/>
      <c r="G7" s="117"/>
      <c r="H7" s="117"/>
      <c r="I7" s="118"/>
      <c r="J7" s="65" t="s">
        <v>42</v>
      </c>
      <c r="K7" s="117"/>
      <c r="L7" s="118"/>
      <c r="M7" s="16" t="s">
        <v>120</v>
      </c>
      <c r="N7" s="16" t="s">
        <v>121</v>
      </c>
      <c r="O7" s="58" t="s">
        <v>42</v>
      </c>
      <c r="P7" s="23"/>
      <c r="Q7" s="13"/>
      <c r="R7" s="3"/>
    </row>
    <row r="8" spans="1:22" x14ac:dyDescent="0.2">
      <c r="A8" s="3"/>
      <c r="B8" s="13"/>
      <c r="C8" s="13"/>
      <c r="D8" s="62"/>
      <c r="E8" s="62"/>
      <c r="F8" s="62"/>
      <c r="G8" s="62"/>
      <c r="H8" s="62"/>
      <c r="I8" s="67" t="s">
        <v>127</v>
      </c>
      <c r="J8" s="68"/>
      <c r="K8" s="68"/>
      <c r="L8" s="72"/>
      <c r="M8" s="7" t="s">
        <v>11</v>
      </c>
      <c r="N8" s="17" t="s">
        <v>23</v>
      </c>
      <c r="O8" s="37" t="s">
        <v>6</v>
      </c>
      <c r="P8" s="24"/>
      <c r="Q8" s="13"/>
      <c r="R8" s="3"/>
    </row>
    <row r="9" spans="1:22" x14ac:dyDescent="0.2">
      <c r="A9" s="3"/>
      <c r="B9" s="10" t="s">
        <v>40</v>
      </c>
      <c r="C9" s="8"/>
      <c r="D9" s="12" t="s">
        <v>12</v>
      </c>
      <c r="E9" s="12" t="s">
        <v>13</v>
      </c>
      <c r="F9" s="12" t="s">
        <v>14</v>
      </c>
      <c r="G9" s="12" t="s">
        <v>15</v>
      </c>
      <c r="H9" s="12" t="s">
        <v>163</v>
      </c>
      <c r="I9" s="12" t="s">
        <v>17</v>
      </c>
      <c r="J9" s="12" t="s">
        <v>108</v>
      </c>
      <c r="K9" s="12" t="s">
        <v>109</v>
      </c>
      <c r="L9" s="12" t="s">
        <v>166</v>
      </c>
      <c r="M9" s="7" t="s">
        <v>18</v>
      </c>
      <c r="N9" s="17"/>
      <c r="O9" s="17" t="s">
        <v>29</v>
      </c>
      <c r="P9" s="24"/>
      <c r="Q9" s="10" t="s">
        <v>40</v>
      </c>
      <c r="R9" s="3"/>
    </row>
    <row r="10" spans="1:22" s="101" customFormat="1" x14ac:dyDescent="0.2">
      <c r="A10" s="4"/>
      <c r="B10" s="13"/>
      <c r="C10" s="13"/>
      <c r="D10" s="7" t="s">
        <v>94</v>
      </c>
      <c r="E10" s="7" t="s">
        <v>96</v>
      </c>
      <c r="F10" s="7" t="s">
        <v>154</v>
      </c>
      <c r="G10" s="22" t="s">
        <v>58</v>
      </c>
      <c r="H10" s="22" t="s">
        <v>59</v>
      </c>
      <c r="I10" s="28" t="s">
        <v>60</v>
      </c>
      <c r="J10" s="22" t="s">
        <v>62</v>
      </c>
      <c r="K10" s="22" t="s">
        <v>63</v>
      </c>
      <c r="L10" s="7" t="s">
        <v>101</v>
      </c>
      <c r="M10" s="7" t="s">
        <v>20</v>
      </c>
      <c r="N10" s="17"/>
      <c r="O10" s="17"/>
      <c r="P10" s="25"/>
      <c r="Q10" s="13"/>
      <c r="R10" s="4"/>
    </row>
    <row r="11" spans="1:22" ht="13.5" thickBot="1" x14ac:dyDescent="0.25">
      <c r="A11" s="2"/>
      <c r="B11" s="15"/>
      <c r="C11" s="15"/>
      <c r="D11" s="9"/>
      <c r="E11" s="9"/>
      <c r="F11" s="9"/>
      <c r="G11" s="9"/>
      <c r="H11" s="9"/>
      <c r="I11" s="38" t="s">
        <v>61</v>
      </c>
      <c r="J11" s="9"/>
      <c r="K11" s="14" t="s">
        <v>64</v>
      </c>
      <c r="L11" s="9"/>
      <c r="M11" s="14"/>
      <c r="N11" s="18"/>
      <c r="O11" s="18"/>
      <c r="P11" s="26"/>
      <c r="Q11" s="15"/>
      <c r="R11" s="2"/>
      <c r="T11" s="101" t="s">
        <v>145</v>
      </c>
      <c r="U11" s="101" t="s">
        <v>146</v>
      </c>
      <c r="V11" s="101"/>
    </row>
    <row r="12" spans="1:22" s="88" customFormat="1" ht="15.75" customHeight="1" x14ac:dyDescent="0.2">
      <c r="A12" s="82"/>
      <c r="B12" s="83"/>
      <c r="C12" s="84"/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6"/>
      <c r="Q12" s="83"/>
      <c r="R12" s="82"/>
    </row>
    <row r="13" spans="1:22" ht="37.5" customHeight="1" x14ac:dyDescent="0.2">
      <c r="B13" s="54" t="s">
        <v>169</v>
      </c>
      <c r="D13" s="89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12956</v>
      </c>
      <c r="N13" s="90">
        <v>2580644</v>
      </c>
      <c r="O13" s="90">
        <v>2575095</v>
      </c>
      <c r="P13" s="113"/>
      <c r="Q13" s="54" t="s">
        <v>169</v>
      </c>
      <c r="T13" s="100">
        <f>N13-O13-その１０!H13</f>
        <v>0</v>
      </c>
      <c r="U13" s="100">
        <f>O12-SUM(その１０!D12:G12)</f>
        <v>0</v>
      </c>
    </row>
    <row r="14" spans="1:22" ht="37.5" customHeight="1" x14ac:dyDescent="0.2">
      <c r="B14" s="54" t="s">
        <v>170</v>
      </c>
      <c r="D14" s="89">
        <v>0</v>
      </c>
      <c r="E14" s="90">
        <v>572</v>
      </c>
      <c r="F14" s="90">
        <v>481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836</v>
      </c>
      <c r="N14" s="90">
        <v>376</v>
      </c>
      <c r="O14" s="90">
        <v>0</v>
      </c>
      <c r="P14" s="113"/>
      <c r="Q14" s="54" t="s">
        <v>170</v>
      </c>
      <c r="T14" s="100">
        <f>N14-O14-その１０!H14</f>
        <v>0</v>
      </c>
      <c r="U14" s="100">
        <f>O13-SUM(その１０!D13:G13)</f>
        <v>0</v>
      </c>
    </row>
    <row r="15" spans="1:22" ht="37.5" customHeight="1" x14ac:dyDescent="0.2">
      <c r="B15" s="54" t="s">
        <v>171</v>
      </c>
      <c r="D15" s="89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113"/>
      <c r="Q15" s="54" t="s">
        <v>171</v>
      </c>
      <c r="T15" s="100">
        <f>N15-O15-その１０!H15</f>
        <v>0</v>
      </c>
      <c r="U15" s="100">
        <f>O14-SUM(その１０!D14:G14)</f>
        <v>0</v>
      </c>
    </row>
    <row r="16" spans="1:22" ht="37.5" customHeight="1" x14ac:dyDescent="0.2">
      <c r="B16" s="54" t="s">
        <v>172</v>
      </c>
      <c r="D16" s="89">
        <v>0</v>
      </c>
      <c r="E16" s="90">
        <v>1812</v>
      </c>
      <c r="F16" s="90">
        <v>1525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5327</v>
      </c>
      <c r="N16" s="90">
        <v>3038</v>
      </c>
      <c r="O16" s="90">
        <v>0</v>
      </c>
      <c r="P16" s="113"/>
      <c r="Q16" s="54" t="s">
        <v>172</v>
      </c>
      <c r="T16" s="100">
        <f>N16-O16-その１０!H16</f>
        <v>0</v>
      </c>
      <c r="U16" s="100">
        <f>O15-SUM(その１０!D15:G15)</f>
        <v>0</v>
      </c>
    </row>
    <row r="17" spans="2:21" ht="37.5" customHeight="1" x14ac:dyDescent="0.2">
      <c r="B17" s="54" t="s">
        <v>173</v>
      </c>
      <c r="D17" s="89">
        <v>57</v>
      </c>
      <c r="E17" s="90">
        <v>7377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45456</v>
      </c>
      <c r="N17" s="90">
        <v>17546</v>
      </c>
      <c r="O17" s="90">
        <v>17546</v>
      </c>
      <c r="P17" s="113"/>
      <c r="Q17" s="54" t="s">
        <v>173</v>
      </c>
      <c r="T17" s="100">
        <f>N17-O17-その１０!H17</f>
        <v>0</v>
      </c>
      <c r="U17" s="100">
        <f>O16-SUM(その１０!D16:G16)</f>
        <v>0</v>
      </c>
    </row>
    <row r="18" spans="2:21" ht="37.5" customHeight="1" x14ac:dyDescent="0.2">
      <c r="B18" s="54" t="s">
        <v>174</v>
      </c>
      <c r="D18" s="89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9172</v>
      </c>
      <c r="N18" s="90">
        <v>0</v>
      </c>
      <c r="O18" s="90">
        <v>0</v>
      </c>
      <c r="P18" s="113"/>
      <c r="Q18" s="54" t="s">
        <v>174</v>
      </c>
      <c r="T18" s="100">
        <f>N18-O18-その１０!H18</f>
        <v>0</v>
      </c>
      <c r="U18" s="100">
        <f>O17-SUM(その１０!D17:G17)</f>
        <v>0</v>
      </c>
    </row>
    <row r="19" spans="2:21" ht="37.5" customHeight="1" x14ac:dyDescent="0.2">
      <c r="B19" s="54" t="s">
        <v>175</v>
      </c>
      <c r="D19" s="89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4616</v>
      </c>
      <c r="N19" s="90">
        <v>1825</v>
      </c>
      <c r="O19" s="90">
        <v>0</v>
      </c>
      <c r="P19" s="113"/>
      <c r="Q19" s="54" t="s">
        <v>175</v>
      </c>
      <c r="T19" s="100">
        <f>N19-O19-その１０!H19</f>
        <v>0</v>
      </c>
      <c r="U19" s="100">
        <f>O18-SUM(その１０!D18:G18)</f>
        <v>0</v>
      </c>
    </row>
    <row r="20" spans="2:21" ht="37.5" customHeight="1" x14ac:dyDescent="0.2">
      <c r="B20" s="54" t="s">
        <v>176</v>
      </c>
      <c r="D20" s="89">
        <v>25</v>
      </c>
      <c r="E20" s="90">
        <v>1283</v>
      </c>
      <c r="F20" s="90">
        <v>909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13461</v>
      </c>
      <c r="N20" s="90">
        <v>5603</v>
      </c>
      <c r="O20" s="90">
        <v>0</v>
      </c>
      <c r="P20" s="113"/>
      <c r="Q20" s="54" t="s">
        <v>176</v>
      </c>
      <c r="T20" s="100">
        <f>N20-O20-その１０!H20</f>
        <v>0</v>
      </c>
      <c r="U20" s="100">
        <f>O19-SUM(その１０!D19:G19)</f>
        <v>0</v>
      </c>
    </row>
    <row r="21" spans="2:21" ht="37.5" customHeight="1" x14ac:dyDescent="0.2">
      <c r="B21" s="54" t="s">
        <v>177</v>
      </c>
      <c r="D21" s="89">
        <v>309</v>
      </c>
      <c r="E21" s="90">
        <v>1041</v>
      </c>
      <c r="F21" s="90">
        <v>871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390727</v>
      </c>
      <c r="N21" s="90">
        <v>80605</v>
      </c>
      <c r="O21" s="90">
        <v>80605</v>
      </c>
      <c r="P21" s="113"/>
      <c r="Q21" s="54" t="s">
        <v>177</v>
      </c>
      <c r="T21" s="100">
        <f>N21-O21-その１０!H21</f>
        <v>0</v>
      </c>
      <c r="U21" s="100">
        <f>O20-SUM(その１０!D20:G20)</f>
        <v>0</v>
      </c>
    </row>
    <row r="22" spans="2:21" ht="37.5" customHeight="1" x14ac:dyDescent="0.2">
      <c r="B22" s="54" t="s">
        <v>178</v>
      </c>
      <c r="D22" s="89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283585</v>
      </c>
      <c r="N22" s="90">
        <v>121251</v>
      </c>
      <c r="O22" s="90">
        <v>0</v>
      </c>
      <c r="P22" s="113"/>
      <c r="Q22" s="54" t="s">
        <v>178</v>
      </c>
      <c r="T22" s="100">
        <f>N22-O22-その１０!H22</f>
        <v>0</v>
      </c>
      <c r="U22" s="100">
        <f>O21-SUM(その１０!D21:G21)</f>
        <v>0</v>
      </c>
    </row>
    <row r="23" spans="2:21" ht="37.5" customHeight="1" x14ac:dyDescent="0.2">
      <c r="B23" s="54" t="s">
        <v>179</v>
      </c>
      <c r="D23" s="89">
        <v>0</v>
      </c>
      <c r="E23" s="90">
        <v>4202</v>
      </c>
      <c r="F23" s="90">
        <v>3531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31972</v>
      </c>
      <c r="N23" s="90">
        <v>15167</v>
      </c>
      <c r="O23" s="90">
        <v>0</v>
      </c>
      <c r="P23" s="113"/>
      <c r="Q23" s="54" t="s">
        <v>179</v>
      </c>
      <c r="T23" s="100">
        <f>N23-O23-その１０!H23</f>
        <v>0</v>
      </c>
      <c r="U23" s="100">
        <f>O22-SUM(その１０!D22:G22)</f>
        <v>0</v>
      </c>
    </row>
    <row r="24" spans="2:21" ht="37.5" customHeight="1" x14ac:dyDescent="0.2">
      <c r="B24" s="54" t="s">
        <v>180</v>
      </c>
      <c r="D24" s="89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2246</v>
      </c>
      <c r="N24" s="90">
        <v>1064</v>
      </c>
      <c r="O24" s="90">
        <v>0</v>
      </c>
      <c r="P24" s="113"/>
      <c r="Q24" s="54" t="s">
        <v>180</v>
      </c>
      <c r="T24" s="100">
        <f>N24-O24-その１０!H24</f>
        <v>0</v>
      </c>
      <c r="U24" s="100">
        <f>O23-SUM(その１０!D23:G23)</f>
        <v>0</v>
      </c>
    </row>
    <row r="25" spans="2:21" ht="37.5" customHeight="1" x14ac:dyDescent="0.2">
      <c r="B25" s="54" t="s">
        <v>181</v>
      </c>
      <c r="D25" s="89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200915</v>
      </c>
      <c r="N25" s="90">
        <v>0</v>
      </c>
      <c r="O25" s="90">
        <v>0</v>
      </c>
      <c r="P25" s="113"/>
      <c r="Q25" s="54" t="s">
        <v>181</v>
      </c>
      <c r="T25" s="100">
        <f>N25-O25-その１０!H25</f>
        <v>0</v>
      </c>
      <c r="U25" s="100">
        <f>O24-SUM(その１０!D24:G24)</f>
        <v>0</v>
      </c>
    </row>
    <row r="26" spans="2:21" ht="37.5" customHeight="1" x14ac:dyDescent="0.2">
      <c r="B26" s="54" t="s">
        <v>182</v>
      </c>
      <c r="D26" s="89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113"/>
      <c r="Q26" s="54" t="s">
        <v>182</v>
      </c>
      <c r="T26" s="100">
        <f>N26-O26-その１０!H26</f>
        <v>0</v>
      </c>
      <c r="U26" s="100">
        <f>O25-SUM(その１０!D25:G25)</f>
        <v>0</v>
      </c>
    </row>
    <row r="27" spans="2:21" ht="37.5" customHeight="1" x14ac:dyDescent="0.2">
      <c r="B27" s="54" t="s">
        <v>183</v>
      </c>
      <c r="D27" s="89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463118</v>
      </c>
      <c r="N27" s="90">
        <v>94352</v>
      </c>
      <c r="O27" s="90">
        <v>94352</v>
      </c>
      <c r="P27" s="113"/>
      <c r="Q27" s="54" t="s">
        <v>183</v>
      </c>
      <c r="T27" s="100">
        <f>N27-O27-その１０!H27</f>
        <v>0</v>
      </c>
      <c r="U27" s="100">
        <f>O26-SUM(その１０!D26:G26)</f>
        <v>0</v>
      </c>
    </row>
    <row r="28" spans="2:21" ht="37.5" customHeight="1" x14ac:dyDescent="0.2">
      <c r="B28" s="54" t="s">
        <v>184</v>
      </c>
      <c r="D28" s="89">
        <v>0</v>
      </c>
      <c r="E28" s="90">
        <v>1571</v>
      </c>
      <c r="F28" s="90">
        <v>1315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23204</v>
      </c>
      <c r="N28" s="90">
        <v>0</v>
      </c>
      <c r="O28" s="90">
        <v>0</v>
      </c>
      <c r="P28" s="113"/>
      <c r="Q28" s="54" t="s">
        <v>184</v>
      </c>
      <c r="T28" s="100">
        <f>N28-O28-その１０!H28</f>
        <v>0</v>
      </c>
      <c r="U28" s="100">
        <f>O27-SUM(その１０!D27:G27)</f>
        <v>0</v>
      </c>
    </row>
    <row r="29" spans="2:21" ht="37.5" customHeight="1" x14ac:dyDescent="0.2">
      <c r="B29" s="54" t="s">
        <v>185</v>
      </c>
      <c r="D29" s="89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2494</v>
      </c>
      <c r="N29" s="90">
        <v>1014</v>
      </c>
      <c r="O29" s="90">
        <v>0</v>
      </c>
      <c r="P29" s="113"/>
      <c r="Q29" s="54" t="s">
        <v>185</v>
      </c>
      <c r="T29" s="100">
        <f>N29-O29-その１０!H29</f>
        <v>0</v>
      </c>
      <c r="U29" s="100">
        <f>O28-SUM(その１０!D28:G28)</f>
        <v>0</v>
      </c>
    </row>
    <row r="30" spans="2:21" ht="37.5" customHeight="1" x14ac:dyDescent="0.2">
      <c r="B30" s="92" t="s">
        <v>186</v>
      </c>
      <c r="D30" s="89">
        <v>0</v>
      </c>
      <c r="E30" s="90">
        <v>1227</v>
      </c>
      <c r="F30" s="90">
        <v>1031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294683</v>
      </c>
      <c r="N30" s="90">
        <v>122048</v>
      </c>
      <c r="O30" s="90">
        <v>0</v>
      </c>
      <c r="P30" s="113"/>
      <c r="Q30" s="92" t="s">
        <v>186</v>
      </c>
      <c r="T30" s="100">
        <f>N30-O30-その１０!H30</f>
        <v>0</v>
      </c>
      <c r="U30" s="100">
        <f>O29-SUM(その１０!D29:G29)</f>
        <v>0</v>
      </c>
    </row>
    <row r="31" spans="2:21" ht="37.5" customHeight="1" x14ac:dyDescent="0.2">
      <c r="B31" s="93" t="s">
        <v>187</v>
      </c>
      <c r="D31" s="89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1107</v>
      </c>
      <c r="N31" s="90">
        <v>0</v>
      </c>
      <c r="O31" s="90">
        <v>0</v>
      </c>
      <c r="P31" s="113"/>
      <c r="Q31" s="93" t="s">
        <v>187</v>
      </c>
      <c r="T31" s="100">
        <f>N31-O31-その１０!H31</f>
        <v>0</v>
      </c>
      <c r="U31" s="100">
        <f>O30-SUM(その１０!D30:G30)</f>
        <v>0</v>
      </c>
    </row>
    <row r="32" spans="2:21" ht="37.5" customHeight="1" x14ac:dyDescent="0.2">
      <c r="B32" s="93" t="s">
        <v>188</v>
      </c>
      <c r="D32" s="89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113"/>
      <c r="Q32" s="93" t="s">
        <v>188</v>
      </c>
      <c r="T32" s="100">
        <f>N32-O32-その１０!H32</f>
        <v>0</v>
      </c>
      <c r="U32" s="100">
        <f>O31-SUM(その１０!D31:G31)</f>
        <v>0</v>
      </c>
    </row>
    <row r="33" spans="1:21" ht="52.5" customHeight="1" x14ac:dyDescent="0.2">
      <c r="B33" s="55" t="s">
        <v>189</v>
      </c>
      <c r="D33" s="89">
        <v>391</v>
      </c>
      <c r="E33" s="90">
        <v>19085</v>
      </c>
      <c r="F33" s="90">
        <v>9663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1785875</v>
      </c>
      <c r="N33" s="90">
        <v>3044533</v>
      </c>
      <c r="O33" s="91">
        <v>2767598</v>
      </c>
      <c r="P33" s="113"/>
      <c r="Q33" s="55" t="s">
        <v>189</v>
      </c>
      <c r="T33" s="100">
        <f>N33-O33-その１０!H33</f>
        <v>0</v>
      </c>
      <c r="U33" s="100">
        <f>O32-SUM(その１０!D32:G32)</f>
        <v>0</v>
      </c>
    </row>
    <row r="34" spans="1:21" ht="25.5" customHeight="1" thickBot="1" x14ac:dyDescent="0.25">
      <c r="A34" s="80"/>
      <c r="B34" s="94"/>
      <c r="C34" s="81"/>
      <c r="D34" s="107"/>
      <c r="E34" s="107"/>
      <c r="F34" s="107"/>
      <c r="G34" s="107"/>
      <c r="H34" s="107"/>
      <c r="I34" s="114"/>
      <c r="J34" s="107"/>
      <c r="K34" s="107"/>
      <c r="L34" s="107"/>
      <c r="M34" s="107"/>
      <c r="N34" s="107"/>
      <c r="O34" s="107"/>
      <c r="P34" s="116"/>
      <c r="Q34" s="94"/>
      <c r="R34" s="80"/>
    </row>
  </sheetData>
  <mergeCells count="3">
    <mergeCell ref="I8:L8"/>
    <mergeCell ref="D7:I7"/>
    <mergeCell ref="J7:L7"/>
  </mergeCells>
  <phoneticPr fontId="5"/>
  <pageMargins left="0.70866141732283472" right="0.70866141732283472" top="0.74803149606299213" bottom="0.74803149606299213" header="0.31496062992125984" footer="0.31496062992125984"/>
  <pageSetup paperSize="9" scale="72" fitToWidth="2" orientation="portrait" r:id="rId1"/>
  <colBreaks count="1" manualBreakCount="1">
    <brk id="9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その１</vt:lpstr>
      <vt:lpstr>その２</vt:lpstr>
      <vt:lpstr>その３</vt:lpstr>
      <vt:lpstr>その４</vt:lpstr>
      <vt:lpstr>その５</vt:lpstr>
      <vt:lpstr>その６</vt:lpstr>
      <vt:lpstr>その７</vt:lpstr>
      <vt:lpstr>その８</vt:lpstr>
      <vt:lpstr>その９</vt:lpstr>
      <vt:lpstr>その１０</vt:lpstr>
      <vt:lpstr>その１１</vt:lpstr>
      <vt:lpstr>その１!Print_Area</vt:lpstr>
      <vt:lpstr>その１０!Print_Area</vt:lpstr>
      <vt:lpstr>その１１!Print_Area</vt:lpstr>
      <vt:lpstr>その２!Print_Area</vt:lpstr>
      <vt:lpstr>その３!Print_Area</vt:lpstr>
      <vt:lpstr>その４!Print_Area</vt:lpstr>
      <vt:lpstr>その５!Print_Area</vt:lpstr>
      <vt:lpstr>その６!Print_Area</vt:lpstr>
      <vt:lpstr>その７!Print_Area</vt:lpstr>
      <vt:lpstr>その８!Print_Area</vt:lpstr>
      <vt:lpstr>その９!Print_Area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2025-03-13T06:45:22Z</cp:lastPrinted>
  <dcterms:created xsi:type="dcterms:W3CDTF">1996-12-27T11:06:01Z</dcterms:created>
  <dcterms:modified xsi:type="dcterms:W3CDTF">2026-03-10T00:42:48Z</dcterms:modified>
</cp:coreProperties>
</file>