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上水道\"/>
    </mc:Choice>
  </mc:AlternateContent>
  <xr:revisionPtr revIDLastSave="0" documentId="13_ncr:1_{7DDB038C-35D6-4211-94B0-389A4F333630}" xr6:coauthVersionLast="47" xr6:coauthVersionMax="47" xr10:uidLastSave="{00000000-0000-0000-0000-000000000000}"/>
  <workbookProtection workbookAlgorithmName="SHA-512" workbookHashValue="HonNBM7P4qEdv70AdgrDDKd7aEoeI9+e7upgXY6VT3aTReGhuoaXgEd38ldDa3VFlnMHu68DUyhDaN4MqtXl+A==" workbookSaltValue="O5EUZdqMiQkW8xBaniwUy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I10" i="4" s="1"/>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F85" i="4"/>
  <c r="E85" i="4"/>
  <c r="AT10" i="4"/>
  <c r="AL10" i="4"/>
  <c r="W10" i="4"/>
  <c r="B10" i="4"/>
  <c r="BB8" i="4"/>
  <c r="AT8" i="4"/>
  <c r="AL8" i="4"/>
  <c r="AD8" i="4"/>
  <c r="W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<sst xmlns="http://schemas.openxmlformats.org/spreadsheetml/2006/main" count="228" uniqueCount="114">
  <si>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</si>
  <si>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</si>
  <si>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</si>
  <si>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</si>
  <si>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</si>
  <si>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</si>
  <si>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</si>
  <si>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</si>
  <si>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</si>
  <si>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</si>
  <si>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</si>
  <si>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</si>
  <si>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</si>
  <si>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</si>
  <si>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</si>
  <si>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</si>
  <si>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</si>
  <si>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</si>
  <si>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</si>
  <si>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</si>
  <si>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</si>
  <si>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</si>
  <si>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</si>
  <si>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</si>
  <si>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</si>
  <si>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</si>
  <si>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</si>
  <si>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</si>
  <si>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</si>
  <si>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</si>
  <si>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</si>
  <si>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</si>
  <si>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</si>
  <si>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</si>
  <si>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</si>
  <si>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</si>
  <si>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</si>
  <si>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</si>
  <si>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</si>
  <si>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</si>
  <si>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</si>
  <si>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</si>
  <si>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</si>
  <si>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</si>
  <si>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</si>
  <si>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</si>
  <si>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</si>
  <si>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</si>
  <si>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</si>
  <si>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</si>
  <si>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</si>
  <si>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</si>
  <si>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</si>
  <si>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</si>
  <si>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</si>
  <si>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</si>
  <si>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</si>
  <si>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</si>
  <si>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</si>
  <si>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</si>
  <si>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</si>
  <si>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</si>
  <si>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</si>
  <si>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</si>
  <si>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</si>
  <si>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</si>
  <si>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</si>
  <si>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</si>
  <si>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</si>
  <si>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</si>
  <si>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</si>
  <si>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</si>
  <si>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</si>
  <si>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</si>
  <si>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</si>
  <si>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</si>
  <si>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</si>
  <si>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</si>
  <si>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</si>
  <si>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</si>
  <si>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</si>
  <si>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</si>
  <si>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</si>
  <si>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</si>
  <si>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</si>
  <si>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</si>
  <si>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</si>
  <si>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</si>
  <si>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</si>
  <si>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</si>
  <si>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</si>
  <si>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</si>
  <si>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</si>
  <si>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甲良町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</si>
  <si>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</si>
  <si>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</si>
  <si>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</si>
  <si>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</si>
  <si>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</si>
  <si>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</si>
  <si>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</si>
  <si>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</si>
  <si>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</si>
  <si>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</si>
  <si>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</si>
  <si>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</si>
  <si>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</si>
  <si>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</si>
  <si>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</si>
  <si>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</si>
  <si>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</si>
  <si>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本町水道事業において、配水管（本管・枝管）及び給水管は、公共下水道の整備に併せて布設替工事を実施したことから現時点では、老朽化は進んでいないが、今後耐用年数を越える管が出てくることから、更新（耐震管等）を計画的に行う必要がある。</t>
    <rPh sb="37" eb="38">
      <t>アワ</t>
    </rPh>
    <rPh sb="82" eb="83">
      <t>カン</t>
    </rPh>
    <rPh sb="84" eb="85">
      <t>デ</t>
    </rPh>
    <rPh sb="99" eb="100">
      <t>トウ</t>
    </rPh>
    <phoneticPr fontId="4"/>
  </si>
  <si>
    <t>経常収支比率や流動比率・料金回収率などの指数については、全国平均を上回っており概ね健全な状態である。人口減少などの影響も含め施設利用率が恒常的に全国平均や類似団体よりも下回っていることから広域化・共同化の取り組みとして隣接町への用水供給事業を踏まえ、施設利用率の向上に努める必要がある。また、有収率については、漏水調査の実施によって修繕を行った結果、微増ではあるが改善傾向になったが、依然、全国平均を下回っていることから維持管理の観点から継続的に調査・修繕に取り組む必要がある。</t>
    <rPh sb="0" eb="2">
      <t>ケイジョウ</t>
    </rPh>
    <rPh sb="2" eb="4">
      <t>シュウシ</t>
    </rPh>
    <rPh sb="4" eb="6">
      <t>ヒリツ</t>
    </rPh>
    <rPh sb="7" eb="9">
      <t>リュウドウ</t>
    </rPh>
    <rPh sb="9" eb="11">
      <t>ヒリツ</t>
    </rPh>
    <rPh sb="12" eb="14">
      <t>リョウキン</t>
    </rPh>
    <rPh sb="14" eb="16">
      <t>カイシュウ</t>
    </rPh>
    <rPh sb="16" eb="17">
      <t>リツ</t>
    </rPh>
    <rPh sb="20" eb="22">
      <t>シスウ</t>
    </rPh>
    <rPh sb="28" eb="30">
      <t>ゼンコク</t>
    </rPh>
    <rPh sb="30" eb="32">
      <t>ヘイキン</t>
    </rPh>
    <rPh sb="33" eb="35">
      <t>ウワマワ</t>
    </rPh>
    <rPh sb="39" eb="40">
      <t>オオム</t>
    </rPh>
    <rPh sb="41" eb="43">
      <t>ケンゼン</t>
    </rPh>
    <rPh sb="44" eb="46">
      <t>ジョウタイ</t>
    </rPh>
    <rPh sb="50" eb="54">
      <t>ジンコウゲンショウ</t>
    </rPh>
    <rPh sb="57" eb="59">
      <t>エイキョウ</t>
    </rPh>
    <rPh sb="60" eb="61">
      <t>フク</t>
    </rPh>
    <rPh sb="62" eb="64">
      <t>シセツ</t>
    </rPh>
    <rPh sb="64" eb="67">
      <t>リヨウリツ</t>
    </rPh>
    <rPh sb="68" eb="71">
      <t>コウジョウテキ</t>
    </rPh>
    <rPh sb="72" eb="76">
      <t>ゼンコクヘイキン</t>
    </rPh>
    <rPh sb="77" eb="79">
      <t>ルイジ</t>
    </rPh>
    <rPh sb="79" eb="81">
      <t>ダンタイ</t>
    </rPh>
    <rPh sb="84" eb="86">
      <t>シタマワ</t>
    </rPh>
    <rPh sb="94" eb="97">
      <t>コウイキカ</t>
    </rPh>
    <rPh sb="98" eb="101">
      <t>キョウドウカ</t>
    </rPh>
    <rPh sb="102" eb="103">
      <t>ト</t>
    </rPh>
    <rPh sb="104" eb="105">
      <t>ク</t>
    </rPh>
    <rPh sb="109" eb="111">
      <t>リンセツ</t>
    </rPh>
    <rPh sb="111" eb="112">
      <t>チョウ</t>
    </rPh>
    <rPh sb="114" eb="118">
      <t>ヨウスイキョウキュウ</t>
    </rPh>
    <rPh sb="118" eb="120">
      <t>ジギョウ</t>
    </rPh>
    <rPh sb="121" eb="122">
      <t>フ</t>
    </rPh>
    <rPh sb="125" eb="129">
      <t>シセツリヨウ</t>
    </rPh>
    <rPh sb="129" eb="130">
      <t>リツ</t>
    </rPh>
    <rPh sb="131" eb="133">
      <t>コウジョウ</t>
    </rPh>
    <rPh sb="134" eb="135">
      <t>ツト</t>
    </rPh>
    <rPh sb="137" eb="139">
      <t>ヒツヨウ</t>
    </rPh>
    <phoneticPr fontId="4"/>
  </si>
  <si>
    <t>現状本町の水道事業運営について、安定しているように見えるが、今後の少子高齢化に伴う人口減少により給水収益の減収や光熱水費や資機材等による維持管理費の高騰に加え、管路や施設の老朽化による更新費用の確保を考えると、営業利益の確保を行い将来投資のための資金を蓄えるとともに経営上の合理化（広域化等）を検討する必要がある。</t>
    <rPh sb="33" eb="38">
      <t>ショウシコウレイカ</t>
    </rPh>
    <rPh sb="39" eb="40">
      <t>トモナ</t>
    </rPh>
    <rPh sb="53" eb="55">
      <t>ゲンシュウ</t>
    </rPh>
    <rPh sb="61" eb="64">
      <t>シキザイ</t>
    </rPh>
    <rPh sb="64" eb="65">
      <t>トウ</t>
    </rPh>
    <rPh sb="70" eb="72">
      <t>カンリ</t>
    </rPh>
    <rPh sb="74" eb="76">
      <t>コウトウ</t>
    </rPh>
    <rPh sb="77" eb="78">
      <t>クワ</t>
    </rPh>
    <rPh sb="83" eb="85">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</si>
</sst>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6B-44A2-BC5B-00FE839421C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F46B-44A2-BC5B-00FE839421C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38.33</c:v>
                </c:pt>
                <c:pt idx="1">
                  <c:v>41.93</c:v>
                </c:pt>
                <c:pt idx="2">
                  <c:v>39.19</c:v>
                </c:pt>
                <c:pt idx="3">
                  <c:v>37.869999999999997</c:v>
                </c:pt>
                <c:pt idx="4">
                  <c:v>36.729999999999997</c:v>
                </c:pt>
              </c:numCache>
            </c:numRef>
          </c:val>
          <c:extLst>
            <c:ext xmlns:c16="http://schemas.microsoft.com/office/drawing/2014/chart" uri="{C3380CC4-5D6E-409C-BE32-E72D297353CC}">
              <c16:uniqueId val="{00000000-AD2C-4B42-B8CD-A2D72BDE183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AD2C-4B42-B8CD-A2D72BDE183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82.49</c:v>
                </c:pt>
                <c:pt idx="1">
                  <c:v>84.44</c:v>
                </c:pt>
                <c:pt idx="2">
                  <c:v>84.17</c:v>
                </c:pt>
                <c:pt idx="3">
                  <c:v>80.97</c:v>
                </c:pt>
                <c:pt idx="4">
                  <c:v>83.97</c:v>
                </c:pt>
              </c:numCache>
            </c:numRef>
          </c:val>
          <c:extLst>
            <c:ext xmlns:c16="http://schemas.microsoft.com/office/drawing/2014/chart" uri="{C3380CC4-5D6E-409C-BE32-E72D297353CC}">
              <c16:uniqueId val="{00000000-DFE9-4AEB-9474-225B5C0DED5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DFE9-4AEB-9474-225B5C0DED5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121.99</c:v>
                </c:pt>
                <c:pt idx="1">
                  <c:v>122.39</c:v>
                </c:pt>
                <c:pt idx="2">
                  <c:v>110</c:v>
                </c:pt>
                <c:pt idx="3">
                  <c:v>115.97</c:v>
                </c:pt>
                <c:pt idx="4">
                  <c:v>113.41</c:v>
                </c:pt>
              </c:numCache>
            </c:numRef>
          </c:val>
          <c:extLst>
            <c:ext xmlns:c16="http://schemas.microsoft.com/office/drawing/2014/chart" uri="{C3380CC4-5D6E-409C-BE32-E72D297353CC}">
              <c16:uniqueId val="{00000000-F03E-4B9B-A86D-BE77E2D4C5C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F03E-4B9B-A86D-BE77E2D4C5C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54.34</c:v>
                </c:pt>
                <c:pt idx="1">
                  <c:v>56.32</c:v>
                </c:pt>
                <c:pt idx="2">
                  <c:v>58.17</c:v>
                </c:pt>
                <c:pt idx="3">
                  <c:v>59.99</c:v>
                </c:pt>
                <c:pt idx="4">
                  <c:v>61.76</c:v>
                </c:pt>
              </c:numCache>
            </c:numRef>
          </c:val>
          <c:extLst>
            <c:ext xmlns:c16="http://schemas.microsoft.com/office/drawing/2014/chart" uri="{C3380CC4-5D6E-409C-BE32-E72D297353CC}">
              <c16:uniqueId val="{00000000-5B6B-42D1-9631-A8D13E0CD71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5B6B-42D1-9631-A8D13E0CD71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0.79</c:v>
                </c:pt>
                <c:pt idx="1">
                  <c:v>0.79</c:v>
                </c:pt>
                <c:pt idx="2">
                  <c:v>0.79</c:v>
                </c:pt>
                <c:pt idx="3">
                  <c:v>0.79</c:v>
                </c:pt>
                <c:pt idx="4">
                  <c:v>1.08</c:v>
                </c:pt>
              </c:numCache>
            </c:numRef>
          </c:val>
          <c:extLst>
            <c:ext xmlns:c16="http://schemas.microsoft.com/office/drawing/2014/chart" uri="{C3380CC4-5D6E-409C-BE32-E72D297353CC}">
              <c16:uniqueId val="{00000000-1042-4BD0-BF92-DC1B396661A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1042-4BD0-BF92-DC1B396661A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AD-44B8-B131-D07C5803DF6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25AD-44B8-B131-D07C5803DF6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471.24</c:v>
                </c:pt>
                <c:pt idx="1">
                  <c:v>473.97</c:v>
                </c:pt>
                <c:pt idx="2">
                  <c:v>402.74</c:v>
                </c:pt>
                <c:pt idx="3">
                  <c:v>398.64</c:v>
                </c:pt>
                <c:pt idx="4">
                  <c:v>470.58</c:v>
                </c:pt>
              </c:numCache>
            </c:numRef>
          </c:val>
          <c:extLst>
            <c:ext xmlns:c16="http://schemas.microsoft.com/office/drawing/2014/chart" uri="{C3380CC4-5D6E-409C-BE32-E72D297353CC}">
              <c16:uniqueId val="{00000000-8762-42D5-97B4-C7179E1BD7F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8762-42D5-97B4-C7179E1BD7F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532.22</c:v>
                </c:pt>
                <c:pt idx="1">
                  <c:v>435.27</c:v>
                </c:pt>
                <c:pt idx="2">
                  <c:v>321.05</c:v>
                </c:pt>
                <c:pt idx="3">
                  <c:v>273.27</c:v>
                </c:pt>
                <c:pt idx="4">
                  <c:v>232.21</c:v>
                </c:pt>
              </c:numCache>
            </c:numRef>
          </c:val>
          <c:extLst>
            <c:ext xmlns:c16="http://schemas.microsoft.com/office/drawing/2014/chart" uri="{C3380CC4-5D6E-409C-BE32-E72D297353CC}">
              <c16:uniqueId val="{00000000-5C60-4967-92D7-D3DC5D78F2C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5C60-4967-92D7-D3DC5D78F2C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93.35</c:v>
                </c:pt>
                <c:pt idx="1">
                  <c:v>105.53</c:v>
                </c:pt>
                <c:pt idx="2">
                  <c:v>105.7</c:v>
                </c:pt>
                <c:pt idx="3">
                  <c:v>113.46</c:v>
                </c:pt>
                <c:pt idx="4">
                  <c:v>106.17</c:v>
                </c:pt>
              </c:numCache>
            </c:numRef>
          </c:val>
          <c:extLst>
            <c:ext xmlns:c16="http://schemas.microsoft.com/office/drawing/2014/chart" uri="{C3380CC4-5D6E-409C-BE32-E72D297353CC}">
              <c16:uniqueId val="{00000000-B3DE-40DB-B7A7-D17DF3C5F1B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B3DE-40DB-B7A7-D17DF3C5F1B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139.15</c:v>
                </c:pt>
                <c:pt idx="1">
                  <c:v>117.71</c:v>
                </c:pt>
                <c:pt idx="2">
                  <c:v>146.56</c:v>
                </c:pt>
                <c:pt idx="3">
                  <c:v>144.55000000000001</c:v>
                </c:pt>
                <c:pt idx="4">
                  <c:v>148.49</c:v>
                </c:pt>
              </c:numCache>
            </c:numRef>
          </c:val>
          <c:extLst>
            <c:ext xmlns:c16="http://schemas.microsoft.com/office/drawing/2014/chart" uri="{C3380CC4-5D6E-409C-BE32-E72D297353CC}">
              <c16:uniqueId val="{00000000-8340-45D3-8BB4-3750105A9EA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8340-45D3-8BB4-3750105A9EA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topLeftCell="N43" zoomScaleNormal="75" zoomScaleSheetLayoutView="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滋賀県　甲良町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6410</v>
      </c>
      <c r="AM8" s="65"/>
      <c r="AN8" s="65"/>
      <c r="AO8" s="65"/>
      <c r="AP8" s="65"/>
      <c r="AQ8" s="65"/>
      <c r="AR8" s="65"/>
      <c r="AS8" s="65"/>
      <c r="AT8" s="36">
        <f>データ!$S$6</f>
        <v>13.63</v>
      </c>
      <c r="AU8" s="37"/>
      <c r="AV8" s="37"/>
      <c r="AW8" s="37"/>
      <c r="AX8" s="37"/>
      <c r="AY8" s="37"/>
      <c r="AZ8" s="37"/>
      <c r="BA8" s="37"/>
      <c r="BB8" s="54">
        <f>データ!$T$6</f>
        <v>470.29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84.23</v>
      </c>
      <c r="J10" s="37"/>
      <c r="K10" s="37"/>
      <c r="L10" s="37"/>
      <c r="M10" s="37"/>
      <c r="N10" s="37"/>
      <c r="O10" s="64"/>
      <c r="P10" s="54">
        <f>データ!$P$6</f>
        <v>100</v>
      </c>
      <c r="Q10" s="54"/>
      <c r="R10" s="54"/>
      <c r="S10" s="54"/>
      <c r="T10" s="54"/>
      <c r="U10" s="54"/>
      <c r="V10" s="54"/>
      <c r="W10" s="65">
        <f>データ!$Q$6</f>
        <v>3300</v>
      </c>
      <c r="X10" s="65"/>
      <c r="Y10" s="65"/>
      <c r="Z10" s="65"/>
      <c r="AA10" s="65"/>
      <c r="AB10" s="65"/>
      <c r="AC10" s="65"/>
      <c r="AD10" s="2"/>
      <c r="AE10" s="2"/>
      <c r="AF10" s="2"/>
      <c r="AG10" s="2"/>
      <c r="AH10" s="2"/>
      <c r="AI10" s="2"/>
      <c r="AJ10" s="2"/>
      <c r="AK10" s="2"/>
      <c r="AL10" s="65">
        <f>データ!$U$6</f>
        <v>6362</v>
      </c>
      <c r="AM10" s="65"/>
      <c r="AN10" s="65"/>
      <c r="AO10" s="65"/>
      <c r="AP10" s="65"/>
      <c r="AQ10" s="65"/>
      <c r="AR10" s="65"/>
      <c r="AS10" s="65"/>
      <c r="AT10" s="36">
        <f>データ!$V$6</f>
        <v>13.62</v>
      </c>
      <c r="AU10" s="37"/>
      <c r="AV10" s="37"/>
      <c r="AW10" s="37"/>
      <c r="AX10" s="37"/>
      <c r="AY10" s="37"/>
      <c r="AZ10" s="37"/>
      <c r="BA10" s="37"/>
      <c r="BB10" s="54">
        <f>データ!$W$6</f>
        <v>467.11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2G19j2idf1OeOgxP5/a1vE3Aum3SxGxegCait8pj1s8FihadHDSQWMJF3IFKSiMgpmSe8sDind1S66TPkug+Q==" saltValue="4/L2KujWlVL09ZAHemEv4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254428</v>
      </c>
      <c r="D6" s="20">
        <f t="shared" si="3"/>
        <v>46</v>
      </c>
      <c r="E6" s="20">
        <f t="shared" si="3"/>
        <v>1</v>
      </c>
      <c r="F6" s="20">
        <f t="shared" si="3"/>
        <v>0</v>
      </c>
      <c r="G6" s="20">
        <f t="shared" si="3"/>
        <v>1</v>
      </c>
      <c r="H6" s="20" t="str">
        <f t="shared" si="3"/>
        <v>滋賀県　甲良町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84.23</v>
      </c>
      <c r="P6" s="21">
        <f t="shared" si="3"/>
        <v>100</v>
      </c>
      <c r="Q6" s="21">
        <f t="shared" si="3"/>
        <v>3300</v>
      </c>
      <c r="R6" s="21">
        <f t="shared" si="3"/>
        <v>6410</v>
      </c>
      <c r="S6" s="21">
        <f t="shared" si="3"/>
        <v>13.63</v>
      </c>
      <c r="T6" s="21">
        <f t="shared" si="3"/>
        <v>470.29</v>
      </c>
      <c r="U6" s="21">
        <f t="shared" si="3"/>
        <v>6362</v>
      </c>
      <c r="V6" s="21">
        <f t="shared" si="3"/>
        <v>13.62</v>
      </c>
      <c r="W6" s="21">
        <f t="shared" si="3"/>
        <v>467.11</v>
      </c>
      <c r="X6" s="22">
        <f>IF(X7="",NA(),X7)</f>
        <v>121.99</v>
      </c>
      <c r="Y6" s="22">
        <f t="shared" ref="Y6:AG6" si="4">IF(Y7="",NA(),Y7)</f>
        <v>122.39</v>
      </c>
      <c r="Z6" s="22">
        <f t="shared" si="4"/>
        <v>110</v>
      </c>
      <c r="AA6" s="22">
        <f t="shared" si="4"/>
        <v>115.97</v>
      </c>
      <c r="AB6" s="22">
        <f t="shared" si="4"/>
        <v>113.41</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471.24</v>
      </c>
      <c r="AU6" s="22">
        <f t="shared" ref="AU6:BC6" si="6">IF(AU7="",NA(),AU7)</f>
        <v>473.97</v>
      </c>
      <c r="AV6" s="22">
        <f t="shared" si="6"/>
        <v>402.74</v>
      </c>
      <c r="AW6" s="22">
        <f t="shared" si="6"/>
        <v>398.64</v>
      </c>
      <c r="AX6" s="22">
        <f t="shared" si="6"/>
        <v>470.58</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532.22</v>
      </c>
      <c r="BF6" s="22">
        <f t="shared" ref="BF6:BN6" si="7">IF(BF7="",NA(),BF7)</f>
        <v>435.27</v>
      </c>
      <c r="BG6" s="22">
        <f t="shared" si="7"/>
        <v>321.05</v>
      </c>
      <c r="BH6" s="22">
        <f t="shared" si="7"/>
        <v>273.27</v>
      </c>
      <c r="BI6" s="22">
        <f t="shared" si="7"/>
        <v>232.21</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93.35</v>
      </c>
      <c r="BQ6" s="22">
        <f t="shared" ref="BQ6:BY6" si="8">IF(BQ7="",NA(),BQ7)</f>
        <v>105.53</v>
      </c>
      <c r="BR6" s="22">
        <f t="shared" si="8"/>
        <v>105.7</v>
      </c>
      <c r="BS6" s="22">
        <f t="shared" si="8"/>
        <v>113.46</v>
      </c>
      <c r="BT6" s="22">
        <f t="shared" si="8"/>
        <v>106.17</v>
      </c>
      <c r="BU6" s="22">
        <f t="shared" si="8"/>
        <v>82.78</v>
      </c>
      <c r="BV6" s="22">
        <f t="shared" si="8"/>
        <v>84.82</v>
      </c>
      <c r="BW6" s="22">
        <f t="shared" si="8"/>
        <v>82.29</v>
      </c>
      <c r="BX6" s="22">
        <f t="shared" si="8"/>
        <v>84.16</v>
      </c>
      <c r="BY6" s="22">
        <f t="shared" si="8"/>
        <v>81.45</v>
      </c>
      <c r="BZ6" s="21" t="str">
        <f>IF(BZ7="","",IF(BZ7="-","【-】","【"&amp;SUBSTITUTE(TEXT(BZ7,"#,##0.00"),"-","△")&amp;"】"))</f>
        <v>【97.59】</v>
      </c>
      <c r="CA6" s="22">
        <f>IF(CA7="",NA(),CA7)</f>
        <v>139.15</v>
      </c>
      <c r="CB6" s="22">
        <f t="shared" ref="CB6:CJ6" si="9">IF(CB7="",NA(),CB7)</f>
        <v>117.71</v>
      </c>
      <c r="CC6" s="22">
        <f t="shared" si="9"/>
        <v>146.56</v>
      </c>
      <c r="CD6" s="22">
        <f t="shared" si="9"/>
        <v>144.55000000000001</v>
      </c>
      <c r="CE6" s="22">
        <f t="shared" si="9"/>
        <v>148.49</v>
      </c>
      <c r="CF6" s="22">
        <f t="shared" si="9"/>
        <v>225.09</v>
      </c>
      <c r="CG6" s="22">
        <f t="shared" si="9"/>
        <v>224.82</v>
      </c>
      <c r="CH6" s="22">
        <f t="shared" si="9"/>
        <v>230.85</v>
      </c>
      <c r="CI6" s="22">
        <f t="shared" si="9"/>
        <v>230.21</v>
      </c>
      <c r="CJ6" s="22">
        <f t="shared" si="9"/>
        <v>240.31</v>
      </c>
      <c r="CK6" s="21" t="str">
        <f>IF(CK7="","",IF(CK7="-","【-】","【"&amp;SUBSTITUTE(TEXT(CK7,"#,##0.00"),"-","△")&amp;"】"))</f>
        <v>【181.66】</v>
      </c>
      <c r="CL6" s="22">
        <f>IF(CL7="",NA(),CL7)</f>
        <v>38.33</v>
      </c>
      <c r="CM6" s="22">
        <f t="shared" ref="CM6:CU6" si="10">IF(CM7="",NA(),CM7)</f>
        <v>41.93</v>
      </c>
      <c r="CN6" s="22">
        <f t="shared" si="10"/>
        <v>39.19</v>
      </c>
      <c r="CO6" s="22">
        <f t="shared" si="10"/>
        <v>37.869999999999997</v>
      </c>
      <c r="CP6" s="22">
        <f t="shared" si="10"/>
        <v>36.729999999999997</v>
      </c>
      <c r="CQ6" s="22">
        <f t="shared" si="10"/>
        <v>49.38</v>
      </c>
      <c r="CR6" s="22">
        <f t="shared" si="10"/>
        <v>50.09</v>
      </c>
      <c r="CS6" s="22">
        <f t="shared" si="10"/>
        <v>50.1</v>
      </c>
      <c r="CT6" s="22">
        <f t="shared" si="10"/>
        <v>49.76</v>
      </c>
      <c r="CU6" s="22">
        <f t="shared" si="10"/>
        <v>49.74</v>
      </c>
      <c r="CV6" s="21" t="str">
        <f>IF(CV7="","",IF(CV7="-","【-】","【"&amp;SUBSTITUTE(TEXT(CV7,"#,##0.00"),"-","△")&amp;"】"))</f>
        <v>【60.21】</v>
      </c>
      <c r="CW6" s="22">
        <f>IF(CW7="",NA(),CW7)</f>
        <v>82.49</v>
      </c>
      <c r="CX6" s="22">
        <f t="shared" ref="CX6:DF6" si="11">IF(CX7="",NA(),CX7)</f>
        <v>84.44</v>
      </c>
      <c r="CY6" s="22">
        <f t="shared" si="11"/>
        <v>84.17</v>
      </c>
      <c r="CZ6" s="22">
        <f t="shared" si="11"/>
        <v>80.97</v>
      </c>
      <c r="DA6" s="22">
        <f t="shared" si="11"/>
        <v>83.97</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54.34</v>
      </c>
      <c r="DI6" s="22">
        <f t="shared" ref="DI6:DQ6" si="12">IF(DI7="",NA(),DI7)</f>
        <v>56.32</v>
      </c>
      <c r="DJ6" s="22">
        <f t="shared" si="12"/>
        <v>58.17</v>
      </c>
      <c r="DK6" s="22">
        <f t="shared" si="12"/>
        <v>59.99</v>
      </c>
      <c r="DL6" s="22">
        <f t="shared" si="12"/>
        <v>61.76</v>
      </c>
      <c r="DM6" s="22">
        <f t="shared" si="12"/>
        <v>47.5</v>
      </c>
      <c r="DN6" s="22">
        <f t="shared" si="12"/>
        <v>48.41</v>
      </c>
      <c r="DO6" s="22">
        <f t="shared" si="12"/>
        <v>50.02</v>
      </c>
      <c r="DP6" s="22">
        <f t="shared" si="12"/>
        <v>51.38</v>
      </c>
      <c r="DQ6" s="22">
        <f t="shared" si="12"/>
        <v>52.3</v>
      </c>
      <c r="DR6" s="21" t="str">
        <f>IF(DR7="","",IF(DR7="-","【-】","【"&amp;SUBSTITUTE(TEXT(DR7,"#,##0.00"),"-","△")&amp;"】"))</f>
        <v>【52.41】</v>
      </c>
      <c r="DS6" s="22">
        <f>IF(DS7="",NA(),DS7)</f>
        <v>0.79</v>
      </c>
      <c r="DT6" s="22">
        <f t="shared" ref="DT6:EB6" si="13">IF(DT7="",NA(),DT7)</f>
        <v>0.79</v>
      </c>
      <c r="DU6" s="22">
        <f t="shared" si="13"/>
        <v>0.79</v>
      </c>
      <c r="DV6" s="22">
        <f t="shared" si="13"/>
        <v>0.79</v>
      </c>
      <c r="DW6" s="22">
        <f t="shared" si="13"/>
        <v>1.08</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254428</v>
      </c>
      <c r="D7" s="24">
        <v>46</v>
      </c>
      <c r="E7" s="24">
        <v>1</v>
      </c>
      <c r="F7" s="24">
        <v>0</v>
      </c>
      <c r="G7" s="24">
        <v>1</v>
      </c>
      <c r="H7" s="24" t="s">
        <v>93</v>
      </c>
      <c r="I7" s="24" t="s">
        <v>94</v>
      </c>
      <c r="J7" s="24" t="s">
        <v>95</v>
      </c>
      <c r="K7" s="24" t="s">
        <v>96</v>
      </c>
      <c r="L7" s="24" t="s">
        <v>97</v>
      </c>
      <c r="M7" s="24" t="s">
        <v>98</v>
      </c>
      <c r="N7" s="25" t="s">
        <v>99</v>
      </c>
      <c r="O7" s="25">
        <v>84.23</v>
      </c>
      <c r="P7" s="25">
        <v>100</v>
      </c>
      <c r="Q7" s="25">
        <v>3300</v>
      </c>
      <c r="R7" s="25">
        <v>6410</v>
      </c>
      <c r="S7" s="25">
        <v>13.63</v>
      </c>
      <c r="T7" s="25">
        <v>470.29</v>
      </c>
      <c r="U7" s="25">
        <v>6362</v>
      </c>
      <c r="V7" s="25">
        <v>13.62</v>
      </c>
      <c r="W7" s="25">
        <v>467.11</v>
      </c>
      <c r="X7" s="25">
        <v>121.99</v>
      </c>
      <c r="Y7" s="25">
        <v>122.39</v>
      </c>
      <c r="Z7" s="25">
        <v>110</v>
      </c>
      <c r="AA7" s="25">
        <v>115.97</v>
      </c>
      <c r="AB7" s="25">
        <v>113.41</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471.24</v>
      </c>
      <c r="AU7" s="25">
        <v>473.97</v>
      </c>
      <c r="AV7" s="25">
        <v>402.74</v>
      </c>
      <c r="AW7" s="25">
        <v>398.64</v>
      </c>
      <c r="AX7" s="25">
        <v>470.58</v>
      </c>
      <c r="AY7" s="25">
        <v>305.08</v>
      </c>
      <c r="AZ7" s="25">
        <v>305.33999999999997</v>
      </c>
      <c r="BA7" s="25">
        <v>310.01</v>
      </c>
      <c r="BB7" s="25">
        <v>311.12</v>
      </c>
      <c r="BC7" s="25">
        <v>293.51</v>
      </c>
      <c r="BD7" s="25">
        <v>239.69</v>
      </c>
      <c r="BE7" s="25">
        <v>532.22</v>
      </c>
      <c r="BF7" s="25">
        <v>435.27</v>
      </c>
      <c r="BG7" s="25">
        <v>321.05</v>
      </c>
      <c r="BH7" s="25">
        <v>273.27</v>
      </c>
      <c r="BI7" s="25">
        <v>232.21</v>
      </c>
      <c r="BJ7" s="25">
        <v>585.59</v>
      </c>
      <c r="BK7" s="25">
        <v>561.34</v>
      </c>
      <c r="BL7" s="25">
        <v>538.33000000000004</v>
      </c>
      <c r="BM7" s="25">
        <v>515.14</v>
      </c>
      <c r="BN7" s="25">
        <v>498.34</v>
      </c>
      <c r="BO7" s="25">
        <v>264.86</v>
      </c>
      <c r="BP7" s="25">
        <v>93.35</v>
      </c>
      <c r="BQ7" s="25">
        <v>105.53</v>
      </c>
      <c r="BR7" s="25">
        <v>105.7</v>
      </c>
      <c r="BS7" s="25">
        <v>113.46</v>
      </c>
      <c r="BT7" s="25">
        <v>106.17</v>
      </c>
      <c r="BU7" s="25">
        <v>82.78</v>
      </c>
      <c r="BV7" s="25">
        <v>84.82</v>
      </c>
      <c r="BW7" s="25">
        <v>82.29</v>
      </c>
      <c r="BX7" s="25">
        <v>84.16</v>
      </c>
      <c r="BY7" s="25">
        <v>81.45</v>
      </c>
      <c r="BZ7" s="25">
        <v>97.59</v>
      </c>
      <c r="CA7" s="25">
        <v>139.15</v>
      </c>
      <c r="CB7" s="25">
        <v>117.71</v>
      </c>
      <c r="CC7" s="25">
        <v>146.56</v>
      </c>
      <c r="CD7" s="25">
        <v>144.55000000000001</v>
      </c>
      <c r="CE7" s="25">
        <v>148.49</v>
      </c>
      <c r="CF7" s="25">
        <v>225.09</v>
      </c>
      <c r="CG7" s="25">
        <v>224.82</v>
      </c>
      <c r="CH7" s="25">
        <v>230.85</v>
      </c>
      <c r="CI7" s="25">
        <v>230.21</v>
      </c>
      <c r="CJ7" s="25">
        <v>240.31</v>
      </c>
      <c r="CK7" s="25">
        <v>181.66</v>
      </c>
      <c r="CL7" s="25">
        <v>38.33</v>
      </c>
      <c r="CM7" s="25">
        <v>41.93</v>
      </c>
      <c r="CN7" s="25">
        <v>39.19</v>
      </c>
      <c r="CO7" s="25">
        <v>37.869999999999997</v>
      </c>
      <c r="CP7" s="25">
        <v>36.729999999999997</v>
      </c>
      <c r="CQ7" s="25">
        <v>49.38</v>
      </c>
      <c r="CR7" s="25">
        <v>50.09</v>
      </c>
      <c r="CS7" s="25">
        <v>50.1</v>
      </c>
      <c r="CT7" s="25">
        <v>49.76</v>
      </c>
      <c r="CU7" s="25">
        <v>49.74</v>
      </c>
      <c r="CV7" s="25">
        <v>60.21</v>
      </c>
      <c r="CW7" s="25">
        <v>82.49</v>
      </c>
      <c r="CX7" s="25">
        <v>84.44</v>
      </c>
      <c r="CY7" s="25">
        <v>84.17</v>
      </c>
      <c r="CZ7" s="25">
        <v>80.97</v>
      </c>
      <c r="DA7" s="25">
        <v>83.97</v>
      </c>
      <c r="DB7" s="25">
        <v>78.010000000000005</v>
      </c>
      <c r="DC7" s="25">
        <v>77.599999999999994</v>
      </c>
      <c r="DD7" s="25">
        <v>77.3</v>
      </c>
      <c r="DE7" s="25">
        <v>76.64</v>
      </c>
      <c r="DF7" s="25">
        <v>75.37</v>
      </c>
      <c r="DG7" s="25">
        <v>89.21</v>
      </c>
      <c r="DH7" s="25">
        <v>54.34</v>
      </c>
      <c r="DI7" s="25">
        <v>56.32</v>
      </c>
      <c r="DJ7" s="25">
        <v>58.17</v>
      </c>
      <c r="DK7" s="25">
        <v>59.99</v>
      </c>
      <c r="DL7" s="25">
        <v>61.76</v>
      </c>
      <c r="DM7" s="25">
        <v>47.5</v>
      </c>
      <c r="DN7" s="25">
        <v>48.41</v>
      </c>
      <c r="DO7" s="25">
        <v>50.02</v>
      </c>
      <c r="DP7" s="25">
        <v>51.38</v>
      </c>
      <c r="DQ7" s="25">
        <v>52.3</v>
      </c>
      <c r="DR7" s="25">
        <v>52.41</v>
      </c>
      <c r="DS7" s="25">
        <v>0.79</v>
      </c>
      <c r="DT7" s="25">
        <v>0.79</v>
      </c>
      <c r="DU7" s="25">
        <v>0.79</v>
      </c>
      <c r="DV7" s="25">
        <v>0.79</v>
      </c>
      <c r="DW7" s="25">
        <v>1.08</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2026-01-22T05:34:01Z</cp:lastPrinted>
  <dcterms:created xsi:type="dcterms:W3CDTF">2025-12-12T09:19:12Z</dcterms:created>
  <dcterms:modified xsi:type="dcterms:W3CDTF">2026-03-05T06:08:02Z</dcterms:modified>
  <cp:category/>
</cp:coreProperties>
</file>