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050D2150-A9EC-495A-80B7-DFBBBC9B9BE2}" xr6:coauthVersionLast="47" xr6:coauthVersionMax="47" xr10:uidLastSave="{00000000-0000-0000-0000-000000000000}"/>
  <workbookProtection workbookAlgorithmName="SHA-512" workbookHashValue="GBGqr3ANKnOGeW1R2LqcG64FQDFY7+2prBw+pXt7YOLOZYIMtlXWx2m2yvGSGlqwd8rMDiXNdbo5+w8NryE7og==" workbookSaltValue="UitAv6j2E2uA9huJTlSy0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R6" i="5"/>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E85" i="4"/>
  <c r="AL10" i="4"/>
  <c r="W10" i="4"/>
  <c r="I10" i="4"/>
  <c r="B10" i="4"/>
  <c r="AT8" i="4"/>
  <c r="AL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<sst xmlns="http://schemas.openxmlformats.org/spreadsheetml/2006/main" count="228" uniqueCount="113">
  <si>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</si>
  <si>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</si>
  <si>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</si>
  <si>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</si>
  <si>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</si>
  <si>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</si>
  <si>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</si>
  <si>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</si>
  <si>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</si>
  <si>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</si>
  <si>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</si>
  <si>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</si>
  <si>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</si>
  <si>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</si>
  <si>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</si>
  <si>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</si>
  <si>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</si>
  <si>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</si>
  <si>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</si>
  <si>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</si>
  <si>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</si>
  <si>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</si>
  <si>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</si>
  <si>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</si>
  <si>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</si>
  <si>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</si>
  <si>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</si>
  <si>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</si>
  <si>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</si>
  <si>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</si>
  <si>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</si>
  <si>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</si>
  <si>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</si>
  <si>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</si>
  <si>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</si>
  <si>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</si>
  <si>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</si>
  <si>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</si>
  <si>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</si>
  <si>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</si>
  <si>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</si>
  <si>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</si>
  <si>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</si>
  <si>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</si>
  <si>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</si>
  <si>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</si>
  <si>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</si>
  <si>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</si>
  <si>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</si>
  <si>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</si>
  <si>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</si>
  <si>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</si>
  <si>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</si>
  <si>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</si>
  <si>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</si>
  <si>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</si>
  <si>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</si>
  <si>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</si>
  <si>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</si>
  <si>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</si>
  <si>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</si>
  <si>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</si>
  <si>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</si>
  <si>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</si>
  <si>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</si>
  <si>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</si>
  <si>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</si>
  <si>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</si>
  <si>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</si>
  <si>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</si>
  <si>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</si>
  <si>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</si>
  <si>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</si>
  <si>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</si>
  <si>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</si>
  <si>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</si>
  <si>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</si>
  <si>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</si>
  <si>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</si>
  <si>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</si>
  <si>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</si>
  <si>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</si>
  <si>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</si>
  <si>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</si>
  <si>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</si>
  <si>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</si>
  <si>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</si>
  <si>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</si>
  <si>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</si>
  <si>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</si>
  <si>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</si>
  <si>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</si>
  <si>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</si>
  <si>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守山市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</si>
  <si>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</si>
  <si>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</si>
  <si>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</si>
  <si>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</si>
  <si>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</si>
  <si>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</si>
  <si>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</si>
  <si>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</si>
  <si>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</si>
  <si>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</si>
  <si>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</si>
  <si>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</si>
  <si>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</si>
  <si>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</si>
  <si>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</si>
  <si>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</si>
  <si>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配水管の耐震化といった大型事業の実施により前年度からは減少。しかしながら類似団体と比較して高い傾向にあり、管路の更新事業等を随時見直す中、計画的な事業推進に努める必要がある。
②③法定耐用年数を超過した管路はほぼ存在しないため、早急に更新が必要な管路は少ないと考えられるが、今後、増大する水道施設の更新需要への対応が必要であり、現在の管路更新率をさらに高め、長期的な財政収支を見据える中、計画的に管路の老朽化対策に取り組む必要がある。</t>
    <rPh sb="14" eb="17">
      <t>ハイスイカン</t>
    </rPh>
    <rPh sb="35" eb="38">
      <t>ゼンネンド</t>
    </rPh>
    <rPh sb="41" eb="43">
      <t>ゲンショウ</t>
    </rPh>
    <phoneticPr fontId="4"/>
  </si>
  <si>
    <t>原価削減や効率的な施設運営等の実施により、現在は経営成績・財政状況ともに概ね健全な状態である。しかし、給水人口の増加割合は鈍化し、節水意識の向上および節水器具の普及を背景に生活給水量原単位は減少傾向にあり、料金収入の増加は見込めない状況にある。
　また、今後、増大する水道施設の更新需要への本格的な対応が必要であり、令和３年度に策定した令和４年度～令和13年度を期間とする第２次水道ビジョンで実施した財政シミュレーションでは今後10年間で現金預金は大きく減少する結果となった。
　物価高騰を背景に今後ますます厳しい経営が環境が続くため、中長期にわたる計画的な水道施設更新計画の不断の見直しを行うとともに、施設規模の適正化、将来負担の削減策、収入の確保策等について検討を進める必要がある。</t>
    <rPh sb="240" eb="244">
      <t>ブッカコウトウ</t>
    </rPh>
    <rPh sb="245" eb="247">
      <t>ハイケイ</t>
    </rPh>
    <rPh sb="248" eb="250">
      <t>コンゴ</t>
    </rPh>
    <rPh sb="254" eb="255">
      <t>キビ</t>
    </rPh>
    <rPh sb="257" eb="259">
      <t>ケイエイ</t>
    </rPh>
    <rPh sb="260" eb="262">
      <t>カンキョウ</t>
    </rPh>
    <rPh sb="263" eb="264">
      <t>ツヅ</t>
    </rPh>
    <phoneticPr fontId="4"/>
  </si>
  <si>
    <t>①経常収支比率は、新型コロナウイルス感染症拡大による生活支援策として実施した水道料金の一部減免を実施した令和２年度除き、100％を上回っている。
②累積欠損金比率は、０％であるため安定した経営状況で推移している。
③流動比率は、現金預金の減少を背景として徐々に減少している。今後、水道施設の更新需要が高まり管路の更新事業等を実施する予定であることから、企業債充当率を上げるなど現金預金の推移に留意しながら事業を進める必要がある。
④企業債残高対給水収益比率は、前述の一部減免の終了により令和２年度は悪化したものの、それ以外は微減傾向であったが令和５年度以降増加に転じている。今後も増大する水道施設の更新需要への対応と節水意識の向上および節水器具の普及による給水収益の減少が見込まれる中、当該比率の動向に引き続き注視する必要がある。
⑤料金回収率は不明水が例年よりも多かったことで100％を下回った。またこれまでも実態として加入金などの給水収益以外の収益で純利益を確保している状況であったため、管路の更新事業等に十分な資金確保ができない状況となっており、経営改善の取り組みが必要となっている。
⑥給水原価は、先述の不明水増加の影響もあり増加した。今後、減価償却費や維持管理費の増大の、県水受水単価の見直しの可能性などがあり、抜本的な経費削減の検討が必要である。
⑦⑧施設利用率、有収率は類似団体と比較し高い水準を維持し、効率的な施設運営を維持している。</t>
    <rPh sb="1" eb="7">
      <t>ケイジョウシュウシヒリツ</t>
    </rPh>
    <rPh sb="57" eb="58">
      <t>ノゾ</t>
    </rPh>
    <rPh sb="176" eb="179">
      <t>キギョウサイ</t>
    </rPh>
    <rPh sb="179" eb="182">
      <t>ジュウトウリツ</t>
    </rPh>
    <rPh sb="183" eb="184">
      <t>ア</t>
    </rPh>
    <rPh sb="193" eb="195">
      <t>スイイ</t>
    </rPh>
    <rPh sb="276" eb="278">
      <t>イコウ</t>
    </rPh>
    <rPh sb="373" eb="376">
      <t>フメイスイ</t>
    </rPh>
    <rPh sb="377" eb="379">
      <t>レイネン</t>
    </rPh>
    <rPh sb="382" eb="383">
      <t>オオ</t>
    </rPh>
    <rPh sb="394" eb="396">
      <t>シタマワ</t>
    </rPh>
    <rPh sb="503" eb="505">
      <t>センジュツ</t>
    </rPh>
    <rPh sb="506" eb="509">
      <t>フメイスイ</t>
    </rPh>
    <rPh sb="509" eb="511">
      <t>ゾウカ</t>
    </rPh>
    <rPh sb="512" eb="514">
      <t>エイキョウ</t>
    </rPh>
    <rPh sb="517" eb="51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</si>
</sst>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0.06</c:v>
                </c:pt>
                <c:pt idx="2">
                  <c:v>0.41</c:v>
                </c:pt>
                <c:pt idx="3">
                  <c:v>0.15</c:v>
                </c:pt>
                <c:pt idx="4">
                  <c:v>0.22</c:v>
                </c:pt>
              </c:numCache>
            </c:numRef>
          </c:val>
          <c:extLst>
            <c:ext xmlns:c16="http://schemas.microsoft.com/office/drawing/2014/chart" uri="{C3380CC4-5D6E-409C-BE32-E72D297353CC}">
              <c16:uniqueId val="{00000000-6729-47B7-9503-985AFC48EF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729-47B7-9503-985AFC48EF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c:v>
                </c:pt>
                <c:pt idx="1">
                  <c:v>70.540000000000006</c:v>
                </c:pt>
                <c:pt idx="2">
                  <c:v>68.92</c:v>
                </c:pt>
                <c:pt idx="3">
                  <c:v>69.19</c:v>
                </c:pt>
                <c:pt idx="4">
                  <c:v>70.400000000000006</c:v>
                </c:pt>
              </c:numCache>
            </c:numRef>
          </c:val>
          <c:extLst>
            <c:ext xmlns:c16="http://schemas.microsoft.com/office/drawing/2014/chart" uri="{C3380CC4-5D6E-409C-BE32-E72D297353CC}">
              <c16:uniqueId val="{00000000-03E2-4F8A-966B-7D19B4130E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3E2-4F8A-966B-7D19B4130E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91.39</c:v>
                </c:pt>
                <c:pt idx="1">
                  <c:v>92.33</c:v>
                </c:pt>
                <c:pt idx="2">
                  <c:v>93.48</c:v>
                </c:pt>
                <c:pt idx="3">
                  <c:v>92.82</c:v>
                </c:pt>
                <c:pt idx="4">
                  <c:v>91.36</c:v>
                </c:pt>
              </c:numCache>
            </c:numRef>
          </c:val>
          <c:extLst>
            <c:ext xmlns:c16="http://schemas.microsoft.com/office/drawing/2014/chart" uri="{C3380CC4-5D6E-409C-BE32-E72D297353CC}">
              <c16:uniqueId val="{00000000-EF3E-4B8F-88FE-0366AE3601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F3E-4B8F-88FE-0366AE3601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91.97</c:v>
                </c:pt>
                <c:pt idx="1">
                  <c:v>109.36</c:v>
                </c:pt>
                <c:pt idx="2">
                  <c:v>107.28</c:v>
                </c:pt>
                <c:pt idx="3">
                  <c:v>108.45</c:v>
                </c:pt>
                <c:pt idx="4">
                  <c:v>104.25</c:v>
                </c:pt>
              </c:numCache>
            </c:numRef>
          </c:val>
          <c:extLst>
            <c:ext xmlns:c16="http://schemas.microsoft.com/office/drawing/2014/chart" uri="{C3380CC4-5D6E-409C-BE32-E72D297353CC}">
              <c16:uniqueId val="{00000000-C26F-4CA8-8091-8F7200F717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C26F-4CA8-8091-8F7200F717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56.84</c:v>
                </c:pt>
                <c:pt idx="1">
                  <c:v>56.08</c:v>
                </c:pt>
                <c:pt idx="2">
                  <c:v>56.6</c:v>
                </c:pt>
                <c:pt idx="3">
                  <c:v>56.86</c:v>
                </c:pt>
                <c:pt idx="4">
                  <c:v>56.76</c:v>
                </c:pt>
              </c:numCache>
            </c:numRef>
          </c:val>
          <c:extLst>
            <c:ext xmlns:c16="http://schemas.microsoft.com/office/drawing/2014/chart" uri="{C3380CC4-5D6E-409C-BE32-E72D297353CC}">
              <c16:uniqueId val="{00000000-2F74-41E9-B772-2EB009A3B3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F74-41E9-B772-2EB009A3B3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2.76</c:v>
                </c:pt>
                <c:pt idx="3" formatCode="#,##0.00;&quot;△&quot;#,##0.00;&quot;-&quot;">
                  <c:v>2.5099999999999998</c:v>
                </c:pt>
                <c:pt idx="4" formatCode="#,##0.00;&quot;△&quot;#,##0.00;&quot;-&quot;">
                  <c:v>2.57</c:v>
                </c:pt>
              </c:numCache>
            </c:numRef>
          </c:val>
          <c:extLst>
            <c:ext xmlns:c16="http://schemas.microsoft.com/office/drawing/2014/chart" uri="{C3380CC4-5D6E-409C-BE32-E72D297353CC}">
              <c16:uniqueId val="{00000000-D7E7-421F-AA45-B338E14797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7E7-421F-AA45-B338E14797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4D-42DC-BD73-0299CDDAC5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D4D-42DC-BD73-0299CDDAC5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253.18</c:v>
                </c:pt>
                <c:pt idx="1">
                  <c:v>230.51</c:v>
                </c:pt>
                <c:pt idx="2">
                  <c:v>228.56</c:v>
                </c:pt>
                <c:pt idx="3">
                  <c:v>186.55</c:v>
                </c:pt>
                <c:pt idx="4">
                  <c:v>171.57</c:v>
                </c:pt>
              </c:numCache>
            </c:numRef>
          </c:val>
          <c:extLst>
            <c:ext xmlns:c16="http://schemas.microsoft.com/office/drawing/2014/chart" uri="{C3380CC4-5D6E-409C-BE32-E72D297353CC}">
              <c16:uniqueId val="{00000000-056E-40DB-8EBD-ED73E8CC05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56E-40DB-8EBD-ED73E8CC05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345.62</c:v>
                </c:pt>
                <c:pt idx="1">
                  <c:v>293.45999999999998</c:v>
                </c:pt>
                <c:pt idx="2">
                  <c:v>292.36</c:v>
                </c:pt>
                <c:pt idx="3">
                  <c:v>300.55</c:v>
                </c:pt>
                <c:pt idx="4">
                  <c:v>311.33</c:v>
                </c:pt>
              </c:numCache>
            </c:numRef>
          </c:val>
          <c:extLst>
            <c:ext xmlns:c16="http://schemas.microsoft.com/office/drawing/2014/chart" uri="{C3380CC4-5D6E-409C-BE32-E72D297353CC}">
              <c16:uniqueId val="{00000000-B3F9-471F-AA8C-1BFBF2D72B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3F9-471F-AA8C-1BFBF2D72B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81.73</c:v>
                </c:pt>
                <c:pt idx="1">
                  <c:v>101.69</c:v>
                </c:pt>
                <c:pt idx="2">
                  <c:v>100.1</c:v>
                </c:pt>
                <c:pt idx="3">
                  <c:v>100.84</c:v>
                </c:pt>
                <c:pt idx="4">
                  <c:v>95.96</c:v>
                </c:pt>
              </c:numCache>
            </c:numRef>
          </c:val>
          <c:extLst>
            <c:ext xmlns:c16="http://schemas.microsoft.com/office/drawing/2014/chart" uri="{C3380CC4-5D6E-409C-BE32-E72D297353CC}">
              <c16:uniqueId val="{00000000-6068-4366-A3F1-C930E38394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6068-4366-A3F1-C930E38394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134.59</c:v>
                </c:pt>
                <c:pt idx="1">
                  <c:v>134.66999999999999</c:v>
                </c:pt>
                <c:pt idx="2">
                  <c:v>137</c:v>
                </c:pt>
                <c:pt idx="3">
                  <c:v>136.5</c:v>
                </c:pt>
                <c:pt idx="4">
                  <c:v>143.44999999999999</c:v>
                </c:pt>
              </c:numCache>
            </c:numRef>
          </c:val>
          <c:extLst>
            <c:ext xmlns:c16="http://schemas.microsoft.com/office/drawing/2014/chart" uri="{C3380CC4-5D6E-409C-BE32-E72D297353CC}">
              <c16:uniqueId val="{00000000-E3C0-490B-95F2-D88C1F66D7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3C0-490B-95F2-D88C1F66D7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滋賀県　守山市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85881</v>
      </c>
      <c r="AM8" s="44"/>
      <c r="AN8" s="44"/>
      <c r="AO8" s="44"/>
      <c r="AP8" s="44"/>
      <c r="AQ8" s="44"/>
      <c r="AR8" s="44"/>
      <c r="AS8" s="44"/>
      <c r="AT8" s="45">
        <f>データ!$S$6</f>
        <v>55.73</v>
      </c>
      <c r="AU8" s="46"/>
      <c r="AV8" s="46"/>
      <c r="AW8" s="46"/>
      <c r="AX8" s="46"/>
      <c r="AY8" s="46"/>
      <c r="AZ8" s="46"/>
      <c r="BA8" s="46"/>
      <c r="BB8" s="47">
        <f>データ!$T$6</f>
        <v>1541.02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59.88</v>
      </c>
      <c r="J10" s="46"/>
      <c r="K10" s="46"/>
      <c r="L10" s="46"/>
      <c r="M10" s="46"/>
      <c r="N10" s="46"/>
      <c r="O10" s="80"/>
      <c r="P10" s="47">
        <f>データ!$P$6</f>
        <v>99.93</v>
      </c>
      <c r="Q10" s="47"/>
      <c r="R10" s="47"/>
      <c r="S10" s="47"/>
      <c r="T10" s="47"/>
      <c r="U10" s="47"/>
      <c r="V10" s="47"/>
      <c r="W10" s="44">
        <f>データ!$Q$6</f>
        <v>2440</v>
      </c>
      <c r="X10" s="44"/>
      <c r="Y10" s="44"/>
      <c r="Z10" s="44"/>
      <c r="AA10" s="44"/>
      <c r="AB10" s="44"/>
      <c r="AC10" s="44"/>
      <c r="AD10" s="2"/>
      <c r="AE10" s="2"/>
      <c r="AF10" s="2"/>
      <c r="AG10" s="2"/>
      <c r="AH10" s="2"/>
      <c r="AI10" s="2"/>
      <c r="AJ10" s="2"/>
      <c r="AK10" s="2"/>
      <c r="AL10" s="44">
        <f>データ!$U$6</f>
        <v>85901</v>
      </c>
      <c r="AM10" s="44"/>
      <c r="AN10" s="44"/>
      <c r="AO10" s="44"/>
      <c r="AP10" s="44"/>
      <c r="AQ10" s="44"/>
      <c r="AR10" s="44"/>
      <c r="AS10" s="44"/>
      <c r="AT10" s="45">
        <f>データ!$V$6</f>
        <v>45.57</v>
      </c>
      <c r="AU10" s="46"/>
      <c r="AV10" s="46"/>
      <c r="AW10" s="46"/>
      <c r="AX10" s="46"/>
      <c r="AY10" s="46"/>
      <c r="AZ10" s="46"/>
      <c r="BA10" s="46"/>
      <c r="BB10" s="47">
        <f>データ!$W$6</f>
        <v>1885.03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2I9zNUfZnR+4kDQp+agJv3kn2WV5xtXBJFU/srEYsCEcZD42RtQVrDEr4e8h0aTBNOyky5uFY6imqnh1L8R8g==" saltValue="uhQ9xSUPAGKM1oHIphbB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252077</v>
      </c>
      <c r="D6" s="20">
        <f t="shared" si="3"/>
        <v>46</v>
      </c>
      <c r="E6" s="20">
        <f t="shared" si="3"/>
        <v>1</v>
      </c>
      <c r="F6" s="20">
        <f t="shared" si="3"/>
        <v>0</v>
      </c>
      <c r="G6" s="20">
        <f t="shared" si="3"/>
        <v>1</v>
      </c>
      <c r="H6" s="20" t="str">
        <f t="shared" si="3"/>
        <v>滋賀県　守山市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59.88</v>
      </c>
      <c r="P6" s="21">
        <f t="shared" si="3"/>
        <v>99.93</v>
      </c>
      <c r="Q6" s="21">
        <f t="shared" si="3"/>
        <v>2440</v>
      </c>
      <c r="R6" s="21">
        <f t="shared" si="3"/>
        <v>85881</v>
      </c>
      <c r="S6" s="21">
        <f t="shared" si="3"/>
        <v>55.73</v>
      </c>
      <c r="T6" s="21">
        <f t="shared" si="3"/>
        <v>1541.02</v>
      </c>
      <c r="U6" s="21">
        <f t="shared" si="3"/>
        <v>85901</v>
      </c>
      <c r="V6" s="21">
        <f t="shared" si="3"/>
        <v>45.57</v>
      </c>
      <c r="W6" s="21">
        <f t="shared" si="3"/>
        <v>1885.03</v>
      </c>
      <c r="X6" s="22">
        <f>IF(X7="",NA(),X7)</f>
        <v>91.97</v>
      </c>
      <c r="Y6" s="22">
        <f t="shared" ref="Y6:AG6" si="4">IF(Y7="",NA(),Y7)</f>
        <v>109.36</v>
      </c>
      <c r="Z6" s="22">
        <f t="shared" si="4"/>
        <v>107.28</v>
      </c>
      <c r="AA6" s="22">
        <f t="shared" si="4"/>
        <v>108.45</v>
      </c>
      <c r="AB6" s="22">
        <f t="shared" si="4"/>
        <v>104.25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253.18</v>
      </c>
      <c r="AU6" s="22">
        <f t="shared" ref="AU6:BC6" si="6">IF(AU7="",NA(),AU7)</f>
        <v>230.51</v>
      </c>
      <c r="AV6" s="22">
        <f t="shared" si="6"/>
        <v>228.56</v>
      </c>
      <c r="AW6" s="22">
        <f t="shared" si="6"/>
        <v>186.55</v>
      </c>
      <c r="AX6" s="22">
        <f t="shared" si="6"/>
        <v>171.57</v>
      </c>
      <c r="AY6" s="22">
        <f t="shared" si="6"/>
        <v>350.79</v>
      </c>
      <c r="AZ6" s="22">
        <f t="shared" si="6"/>
        <v>354.57</v>
      </c>
      <c r="BA6" s="22">
        <f t="shared" si="6"/>
        <v>357.74</v>
      </c>
      <c r="BB6" s="22">
        <f t="shared" si="6"/>
        <v>344.88</v>
      </c>
      <c r="BC6" s="22">
        <f t="shared" si="6"/>
        <v>326.02</v>
      </c>
      <c r="BD6" s="21" t="str">
        <f>IF(BD7="","",IF(BD7="-","【-】","【"&amp;SUBSTITUTE(TEXT(BD7,"#,##0.00"),"-","△")&amp;"】"))</f>
        <v>【239.69】</v>
      </c>
      <c r="BE6" s="22">
        <f>IF(BE7="",NA(),BE7)</f>
        <v>345.62</v>
      </c>
      <c r="BF6" s="22">
        <f t="shared" ref="BF6:BN6" si="7">IF(BF7="",NA(),BF7)</f>
        <v>293.45999999999998</v>
      </c>
      <c r="BG6" s="22">
        <f t="shared" si="7"/>
        <v>292.36</v>
      </c>
      <c r="BH6" s="22">
        <f t="shared" si="7"/>
        <v>300.55</v>
      </c>
      <c r="BI6" s="22">
        <f t="shared" si="7"/>
        <v>311.33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81.73</v>
      </c>
      <c r="BQ6" s="22">
        <f t="shared" ref="BQ6:BY6" si="8">IF(BQ7="",NA(),BQ7)</f>
        <v>101.69</v>
      </c>
      <c r="BR6" s="22">
        <f t="shared" si="8"/>
        <v>100.1</v>
      </c>
      <c r="BS6" s="22">
        <f t="shared" si="8"/>
        <v>100.84</v>
      </c>
      <c r="BT6" s="22">
        <f t="shared" si="8"/>
        <v>95.96</v>
      </c>
      <c r="BU6" s="22">
        <f t="shared" si="8"/>
        <v>100.85</v>
      </c>
      <c r="BV6" s="22">
        <f t="shared" si="8"/>
        <v>103.79</v>
      </c>
      <c r="BW6" s="22">
        <f t="shared" si="8"/>
        <v>98.3</v>
      </c>
      <c r="BX6" s="22">
        <f t="shared" si="8"/>
        <v>98.89</v>
      </c>
      <c r="BY6" s="22">
        <f t="shared" si="8"/>
        <v>99.25</v>
      </c>
      <c r="BZ6" s="21" t="str">
        <f>IF(BZ7="","",IF(BZ7="-","【-】","【"&amp;SUBSTITUTE(TEXT(BZ7,"#,##0.00"),"-","△")&amp;"】"))</f>
        <v>【97.59】</v>
      </c>
      <c r="CA6" s="22">
        <f>IF(CA7="",NA(),CA7)</f>
        <v>134.59</v>
      </c>
      <c r="CB6" s="22">
        <f t="shared" ref="CB6:CJ6" si="9">IF(CB7="",NA(),CB7)</f>
        <v>134.66999999999999</v>
      </c>
      <c r="CC6" s="22">
        <f t="shared" si="9"/>
        <v>137</v>
      </c>
      <c r="CD6" s="22">
        <f t="shared" si="9"/>
        <v>136.5</v>
      </c>
      <c r="CE6" s="22">
        <f t="shared" si="9"/>
        <v>143.44999999999999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71</v>
      </c>
      <c r="CM6" s="22">
        <f t="shared" ref="CM6:CU6" si="10">IF(CM7="",NA(),CM7)</f>
        <v>70.540000000000006</v>
      </c>
      <c r="CN6" s="22">
        <f t="shared" si="10"/>
        <v>68.92</v>
      </c>
      <c r="CO6" s="22">
        <f t="shared" si="10"/>
        <v>69.19</v>
      </c>
      <c r="CP6" s="22">
        <f t="shared" si="10"/>
        <v>70.400000000000006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91.39</v>
      </c>
      <c r="CX6" s="22">
        <f t="shared" ref="CX6:DF6" si="11">IF(CX7="",NA(),CX7)</f>
        <v>92.33</v>
      </c>
      <c r="CY6" s="22">
        <f t="shared" si="11"/>
        <v>93.48</v>
      </c>
      <c r="CZ6" s="22">
        <f t="shared" si="11"/>
        <v>92.82</v>
      </c>
      <c r="DA6" s="22">
        <f t="shared" si="11"/>
        <v>91.36</v>
      </c>
      <c r="DB6" s="22">
        <f t="shared" si="11"/>
        <v>87.26</v>
      </c>
      <c r="DC6" s="22">
        <f t="shared" si="11"/>
        <v>87.57</v>
      </c>
      <c r="DD6" s="22">
        <f t="shared" si="11"/>
        <v>87.26</v>
      </c>
      <c r="DE6" s="22">
        <f t="shared" si="11"/>
        <v>86.95</v>
      </c>
      <c r="DF6" s="22">
        <f t="shared" si="11"/>
        <v>86.58</v>
      </c>
      <c r="DG6" s="21" t="str">
        <f>IF(DG7="","",IF(DG7="-","【-】","【"&amp;SUBSTITUTE(TEXT(DG7,"#,##0.00"),"-","△")&amp;"】"))</f>
        <v>【89.21】</v>
      </c>
      <c r="DH6" s="22">
        <f>IF(DH7="",NA(),DH7)</f>
        <v>56.84</v>
      </c>
      <c r="DI6" s="22">
        <f t="shared" ref="DI6:DQ6" si="12">IF(DI7="",NA(),DI7)</f>
        <v>56.08</v>
      </c>
      <c r="DJ6" s="22">
        <f t="shared" si="12"/>
        <v>56.6</v>
      </c>
      <c r="DK6" s="22">
        <f t="shared" si="12"/>
        <v>56.86</v>
      </c>
      <c r="DL6" s="22">
        <f t="shared" si="12"/>
        <v>56.76</v>
      </c>
      <c r="DM6" s="22">
        <f t="shared" si="12"/>
        <v>49.2</v>
      </c>
      <c r="DN6" s="22">
        <f t="shared" si="12"/>
        <v>50.01</v>
      </c>
      <c r="DO6" s="22">
        <f t="shared" si="12"/>
        <v>50.99</v>
      </c>
      <c r="DP6" s="22">
        <f t="shared" si="12"/>
        <v>51.79</v>
      </c>
      <c r="DQ6" s="22">
        <f t="shared" si="12"/>
        <v>52.02</v>
      </c>
      <c r="DR6" s="21" t="str">
        <f>IF(DR7="","",IF(DR7="-","【-】","【"&amp;SUBSTITUTE(TEXT(DR7,"#,##0.00"),"-","△")&amp;"】"))</f>
        <v>【52.41】</v>
      </c>
      <c r="DS6" s="21">
        <f>IF(DS7="",NA(),DS7)</f>
        <v>0</v>
      </c>
      <c r="DT6" s="21">
        <f t="shared" ref="DT6:EB6" si="13">IF(DT7="",NA(),DT7)</f>
        <v>0</v>
      </c>
      <c r="DU6" s="22">
        <f t="shared" si="13"/>
        <v>2.76</v>
      </c>
      <c r="DV6" s="22">
        <f t="shared" si="13"/>
        <v>2.5099999999999998</v>
      </c>
      <c r="DW6" s="22">
        <f t="shared" si="13"/>
        <v>2.57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0.21</v>
      </c>
      <c r="EE6" s="22">
        <f t="shared" ref="EE6:EM6" si="14">IF(EE7="",NA(),EE7)</f>
        <v>0.06</v>
      </c>
      <c r="EF6" s="22">
        <f t="shared" si="14"/>
        <v>0.41</v>
      </c>
      <c r="EG6" s="22">
        <f t="shared" si="14"/>
        <v>0.15</v>
      </c>
      <c r="EH6" s="22">
        <f t="shared" si="14"/>
        <v>0.22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252077</v>
      </c>
      <c r="D7" s="24">
        <v>46</v>
      </c>
      <c r="E7" s="24">
        <v>1</v>
      </c>
      <c r="F7" s="24">
        <v>0</v>
      </c>
      <c r="G7" s="24">
        <v>1</v>
      </c>
      <c r="H7" s="24" t="s">
        <v>93</v>
      </c>
      <c r="I7" s="24" t="s">
        <v>94</v>
      </c>
      <c r="J7" s="24" t="s">
        <v>95</v>
      </c>
      <c r="K7" s="24" t="s">
        <v>96</v>
      </c>
      <c r="L7" s="24" t="s">
        <v>97</v>
      </c>
      <c r="M7" s="24" t="s">
        <v>98</v>
      </c>
      <c r="N7" s="25" t="s">
        <v>99</v>
      </c>
      <c r="O7" s="25">
        <v>59.88</v>
      </c>
      <c r="P7" s="25">
        <v>99.93</v>
      </c>
      <c r="Q7" s="25">
        <v>2440</v>
      </c>
      <c r="R7" s="25">
        <v>85881</v>
      </c>
      <c r="S7" s="25">
        <v>55.73</v>
      </c>
      <c r="T7" s="25">
        <v>1541.02</v>
      </c>
      <c r="U7" s="25">
        <v>85901</v>
      </c>
      <c r="V7" s="25">
        <v>45.57</v>
      </c>
      <c r="W7" s="25">
        <v>1885.03</v>
      </c>
      <c r="X7" s="25">
        <v>91.97</v>
      </c>
      <c r="Y7" s="25">
        <v>109.36</v>
      </c>
      <c r="Z7" s="25">
        <v>107.28</v>
      </c>
      <c r="AA7" s="25">
        <v>108.45</v>
      </c>
      <c r="AB7" s="25">
        <v>104.25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253.18</v>
      </c>
      <c r="AU7" s="25">
        <v>230.51</v>
      </c>
      <c r="AV7" s="25">
        <v>228.56</v>
      </c>
      <c r="AW7" s="25">
        <v>186.55</v>
      </c>
      <c r="AX7" s="25">
        <v>171.57</v>
      </c>
      <c r="AY7" s="25">
        <v>350.79</v>
      </c>
      <c r="AZ7" s="25">
        <v>354.57</v>
      </c>
      <c r="BA7" s="25">
        <v>357.74</v>
      </c>
      <c r="BB7" s="25">
        <v>344.88</v>
      </c>
      <c r="BC7" s="25">
        <v>326.02</v>
      </c>
      <c r="BD7" s="25">
        <v>239.69</v>
      </c>
      <c r="BE7" s="25">
        <v>345.62</v>
      </c>
      <c r="BF7" s="25">
        <v>293.45999999999998</v>
      </c>
      <c r="BG7" s="25">
        <v>292.36</v>
      </c>
      <c r="BH7" s="25">
        <v>300.55</v>
      </c>
      <c r="BI7" s="25">
        <v>311.33</v>
      </c>
      <c r="BJ7" s="25">
        <v>322.92</v>
      </c>
      <c r="BK7" s="25">
        <v>303.45999999999998</v>
      </c>
      <c r="BL7" s="25">
        <v>307.27999999999997</v>
      </c>
      <c r="BM7" s="25">
        <v>304.02</v>
      </c>
      <c r="BN7" s="25">
        <v>300.54000000000002</v>
      </c>
      <c r="BO7" s="25">
        <v>264.86</v>
      </c>
      <c r="BP7" s="25">
        <v>81.73</v>
      </c>
      <c r="BQ7" s="25">
        <v>101.69</v>
      </c>
      <c r="BR7" s="25">
        <v>100.1</v>
      </c>
      <c r="BS7" s="25">
        <v>100.84</v>
      </c>
      <c r="BT7" s="25">
        <v>95.96</v>
      </c>
      <c r="BU7" s="25">
        <v>100.85</v>
      </c>
      <c r="BV7" s="25">
        <v>103.79</v>
      </c>
      <c r="BW7" s="25">
        <v>98.3</v>
      </c>
      <c r="BX7" s="25">
        <v>98.89</v>
      </c>
      <c r="BY7" s="25">
        <v>99.25</v>
      </c>
      <c r="BZ7" s="25">
        <v>97.59</v>
      </c>
      <c r="CA7" s="25">
        <v>134.59</v>
      </c>
      <c r="CB7" s="25">
        <v>134.66999999999999</v>
      </c>
      <c r="CC7" s="25">
        <v>137</v>
      </c>
      <c r="CD7" s="25">
        <v>136.5</v>
      </c>
      <c r="CE7" s="25">
        <v>143.44999999999999</v>
      </c>
      <c r="CF7" s="25">
        <v>167.1</v>
      </c>
      <c r="CG7" s="25">
        <v>167.86</v>
      </c>
      <c r="CH7" s="25">
        <v>173.68</v>
      </c>
      <c r="CI7" s="25">
        <v>174.52</v>
      </c>
      <c r="CJ7" s="25">
        <v>178.92</v>
      </c>
      <c r="CK7" s="25">
        <v>181.66</v>
      </c>
      <c r="CL7" s="25">
        <v>71</v>
      </c>
      <c r="CM7" s="25">
        <v>70.540000000000006</v>
      </c>
      <c r="CN7" s="25">
        <v>68.92</v>
      </c>
      <c r="CO7" s="25">
        <v>69.19</v>
      </c>
      <c r="CP7" s="25">
        <v>70.400000000000006</v>
      </c>
      <c r="CQ7" s="25">
        <v>59.91</v>
      </c>
      <c r="CR7" s="25">
        <v>59.4</v>
      </c>
      <c r="CS7" s="25">
        <v>59.24</v>
      </c>
      <c r="CT7" s="25">
        <v>58.77</v>
      </c>
      <c r="CU7" s="25">
        <v>59.17</v>
      </c>
      <c r="CV7" s="25">
        <v>60.21</v>
      </c>
      <c r="CW7" s="25">
        <v>91.39</v>
      </c>
      <c r="CX7" s="25">
        <v>92.33</v>
      </c>
      <c r="CY7" s="25">
        <v>93.48</v>
      </c>
      <c r="CZ7" s="25">
        <v>92.82</v>
      </c>
      <c r="DA7" s="25">
        <v>91.36</v>
      </c>
      <c r="DB7" s="25">
        <v>87.26</v>
      </c>
      <c r="DC7" s="25">
        <v>87.57</v>
      </c>
      <c r="DD7" s="25">
        <v>87.26</v>
      </c>
      <c r="DE7" s="25">
        <v>86.95</v>
      </c>
      <c r="DF7" s="25">
        <v>86.58</v>
      </c>
      <c r="DG7" s="25">
        <v>89.21</v>
      </c>
      <c r="DH7" s="25">
        <v>56.84</v>
      </c>
      <c r="DI7" s="25">
        <v>56.08</v>
      </c>
      <c r="DJ7" s="25">
        <v>56.6</v>
      </c>
      <c r="DK7" s="25">
        <v>56.86</v>
      </c>
      <c r="DL7" s="25">
        <v>56.76</v>
      </c>
      <c r="DM7" s="25">
        <v>49.2</v>
      </c>
      <c r="DN7" s="25">
        <v>50.01</v>
      </c>
      <c r="DO7" s="25">
        <v>50.99</v>
      </c>
      <c r="DP7" s="25">
        <v>51.79</v>
      </c>
      <c r="DQ7" s="25">
        <v>52.02</v>
      </c>
      <c r="DR7" s="25">
        <v>52.41</v>
      </c>
      <c r="DS7" s="25">
        <v>0</v>
      </c>
      <c r="DT7" s="25">
        <v>0</v>
      </c>
      <c r="DU7" s="25">
        <v>2.76</v>
      </c>
      <c r="DV7" s="25">
        <v>2.5099999999999998</v>
      </c>
      <c r="DW7" s="25">
        <v>2.57</v>
      </c>
      <c r="DX7" s="25">
        <v>18.329999999999998</v>
      </c>
      <c r="DY7" s="25">
        <v>20.27</v>
      </c>
      <c r="DZ7" s="25">
        <v>21.69</v>
      </c>
      <c r="EA7" s="25">
        <v>23.19</v>
      </c>
      <c r="EB7" s="25">
        <v>24.61</v>
      </c>
      <c r="EC7" s="25">
        <v>26.78</v>
      </c>
      <c r="ED7" s="25">
        <v>0.21</v>
      </c>
      <c r="EE7" s="25">
        <v>0.06</v>
      </c>
      <c r="EF7" s="25">
        <v>0.41</v>
      </c>
      <c r="EG7" s="25">
        <v>0.15</v>
      </c>
      <c r="EH7" s="25">
        <v>0.22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2026-03-05T06:09:11Z</cp:lastPrinted>
  <dcterms:created xsi:type="dcterms:W3CDTF">2025-12-12T09:19:05Z</dcterms:created>
  <dcterms:modified xsi:type="dcterms:W3CDTF">2026-03-05T06:09:16Z</dcterms:modified>
  <cp:category/>
</cp:coreProperties>
</file>