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病院\"/>
    </mc:Choice>
  </mc:AlternateContent>
  <xr:revisionPtr revIDLastSave="0" documentId="13_ncr:1_{8C5B89DD-65BB-4ACF-8E8E-6D0E200BF97F}" xr6:coauthVersionLast="47" xr6:coauthVersionMax="47" xr10:uidLastSave="{00000000-0000-0000-0000-000000000000}"/>
  <workbookProtection workbookAlgorithmName="SHA-512" workbookHashValue="fPq+KnSt2g/rTaQSn1jGLAI6Rzl4lHCWkuts9K7ZrDcwPZSbHVxgiBd5KnOsy5LTO8XCMh8xFvGz5ONgRi+dAQ==" workbookSaltValue="33Xp1GuOvge23XsiQ0dhkQ==" workbookSpinCount="100000" lockStructure="1"/>
  <bookViews>
    <workbookView xWindow="-110" yWindow="-110" windowWidth="19420" windowHeight="115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LZ80" i="4" s="1"/>
  <c r="FG7" i="5"/>
  <c r="LK80" i="4" s="1"/>
  <c r="FF7" i="5"/>
  <c r="KV80" i="4" s="1"/>
  <c r="FE7" i="5"/>
  <c r="KG80" i="4" s="1"/>
  <c r="FD7" i="5"/>
  <c r="MO79" i="4" s="1"/>
  <c r="FC7" i="5"/>
  <c r="LZ79" i="4" s="1"/>
  <c r="FB7" i="5"/>
  <c r="LK79" i="4" s="1"/>
  <c r="FA7" i="5"/>
  <c r="KV79" i="4" s="1"/>
  <c r="EZ7" i="5"/>
  <c r="KG79" i="4" s="1"/>
  <c r="EX7" i="5"/>
  <c r="JB80" i="4" s="1"/>
  <c r="EW7" i="5"/>
  <c r="EV7" i="5"/>
  <c r="EU7" i="5"/>
  <c r="ET7" i="5"/>
  <c r="ES7" i="5"/>
  <c r="ER7" i="5"/>
  <c r="EQ7" i="5"/>
  <c r="EP7" i="5"/>
  <c r="EO7" i="5"/>
  <c r="EM7" i="5"/>
  <c r="EL7" i="5"/>
  <c r="EK7" i="5"/>
  <c r="EJ7" i="5"/>
  <c r="EI7" i="5"/>
  <c r="EH7" i="5"/>
  <c r="FO79" i="4" s="1"/>
  <c r="EG7" i="5"/>
  <c r="EZ79" i="4" s="1"/>
  <c r="EF7" i="5"/>
  <c r="EE7" i="5"/>
  <c r="ED7" i="5"/>
  <c r="DG79" i="4" s="1"/>
  <c r="EB7" i="5"/>
  <c r="EA7" i="5"/>
  <c r="DZ7" i="5"/>
  <c r="AT80" i="4" s="1"/>
  <c r="DY7" i="5"/>
  <c r="AE80" i="4" s="1"/>
  <c r="DX7" i="5"/>
  <c r="P80" i="4" s="1"/>
  <c r="DW7" i="5"/>
  <c r="BX79" i="4" s="1"/>
  <c r="DV7" i="5"/>
  <c r="BI79" i="4" s="1"/>
  <c r="DU7" i="5"/>
  <c r="AT79" i="4" s="1"/>
  <c r="DT7" i="5"/>
  <c r="AE79" i="4" s="1"/>
  <c r="DS7" i="5"/>
  <c r="P79" i="4" s="1"/>
  <c r="DQ7" i="5"/>
  <c r="MN56" i="4" s="1"/>
  <c r="DP7" i="5"/>
  <c r="LY56" i="4" s="1"/>
  <c r="DO7" i="5"/>
  <c r="LJ56" i="4" s="1"/>
  <c r="DN7" i="5"/>
  <c r="DM7" i="5"/>
  <c r="DL7" i="5"/>
  <c r="DK7" i="5"/>
  <c r="LY55" i="4" s="1"/>
  <c r="DJ7" i="5"/>
  <c r="LJ55" i="4" s="1"/>
  <c r="DI7" i="5"/>
  <c r="KU55" i="4" s="1"/>
  <c r="DH7" i="5"/>
  <c r="KF55" i="4" s="1"/>
  <c r="DF7" i="5"/>
  <c r="IZ56" i="4" s="1"/>
  <c r="DE7" i="5"/>
  <c r="IK56" i="4" s="1"/>
  <c r="DD7" i="5"/>
  <c r="HV56" i="4" s="1"/>
  <c r="DC7" i="5"/>
  <c r="HG56" i="4" s="1"/>
  <c r="DB7" i="5"/>
  <c r="GR56" i="4" s="1"/>
  <c r="DA7" i="5"/>
  <c r="IZ55" i="4" s="1"/>
  <c r="CZ7" i="5"/>
  <c r="IK55" i="4" s="1"/>
  <c r="CY7" i="5"/>
  <c r="HV55" i="4" s="1"/>
  <c r="CX7" i="5"/>
  <c r="HG55" i="4" s="1"/>
  <c r="CW7" i="5"/>
  <c r="CU7" i="5"/>
  <c r="CT7" i="5"/>
  <c r="CS7" i="5"/>
  <c r="CR7" i="5"/>
  <c r="CQ7" i="5"/>
  <c r="CP7" i="5"/>
  <c r="CO7" i="5"/>
  <c r="CN7" i="5"/>
  <c r="CM7" i="5"/>
  <c r="CL7" i="5"/>
  <c r="CJ7" i="5"/>
  <c r="BX56" i="4" s="1"/>
  <c r="CI7" i="5"/>
  <c r="BI56" i="4" s="1"/>
  <c r="CH7" i="5"/>
  <c r="AT56" i="4" s="1"/>
  <c r="CG7" i="5"/>
  <c r="AE56" i="4" s="1"/>
  <c r="CF7" i="5"/>
  <c r="P56" i="4" s="1"/>
  <c r="CE7" i="5"/>
  <c r="CD7" i="5"/>
  <c r="CC7" i="5"/>
  <c r="AT55" i="4" s="1"/>
  <c r="CB7" i="5"/>
  <c r="AE55" i="4" s="1"/>
  <c r="CA7" i="5"/>
  <c r="P55" i="4" s="1"/>
  <c r="BY7" i="5"/>
  <c r="BX7" i="5"/>
  <c r="BW7" i="5"/>
  <c r="BV7" i="5"/>
  <c r="BU7" i="5"/>
  <c r="BT7" i="5"/>
  <c r="BS7" i="5"/>
  <c r="BR7" i="5"/>
  <c r="BQ7" i="5"/>
  <c r="BP7" i="5"/>
  <c r="BN7" i="5"/>
  <c r="IZ34" i="4" s="1"/>
  <c r="BM7" i="5"/>
  <c r="BL7" i="5"/>
  <c r="BK7" i="5"/>
  <c r="BJ7" i="5"/>
  <c r="GR34" i="4" s="1"/>
  <c r="BI7" i="5"/>
  <c r="IZ33" i="4" s="1"/>
  <c r="BH7" i="5"/>
  <c r="IK33" i="4" s="1"/>
  <c r="BG7" i="5"/>
  <c r="HV33" i="4" s="1"/>
  <c r="BF7" i="5"/>
  <c r="HG33" i="4" s="1"/>
  <c r="BE7" i="5"/>
  <c r="GR33" i="4" s="1"/>
  <c r="BC7" i="5"/>
  <c r="FL34" i="4" s="1"/>
  <c r="BB7" i="5"/>
  <c r="EW34" i="4" s="1"/>
  <c r="BA7" i="5"/>
  <c r="EH34" i="4" s="1"/>
  <c r="AZ7" i="5"/>
  <c r="DS34" i="4" s="1"/>
  <c r="AY7" i="5"/>
  <c r="DD34" i="4" s="1"/>
  <c r="AX7" i="5"/>
  <c r="FL33" i="4" s="1"/>
  <c r="AW7" i="5"/>
  <c r="EW33" i="4" s="1"/>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AD6" i="5"/>
  <c r="AC6" i="5"/>
  <c r="AB6" i="5"/>
  <c r="LP8" i="4" s="1"/>
  <c r="AA6" i="5"/>
  <c r="JW8" i="4" s="1"/>
  <c r="Z6" i="5"/>
  <c r="ID8" i="4" s="1"/>
  <c r="Y6" i="5"/>
  <c r="FZ12" i="4" s="1"/>
  <c r="X6" i="5"/>
  <c r="EG12" i="4" s="1"/>
  <c r="W6" i="5"/>
  <c r="CN12" i="4" s="1"/>
  <c r="V6" i="5"/>
  <c r="AU12" i="4" s="1"/>
  <c r="U6" i="5"/>
  <c r="B12" i="4" s="1"/>
  <c r="T6" i="5"/>
  <c r="S6" i="5"/>
  <c r="EG10" i="4" s="1"/>
  <c r="R6" i="5"/>
  <c r="CN10" i="4" s="1"/>
  <c r="Q6" i="5"/>
  <c r="P6" i="5"/>
  <c r="O6" i="5"/>
  <c r="N6" i="5"/>
  <c r="M6" i="5"/>
  <c r="L6" i="5"/>
  <c r="K6" i="5"/>
  <c r="H6" i="5"/>
  <c r="G6" i="5"/>
  <c r="F6" i="5"/>
  <c r="E6" i="5"/>
  <c r="D6" i="5"/>
  <c r="C6" i="5"/>
  <c r="B6" i="5"/>
  <c r="F11" i="5" s="1"/>
  <c r="MN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I90" i="4"/>
  <c r="H90" i="4"/>
  <c r="F90" i="4"/>
  <c r="E90" i="4"/>
  <c r="C90" i="4"/>
  <c r="B90" i="4"/>
  <c r="MO80" i="4"/>
  <c r="IM80" i="4"/>
  <c r="HX80" i="4"/>
  <c r="HI80" i="4"/>
  <c r="GT80" i="4"/>
  <c r="FO80" i="4"/>
  <c r="EZ80" i="4"/>
  <c r="EK80" i="4"/>
  <c r="DV80" i="4"/>
  <c r="DG80" i="4"/>
  <c r="BX80" i="4"/>
  <c r="BI80" i="4"/>
  <c r="JB79" i="4"/>
  <c r="IM79" i="4"/>
  <c r="HX79" i="4"/>
  <c r="HI79" i="4"/>
  <c r="GT79" i="4"/>
  <c r="EK79" i="4"/>
  <c r="DV79" i="4"/>
  <c r="KU56" i="4"/>
  <c r="KF56" i="4"/>
  <c r="FL56" i="4"/>
  <c r="EW56" i="4"/>
  <c r="EH56" i="4"/>
  <c r="DS56" i="4"/>
  <c r="DD56" i="4"/>
  <c r="MN55" i="4"/>
  <c r="GR55" i="4"/>
  <c r="FL55" i="4"/>
  <c r="EW55" i="4"/>
  <c r="EH55" i="4"/>
  <c r="DS55" i="4"/>
  <c r="DD55" i="4"/>
  <c r="BX55" i="4"/>
  <c r="BI55" i="4"/>
  <c r="MN34" i="4"/>
  <c r="LY34" i="4"/>
  <c r="LJ34" i="4"/>
  <c r="KU34" i="4"/>
  <c r="KF34" i="4"/>
  <c r="IK34" i="4"/>
  <c r="HV34" i="4"/>
  <c r="HG34" i="4"/>
  <c r="BX34" i="4"/>
  <c r="BI34" i="4"/>
  <c r="AT34" i="4"/>
  <c r="AE34" i="4"/>
  <c r="P34" i="4"/>
  <c r="MN33" i="4"/>
  <c r="LY33" i="4"/>
  <c r="LJ33" i="4"/>
  <c r="KU33" i="4"/>
  <c r="KF33" i="4"/>
  <c r="EH33" i="4"/>
  <c r="DS33" i="4"/>
  <c r="DD33" i="4"/>
  <c r="BX33" i="4"/>
  <c r="BI33" i="4"/>
  <c r="AT33" i="4"/>
  <c r="AE33" i="4"/>
  <c r="P33" i="4"/>
  <c r="JW12" i="4"/>
  <c r="ID12" i="4"/>
  <c r="LP10" i="4"/>
  <c r="JW10" i="4"/>
  <c r="ID10" i="4"/>
  <c r="FZ10" i="4"/>
  <c r="AU10" i="4"/>
  <c r="B10" i="4"/>
  <c r="FZ8" i="4"/>
  <c r="EG8" i="4"/>
  <c r="CN8" i="4"/>
  <c r="AU8" i="4"/>
  <c r="B8" i="4"/>
  <c r="B6" i="4"/>
  <c r="BX54" i="4" l="1"/>
  <c r="BX78" i="4"/>
  <c r="FL32" i="4"/>
  <c r="JB78" i="4"/>
  <c r="FO78" i="4"/>
  <c r="MN54" i="4"/>
  <c r="IZ32" i="4"/>
  <c r="MO78" i="4"/>
  <c r="IZ54" i="4"/>
  <c r="FL54" i="4"/>
  <c r="BX32" i="4"/>
  <c r="B11" i="5"/>
  <c r="C11" i="5"/>
  <c r="D11" i="5"/>
  <c r="E11" i="5"/>
  <c r="LY32" i="4" l="1"/>
  <c r="EZ78" i="4"/>
  <c r="IK54" i="4"/>
  <c r="EW32" i="4"/>
  <c r="BI54" i="4"/>
  <c r="LY54" i="4"/>
  <c r="IK32" i="4"/>
  <c r="BI78" i="4"/>
  <c r="LZ78" i="4"/>
  <c r="IM78" i="4"/>
  <c r="BI32" i="4"/>
  <c r="EW54" i="4"/>
  <c r="AT32" i="4"/>
  <c r="HV54" i="4"/>
  <c r="LJ32" i="4"/>
  <c r="EK78" i="4"/>
  <c r="AT54" i="4"/>
  <c r="LJ54" i="4"/>
  <c r="HV32" i="4"/>
  <c r="AT78" i="4"/>
  <c r="LK78" i="4"/>
  <c r="EH32" i="4"/>
  <c r="HX78" i="4"/>
  <c r="EH54" i="4"/>
  <c r="DS54" i="4"/>
  <c r="KU32" i="4"/>
  <c r="AE78" i="4"/>
  <c r="KV78" i="4"/>
  <c r="DS32" i="4"/>
  <c r="AE32" i="4"/>
  <c r="DV78" i="4"/>
  <c r="AE54" i="4"/>
  <c r="KU54" i="4"/>
  <c r="HG32" i="4"/>
  <c r="HG54" i="4"/>
  <c r="HI78" i="4"/>
  <c r="GT78" i="4"/>
  <c r="P78" i="4"/>
  <c r="GR54" i="4"/>
  <c r="DD54" i="4"/>
  <c r="P32" i="4"/>
  <c r="KF32" i="4"/>
  <c r="DG78" i="4"/>
  <c r="P54" i="4"/>
  <c r="KF54" i="4"/>
  <c r="GR32" i="4"/>
  <c r="KG78" i="4"/>
  <c r="DD32" i="4"/>
</calcChain>
</file>

<file path=xl/sharedStrings.xml><?xml version="1.0" encoding="utf-8"?>
<sst xmlns="http://schemas.openxmlformats.org/spreadsheetml/2006/main" count="345" uniqueCount="186">
  <si>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</si>
  <si>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</si>
  <si>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</si>
  <si>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</si>
  <si>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</si>
  <si>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</si>
  <si>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</si>
  <si>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</si>
  <si>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</si>
  <si>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</si>
  <si>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</si>
  <si>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</si>
  <si>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</si>
  <si>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</si>
  <si>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</si>
  <si>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</si>
  <si>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</si>
  <si>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</si>
  <si>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</si>
  <si>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</si>
  <si>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</si>
  <si>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</si>
  <si>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</si>
  <si>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</si>
  <si>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</si>
  <si>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</si>
  <si>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</si>
  <si>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</si>
  <si>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</si>
  <si>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</si>
  <si>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</si>
  <si>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</si>
  <si>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</si>
  <si>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</si>
  <si>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</si>
  <si>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</si>
  <si>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</si>
  <si>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</si>
  <si>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</si>
  <si>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</si>
  <si>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</si>
  <si>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</si>
  <si>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</si>
  <si>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</si>
  <si>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</si>
  <si>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</si>
  <si>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</si>
  <si>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</si>
  <si>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</si>
  <si>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</si>
  <si>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</si>
  <si>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</si>
  <si>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</si>
  <si>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</si>
  <si>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</si>
  <si>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</si>
  <si>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</si>
  <si>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</si>
  <si>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</si>
  <si>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</si>
  <si>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</si>
  <si>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</si>
  <si>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</si>
  <si>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</si>
  <si>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</si>
  <si>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</si>
  <si>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</si>
  <si>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</si>
  <si>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</si>
  <si>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</si>
  <si>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</si>
  <si>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</si>
  <si>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</si>
  <si>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</si>
  <si>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</si>
  <si>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</si>
  <si>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</si>
  <si>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</si>
  <si>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</si>
  <si>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</si>
  <si>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</si>
  <si>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</si>
  <si>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</si>
  <si>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</si>
  <si>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</si>
  <si>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</si>
  <si>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</si>
  <si>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</si>
  <si>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</si>
  <si>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</si>
  <si>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</si>
  <si>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</si>
  <si>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</si>
  <si>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</si>
  <si>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</si>
  <si>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</si>
  <si>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</si>
  <si>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</si>
  <si>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</si>
  <si>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</si>
  <si>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</si>
  <si>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</si>
  <si>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</si>
  <si>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</si>
  <si>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</si>
  <si>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</si>
  <si>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</si>
  <si>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</si>
  <si>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</si>
  <si>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</si>
  <si>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</si>
  <si>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</si>
  <si>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</si>
  <si>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</si>
  <si>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</si>
  <si>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</si>
  <si>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</si>
  <si>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</si>
  <si>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</si>
  <si>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</si>
  <si>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</si>
  <si>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</si>
  <si>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</si>
  <si>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</si>
  <si>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</si>
  <si>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</si>
  <si>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</si>
  <si>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</si>
  <si>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</si>
  <si>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</si>
  <si>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</si>
  <si>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</si>
  <si>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</si>
  <si>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</si>
  <si>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</si>
  <si>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</si>
  <si>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</si>
  <si>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</si>
  <si>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</si>
  <si>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</si>
  <si>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</si>
  <si>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</si>
  <si>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</si>
  <si>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</si>
  <si>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</si>
  <si>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</si>
  <si>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</si>
  <si>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</si>
  <si>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</si>
  <si>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</si>
  <si>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</si>
  <si>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</si>
  <si>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</si>
  <si>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</si>
  <si>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</si>
  <si>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</si>
  <si>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</si>
  <si>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</si>
  <si>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</si>
  <si>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</si>
  <si>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</si>
  <si>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</si>
  <si>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</si>
  <si>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</si>
  <si>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地方独立行政法人市立大津市民病院</t>
  </si>
  <si>
    <t>大津市民病院</t>
  </si>
  <si>
    <t>地方独立行政法人</t>
  </si>
  <si>
    <t>病院事業</t>
  </si>
  <si>
    <t>一般病院</t>
  </si>
  <si>
    <t>400床以上～500床未満</t>
  </si>
  <si>
    <t>非設置</t>
  </si>
  <si>
    <t>直営</t>
  </si>
  <si>
    <t>対象</t>
  </si>
  <si>
    <t>ド 透 I 訓 ガ</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</si>
  <si>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</si>
  <si>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</si>
  <si>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</si>
  <si>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</si>
  <si>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</si>
  <si>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</si>
  <si>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</si>
  <si>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</si>
  <si>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が担う医療機能は急性期で、地域医療支援病院としての役割を担っている。また、滋賀県保健医療計画において公立病院としての役割を果たことが求められていることから、大津保健医療圏域（以下「圏域」という。）における病院間連携及び病診連携の中心として、市民や地域のニーズを的確に捉え、圏域のバランスを考慮しながら、効果的な医療機能の充実を図り、医療水準の向上に努めている。また、地域の中核病院として市民の健康の維持及び増進に寄与し、市民から求められる医療の提供や、圏域での医療提供体制を確保している。市民の健康寿命の延伸については、健診センターを通じ、積極的に関与している。さらには、訪問看護ステーションによる在宅患者への３６５日対応可能なサービスの提供や、緩和ケアでの取組などを実施している。
加えて新興感染症については、感染症指定医療機関として圏域のみならず滋賀県全域で感染症医療の連携を図りながら対応していく。</t>
    <phoneticPr fontId="5"/>
  </si>
  <si>
    <t>　第２期中期計画期間の最終年度となる令和６年度、病院経営の健全化と医療サービスの質向上の両立を目指すことは勿論であるが、外部環境の変化や医療需要の多様化を受け、従来の枠組みにとらわれず、経営基盤の強化と業務効率化に注力した。
　特に組織面において、地域包括医療病棟を新たに開設し、今後大きな課題となる高齢者救急受入体制の強化に大きく寄与した。また、在宅診療センターの稼働を開始し、訪問診療・歯科・リハビリ・栄養・看護の５部門を統括することで、地域在宅医療の後方支援体制を強化した。
　今後も、地域に信頼され、選ばれる病院を目指し、全職員が一丸となって更なる改善に取り組んでいく。公立病院としての使命を果たし、地域医療の中核を担う存在であり続けるため、引き続き市民や地域医療機関との連携を深め、質の高い医療の提供に努めていく。</t>
    <rPh sb="114" eb="115">
      <t>トク</t>
    </rPh>
    <rPh sb="116" eb="119">
      <t>ソシキメン</t>
    </rPh>
    <phoneticPr fontId="5"/>
  </si>
  <si>
    <t>　地方公営企業から地方独立行政法人への移行後、８年目の決算（第２期中期計画４年目）となる。
　診療提供体制の影響や人件費の高騰等により厳しい経営状況にあり、①経常収支比率は全国平均・類似病院よりやや高いが、②医業収支比率は改善しているものの低値である。また、⑦職員給与費対医業収益比率の伸び率は平均値に比べ緩やかな伸びであるが、依然平均値より高い数値である。
　④病床利用率及び⑤⑥患者1人1日当たり収益及びは増加しているが、⑤⑥については全国平均以下であり、今後増加に向け取り組んでいく。</t>
    <rPh sb="47" eb="49">
      <t>シンリョウ</t>
    </rPh>
    <rPh sb="49" eb="51">
      <t>テイキョウ</t>
    </rPh>
    <rPh sb="51" eb="53">
      <t>タイセイ</t>
    </rPh>
    <rPh sb="54" eb="56">
      <t>エイキョウ</t>
    </rPh>
    <rPh sb="57" eb="60">
      <t>ジンケンヒ</t>
    </rPh>
    <rPh sb="61" eb="63">
      <t>コウトウ</t>
    </rPh>
    <rPh sb="63" eb="64">
      <t>トウ</t>
    </rPh>
    <rPh sb="67" eb="68">
      <t>キビ</t>
    </rPh>
    <rPh sb="79" eb="81">
      <t>ケイジョウ</t>
    </rPh>
    <rPh sb="81" eb="83">
      <t>シュウシ</t>
    </rPh>
    <rPh sb="83" eb="85">
      <t>ヒリツ</t>
    </rPh>
    <rPh sb="99" eb="100">
      <t>タカ</t>
    </rPh>
    <rPh sb="104" eb="106">
      <t>イギョウ</t>
    </rPh>
    <rPh sb="106" eb="108">
      <t>シュウシ</t>
    </rPh>
    <rPh sb="108" eb="110">
      <t>ヒリツ</t>
    </rPh>
    <rPh sb="111" eb="113">
      <t>カイゼン</t>
    </rPh>
    <rPh sb="120" eb="122">
      <t>テイチ</t>
    </rPh>
    <rPh sb="143" eb="144">
      <t>ノ</t>
    </rPh>
    <rPh sb="145" eb="146">
      <t>リツ</t>
    </rPh>
    <rPh sb="147" eb="150">
      <t>ヘイキンチ</t>
    </rPh>
    <rPh sb="151" eb="152">
      <t>クラ</t>
    </rPh>
    <rPh sb="153" eb="154">
      <t>ユル</t>
    </rPh>
    <rPh sb="157" eb="158">
      <t>ノ</t>
    </rPh>
    <rPh sb="164" eb="166">
      <t>イゼン</t>
    </rPh>
    <rPh sb="166" eb="169">
      <t>ヘイキンチ</t>
    </rPh>
    <rPh sb="171" eb="172">
      <t>タカ</t>
    </rPh>
    <rPh sb="173" eb="175">
      <t>スウチ</t>
    </rPh>
    <rPh sb="182" eb="187">
      <t>ビョウショウリヨウリツ</t>
    </rPh>
    <rPh sb="187" eb="188">
      <t>オヨ</t>
    </rPh>
    <rPh sb="191" eb="193">
      <t>カンジャ</t>
    </rPh>
    <rPh sb="220" eb="222">
      <t>ゼンコク</t>
    </rPh>
    <rPh sb="222" eb="226">
      <t>ヘイキンイカ</t>
    </rPh>
    <rPh sb="230" eb="232">
      <t>コンゴ</t>
    </rPh>
    <rPh sb="232" eb="234">
      <t>ゾウカ</t>
    </rPh>
    <rPh sb="235" eb="236">
      <t>ム</t>
    </rPh>
    <rPh sb="237" eb="238">
      <t>ト</t>
    </rPh>
    <rPh sb="239" eb="240">
      <t>ク</t>
    </rPh>
    <phoneticPr fontId="5"/>
  </si>
  <si>
    <t>①有形固定資産減価償却率・②器械備品減価償却率・③１床当たり有形固定資産に関して、地方独立行政法人前の減価償却累計額は承継していないため全国平均・類似病院平均よりも低い水準となっているが、徐々に増加傾向である。
　施設全体・機器ともに経年劣化等が進んでおり、令和６年度は、令和５年度から引き続き、エレベーター、高圧変電設備機器、医療ガス設備等の改修工事加え、貫流ボイラ、上水雑用水ユニット及び中央監視装置の改修を行った。ファシリティマネジメントの考え方により各設備の劣化状況及び耐用年数を把握し、計画的に修繕することで長寿命化を図り計画的な設備の更新を予定している。</t>
    <rPh sb="136" eb="138">
      <t>レイワ</t>
    </rPh>
    <rPh sb="139" eb="141">
      <t>ネンド</t>
    </rPh>
    <rPh sb="143" eb="144">
      <t>ヒ</t>
    </rPh>
    <rPh sb="145" eb="146">
      <t>ツヅ</t>
    </rPh>
    <rPh sb="176" eb="177">
      <t>クワ</t>
    </rPh>
    <rPh sb="179" eb="181">
      <t>カンリュウ</t>
    </rPh>
    <rPh sb="185" eb="187">
      <t>ジョウスイ</t>
    </rPh>
    <rPh sb="187" eb="190">
      <t>ザツヨウスイ</t>
    </rPh>
    <rPh sb="194" eb="195">
      <t>オヨ</t>
    </rPh>
    <rPh sb="196" eb="198">
      <t>チュウオウ</t>
    </rPh>
    <rPh sb="198" eb="202">
      <t>カンシソウチ</t>
    </rPh>
    <rPh sb="203" eb="205">
      <t>カイシュウ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</si>
</sst>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justify" vertical="top" wrapText="1" shrinkToFit="1"/>
      <protection locked="0"/>
    </xf>
    <xf numFmtId="0" fontId="6" fillId="0" borderId="0" xfId="0" applyFont="1" applyAlignment="1" applyProtection="1">
      <alignment horizontal="justify" vertical="top" wrapText="1" shrinkToFit="1"/>
      <protection locked="0"/>
    </xf>
    <xf numFmtId="0" fontId="6" fillId="0" borderId="9" xfId="0" applyFont="1" applyBorder="1" applyAlignment="1" applyProtection="1">
      <alignment horizontal="justify" vertical="top" wrapText="1" shrinkToFit="1"/>
      <protection locked="0"/>
    </xf>
    <xf numFmtId="0" fontId="6" fillId="0" borderId="10" xfId="0" applyFont="1" applyBorder="1" applyAlignment="1" applyProtection="1">
      <alignment horizontal="justify" vertical="top" wrapText="1" shrinkToFit="1"/>
      <protection locked="0"/>
    </xf>
    <xf numFmtId="0" fontId="6" fillId="0" borderId="1" xfId="0" applyFont="1" applyBorder="1" applyAlignment="1" applyProtection="1">
      <alignment horizontal="justify" vertical="top" wrapText="1" shrinkToFit="1"/>
      <protection locked="0"/>
    </xf>
    <xf numFmtId="0" fontId="6" fillId="0" borderId="11" xfId="0" applyFont="1" applyBorder="1" applyAlignment="1" applyProtection="1">
      <alignment horizontal="justify"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9" xfId="0" applyFont="1" applyBorder="1" applyAlignment="1" applyProtection="1">
      <alignment horizontal="justify" vertical="top" wrapText="1"/>
      <protection locked="0"/>
    </xf>
    <xf numFmtId="0" fontId="6" fillId="0" borderId="10" xfId="0" applyFont="1" applyBorder="1" applyAlignment="1" applyProtection="1">
      <alignment horizontal="justify" vertical="top" wrapText="1"/>
      <protection locked="0"/>
    </xf>
    <xf numFmtId="0" fontId="6" fillId="0" borderId="1" xfId="0" applyFont="1" applyBorder="1" applyAlignment="1" applyProtection="1">
      <alignment horizontal="justify" vertical="top" wrapText="1"/>
      <protection locked="0"/>
    </xf>
    <xf numFmtId="0" fontId="6" fillId="0" borderId="11" xfId="0" applyFont="1" applyBorder="1" applyAlignment="1" applyProtection="1">
      <alignment horizontal="justify" vertical="top" wrapText="1"/>
      <protection locked="0"/>
    </xf>
    <xf numFmtId="0" fontId="14" fillId="0" borderId="5" xfId="0" applyFont="1" applyBorder="1" applyAlignment="1" applyProtection="1">
      <alignment horizontal="justify" vertical="top" wrapText="1"/>
      <protection locked="0"/>
    </xf>
    <xf numFmtId="0" fontId="14" fillId="0" borderId="6" xfId="0" applyFont="1" applyBorder="1" applyAlignment="1" applyProtection="1">
      <alignment horizontal="justify" vertical="top" wrapText="1"/>
      <protection locked="0"/>
    </xf>
    <xf numFmtId="0" fontId="14" fillId="0" borderId="7" xfId="0" applyFont="1" applyBorder="1" applyAlignment="1" applyProtection="1">
      <alignment horizontal="justify" vertical="top" wrapText="1"/>
      <protection locked="0"/>
    </xf>
    <xf numFmtId="0" fontId="14" fillId="0" borderId="8" xfId="0" applyFont="1" applyBorder="1" applyAlignment="1" applyProtection="1">
      <alignment horizontal="justify" vertical="top" wrapText="1"/>
      <protection locked="0"/>
    </xf>
    <xf numFmtId="0" fontId="14" fillId="0" borderId="0" xfId="0" applyFont="1" applyAlignment="1" applyProtection="1">
      <alignment horizontal="justify" vertical="top" wrapText="1"/>
      <protection locked="0"/>
    </xf>
    <xf numFmtId="0" fontId="14" fillId="0" borderId="9" xfId="0" applyFont="1" applyBorder="1" applyAlignment="1" applyProtection="1">
      <alignment horizontal="justify" vertical="top" wrapText="1"/>
      <protection locked="0"/>
    </xf>
    <xf numFmtId="0" fontId="14" fillId="0" borderId="10" xfId="0" applyFont="1" applyBorder="1" applyAlignment="1" applyProtection="1">
      <alignment horizontal="justify" vertical="top" wrapText="1"/>
      <protection locked="0"/>
    </xf>
    <xf numFmtId="0" fontId="14" fillId="0" borderId="1" xfId="0" applyFont="1" applyBorder="1" applyAlignment="1" applyProtection="1">
      <alignment horizontal="justify" vertical="top" wrapText="1"/>
      <protection locked="0"/>
    </xf>
    <xf numFmtId="0" fontId="14" fillId="0" borderId="11" xfId="0" applyFont="1" applyBorder="1" applyAlignment="1" applyProtection="1">
      <alignment horizontal="justify"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64.900000000000006</c:v>
                </c:pt>
                <c:pt idx="1">
                  <c:v>70.599999999999994</c:v>
                </c:pt>
                <c:pt idx="2">
                  <c:v>68.8</c:v>
                </c:pt>
                <c:pt idx="3">
                  <c:v>72.099999999999994</c:v>
                </c:pt>
                <c:pt idx="4">
                  <c:v>74.5</c:v>
                </c:pt>
              </c:numCache>
            </c:numRef>
          </c:val>
          <c:extLst>
            <c:ext xmlns:c16="http://schemas.microsoft.com/office/drawing/2014/chart" uri="{C3380CC4-5D6E-409C-BE32-E72D297353CC}">
              <c16:uniqueId val="{00000000-9C0D-470D-8663-A093508059A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9C0D-470D-8663-A093508059A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16185</c:v>
                </c:pt>
                <c:pt idx="1">
                  <c:v>16578</c:v>
                </c:pt>
                <c:pt idx="2">
                  <c:v>16492</c:v>
                </c:pt>
                <c:pt idx="3">
                  <c:v>16205</c:v>
                </c:pt>
                <c:pt idx="4">
                  <c:v>16878</c:v>
                </c:pt>
              </c:numCache>
            </c:numRef>
          </c:val>
          <c:extLst>
            <c:ext xmlns:c16="http://schemas.microsoft.com/office/drawing/2014/chart" uri="{C3380CC4-5D6E-409C-BE32-E72D297353CC}">
              <c16:uniqueId val="{00000000-0568-4E1D-AE4E-8A4C1EB60D3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0568-4E1D-AE4E-8A4C1EB60D3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59554</c:v>
                </c:pt>
                <c:pt idx="1">
                  <c:v>66426</c:v>
                </c:pt>
                <c:pt idx="2">
                  <c:v>63861</c:v>
                </c:pt>
                <c:pt idx="3">
                  <c:v>63644</c:v>
                </c:pt>
                <c:pt idx="4">
                  <c:v>65817</c:v>
                </c:pt>
              </c:numCache>
            </c:numRef>
          </c:val>
          <c:extLst>
            <c:ext xmlns:c16="http://schemas.microsoft.com/office/drawing/2014/chart" uri="{C3380CC4-5D6E-409C-BE32-E72D297353CC}">
              <c16:uniqueId val="{00000000-F3E9-4989-B5D3-688EE19C017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F3E9-4989-B5D3-688EE19C017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5.4</c:v>
                </c:pt>
                <c:pt idx="4">
                  <c:v>7.4</c:v>
                </c:pt>
              </c:numCache>
            </c:numRef>
          </c:val>
          <c:extLst>
            <c:ext xmlns:c16="http://schemas.microsoft.com/office/drawing/2014/chart" uri="{C3380CC4-5D6E-409C-BE32-E72D297353CC}">
              <c16:uniqueId val="{00000000-EFF3-4B7B-B3C7-D148A6A5889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EFF3-4B7B-B3C7-D148A6A5889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80.099999999999994</c:v>
                </c:pt>
                <c:pt idx="1">
                  <c:v>88.2</c:v>
                </c:pt>
                <c:pt idx="2">
                  <c:v>80.400000000000006</c:v>
                </c:pt>
                <c:pt idx="3">
                  <c:v>80.7</c:v>
                </c:pt>
                <c:pt idx="4">
                  <c:v>83.4</c:v>
                </c:pt>
              </c:numCache>
            </c:numRef>
          </c:val>
          <c:extLst>
            <c:ext xmlns:c16="http://schemas.microsoft.com/office/drawing/2014/chart" uri="{C3380CC4-5D6E-409C-BE32-E72D297353CC}">
              <c16:uniqueId val="{00000000-1304-4F30-BDE7-73856EADE0B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1304-4F30-BDE7-73856EADE0B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83.7</c:v>
                </c:pt>
                <c:pt idx="1">
                  <c:v>90.6</c:v>
                </c:pt>
                <c:pt idx="2">
                  <c:v>82.8</c:v>
                </c:pt>
                <c:pt idx="3">
                  <c:v>82.9</c:v>
                </c:pt>
                <c:pt idx="4">
                  <c:v>85.3</c:v>
                </c:pt>
              </c:numCache>
            </c:numRef>
          </c:val>
          <c:extLst>
            <c:ext xmlns:c16="http://schemas.microsoft.com/office/drawing/2014/chart" uri="{C3380CC4-5D6E-409C-BE32-E72D297353CC}">
              <c16:uniqueId val="{00000000-6C30-4C48-AFF7-416D98F4952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6C30-4C48-AFF7-416D98F4952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116.8</c:v>
                </c:pt>
                <c:pt idx="1">
                  <c:v>123</c:v>
                </c:pt>
                <c:pt idx="2">
                  <c:v>107.7</c:v>
                </c:pt>
                <c:pt idx="3">
                  <c:v>96.4</c:v>
                </c:pt>
                <c:pt idx="4">
                  <c:v>94.8</c:v>
                </c:pt>
              </c:numCache>
            </c:numRef>
          </c:val>
          <c:extLst>
            <c:ext xmlns:c16="http://schemas.microsoft.com/office/drawing/2014/chart" uri="{C3380CC4-5D6E-409C-BE32-E72D297353CC}">
              <c16:uniqueId val="{00000000-0549-4D82-8DCC-2E75ACC38E6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0549-4D82-8DCC-2E75ACC38E6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33.799999999999997</c:v>
                </c:pt>
                <c:pt idx="1">
                  <c:v>36.4</c:v>
                </c:pt>
                <c:pt idx="2">
                  <c:v>40.700000000000003</c:v>
                </c:pt>
                <c:pt idx="3">
                  <c:v>45.1</c:v>
                </c:pt>
                <c:pt idx="4">
                  <c:v>50.2</c:v>
                </c:pt>
              </c:numCache>
            </c:numRef>
          </c:val>
          <c:extLst>
            <c:ext xmlns:c16="http://schemas.microsoft.com/office/drawing/2014/chart" uri="{C3380CC4-5D6E-409C-BE32-E72D297353CC}">
              <c16:uniqueId val="{00000000-BD80-4978-99FE-A8C44D3DFC9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BD80-4978-99FE-A8C44D3DFC9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62.7</c:v>
                </c:pt>
                <c:pt idx="1">
                  <c:v>58.5</c:v>
                </c:pt>
                <c:pt idx="2">
                  <c:v>60.5</c:v>
                </c:pt>
                <c:pt idx="3">
                  <c:v>66.099999999999994</c:v>
                </c:pt>
                <c:pt idx="4">
                  <c:v>72.7</c:v>
                </c:pt>
              </c:numCache>
            </c:numRef>
          </c:val>
          <c:extLst>
            <c:ext xmlns:c16="http://schemas.microsoft.com/office/drawing/2014/chart" uri="{C3380CC4-5D6E-409C-BE32-E72D297353CC}">
              <c16:uniqueId val="{00000000-7613-4AD1-87BA-0D3AA213559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7613-4AD1-87BA-0D3AA213559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25197075</c:v>
                </c:pt>
                <c:pt idx="1">
                  <c:v>30182868</c:v>
                </c:pt>
                <c:pt idx="2">
                  <c:v>31443354</c:v>
                </c:pt>
                <c:pt idx="3">
                  <c:v>32101062</c:v>
                </c:pt>
                <c:pt idx="4">
                  <c:v>32600117</c:v>
                </c:pt>
              </c:numCache>
            </c:numRef>
          </c:val>
          <c:extLst>
            <c:ext xmlns:c16="http://schemas.microsoft.com/office/drawing/2014/chart" uri="{C3380CC4-5D6E-409C-BE32-E72D297353CC}">
              <c16:uniqueId val="{00000000-54D9-4347-85D1-8880B46D86C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54D9-4347-85D1-8880B46D86C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15.5</c:v>
                </c:pt>
                <c:pt idx="1">
                  <c:v>15.7</c:v>
                </c:pt>
                <c:pt idx="2">
                  <c:v>16.399999999999999</c:v>
                </c:pt>
                <c:pt idx="3">
                  <c:v>18</c:v>
                </c:pt>
                <c:pt idx="4">
                  <c:v>19.2</c:v>
                </c:pt>
              </c:numCache>
            </c:numRef>
          </c:val>
          <c:extLst>
            <c:ext xmlns:c16="http://schemas.microsoft.com/office/drawing/2014/chart" uri="{C3380CC4-5D6E-409C-BE32-E72D297353CC}">
              <c16:uniqueId val="{00000000-D78E-4070-97BA-67EEDDBBF8A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D78E-4070-97BA-67EEDDBBF8A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47.3</c:v>
                </c:pt>
                <c:pt idx="1">
                  <c:v>46.6</c:v>
                </c:pt>
                <c:pt idx="2">
                  <c:v>53.4</c:v>
                </c:pt>
                <c:pt idx="3">
                  <c:v>59.2</c:v>
                </c:pt>
                <c:pt idx="4">
                  <c:v>59.3</c:v>
                </c:pt>
              </c:numCache>
            </c:numRef>
          </c:val>
          <c:extLst>
            <c:ext xmlns:c16="http://schemas.microsoft.com/office/drawing/2014/chart" uri="{C3380CC4-5D6E-409C-BE32-E72D297353CC}">
              <c16:uniqueId val="{00000000-2D54-425E-B739-F42119867AE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2D54-425E-B739-F42119867AE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R13" zoomScaleNormal="100" zoomScaleSheetLayoutView="70" workbookViewId="0">
      <selection activeCell="NJ22" sqref="NJ22:NX3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滋賀県地方独立行政法人市立大津市民病院　大津市民病院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地方独立行政法人</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400床以上～500床未満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393</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30</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I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感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8</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401</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52324</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333</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333</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76</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182</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0"/>
      <c r="NK23" s="101"/>
      <c r="NL23" s="101"/>
      <c r="NM23" s="101"/>
      <c r="NN23" s="101"/>
      <c r="NO23" s="101"/>
      <c r="NP23" s="101"/>
      <c r="NQ23" s="101"/>
      <c r="NR23" s="101"/>
      <c r="NS23" s="101"/>
      <c r="NT23" s="101"/>
      <c r="NU23" s="101"/>
      <c r="NV23" s="101"/>
      <c r="NW23" s="101"/>
      <c r="NX23" s="102"/>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0"/>
      <c r="NK24" s="101"/>
      <c r="NL24" s="101"/>
      <c r="NM24" s="101"/>
      <c r="NN24" s="101"/>
      <c r="NO24" s="101"/>
      <c r="NP24" s="101"/>
      <c r="NQ24" s="101"/>
      <c r="NR24" s="101"/>
      <c r="NS24" s="101"/>
      <c r="NT24" s="101"/>
      <c r="NU24" s="101"/>
      <c r="NV24" s="101"/>
      <c r="NW24" s="101"/>
      <c r="NX24" s="102"/>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0"/>
      <c r="NK25" s="101"/>
      <c r="NL25" s="101"/>
      <c r="NM25" s="101"/>
      <c r="NN25" s="101"/>
      <c r="NO25" s="101"/>
      <c r="NP25" s="101"/>
      <c r="NQ25" s="101"/>
      <c r="NR25" s="101"/>
      <c r="NS25" s="101"/>
      <c r="NT25" s="101"/>
      <c r="NU25" s="101"/>
      <c r="NV25" s="101"/>
      <c r="NW25" s="101"/>
      <c r="NX25" s="102"/>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0"/>
      <c r="NK26" s="101"/>
      <c r="NL26" s="101"/>
      <c r="NM26" s="101"/>
      <c r="NN26" s="101"/>
      <c r="NO26" s="101"/>
      <c r="NP26" s="101"/>
      <c r="NQ26" s="101"/>
      <c r="NR26" s="101"/>
      <c r="NS26" s="101"/>
      <c r="NT26" s="101"/>
      <c r="NU26" s="101"/>
      <c r="NV26" s="101"/>
      <c r="NW26" s="101"/>
      <c r="NX26" s="102"/>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0"/>
      <c r="NK27" s="101"/>
      <c r="NL27" s="101"/>
      <c r="NM27" s="101"/>
      <c r="NN27" s="101"/>
      <c r="NO27" s="101"/>
      <c r="NP27" s="101"/>
      <c r="NQ27" s="101"/>
      <c r="NR27" s="101"/>
      <c r="NS27" s="101"/>
      <c r="NT27" s="101"/>
      <c r="NU27" s="101"/>
      <c r="NV27" s="101"/>
      <c r="NW27" s="101"/>
      <c r="NX27" s="102"/>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0"/>
      <c r="NK28" s="101"/>
      <c r="NL28" s="101"/>
      <c r="NM28" s="101"/>
      <c r="NN28" s="101"/>
      <c r="NO28" s="101"/>
      <c r="NP28" s="101"/>
      <c r="NQ28" s="101"/>
      <c r="NR28" s="101"/>
      <c r="NS28" s="101"/>
      <c r="NT28" s="101"/>
      <c r="NU28" s="101"/>
      <c r="NV28" s="101"/>
      <c r="NW28" s="101"/>
      <c r="NX28" s="102"/>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0"/>
      <c r="NK29" s="101"/>
      <c r="NL29" s="101"/>
      <c r="NM29" s="101"/>
      <c r="NN29" s="101"/>
      <c r="NO29" s="101"/>
      <c r="NP29" s="101"/>
      <c r="NQ29" s="101"/>
      <c r="NR29" s="101"/>
      <c r="NS29" s="101"/>
      <c r="NT29" s="101"/>
      <c r="NU29" s="101"/>
      <c r="NV29" s="101"/>
      <c r="NW29" s="101"/>
      <c r="NX29" s="102"/>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0"/>
      <c r="NK30" s="101"/>
      <c r="NL30" s="101"/>
      <c r="NM30" s="101"/>
      <c r="NN30" s="101"/>
      <c r="NO30" s="101"/>
      <c r="NP30" s="101"/>
      <c r="NQ30" s="101"/>
      <c r="NR30" s="101"/>
      <c r="NS30" s="101"/>
      <c r="NT30" s="101"/>
      <c r="NU30" s="101"/>
      <c r="NV30" s="101"/>
      <c r="NW30" s="101"/>
      <c r="NX30" s="102"/>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0"/>
      <c r="NK31" s="101"/>
      <c r="NL31" s="101"/>
      <c r="NM31" s="101"/>
      <c r="NN31" s="101"/>
      <c r="NO31" s="101"/>
      <c r="NP31" s="101"/>
      <c r="NQ31" s="101"/>
      <c r="NR31" s="101"/>
      <c r="NS31" s="101"/>
      <c r="NT31" s="101"/>
      <c r="NU31" s="101"/>
      <c r="NV31" s="101"/>
      <c r="NW31" s="101"/>
      <c r="NX31" s="102"/>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0"/>
      <c r="NK32" s="101"/>
      <c r="NL32" s="101"/>
      <c r="NM32" s="101"/>
      <c r="NN32" s="101"/>
      <c r="NO32" s="101"/>
      <c r="NP32" s="101"/>
      <c r="NQ32" s="101"/>
      <c r="NR32" s="101"/>
      <c r="NS32" s="101"/>
      <c r="NT32" s="101"/>
      <c r="NU32" s="101"/>
      <c r="NV32" s="101"/>
      <c r="NW32" s="101"/>
      <c r="NX32" s="102"/>
      <c r="OC32" s="16" t="s">
        <v>57</v>
      </c>
    </row>
    <row r="33" spans="1:393" ht="13.5" customHeight="1" x14ac:dyDescent="0.2">
      <c r="A33" s="2"/>
      <c r="B33" s="14"/>
      <c r="D33" s="2"/>
      <c r="E33" s="2"/>
      <c r="F33" s="2"/>
      <c r="G33" s="65" t="s">
        <v>58</v>
      </c>
      <c r="H33" s="65"/>
      <c r="I33" s="65"/>
      <c r="J33" s="65"/>
      <c r="K33" s="65"/>
      <c r="L33" s="65"/>
      <c r="M33" s="65"/>
      <c r="N33" s="65"/>
      <c r="O33" s="65"/>
      <c r="P33" s="69">
        <f>データ!AI7</f>
        <v>116.8</v>
      </c>
      <c r="Q33" s="70"/>
      <c r="R33" s="70"/>
      <c r="S33" s="70"/>
      <c r="T33" s="70"/>
      <c r="U33" s="70"/>
      <c r="V33" s="70"/>
      <c r="W33" s="70"/>
      <c r="X33" s="70"/>
      <c r="Y33" s="70"/>
      <c r="Z33" s="70"/>
      <c r="AA33" s="70"/>
      <c r="AB33" s="70"/>
      <c r="AC33" s="70"/>
      <c r="AD33" s="71"/>
      <c r="AE33" s="69">
        <f>データ!AJ7</f>
        <v>123</v>
      </c>
      <c r="AF33" s="70"/>
      <c r="AG33" s="70"/>
      <c r="AH33" s="70"/>
      <c r="AI33" s="70"/>
      <c r="AJ33" s="70"/>
      <c r="AK33" s="70"/>
      <c r="AL33" s="70"/>
      <c r="AM33" s="70"/>
      <c r="AN33" s="70"/>
      <c r="AO33" s="70"/>
      <c r="AP33" s="70"/>
      <c r="AQ33" s="70"/>
      <c r="AR33" s="70"/>
      <c r="AS33" s="71"/>
      <c r="AT33" s="69">
        <f>データ!AK7</f>
        <v>107.7</v>
      </c>
      <c r="AU33" s="70"/>
      <c r="AV33" s="70"/>
      <c r="AW33" s="70"/>
      <c r="AX33" s="70"/>
      <c r="AY33" s="70"/>
      <c r="AZ33" s="70"/>
      <c r="BA33" s="70"/>
      <c r="BB33" s="70"/>
      <c r="BC33" s="70"/>
      <c r="BD33" s="70"/>
      <c r="BE33" s="70"/>
      <c r="BF33" s="70"/>
      <c r="BG33" s="70"/>
      <c r="BH33" s="71"/>
      <c r="BI33" s="69">
        <f>データ!AL7</f>
        <v>96.4</v>
      </c>
      <c r="BJ33" s="70"/>
      <c r="BK33" s="70"/>
      <c r="BL33" s="70"/>
      <c r="BM33" s="70"/>
      <c r="BN33" s="70"/>
      <c r="BO33" s="70"/>
      <c r="BP33" s="70"/>
      <c r="BQ33" s="70"/>
      <c r="BR33" s="70"/>
      <c r="BS33" s="70"/>
      <c r="BT33" s="70"/>
      <c r="BU33" s="70"/>
      <c r="BV33" s="70"/>
      <c r="BW33" s="71"/>
      <c r="BX33" s="69">
        <f>データ!AM7</f>
        <v>94.8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83.7</v>
      </c>
      <c r="DE33" s="70"/>
      <c r="DF33" s="70"/>
      <c r="DG33" s="70"/>
      <c r="DH33" s="70"/>
      <c r="DI33" s="70"/>
      <c r="DJ33" s="70"/>
      <c r="DK33" s="70"/>
      <c r="DL33" s="70"/>
      <c r="DM33" s="70"/>
      <c r="DN33" s="70"/>
      <c r="DO33" s="70"/>
      <c r="DP33" s="70"/>
      <c r="DQ33" s="70"/>
      <c r="DR33" s="71"/>
      <c r="DS33" s="69">
        <f>データ!AU7</f>
        <v>90.6</v>
      </c>
      <c r="DT33" s="70"/>
      <c r="DU33" s="70"/>
      <c r="DV33" s="70"/>
      <c r="DW33" s="70"/>
      <c r="DX33" s="70"/>
      <c r="DY33" s="70"/>
      <c r="DZ33" s="70"/>
      <c r="EA33" s="70"/>
      <c r="EB33" s="70"/>
      <c r="EC33" s="70"/>
      <c r="ED33" s="70"/>
      <c r="EE33" s="70"/>
      <c r="EF33" s="70"/>
      <c r="EG33" s="71"/>
      <c r="EH33" s="69">
        <f>データ!AV7</f>
        <v>82.8</v>
      </c>
      <c r="EI33" s="70"/>
      <c r="EJ33" s="70"/>
      <c r="EK33" s="70"/>
      <c r="EL33" s="70"/>
      <c r="EM33" s="70"/>
      <c r="EN33" s="70"/>
      <c r="EO33" s="70"/>
      <c r="EP33" s="70"/>
      <c r="EQ33" s="70"/>
      <c r="ER33" s="70"/>
      <c r="ES33" s="70"/>
      <c r="ET33" s="70"/>
      <c r="EU33" s="70"/>
      <c r="EV33" s="71"/>
      <c r="EW33" s="69">
        <f>データ!AW7</f>
        <v>82.9</v>
      </c>
      <c r="EX33" s="70"/>
      <c r="EY33" s="70"/>
      <c r="EZ33" s="70"/>
      <c r="FA33" s="70"/>
      <c r="FB33" s="70"/>
      <c r="FC33" s="70"/>
      <c r="FD33" s="70"/>
      <c r="FE33" s="70"/>
      <c r="FF33" s="70"/>
      <c r="FG33" s="70"/>
      <c r="FH33" s="70"/>
      <c r="FI33" s="70"/>
      <c r="FJ33" s="70"/>
      <c r="FK33" s="71"/>
      <c r="FL33" s="69">
        <f>データ!AX7</f>
        <v>85.3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80.099999999999994</v>
      </c>
      <c r="GS33" s="70"/>
      <c r="GT33" s="70"/>
      <c r="GU33" s="70"/>
      <c r="GV33" s="70"/>
      <c r="GW33" s="70"/>
      <c r="GX33" s="70"/>
      <c r="GY33" s="70"/>
      <c r="GZ33" s="70"/>
      <c r="HA33" s="70"/>
      <c r="HB33" s="70"/>
      <c r="HC33" s="70"/>
      <c r="HD33" s="70"/>
      <c r="HE33" s="70"/>
      <c r="HF33" s="71"/>
      <c r="HG33" s="69">
        <f>データ!BF7</f>
        <v>88.2</v>
      </c>
      <c r="HH33" s="70"/>
      <c r="HI33" s="70"/>
      <c r="HJ33" s="70"/>
      <c r="HK33" s="70"/>
      <c r="HL33" s="70"/>
      <c r="HM33" s="70"/>
      <c r="HN33" s="70"/>
      <c r="HO33" s="70"/>
      <c r="HP33" s="70"/>
      <c r="HQ33" s="70"/>
      <c r="HR33" s="70"/>
      <c r="HS33" s="70"/>
      <c r="HT33" s="70"/>
      <c r="HU33" s="71"/>
      <c r="HV33" s="69">
        <f>データ!BG7</f>
        <v>80.400000000000006</v>
      </c>
      <c r="HW33" s="70"/>
      <c r="HX33" s="70"/>
      <c r="HY33" s="70"/>
      <c r="HZ33" s="70"/>
      <c r="IA33" s="70"/>
      <c r="IB33" s="70"/>
      <c r="IC33" s="70"/>
      <c r="ID33" s="70"/>
      <c r="IE33" s="70"/>
      <c r="IF33" s="70"/>
      <c r="IG33" s="70"/>
      <c r="IH33" s="70"/>
      <c r="II33" s="70"/>
      <c r="IJ33" s="71"/>
      <c r="IK33" s="69">
        <f>データ!BH7</f>
        <v>80.7</v>
      </c>
      <c r="IL33" s="70"/>
      <c r="IM33" s="70"/>
      <c r="IN33" s="70"/>
      <c r="IO33" s="70"/>
      <c r="IP33" s="70"/>
      <c r="IQ33" s="70"/>
      <c r="IR33" s="70"/>
      <c r="IS33" s="70"/>
      <c r="IT33" s="70"/>
      <c r="IU33" s="70"/>
      <c r="IV33" s="70"/>
      <c r="IW33" s="70"/>
      <c r="IX33" s="70"/>
      <c r="IY33" s="71"/>
      <c r="IZ33" s="69">
        <f>データ!BI7</f>
        <v>83.4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64.900000000000006</v>
      </c>
      <c r="KG33" s="70"/>
      <c r="KH33" s="70"/>
      <c r="KI33" s="70"/>
      <c r="KJ33" s="70"/>
      <c r="KK33" s="70"/>
      <c r="KL33" s="70"/>
      <c r="KM33" s="70"/>
      <c r="KN33" s="70"/>
      <c r="KO33" s="70"/>
      <c r="KP33" s="70"/>
      <c r="KQ33" s="70"/>
      <c r="KR33" s="70"/>
      <c r="KS33" s="70"/>
      <c r="KT33" s="71"/>
      <c r="KU33" s="69">
        <f>データ!BQ7</f>
        <v>70.599999999999994</v>
      </c>
      <c r="KV33" s="70"/>
      <c r="KW33" s="70"/>
      <c r="KX33" s="70"/>
      <c r="KY33" s="70"/>
      <c r="KZ33" s="70"/>
      <c r="LA33" s="70"/>
      <c r="LB33" s="70"/>
      <c r="LC33" s="70"/>
      <c r="LD33" s="70"/>
      <c r="LE33" s="70"/>
      <c r="LF33" s="70"/>
      <c r="LG33" s="70"/>
      <c r="LH33" s="70"/>
      <c r="LI33" s="71"/>
      <c r="LJ33" s="69">
        <f>データ!BR7</f>
        <v>68.8</v>
      </c>
      <c r="LK33" s="70"/>
      <c r="LL33" s="70"/>
      <c r="LM33" s="70"/>
      <c r="LN33" s="70"/>
      <c r="LO33" s="70"/>
      <c r="LP33" s="70"/>
      <c r="LQ33" s="70"/>
      <c r="LR33" s="70"/>
      <c r="LS33" s="70"/>
      <c r="LT33" s="70"/>
      <c r="LU33" s="70"/>
      <c r="LV33" s="70"/>
      <c r="LW33" s="70"/>
      <c r="LX33" s="71"/>
      <c r="LY33" s="69">
        <f>データ!BS7</f>
        <v>72.099999999999994</v>
      </c>
      <c r="LZ33" s="70"/>
      <c r="MA33" s="70"/>
      <c r="MB33" s="70"/>
      <c r="MC33" s="70"/>
      <c r="MD33" s="70"/>
      <c r="ME33" s="70"/>
      <c r="MF33" s="70"/>
      <c r="MG33" s="70"/>
      <c r="MH33" s="70"/>
      <c r="MI33" s="70"/>
      <c r="MJ33" s="70"/>
      <c r="MK33" s="70"/>
      <c r="ML33" s="70"/>
      <c r="MM33" s="71"/>
      <c r="MN33" s="69">
        <f>データ!BT7</f>
        <v>74.5</v>
      </c>
      <c r="MO33" s="70"/>
      <c r="MP33" s="70"/>
      <c r="MQ33" s="70"/>
      <c r="MR33" s="70"/>
      <c r="MS33" s="70"/>
      <c r="MT33" s="70"/>
      <c r="MU33" s="70"/>
      <c r="MV33" s="70"/>
      <c r="MW33" s="70"/>
      <c r="MX33" s="70"/>
      <c r="MY33" s="70"/>
      <c r="MZ33" s="70"/>
      <c r="NA33" s="70"/>
      <c r="NB33" s="71"/>
      <c r="ND33" s="2"/>
      <c r="NE33" s="2"/>
      <c r="NF33" s="2"/>
      <c r="NG33" s="2"/>
      <c r="NH33" s="15"/>
      <c r="NI33" s="2"/>
      <c r="NJ33" s="100"/>
      <c r="NK33" s="101"/>
      <c r="NL33" s="101"/>
      <c r="NM33" s="101"/>
      <c r="NN33" s="101"/>
      <c r="NO33" s="101"/>
      <c r="NP33" s="101"/>
      <c r="NQ33" s="101"/>
      <c r="NR33" s="101"/>
      <c r="NS33" s="101"/>
      <c r="NT33" s="101"/>
      <c r="NU33" s="101"/>
      <c r="NV33" s="101"/>
      <c r="NW33" s="101"/>
      <c r="NX33" s="102"/>
      <c r="OC33" s="16" t="s">
        <v>59</v>
      </c>
    </row>
    <row r="34" spans="1:393" ht="13.5" customHeight="1" x14ac:dyDescent="0.2">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103"/>
      <c r="NK34" s="104"/>
      <c r="NL34" s="104"/>
      <c r="NM34" s="104"/>
      <c r="NN34" s="104"/>
      <c r="NO34" s="104"/>
      <c r="NP34" s="104"/>
      <c r="NQ34" s="104"/>
      <c r="NR34" s="104"/>
      <c r="NS34" s="104"/>
      <c r="NT34" s="104"/>
      <c r="NU34" s="104"/>
      <c r="NV34" s="104"/>
      <c r="NW34" s="104"/>
      <c r="NX34" s="105"/>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184</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59554</v>
      </c>
      <c r="Q55" s="67"/>
      <c r="R55" s="67"/>
      <c r="S55" s="67"/>
      <c r="T55" s="67"/>
      <c r="U55" s="67"/>
      <c r="V55" s="67"/>
      <c r="W55" s="67"/>
      <c r="X55" s="67"/>
      <c r="Y55" s="67"/>
      <c r="Z55" s="67"/>
      <c r="AA55" s="67"/>
      <c r="AB55" s="67"/>
      <c r="AC55" s="67"/>
      <c r="AD55" s="68"/>
      <c r="AE55" s="66">
        <f>データ!CB7</f>
        <v>66426</v>
      </c>
      <c r="AF55" s="67"/>
      <c r="AG55" s="67"/>
      <c r="AH55" s="67"/>
      <c r="AI55" s="67"/>
      <c r="AJ55" s="67"/>
      <c r="AK55" s="67"/>
      <c r="AL55" s="67"/>
      <c r="AM55" s="67"/>
      <c r="AN55" s="67"/>
      <c r="AO55" s="67"/>
      <c r="AP55" s="67"/>
      <c r="AQ55" s="67"/>
      <c r="AR55" s="67"/>
      <c r="AS55" s="68"/>
      <c r="AT55" s="66">
        <f>データ!CC7</f>
        <v>63861</v>
      </c>
      <c r="AU55" s="67"/>
      <c r="AV55" s="67"/>
      <c r="AW55" s="67"/>
      <c r="AX55" s="67"/>
      <c r="AY55" s="67"/>
      <c r="AZ55" s="67"/>
      <c r="BA55" s="67"/>
      <c r="BB55" s="67"/>
      <c r="BC55" s="67"/>
      <c r="BD55" s="67"/>
      <c r="BE55" s="67"/>
      <c r="BF55" s="67"/>
      <c r="BG55" s="67"/>
      <c r="BH55" s="68"/>
      <c r="BI55" s="66">
        <f>データ!CD7</f>
        <v>63644</v>
      </c>
      <c r="BJ55" s="67"/>
      <c r="BK55" s="67"/>
      <c r="BL55" s="67"/>
      <c r="BM55" s="67"/>
      <c r="BN55" s="67"/>
      <c r="BO55" s="67"/>
      <c r="BP55" s="67"/>
      <c r="BQ55" s="67"/>
      <c r="BR55" s="67"/>
      <c r="BS55" s="67"/>
      <c r="BT55" s="67"/>
      <c r="BU55" s="67"/>
      <c r="BV55" s="67"/>
      <c r="BW55" s="68"/>
      <c r="BX55" s="66">
        <f>データ!CE7</f>
        <v>65817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16185</v>
      </c>
      <c r="DE55" s="67"/>
      <c r="DF55" s="67"/>
      <c r="DG55" s="67"/>
      <c r="DH55" s="67"/>
      <c r="DI55" s="67"/>
      <c r="DJ55" s="67"/>
      <c r="DK55" s="67"/>
      <c r="DL55" s="67"/>
      <c r="DM55" s="67"/>
      <c r="DN55" s="67"/>
      <c r="DO55" s="67"/>
      <c r="DP55" s="67"/>
      <c r="DQ55" s="67"/>
      <c r="DR55" s="68"/>
      <c r="DS55" s="66">
        <f>データ!CM7</f>
        <v>16578</v>
      </c>
      <c r="DT55" s="67"/>
      <c r="DU55" s="67"/>
      <c r="DV55" s="67"/>
      <c r="DW55" s="67"/>
      <c r="DX55" s="67"/>
      <c r="DY55" s="67"/>
      <c r="DZ55" s="67"/>
      <c r="EA55" s="67"/>
      <c r="EB55" s="67"/>
      <c r="EC55" s="67"/>
      <c r="ED55" s="67"/>
      <c r="EE55" s="67"/>
      <c r="EF55" s="67"/>
      <c r="EG55" s="68"/>
      <c r="EH55" s="66">
        <f>データ!CN7</f>
        <v>16492</v>
      </c>
      <c r="EI55" s="67"/>
      <c r="EJ55" s="67"/>
      <c r="EK55" s="67"/>
      <c r="EL55" s="67"/>
      <c r="EM55" s="67"/>
      <c r="EN55" s="67"/>
      <c r="EO55" s="67"/>
      <c r="EP55" s="67"/>
      <c r="EQ55" s="67"/>
      <c r="ER55" s="67"/>
      <c r="ES55" s="67"/>
      <c r="ET55" s="67"/>
      <c r="EU55" s="67"/>
      <c r="EV55" s="68"/>
      <c r="EW55" s="66">
        <f>データ!CO7</f>
        <v>16205</v>
      </c>
      <c r="EX55" s="67"/>
      <c r="EY55" s="67"/>
      <c r="EZ55" s="67"/>
      <c r="FA55" s="67"/>
      <c r="FB55" s="67"/>
      <c r="FC55" s="67"/>
      <c r="FD55" s="67"/>
      <c r="FE55" s="67"/>
      <c r="FF55" s="67"/>
      <c r="FG55" s="67"/>
      <c r="FH55" s="67"/>
      <c r="FI55" s="67"/>
      <c r="FJ55" s="67"/>
      <c r="FK55" s="68"/>
      <c r="FL55" s="66">
        <f>データ!CP7</f>
        <v>16878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47.3</v>
      </c>
      <c r="GS55" s="70"/>
      <c r="GT55" s="70"/>
      <c r="GU55" s="70"/>
      <c r="GV55" s="70"/>
      <c r="GW55" s="70"/>
      <c r="GX55" s="70"/>
      <c r="GY55" s="70"/>
      <c r="GZ55" s="70"/>
      <c r="HA55" s="70"/>
      <c r="HB55" s="70"/>
      <c r="HC55" s="70"/>
      <c r="HD55" s="70"/>
      <c r="HE55" s="70"/>
      <c r="HF55" s="71"/>
      <c r="HG55" s="69">
        <f>データ!CX7</f>
        <v>46.6</v>
      </c>
      <c r="HH55" s="70"/>
      <c r="HI55" s="70"/>
      <c r="HJ55" s="70"/>
      <c r="HK55" s="70"/>
      <c r="HL55" s="70"/>
      <c r="HM55" s="70"/>
      <c r="HN55" s="70"/>
      <c r="HO55" s="70"/>
      <c r="HP55" s="70"/>
      <c r="HQ55" s="70"/>
      <c r="HR55" s="70"/>
      <c r="HS55" s="70"/>
      <c r="HT55" s="70"/>
      <c r="HU55" s="71"/>
      <c r="HV55" s="69">
        <f>データ!CY7</f>
        <v>53.4</v>
      </c>
      <c r="HW55" s="70"/>
      <c r="HX55" s="70"/>
      <c r="HY55" s="70"/>
      <c r="HZ55" s="70"/>
      <c r="IA55" s="70"/>
      <c r="IB55" s="70"/>
      <c r="IC55" s="70"/>
      <c r="ID55" s="70"/>
      <c r="IE55" s="70"/>
      <c r="IF55" s="70"/>
      <c r="IG55" s="70"/>
      <c r="IH55" s="70"/>
      <c r="II55" s="70"/>
      <c r="IJ55" s="71"/>
      <c r="IK55" s="69">
        <f>データ!CZ7</f>
        <v>59.2</v>
      </c>
      <c r="IL55" s="70"/>
      <c r="IM55" s="70"/>
      <c r="IN55" s="70"/>
      <c r="IO55" s="70"/>
      <c r="IP55" s="70"/>
      <c r="IQ55" s="70"/>
      <c r="IR55" s="70"/>
      <c r="IS55" s="70"/>
      <c r="IT55" s="70"/>
      <c r="IU55" s="70"/>
      <c r="IV55" s="70"/>
      <c r="IW55" s="70"/>
      <c r="IX55" s="70"/>
      <c r="IY55" s="71"/>
      <c r="IZ55" s="69">
        <f>データ!DA7</f>
        <v>59.3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15.5</v>
      </c>
      <c r="KG55" s="70"/>
      <c r="KH55" s="70"/>
      <c r="KI55" s="70"/>
      <c r="KJ55" s="70"/>
      <c r="KK55" s="70"/>
      <c r="KL55" s="70"/>
      <c r="KM55" s="70"/>
      <c r="KN55" s="70"/>
      <c r="KO55" s="70"/>
      <c r="KP55" s="70"/>
      <c r="KQ55" s="70"/>
      <c r="KR55" s="70"/>
      <c r="KS55" s="70"/>
      <c r="KT55" s="71"/>
      <c r="KU55" s="69">
        <f>データ!DI7</f>
        <v>15.7</v>
      </c>
      <c r="KV55" s="70"/>
      <c r="KW55" s="70"/>
      <c r="KX55" s="70"/>
      <c r="KY55" s="70"/>
      <c r="KZ55" s="70"/>
      <c r="LA55" s="70"/>
      <c r="LB55" s="70"/>
      <c r="LC55" s="70"/>
      <c r="LD55" s="70"/>
      <c r="LE55" s="70"/>
      <c r="LF55" s="70"/>
      <c r="LG55" s="70"/>
      <c r="LH55" s="70"/>
      <c r="LI55" s="71"/>
      <c r="LJ55" s="69">
        <f>データ!DJ7</f>
        <v>16.399999999999999</v>
      </c>
      <c r="LK55" s="70"/>
      <c r="LL55" s="70"/>
      <c r="LM55" s="70"/>
      <c r="LN55" s="70"/>
      <c r="LO55" s="70"/>
      <c r="LP55" s="70"/>
      <c r="LQ55" s="70"/>
      <c r="LR55" s="70"/>
      <c r="LS55" s="70"/>
      <c r="LT55" s="70"/>
      <c r="LU55" s="70"/>
      <c r="LV55" s="70"/>
      <c r="LW55" s="70"/>
      <c r="LX55" s="71"/>
      <c r="LY55" s="69">
        <f>データ!DK7</f>
        <v>18</v>
      </c>
      <c r="LZ55" s="70"/>
      <c r="MA55" s="70"/>
      <c r="MB55" s="70"/>
      <c r="MC55" s="70"/>
      <c r="MD55" s="70"/>
      <c r="ME55" s="70"/>
      <c r="MF55" s="70"/>
      <c r="MG55" s="70"/>
      <c r="MH55" s="70"/>
      <c r="MI55" s="70"/>
      <c r="MJ55" s="70"/>
      <c r="MK55" s="70"/>
      <c r="ML55" s="70"/>
      <c r="MM55" s="71"/>
      <c r="MN55" s="69">
        <f>データ!DL7</f>
        <v>19.2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183</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5.4</v>
      </c>
      <c r="BJ79" s="70"/>
      <c r="BK79" s="70"/>
      <c r="BL79" s="70"/>
      <c r="BM79" s="70"/>
      <c r="BN79" s="70"/>
      <c r="BO79" s="70"/>
      <c r="BP79" s="70"/>
      <c r="BQ79" s="70"/>
      <c r="BR79" s="70"/>
      <c r="BS79" s="70"/>
      <c r="BT79" s="70"/>
      <c r="BU79" s="70"/>
      <c r="BV79" s="70"/>
      <c r="BW79" s="71"/>
      <c r="BX79" s="69">
        <f>データ!DW7</f>
        <v>7.4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33.799999999999997</v>
      </c>
      <c r="DH79" s="70"/>
      <c r="DI79" s="70"/>
      <c r="DJ79" s="70"/>
      <c r="DK79" s="70"/>
      <c r="DL79" s="70"/>
      <c r="DM79" s="70"/>
      <c r="DN79" s="70"/>
      <c r="DO79" s="70"/>
      <c r="DP79" s="70"/>
      <c r="DQ79" s="70"/>
      <c r="DR79" s="70"/>
      <c r="DS79" s="70"/>
      <c r="DT79" s="70"/>
      <c r="DU79" s="71"/>
      <c r="DV79" s="69">
        <f>データ!EE7</f>
        <v>36.4</v>
      </c>
      <c r="DW79" s="70"/>
      <c r="DX79" s="70"/>
      <c r="DY79" s="70"/>
      <c r="DZ79" s="70"/>
      <c r="EA79" s="70"/>
      <c r="EB79" s="70"/>
      <c r="EC79" s="70"/>
      <c r="ED79" s="70"/>
      <c r="EE79" s="70"/>
      <c r="EF79" s="70"/>
      <c r="EG79" s="70"/>
      <c r="EH79" s="70"/>
      <c r="EI79" s="70"/>
      <c r="EJ79" s="71"/>
      <c r="EK79" s="69">
        <f>データ!EF7</f>
        <v>40.700000000000003</v>
      </c>
      <c r="EL79" s="70"/>
      <c r="EM79" s="70"/>
      <c r="EN79" s="70"/>
      <c r="EO79" s="70"/>
      <c r="EP79" s="70"/>
      <c r="EQ79" s="70"/>
      <c r="ER79" s="70"/>
      <c r="ES79" s="70"/>
      <c r="ET79" s="70"/>
      <c r="EU79" s="70"/>
      <c r="EV79" s="70"/>
      <c r="EW79" s="70"/>
      <c r="EX79" s="70"/>
      <c r="EY79" s="71"/>
      <c r="EZ79" s="69">
        <f>データ!EG7</f>
        <v>45.1</v>
      </c>
      <c r="FA79" s="70"/>
      <c r="FB79" s="70"/>
      <c r="FC79" s="70"/>
      <c r="FD79" s="70"/>
      <c r="FE79" s="70"/>
      <c r="FF79" s="70"/>
      <c r="FG79" s="70"/>
      <c r="FH79" s="70"/>
      <c r="FI79" s="70"/>
      <c r="FJ79" s="70"/>
      <c r="FK79" s="70"/>
      <c r="FL79" s="70"/>
      <c r="FM79" s="70"/>
      <c r="FN79" s="71"/>
      <c r="FO79" s="69">
        <f>データ!EH7</f>
        <v>50.2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62.7</v>
      </c>
      <c r="GU79" s="70"/>
      <c r="GV79" s="70"/>
      <c r="GW79" s="70"/>
      <c r="GX79" s="70"/>
      <c r="GY79" s="70"/>
      <c r="GZ79" s="70"/>
      <c r="HA79" s="70"/>
      <c r="HB79" s="70"/>
      <c r="HC79" s="70"/>
      <c r="HD79" s="70"/>
      <c r="HE79" s="70"/>
      <c r="HF79" s="70"/>
      <c r="HG79" s="70"/>
      <c r="HH79" s="71"/>
      <c r="HI79" s="69">
        <f>データ!EP7</f>
        <v>58.5</v>
      </c>
      <c r="HJ79" s="70"/>
      <c r="HK79" s="70"/>
      <c r="HL79" s="70"/>
      <c r="HM79" s="70"/>
      <c r="HN79" s="70"/>
      <c r="HO79" s="70"/>
      <c r="HP79" s="70"/>
      <c r="HQ79" s="70"/>
      <c r="HR79" s="70"/>
      <c r="HS79" s="70"/>
      <c r="HT79" s="70"/>
      <c r="HU79" s="70"/>
      <c r="HV79" s="70"/>
      <c r="HW79" s="71"/>
      <c r="HX79" s="69">
        <f>データ!EQ7</f>
        <v>60.5</v>
      </c>
      <c r="HY79" s="70"/>
      <c r="HZ79" s="70"/>
      <c r="IA79" s="70"/>
      <c r="IB79" s="70"/>
      <c r="IC79" s="70"/>
      <c r="ID79" s="70"/>
      <c r="IE79" s="70"/>
      <c r="IF79" s="70"/>
      <c r="IG79" s="70"/>
      <c r="IH79" s="70"/>
      <c r="II79" s="70"/>
      <c r="IJ79" s="70"/>
      <c r="IK79" s="70"/>
      <c r="IL79" s="71"/>
      <c r="IM79" s="69">
        <f>データ!ER7</f>
        <v>66.099999999999994</v>
      </c>
      <c r="IN79" s="70"/>
      <c r="IO79" s="70"/>
      <c r="IP79" s="70"/>
      <c r="IQ79" s="70"/>
      <c r="IR79" s="70"/>
      <c r="IS79" s="70"/>
      <c r="IT79" s="70"/>
      <c r="IU79" s="70"/>
      <c r="IV79" s="70"/>
      <c r="IW79" s="70"/>
      <c r="IX79" s="70"/>
      <c r="IY79" s="70"/>
      <c r="IZ79" s="70"/>
      <c r="JA79" s="71"/>
      <c r="JB79" s="69">
        <f>データ!ES7</f>
        <v>72.7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25197075</v>
      </c>
      <c r="KH79" s="67"/>
      <c r="KI79" s="67"/>
      <c r="KJ79" s="67"/>
      <c r="KK79" s="67"/>
      <c r="KL79" s="67"/>
      <c r="KM79" s="67"/>
      <c r="KN79" s="67"/>
      <c r="KO79" s="67"/>
      <c r="KP79" s="67"/>
      <c r="KQ79" s="67"/>
      <c r="KR79" s="67"/>
      <c r="KS79" s="67"/>
      <c r="KT79" s="67"/>
      <c r="KU79" s="68"/>
      <c r="KV79" s="66">
        <f>データ!FA7</f>
        <v>30182868</v>
      </c>
      <c r="KW79" s="67"/>
      <c r="KX79" s="67"/>
      <c r="KY79" s="67"/>
      <c r="KZ79" s="67"/>
      <c r="LA79" s="67"/>
      <c r="LB79" s="67"/>
      <c r="LC79" s="67"/>
      <c r="LD79" s="67"/>
      <c r="LE79" s="67"/>
      <c r="LF79" s="67"/>
      <c r="LG79" s="67"/>
      <c r="LH79" s="67"/>
      <c r="LI79" s="67"/>
      <c r="LJ79" s="68"/>
      <c r="LK79" s="66">
        <f>データ!FB7</f>
        <v>31443354</v>
      </c>
      <c r="LL79" s="67"/>
      <c r="LM79" s="67"/>
      <c r="LN79" s="67"/>
      <c r="LO79" s="67"/>
      <c r="LP79" s="67"/>
      <c r="LQ79" s="67"/>
      <c r="LR79" s="67"/>
      <c r="LS79" s="67"/>
      <c r="LT79" s="67"/>
      <c r="LU79" s="67"/>
      <c r="LV79" s="67"/>
      <c r="LW79" s="67"/>
      <c r="LX79" s="67"/>
      <c r="LY79" s="68"/>
      <c r="LZ79" s="66">
        <f>データ!FC7</f>
        <v>32101062</v>
      </c>
      <c r="MA79" s="67"/>
      <c r="MB79" s="67"/>
      <c r="MC79" s="67"/>
      <c r="MD79" s="67"/>
      <c r="ME79" s="67"/>
      <c r="MF79" s="67"/>
      <c r="MG79" s="67"/>
      <c r="MH79" s="67"/>
      <c r="MI79" s="67"/>
      <c r="MJ79" s="67"/>
      <c r="MK79" s="67"/>
      <c r="ML79" s="67"/>
      <c r="MM79" s="67"/>
      <c r="MN79" s="68"/>
      <c r="MO79" s="66">
        <f>データ!FD7</f>
        <v>32600117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2EbqnKwjg/CIBhpJ2/fB2Bzl/jkliN3W6jcQnnpuoOnZVtACsl77yXTzI7LgvO91+z1VPS3dyC3oJNghCfJEA==" saltValue="bFTGzEzA0BG4m0caiug5Z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159</v>
      </c>
      <c r="DX5" s="49" t="s">
        <v>153</v>
      </c>
      <c r="DY5" s="49" t="s">
        <v>154</v>
      </c>
      <c r="DZ5" s="49" t="s">
        <v>155</v>
      </c>
      <c r="EA5" s="49" t="s">
        <v>156</v>
      </c>
      <c r="EB5" s="49" t="s">
        <v>157</v>
      </c>
      <c r="EC5" s="49" t="s">
        <v>158</v>
      </c>
      <c r="ED5" s="49" t="s">
        <v>148</v>
      </c>
      <c r="EE5" s="49" t="s">
        <v>149</v>
      </c>
      <c r="EF5" s="49" t="s">
        <v>150</v>
      </c>
      <c r="EG5" s="49" t="s">
        <v>151</v>
      </c>
      <c r="EH5" s="49" t="s">
        <v>159</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160</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161</v>
      </c>
      <c r="B6" s="50">
        <f>B8</f>
        <v>2024</v>
      </c>
      <c r="C6" s="50">
        <f t="shared" ref="C6:M6" si="2">C8</f>
        <v>257500</v>
      </c>
      <c r="D6" s="50">
        <f t="shared" si="2"/>
        <v>46</v>
      </c>
      <c r="E6" s="50">
        <f t="shared" si="2"/>
        <v>6</v>
      </c>
      <c r="F6" s="50">
        <f t="shared" si="2"/>
        <v>0</v>
      </c>
      <c r="G6" s="50">
        <f t="shared" si="2"/>
        <v>1</v>
      </c>
      <c r="H6" s="153" t="str">
        <f>IF(H8&lt;&gt;I8,H8,"")&amp;IF(I8&lt;&gt;J8,I8,"")&amp;"　"&amp;J8</f>
        <v>滋賀県地方独立行政法人市立大津市民病院　大津市民病院</v>
      </c>
      <c r="I6" s="154"/>
      <c r="J6" s="155"/>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30</v>
      </c>
      <c r="R6" s="50" t="str">
        <f t="shared" si="3"/>
        <v>対象</v>
      </c>
      <c r="S6" s="50" t="str">
        <f t="shared" si="3"/>
        <v>ド 透 I 訓 ガ</v>
      </c>
      <c r="T6" s="50" t="str">
        <f t="shared" si="3"/>
        <v>救 臨 感 災 地 輪</v>
      </c>
      <c r="U6" s="51" t="str">
        <f>U8</f>
        <v>-</v>
      </c>
      <c r="V6" s="51">
        <f>V8</f>
        <v>52324</v>
      </c>
      <c r="W6" s="50" t="str">
        <f>W8</f>
        <v>非該当</v>
      </c>
      <c r="X6" s="50" t="str">
        <f t="shared" ref="X6" si="4">X8</f>
        <v>非該当</v>
      </c>
      <c r="Y6" s="50" t="str">
        <f t="shared" si="3"/>
        <v>７：１</v>
      </c>
      <c r="Z6" s="51">
        <f t="shared" si="3"/>
        <v>393</v>
      </c>
      <c r="AA6" s="51" t="str">
        <f t="shared" si="3"/>
        <v>-</v>
      </c>
      <c r="AB6" s="51" t="str">
        <f t="shared" si="3"/>
        <v>-</v>
      </c>
      <c r="AC6" s="51" t="str">
        <f t="shared" si="3"/>
        <v>-</v>
      </c>
      <c r="AD6" s="51">
        <f t="shared" si="3"/>
        <v>8</v>
      </c>
      <c r="AE6" s="51">
        <f t="shared" si="3"/>
        <v>401</v>
      </c>
      <c r="AF6" s="51">
        <f t="shared" si="3"/>
        <v>333</v>
      </c>
      <c r="AG6" s="51" t="str">
        <f t="shared" si="3"/>
        <v>-</v>
      </c>
      <c r="AH6" s="51">
        <f t="shared" si="3"/>
        <v>333</v>
      </c>
      <c r="AI6" s="52">
        <f>IF(AI8="-",NA(),AI8)</f>
        <v>116.8</v>
      </c>
      <c r="AJ6" s="52">
        <f t="shared" ref="AJ6:AR6" si="5">IF(AJ8="-",NA(),AJ8)</f>
        <v>123</v>
      </c>
      <c r="AK6" s="52">
        <f t="shared" si="5"/>
        <v>107.7</v>
      </c>
      <c r="AL6" s="52">
        <f t="shared" si="5"/>
        <v>96.4</v>
      </c>
      <c r="AM6" s="52">
        <f t="shared" si="5"/>
        <v>94.8</v>
      </c>
      <c r="AN6" s="52">
        <f t="shared" si="5"/>
        <v>103.9</v>
      </c>
      <c r="AO6" s="52">
        <f t="shared" si="5"/>
        <v>106.6</v>
      </c>
      <c r="AP6" s="52">
        <f t="shared" si="5"/>
        <v>103.5</v>
      </c>
      <c r="AQ6" s="52">
        <f t="shared" si="5"/>
        <v>96.8</v>
      </c>
      <c r="AR6" s="52">
        <f t="shared" si="5"/>
        <v>93.6</v>
      </c>
      <c r="AS6" s="52" t="str">
        <f>IF(AS8="-","【-】","【"&amp;SUBSTITUTE(TEXT(AS8,"#,##0.0"),"-","△")&amp;"】")</f>
        <v>【93.7】</v>
      </c>
      <c r="AT6" s="52">
        <f>IF(AT8="-",NA(),AT8)</f>
        <v>83.7</v>
      </c>
      <c r="AU6" s="52">
        <f t="shared" ref="AU6:BC6" si="6">IF(AU8="-",NA(),AU8)</f>
        <v>90.6</v>
      </c>
      <c r="AV6" s="52">
        <f t="shared" si="6"/>
        <v>82.8</v>
      </c>
      <c r="AW6" s="52">
        <f t="shared" si="6"/>
        <v>82.9</v>
      </c>
      <c r="AX6" s="52">
        <f t="shared" si="6"/>
        <v>85.3</v>
      </c>
      <c r="AY6" s="52">
        <f t="shared" si="6"/>
        <v>87.5</v>
      </c>
      <c r="AZ6" s="52">
        <f t="shared" si="6"/>
        <v>89.4</v>
      </c>
      <c r="BA6" s="52">
        <f t="shared" si="6"/>
        <v>88.9</v>
      </c>
      <c r="BB6" s="52">
        <f t="shared" si="6"/>
        <v>89.2</v>
      </c>
      <c r="BC6" s="52">
        <f t="shared" si="6"/>
        <v>87.5</v>
      </c>
      <c r="BD6" s="52" t="str">
        <f>IF(BD8="-","【-】","【"&amp;SUBSTITUTE(TEXT(BD8,"#,##0.0"),"-","△")&amp;"】")</f>
        <v>【85.2】</v>
      </c>
      <c r="BE6" s="52">
        <f>IF(BE8="-",NA(),BE8)</f>
        <v>80.099999999999994</v>
      </c>
      <c r="BF6" s="52">
        <f t="shared" ref="BF6:BN6" si="7">IF(BF8="-",NA(),BF8)</f>
        <v>88.2</v>
      </c>
      <c r="BG6" s="52">
        <f t="shared" si="7"/>
        <v>80.400000000000006</v>
      </c>
      <c r="BH6" s="52">
        <f t="shared" si="7"/>
        <v>80.7</v>
      </c>
      <c r="BI6" s="52">
        <f t="shared" si="7"/>
        <v>83.4</v>
      </c>
      <c r="BJ6" s="52">
        <f t="shared" si="7"/>
        <v>84.9</v>
      </c>
      <c r="BK6" s="52">
        <f t="shared" si="7"/>
        <v>86.9</v>
      </c>
      <c r="BL6" s="52">
        <f t="shared" si="7"/>
        <v>86.4</v>
      </c>
      <c r="BM6" s="52">
        <f t="shared" si="7"/>
        <v>86.7</v>
      </c>
      <c r="BN6" s="52">
        <f t="shared" si="7"/>
        <v>85</v>
      </c>
      <c r="BO6" s="52" t="str">
        <f>IF(BO8="-","【-】","【"&amp;SUBSTITUTE(TEXT(BO8,"#,##0.0"),"-","△")&amp;"】")</f>
        <v>【82.6】</v>
      </c>
      <c r="BP6" s="52">
        <f>IF(BP8="-",NA(),BP8)</f>
        <v>64.900000000000006</v>
      </c>
      <c r="BQ6" s="52">
        <f t="shared" ref="BQ6:BY6" si="8">IF(BQ8="-",NA(),BQ8)</f>
        <v>70.599999999999994</v>
      </c>
      <c r="BR6" s="52">
        <f t="shared" si="8"/>
        <v>68.8</v>
      </c>
      <c r="BS6" s="52">
        <f t="shared" si="8"/>
        <v>72.099999999999994</v>
      </c>
      <c r="BT6" s="52">
        <f t="shared" si="8"/>
        <v>74.5</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59554</v>
      </c>
      <c r="CB6" s="53">
        <f t="shared" ref="CB6:CJ6" si="9">IF(CB8="-",NA(),CB8)</f>
        <v>66426</v>
      </c>
      <c r="CC6" s="53">
        <f t="shared" si="9"/>
        <v>63861</v>
      </c>
      <c r="CD6" s="53">
        <f t="shared" si="9"/>
        <v>63644</v>
      </c>
      <c r="CE6" s="53">
        <f t="shared" si="9"/>
        <v>65817</v>
      </c>
      <c r="CF6" s="53">
        <f t="shared" si="9"/>
        <v>63766</v>
      </c>
      <c r="CG6" s="53">
        <f t="shared" si="9"/>
        <v>66386</v>
      </c>
      <c r="CH6" s="53">
        <f t="shared" si="9"/>
        <v>69418</v>
      </c>
      <c r="CI6" s="53">
        <f t="shared" si="9"/>
        <v>70803</v>
      </c>
      <c r="CJ6" s="53">
        <f t="shared" si="9"/>
        <v>72068</v>
      </c>
      <c r="CK6" s="52" t="str">
        <f>IF(CK8="-","【-】","【"&amp;SUBSTITUTE(TEXT(CK8,"#,##0"),"-","△")&amp;"】")</f>
        <v>【63,608】</v>
      </c>
      <c r="CL6" s="53">
        <f>IF(CL8="-",NA(),CL8)</f>
        <v>16185</v>
      </c>
      <c r="CM6" s="53">
        <f t="shared" ref="CM6:CU6" si="10">IF(CM8="-",NA(),CM8)</f>
        <v>16578</v>
      </c>
      <c r="CN6" s="53">
        <f t="shared" si="10"/>
        <v>16492</v>
      </c>
      <c r="CO6" s="53">
        <f t="shared" si="10"/>
        <v>16205</v>
      </c>
      <c r="CP6" s="53">
        <f t="shared" si="10"/>
        <v>16878</v>
      </c>
      <c r="CQ6" s="53">
        <f t="shared" si="10"/>
        <v>18423</v>
      </c>
      <c r="CR6" s="53">
        <f t="shared" si="10"/>
        <v>19190</v>
      </c>
      <c r="CS6" s="53">
        <f t="shared" si="10"/>
        <v>19216</v>
      </c>
      <c r="CT6" s="53">
        <f t="shared" si="10"/>
        <v>20167</v>
      </c>
      <c r="CU6" s="53">
        <f t="shared" si="10"/>
        <v>20434</v>
      </c>
      <c r="CV6" s="52" t="str">
        <f>IF(CV8="-","【-】","【"&amp;SUBSTITUTE(TEXT(CV8,"#,##0"),"-","△")&amp;"】")</f>
        <v>【18,510】</v>
      </c>
      <c r="CW6" s="52">
        <f>IF(CW8="-",NA(),CW8)</f>
        <v>47.3</v>
      </c>
      <c r="CX6" s="52">
        <f t="shared" ref="CX6:DF6" si="11">IF(CX8="-",NA(),CX8)</f>
        <v>46.6</v>
      </c>
      <c r="CY6" s="52">
        <f t="shared" si="11"/>
        <v>53.4</v>
      </c>
      <c r="CZ6" s="52">
        <f t="shared" si="11"/>
        <v>59.2</v>
      </c>
      <c r="DA6" s="52">
        <f t="shared" si="11"/>
        <v>59.3</v>
      </c>
      <c r="DB6" s="52">
        <f t="shared" si="11"/>
        <v>56.7</v>
      </c>
      <c r="DC6" s="52">
        <f t="shared" si="11"/>
        <v>54.2</v>
      </c>
      <c r="DD6" s="52">
        <f t="shared" si="11"/>
        <v>53.9</v>
      </c>
      <c r="DE6" s="52">
        <f t="shared" si="11"/>
        <v>54.1</v>
      </c>
      <c r="DF6" s="52">
        <f t="shared" si="11"/>
        <v>56</v>
      </c>
      <c r="DG6" s="52" t="str">
        <f>IF(DG8="-","【-】","【"&amp;SUBSTITUTE(TEXT(DG8,"#,##0.0"),"-","△")&amp;"】")</f>
        <v>【57.7】</v>
      </c>
      <c r="DH6" s="52">
        <f>IF(DH8="-",NA(),DH8)</f>
        <v>15.5</v>
      </c>
      <c r="DI6" s="52">
        <f t="shared" ref="DI6:DQ6" si="12">IF(DI8="-",NA(),DI8)</f>
        <v>15.7</v>
      </c>
      <c r="DJ6" s="52">
        <f t="shared" si="12"/>
        <v>16.399999999999999</v>
      </c>
      <c r="DK6" s="52">
        <f t="shared" si="12"/>
        <v>18</v>
      </c>
      <c r="DL6" s="52">
        <f t="shared" si="12"/>
        <v>19.2</v>
      </c>
      <c r="DM6" s="52">
        <f t="shared" si="12"/>
        <v>26.2</v>
      </c>
      <c r="DN6" s="52">
        <f t="shared" si="12"/>
        <v>26.3</v>
      </c>
      <c r="DO6" s="52">
        <f t="shared" si="12"/>
        <v>26.3</v>
      </c>
      <c r="DP6" s="52">
        <f t="shared" si="12"/>
        <v>28</v>
      </c>
      <c r="DQ6" s="52">
        <f t="shared" si="12"/>
        <v>28.3</v>
      </c>
      <c r="DR6" s="52" t="str">
        <f>IF(DR8="-","【-】","【"&amp;SUBSTITUTE(TEXT(DR8,"#,##0.0"),"-","△")&amp;"】")</f>
        <v>【26.7】</v>
      </c>
      <c r="DS6" s="52">
        <f>IF(DS8="-",NA(),DS8)</f>
        <v>0</v>
      </c>
      <c r="DT6" s="52">
        <f t="shared" ref="DT6:EB6" si="13">IF(DT8="-",NA(),DT8)</f>
        <v>0</v>
      </c>
      <c r="DU6" s="52">
        <f t="shared" si="13"/>
        <v>0</v>
      </c>
      <c r="DV6" s="52">
        <f t="shared" si="13"/>
        <v>5.4</v>
      </c>
      <c r="DW6" s="52">
        <f t="shared" si="13"/>
        <v>7.4</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33.799999999999997</v>
      </c>
      <c r="EE6" s="52">
        <f t="shared" ref="EE6:EM6" si="14">IF(EE8="-",NA(),EE8)</f>
        <v>36.4</v>
      </c>
      <c r="EF6" s="52">
        <f t="shared" si="14"/>
        <v>40.700000000000003</v>
      </c>
      <c r="EG6" s="52">
        <f t="shared" si="14"/>
        <v>45.1</v>
      </c>
      <c r="EH6" s="52">
        <f t="shared" si="14"/>
        <v>50.2</v>
      </c>
      <c r="EI6" s="52">
        <f t="shared" si="14"/>
        <v>56.8</v>
      </c>
      <c r="EJ6" s="52">
        <f t="shared" si="14"/>
        <v>58.5</v>
      </c>
      <c r="EK6" s="52">
        <f t="shared" si="14"/>
        <v>57.4</v>
      </c>
      <c r="EL6" s="52">
        <f t="shared" si="14"/>
        <v>57.3</v>
      </c>
      <c r="EM6" s="52">
        <f t="shared" si="14"/>
        <v>57.9</v>
      </c>
      <c r="EN6" s="52" t="str">
        <f>IF(EN8="-","【-】","【"&amp;SUBSTITUTE(TEXT(EN8,"#,##0.0"),"-","△")&amp;"】")</f>
        <v>【58.0】</v>
      </c>
      <c r="EO6" s="52">
        <f>IF(EO8="-",NA(),EO8)</f>
        <v>62.7</v>
      </c>
      <c r="EP6" s="52">
        <f t="shared" ref="EP6:EX6" si="15">IF(EP8="-",NA(),EP8)</f>
        <v>58.5</v>
      </c>
      <c r="EQ6" s="52">
        <f t="shared" si="15"/>
        <v>60.5</v>
      </c>
      <c r="ER6" s="52">
        <f t="shared" si="15"/>
        <v>66.099999999999994</v>
      </c>
      <c r="ES6" s="52">
        <f t="shared" si="15"/>
        <v>72.7</v>
      </c>
      <c r="ET6" s="52">
        <f t="shared" si="15"/>
        <v>69.8</v>
      </c>
      <c r="EU6" s="52">
        <f t="shared" si="15"/>
        <v>69.7</v>
      </c>
      <c r="EV6" s="52">
        <f t="shared" si="15"/>
        <v>68.8</v>
      </c>
      <c r="EW6" s="52">
        <f t="shared" si="15"/>
        <v>68.599999999999994</v>
      </c>
      <c r="EX6" s="52">
        <f t="shared" si="15"/>
        <v>69.5</v>
      </c>
      <c r="EY6" s="52" t="str">
        <f>IF(EY8="-","【-】","【"&amp;SUBSTITUTE(TEXT(EY8,"#,##0.0"),"-","△")&amp;"】")</f>
        <v>【70.8】</v>
      </c>
      <c r="EZ6" s="53">
        <f>IF(EZ8="-",NA(),EZ8)</f>
        <v>25197075</v>
      </c>
      <c r="FA6" s="53">
        <f t="shared" ref="FA6:FI6" si="16">IF(FA8="-",NA(),FA8)</f>
        <v>30182868</v>
      </c>
      <c r="FB6" s="53">
        <f t="shared" si="16"/>
        <v>31443354</v>
      </c>
      <c r="FC6" s="53">
        <f t="shared" si="16"/>
        <v>32101062</v>
      </c>
      <c r="FD6" s="53">
        <f t="shared" si="16"/>
        <v>32600117</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162</v>
      </c>
      <c r="B7" s="50">
        <f t="shared" ref="B7:AH7" si="17">B8</f>
        <v>2024</v>
      </c>
      <c r="C7" s="50">
        <f t="shared" si="17"/>
        <v>257500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30</v>
      </c>
      <c r="R7" s="50" t="str">
        <f t="shared" si="17"/>
        <v>対象</v>
      </c>
      <c r="S7" s="50" t="str">
        <f t="shared" si="17"/>
        <v>ド 透 I 訓 ガ</v>
      </c>
      <c r="T7" s="50" t="str">
        <f t="shared" si="17"/>
        <v>救 臨 感 災 地 輪</v>
      </c>
      <c r="U7" s="51" t="str">
        <f>U8</f>
        <v>-</v>
      </c>
      <c r="V7" s="51">
        <f>V8</f>
        <v>52324</v>
      </c>
      <c r="W7" s="50" t="str">
        <f>W8</f>
        <v>非該当</v>
      </c>
      <c r="X7" s="50" t="str">
        <f t="shared" si="17"/>
        <v>非該当</v>
      </c>
      <c r="Y7" s="50" t="str">
        <f t="shared" si="17"/>
        <v>７：１</v>
      </c>
      <c r="Z7" s="51">
        <f t="shared" si="17"/>
        <v>393</v>
      </c>
      <c r="AA7" s="51" t="str">
        <f t="shared" si="17"/>
        <v>-</v>
      </c>
      <c r="AB7" s="51" t="str">
        <f t="shared" si="17"/>
        <v>-</v>
      </c>
      <c r="AC7" s="51" t="str">
        <f t="shared" si="17"/>
        <v>-</v>
      </c>
      <c r="AD7" s="51">
        <f t="shared" si="17"/>
        <v>8</v>
      </c>
      <c r="AE7" s="51">
        <f t="shared" si="17"/>
        <v>401</v>
      </c>
      <c r="AF7" s="51">
        <f t="shared" si="17"/>
        <v>333</v>
      </c>
      <c r="AG7" s="51" t="str">
        <f t="shared" si="17"/>
        <v>-</v>
      </c>
      <c r="AH7" s="51">
        <f t="shared" si="17"/>
        <v>333</v>
      </c>
      <c r="AI7" s="52">
        <f>AI8</f>
        <v>116.8</v>
      </c>
      <c r="AJ7" s="52">
        <f t="shared" ref="AJ7:AR7" si="18">AJ8</f>
        <v>123</v>
      </c>
      <c r="AK7" s="52">
        <f t="shared" si="18"/>
        <v>107.7</v>
      </c>
      <c r="AL7" s="52">
        <f t="shared" si="18"/>
        <v>96.4</v>
      </c>
      <c r="AM7" s="52">
        <f t="shared" si="18"/>
        <v>94.8</v>
      </c>
      <c r="AN7" s="52">
        <f t="shared" si="18"/>
        <v>103.9</v>
      </c>
      <c r="AO7" s="52">
        <f t="shared" si="18"/>
        <v>106.6</v>
      </c>
      <c r="AP7" s="52">
        <f t="shared" si="18"/>
        <v>103.5</v>
      </c>
      <c r="AQ7" s="52">
        <f t="shared" si="18"/>
        <v>96.8</v>
      </c>
      <c r="AR7" s="52">
        <f t="shared" si="18"/>
        <v>93.6</v>
      </c>
      <c r="AS7" s="52"/>
      <c r="AT7" s="52">
        <f>AT8</f>
        <v>83.7</v>
      </c>
      <c r="AU7" s="52">
        <f t="shared" ref="AU7:BC7" si="19">AU8</f>
        <v>90.6</v>
      </c>
      <c r="AV7" s="52">
        <f t="shared" si="19"/>
        <v>82.8</v>
      </c>
      <c r="AW7" s="52">
        <f t="shared" si="19"/>
        <v>82.9</v>
      </c>
      <c r="AX7" s="52">
        <f t="shared" si="19"/>
        <v>85.3</v>
      </c>
      <c r="AY7" s="52">
        <f t="shared" si="19"/>
        <v>87.5</v>
      </c>
      <c r="AZ7" s="52">
        <f t="shared" si="19"/>
        <v>89.4</v>
      </c>
      <c r="BA7" s="52">
        <f t="shared" si="19"/>
        <v>88.9</v>
      </c>
      <c r="BB7" s="52">
        <f t="shared" si="19"/>
        <v>89.2</v>
      </c>
      <c r="BC7" s="52">
        <f t="shared" si="19"/>
        <v>87.5</v>
      </c>
      <c r="BD7" s="52"/>
      <c r="BE7" s="52">
        <f>BE8</f>
        <v>80.099999999999994</v>
      </c>
      <c r="BF7" s="52">
        <f t="shared" ref="BF7:BN7" si="20">BF8</f>
        <v>88.2</v>
      </c>
      <c r="BG7" s="52">
        <f t="shared" si="20"/>
        <v>80.400000000000006</v>
      </c>
      <c r="BH7" s="52">
        <f t="shared" si="20"/>
        <v>80.7</v>
      </c>
      <c r="BI7" s="52">
        <f t="shared" si="20"/>
        <v>83.4</v>
      </c>
      <c r="BJ7" s="52">
        <f t="shared" si="20"/>
        <v>84.9</v>
      </c>
      <c r="BK7" s="52">
        <f t="shared" si="20"/>
        <v>86.9</v>
      </c>
      <c r="BL7" s="52">
        <f t="shared" si="20"/>
        <v>86.4</v>
      </c>
      <c r="BM7" s="52">
        <f t="shared" si="20"/>
        <v>86.7</v>
      </c>
      <c r="BN7" s="52">
        <f t="shared" si="20"/>
        <v>85</v>
      </c>
      <c r="BO7" s="52"/>
      <c r="BP7" s="52">
        <f>BP8</f>
        <v>64.900000000000006</v>
      </c>
      <c r="BQ7" s="52">
        <f t="shared" ref="BQ7:BY7" si="21">BQ8</f>
        <v>70.599999999999994</v>
      </c>
      <c r="BR7" s="52">
        <f t="shared" si="21"/>
        <v>68.8</v>
      </c>
      <c r="BS7" s="52">
        <f t="shared" si="21"/>
        <v>72.099999999999994</v>
      </c>
      <c r="BT7" s="52">
        <f t="shared" si="21"/>
        <v>74.5</v>
      </c>
      <c r="BU7" s="52">
        <f t="shared" si="21"/>
        <v>68.400000000000006</v>
      </c>
      <c r="BV7" s="52">
        <f t="shared" si="21"/>
        <v>68.2</v>
      </c>
      <c r="BW7" s="52">
        <f t="shared" si="21"/>
        <v>68.400000000000006</v>
      </c>
      <c r="BX7" s="52">
        <f t="shared" si="21"/>
        <v>70.900000000000006</v>
      </c>
      <c r="BY7" s="52">
        <f t="shared" si="21"/>
        <v>73.5</v>
      </c>
      <c r="BZ7" s="52"/>
      <c r="CA7" s="53">
        <f>CA8</f>
        <v>59554</v>
      </c>
      <c r="CB7" s="53">
        <f t="shared" ref="CB7:CJ7" si="22">CB8</f>
        <v>66426</v>
      </c>
      <c r="CC7" s="53">
        <f t="shared" si="22"/>
        <v>63861</v>
      </c>
      <c r="CD7" s="53">
        <f t="shared" si="22"/>
        <v>63644</v>
      </c>
      <c r="CE7" s="53">
        <f t="shared" si="22"/>
        <v>65817</v>
      </c>
      <c r="CF7" s="53">
        <f t="shared" si="22"/>
        <v>63766</v>
      </c>
      <c r="CG7" s="53">
        <f t="shared" si="22"/>
        <v>66386</v>
      </c>
      <c r="CH7" s="53">
        <f t="shared" si="22"/>
        <v>69418</v>
      </c>
      <c r="CI7" s="53">
        <f t="shared" si="22"/>
        <v>70803</v>
      </c>
      <c r="CJ7" s="53">
        <f t="shared" si="22"/>
        <v>72068</v>
      </c>
      <c r="CK7" s="52"/>
      <c r="CL7" s="53">
        <f>CL8</f>
        <v>16185</v>
      </c>
      <c r="CM7" s="53">
        <f t="shared" ref="CM7:CU7" si="23">CM8</f>
        <v>16578</v>
      </c>
      <c r="CN7" s="53">
        <f t="shared" si="23"/>
        <v>16492</v>
      </c>
      <c r="CO7" s="53">
        <f t="shared" si="23"/>
        <v>16205</v>
      </c>
      <c r="CP7" s="53">
        <f t="shared" si="23"/>
        <v>16878</v>
      </c>
      <c r="CQ7" s="53">
        <f t="shared" si="23"/>
        <v>18423</v>
      </c>
      <c r="CR7" s="53">
        <f t="shared" si="23"/>
        <v>19190</v>
      </c>
      <c r="CS7" s="53">
        <f t="shared" si="23"/>
        <v>19216</v>
      </c>
      <c r="CT7" s="53">
        <f t="shared" si="23"/>
        <v>20167</v>
      </c>
      <c r="CU7" s="53">
        <f t="shared" si="23"/>
        <v>20434</v>
      </c>
      <c r="CV7" s="52"/>
      <c r="CW7" s="52">
        <f>CW8</f>
        <v>47.3</v>
      </c>
      <c r="CX7" s="52">
        <f t="shared" ref="CX7:DF7" si="24">CX8</f>
        <v>46.6</v>
      </c>
      <c r="CY7" s="52">
        <f t="shared" si="24"/>
        <v>53.4</v>
      </c>
      <c r="CZ7" s="52">
        <f t="shared" si="24"/>
        <v>59.2</v>
      </c>
      <c r="DA7" s="52">
        <f t="shared" si="24"/>
        <v>59.3</v>
      </c>
      <c r="DB7" s="52">
        <f t="shared" si="24"/>
        <v>56.7</v>
      </c>
      <c r="DC7" s="52">
        <f t="shared" si="24"/>
        <v>54.2</v>
      </c>
      <c r="DD7" s="52">
        <f t="shared" si="24"/>
        <v>53.9</v>
      </c>
      <c r="DE7" s="52">
        <f t="shared" si="24"/>
        <v>54.1</v>
      </c>
      <c r="DF7" s="52">
        <f t="shared" si="24"/>
        <v>56</v>
      </c>
      <c r="DG7" s="52"/>
      <c r="DH7" s="52">
        <f>DH8</f>
        <v>15.5</v>
      </c>
      <c r="DI7" s="52">
        <f t="shared" ref="DI7:DQ7" si="25">DI8</f>
        <v>15.7</v>
      </c>
      <c r="DJ7" s="52">
        <f t="shared" si="25"/>
        <v>16.399999999999999</v>
      </c>
      <c r="DK7" s="52">
        <f t="shared" si="25"/>
        <v>18</v>
      </c>
      <c r="DL7" s="52">
        <f t="shared" si="25"/>
        <v>19.2</v>
      </c>
      <c r="DM7" s="52">
        <f t="shared" si="25"/>
        <v>26.2</v>
      </c>
      <c r="DN7" s="52">
        <f t="shared" si="25"/>
        <v>26.3</v>
      </c>
      <c r="DO7" s="52">
        <f t="shared" si="25"/>
        <v>26.3</v>
      </c>
      <c r="DP7" s="52">
        <f t="shared" si="25"/>
        <v>28</v>
      </c>
      <c r="DQ7" s="52">
        <f t="shared" si="25"/>
        <v>28.3</v>
      </c>
      <c r="DR7" s="52"/>
      <c r="DS7" s="52">
        <f>DS8</f>
        <v>0</v>
      </c>
      <c r="DT7" s="52">
        <f t="shared" ref="DT7:EB7" si="26">DT8</f>
        <v>0</v>
      </c>
      <c r="DU7" s="52">
        <f t="shared" si="26"/>
        <v>0</v>
      </c>
      <c r="DV7" s="52">
        <f t="shared" si="26"/>
        <v>5.4</v>
      </c>
      <c r="DW7" s="52">
        <f t="shared" si="26"/>
        <v>7.4</v>
      </c>
      <c r="DX7" s="52">
        <f t="shared" si="26"/>
        <v>40.799999999999997</v>
      </c>
      <c r="DY7" s="52">
        <f t="shared" si="26"/>
        <v>40.4</v>
      </c>
      <c r="DZ7" s="52">
        <f t="shared" si="26"/>
        <v>33.799999999999997</v>
      </c>
      <c r="EA7" s="52">
        <f t="shared" si="26"/>
        <v>29.9</v>
      </c>
      <c r="EB7" s="52">
        <f t="shared" si="26"/>
        <v>30.4</v>
      </c>
      <c r="EC7" s="52"/>
      <c r="ED7" s="52">
        <f>ED8</f>
        <v>33.799999999999997</v>
      </c>
      <c r="EE7" s="52">
        <f t="shared" ref="EE7:EM7" si="27">EE8</f>
        <v>36.4</v>
      </c>
      <c r="EF7" s="52">
        <f t="shared" si="27"/>
        <v>40.700000000000003</v>
      </c>
      <c r="EG7" s="52">
        <f t="shared" si="27"/>
        <v>45.1</v>
      </c>
      <c r="EH7" s="52">
        <f t="shared" si="27"/>
        <v>50.2</v>
      </c>
      <c r="EI7" s="52">
        <f t="shared" si="27"/>
        <v>56.8</v>
      </c>
      <c r="EJ7" s="52">
        <f t="shared" si="27"/>
        <v>58.5</v>
      </c>
      <c r="EK7" s="52">
        <f t="shared" si="27"/>
        <v>57.4</v>
      </c>
      <c r="EL7" s="52">
        <f t="shared" si="27"/>
        <v>57.3</v>
      </c>
      <c r="EM7" s="52">
        <f t="shared" si="27"/>
        <v>57.9</v>
      </c>
      <c r="EN7" s="52"/>
      <c r="EO7" s="52">
        <f>EO8</f>
        <v>62.7</v>
      </c>
      <c r="EP7" s="52">
        <f t="shared" ref="EP7:EX7" si="28">EP8</f>
        <v>58.5</v>
      </c>
      <c r="EQ7" s="52">
        <f t="shared" si="28"/>
        <v>60.5</v>
      </c>
      <c r="ER7" s="52">
        <f t="shared" si="28"/>
        <v>66.099999999999994</v>
      </c>
      <c r="ES7" s="52">
        <f t="shared" si="28"/>
        <v>72.7</v>
      </c>
      <c r="ET7" s="52">
        <f t="shared" si="28"/>
        <v>69.8</v>
      </c>
      <c r="EU7" s="52">
        <f t="shared" si="28"/>
        <v>69.7</v>
      </c>
      <c r="EV7" s="52">
        <f t="shared" si="28"/>
        <v>68.8</v>
      </c>
      <c r="EW7" s="52">
        <f t="shared" si="28"/>
        <v>68.599999999999994</v>
      </c>
      <c r="EX7" s="52">
        <f t="shared" si="28"/>
        <v>69.5</v>
      </c>
      <c r="EY7" s="52"/>
      <c r="EZ7" s="53">
        <f>EZ8</f>
        <v>25197075</v>
      </c>
      <c r="FA7" s="53">
        <f t="shared" ref="FA7:FI7" si="29">FA8</f>
        <v>30182868</v>
      </c>
      <c r="FB7" s="53">
        <f t="shared" si="29"/>
        <v>31443354</v>
      </c>
      <c r="FC7" s="53">
        <f t="shared" si="29"/>
        <v>32101062</v>
      </c>
      <c r="FD7" s="53">
        <f t="shared" si="29"/>
        <v>32600117</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257500</v>
      </c>
      <c r="D8" s="55">
        <v>46</v>
      </c>
      <c r="E8" s="55">
        <v>6</v>
      </c>
      <c r="F8" s="55">
        <v>0</v>
      </c>
      <c r="G8" s="55">
        <v>1</v>
      </c>
      <c r="H8" s="55" t="s">
        <v>163</v>
      </c>
      <c r="I8" s="55" t="s">
        <v>164</v>
      </c>
      <c r="J8" s="55" t="s">
        <v>165</v>
      </c>
      <c r="K8" s="55" t="s">
        <v>166</v>
      </c>
      <c r="L8" s="55" t="s">
        <v>167</v>
      </c>
      <c r="M8" s="55" t="s">
        <v>168</v>
      </c>
      <c r="N8" s="55" t="s">
        <v>169</v>
      </c>
      <c r="O8" s="55" t="s">
        <v>170</v>
      </c>
      <c r="P8" s="55" t="s">
        <v>171</v>
      </c>
      <c r="Q8" s="56">
        <v>30</v>
      </c>
      <c r="R8" s="55" t="s">
        <v>172</v>
      </c>
      <c r="S8" s="55" t="s">
        <v>173</v>
      </c>
      <c r="T8" s="55" t="s">
        <v>174</v>
      </c>
      <c r="U8" s="56" t="s">
        <v>40</v>
      </c>
      <c r="V8" s="56">
        <v>52324</v>
      </c>
      <c r="W8" s="55" t="s">
        <v>175</v>
      </c>
      <c r="X8" s="55" t="s">
        <v>175</v>
      </c>
      <c r="Y8" s="57" t="s">
        <v>176</v>
      </c>
      <c r="Z8" s="56">
        <v>393</v>
      </c>
      <c r="AA8" s="56" t="s">
        <v>40</v>
      </c>
      <c r="AB8" s="56" t="s">
        <v>40</v>
      </c>
      <c r="AC8" s="56" t="s">
        <v>40</v>
      </c>
      <c r="AD8" s="56">
        <v>8</v>
      </c>
      <c r="AE8" s="56">
        <v>401</v>
      </c>
      <c r="AF8" s="56">
        <v>333</v>
      </c>
      <c r="AG8" s="56" t="s">
        <v>40</v>
      </c>
      <c r="AH8" s="56">
        <v>333</v>
      </c>
      <c r="AI8" s="58">
        <v>116.8</v>
      </c>
      <c r="AJ8" s="58">
        <v>123</v>
      </c>
      <c r="AK8" s="58">
        <v>107.7</v>
      </c>
      <c r="AL8" s="58">
        <v>96.4</v>
      </c>
      <c r="AM8" s="58">
        <v>94.8</v>
      </c>
      <c r="AN8" s="58">
        <v>103.9</v>
      </c>
      <c r="AO8" s="58">
        <v>106.6</v>
      </c>
      <c r="AP8" s="58">
        <v>103.5</v>
      </c>
      <c r="AQ8" s="58">
        <v>96.8</v>
      </c>
      <c r="AR8" s="58">
        <v>93.6</v>
      </c>
      <c r="AS8" s="58">
        <v>93.7</v>
      </c>
      <c r="AT8" s="58">
        <v>83.7</v>
      </c>
      <c r="AU8" s="58">
        <v>90.6</v>
      </c>
      <c r="AV8" s="58">
        <v>82.8</v>
      </c>
      <c r="AW8" s="58">
        <v>82.9</v>
      </c>
      <c r="AX8" s="58">
        <v>85.3</v>
      </c>
      <c r="AY8" s="58">
        <v>87.5</v>
      </c>
      <c r="AZ8" s="58">
        <v>89.4</v>
      </c>
      <c r="BA8" s="58">
        <v>88.9</v>
      </c>
      <c r="BB8" s="58">
        <v>89.2</v>
      </c>
      <c r="BC8" s="58">
        <v>87.5</v>
      </c>
      <c r="BD8" s="58">
        <v>85.2</v>
      </c>
      <c r="BE8" s="59">
        <v>80.099999999999994</v>
      </c>
      <c r="BF8" s="59">
        <v>88.2</v>
      </c>
      <c r="BG8" s="59">
        <v>80.400000000000006</v>
      </c>
      <c r="BH8" s="59">
        <v>80.7</v>
      </c>
      <c r="BI8" s="59">
        <v>83.4</v>
      </c>
      <c r="BJ8" s="59">
        <v>84.9</v>
      </c>
      <c r="BK8" s="59">
        <v>86.9</v>
      </c>
      <c r="BL8" s="59">
        <v>86.4</v>
      </c>
      <c r="BM8" s="59">
        <v>86.7</v>
      </c>
      <c r="BN8" s="59">
        <v>85</v>
      </c>
      <c r="BO8" s="59">
        <v>82.6</v>
      </c>
      <c r="BP8" s="58">
        <v>64.900000000000006</v>
      </c>
      <c r="BQ8" s="58">
        <v>70.599999999999994</v>
      </c>
      <c r="BR8" s="58">
        <v>68.8</v>
      </c>
      <c r="BS8" s="58">
        <v>72.099999999999994</v>
      </c>
      <c r="BT8" s="58">
        <v>74.5</v>
      </c>
      <c r="BU8" s="58">
        <v>68.400000000000006</v>
      </c>
      <c r="BV8" s="58">
        <v>68.2</v>
      </c>
      <c r="BW8" s="58">
        <v>68.400000000000006</v>
      </c>
      <c r="BX8" s="58">
        <v>70.900000000000006</v>
      </c>
      <c r="BY8" s="58">
        <v>73.5</v>
      </c>
      <c r="BZ8" s="58">
        <v>70.7</v>
      </c>
      <c r="CA8" s="59">
        <v>59554</v>
      </c>
      <c r="CB8" s="59">
        <v>66426</v>
      </c>
      <c r="CC8" s="59">
        <v>63861</v>
      </c>
      <c r="CD8" s="59">
        <v>63644</v>
      </c>
      <c r="CE8" s="59">
        <v>65817</v>
      </c>
      <c r="CF8" s="59">
        <v>63766</v>
      </c>
      <c r="CG8" s="59">
        <v>66386</v>
      </c>
      <c r="CH8" s="59">
        <v>69418</v>
      </c>
      <c r="CI8" s="59">
        <v>70803</v>
      </c>
      <c r="CJ8" s="59">
        <v>72068</v>
      </c>
      <c r="CK8" s="58">
        <v>63608</v>
      </c>
      <c r="CL8" s="59">
        <v>16185</v>
      </c>
      <c r="CM8" s="59">
        <v>16578</v>
      </c>
      <c r="CN8" s="59">
        <v>16492</v>
      </c>
      <c r="CO8" s="59">
        <v>16205</v>
      </c>
      <c r="CP8" s="59">
        <v>16878</v>
      </c>
      <c r="CQ8" s="59">
        <v>18423</v>
      </c>
      <c r="CR8" s="59">
        <v>19190</v>
      </c>
      <c r="CS8" s="59">
        <v>19216</v>
      </c>
      <c r="CT8" s="59">
        <v>20167</v>
      </c>
      <c r="CU8" s="59">
        <v>20434</v>
      </c>
      <c r="CV8" s="58">
        <v>18510</v>
      </c>
      <c r="CW8" s="59">
        <v>47.3</v>
      </c>
      <c r="CX8" s="59">
        <v>46.6</v>
      </c>
      <c r="CY8" s="59">
        <v>53.4</v>
      </c>
      <c r="CZ8" s="59">
        <v>59.2</v>
      </c>
      <c r="DA8" s="59">
        <v>59.3</v>
      </c>
      <c r="DB8" s="59">
        <v>56.7</v>
      </c>
      <c r="DC8" s="59">
        <v>54.2</v>
      </c>
      <c r="DD8" s="59">
        <v>53.9</v>
      </c>
      <c r="DE8" s="59">
        <v>54.1</v>
      </c>
      <c r="DF8" s="59">
        <v>56</v>
      </c>
      <c r="DG8" s="59">
        <v>57.7</v>
      </c>
      <c r="DH8" s="59">
        <v>15.5</v>
      </c>
      <c r="DI8" s="59">
        <v>15.7</v>
      </c>
      <c r="DJ8" s="59">
        <v>16.399999999999999</v>
      </c>
      <c r="DK8" s="59">
        <v>18</v>
      </c>
      <c r="DL8" s="59">
        <v>19.2</v>
      </c>
      <c r="DM8" s="59">
        <v>26.2</v>
      </c>
      <c r="DN8" s="59">
        <v>26.3</v>
      </c>
      <c r="DO8" s="59">
        <v>26.3</v>
      </c>
      <c r="DP8" s="59">
        <v>28</v>
      </c>
      <c r="DQ8" s="59">
        <v>28.3</v>
      </c>
      <c r="DR8" s="59">
        <v>26.7</v>
      </c>
      <c r="DS8" s="59">
        <v>0</v>
      </c>
      <c r="DT8" s="59">
        <v>0</v>
      </c>
      <c r="DU8" s="59">
        <v>0</v>
      </c>
      <c r="DV8" s="59">
        <v>5.4</v>
      </c>
      <c r="DW8" s="59">
        <v>7.4</v>
      </c>
      <c r="DX8" s="59">
        <v>40.799999999999997</v>
      </c>
      <c r="DY8" s="59">
        <v>40.4</v>
      </c>
      <c r="DZ8" s="59">
        <v>33.799999999999997</v>
      </c>
      <c r="EA8" s="59">
        <v>29.9</v>
      </c>
      <c r="EB8" s="59">
        <v>30.4</v>
      </c>
      <c r="EC8" s="59">
        <v>54.3</v>
      </c>
      <c r="ED8" s="58">
        <v>33.799999999999997</v>
      </c>
      <c r="EE8" s="58">
        <v>36.4</v>
      </c>
      <c r="EF8" s="58">
        <v>40.700000000000003</v>
      </c>
      <c r="EG8" s="58">
        <v>45.1</v>
      </c>
      <c r="EH8" s="58">
        <v>50.2</v>
      </c>
      <c r="EI8" s="58">
        <v>56.8</v>
      </c>
      <c r="EJ8" s="58">
        <v>58.5</v>
      </c>
      <c r="EK8" s="58">
        <v>57.4</v>
      </c>
      <c r="EL8" s="58">
        <v>57.3</v>
      </c>
      <c r="EM8" s="58">
        <v>57.9</v>
      </c>
      <c r="EN8" s="58">
        <v>58</v>
      </c>
      <c r="EO8" s="58">
        <v>62.7</v>
      </c>
      <c r="EP8" s="58">
        <v>58.5</v>
      </c>
      <c r="EQ8" s="58">
        <v>60.5</v>
      </c>
      <c r="ER8" s="58">
        <v>66.099999999999994</v>
      </c>
      <c r="ES8" s="58">
        <v>72.7</v>
      </c>
      <c r="ET8" s="58">
        <v>69.8</v>
      </c>
      <c r="EU8" s="58">
        <v>69.7</v>
      </c>
      <c r="EV8" s="58">
        <v>68.8</v>
      </c>
      <c r="EW8" s="58">
        <v>68.599999999999994</v>
      </c>
      <c r="EX8" s="58">
        <v>69.5</v>
      </c>
      <c r="EY8" s="58">
        <v>70.8</v>
      </c>
      <c r="EZ8" s="59">
        <v>25197075</v>
      </c>
      <c r="FA8" s="59">
        <v>30182868</v>
      </c>
      <c r="FB8" s="59">
        <v>31443354</v>
      </c>
      <c r="FC8" s="59">
        <v>32101062</v>
      </c>
      <c r="FD8" s="59">
        <v>32600117</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cp:lastPrinted>2026-02-24T01:39:58Z</cp:lastPrinted>
  <dcterms:created xsi:type="dcterms:W3CDTF">2025-12-15T04:58:31Z</dcterms:created>
  <dcterms:modified xsi:type="dcterms:W3CDTF">2026-02-24T01:40:23Z</dcterms:modified>
  <cp:category/>
</cp:coreProperties>
</file>