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r\共有情報\地域整備課\上水道\上水道関連\0.経理関係\1上水道\2事務部門\03_経営比較分析表\R6\"/>
    </mc:Choice>
  </mc:AlternateContent>
  <xr:revisionPtr revIDLastSave="0" documentId="13_ncr:1_{06D34298-E492-41AF-88FD-C1731A108149}" xr6:coauthVersionLast="47" xr6:coauthVersionMax="47" xr10:uidLastSave="{00000000-0000-0000-0000-000000000000}"/>
  <workbookProtection workbookAlgorithmName="SHA-512" workbookHashValue="liU7ADXfU7qN5Ajl9gRlY9bPoQ7RJLGwLz4SK5v3icsVEhUXcZm8CIwBJC6fVgcoGi3fWq4CbCctUE70xiVUEg==" workbookSaltValue="tQ+dOKgvX2ZrRN+69zEUK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B8" i="4"/>
  <c r="AT8" i="4"/>
  <c r="AL8" i="4"/>
  <c r="AD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<sst xmlns="http://schemas.openxmlformats.org/spreadsheetml/2006/main" count="228" uniqueCount="114">
  <si>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</si>
  <si>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</si>
  <si>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</si>
  <si>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</si>
  <si>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</si>
  <si>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</si>
  <si>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</si>
  <si>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</si>
  <si>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</si>
  <si>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</si>
  <si>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</si>
  <si>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</si>
  <si>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</si>
  <si>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</si>
  <si>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</si>
  <si>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</si>
  <si>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</si>
  <si>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</si>
  <si>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</si>
  <si>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</si>
  <si>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</si>
  <si>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</si>
  <si>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</si>
  <si>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</si>
  <si>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</si>
  <si>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</si>
  <si>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</si>
  <si>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</si>
  <si>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</si>
  <si>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</si>
  <si>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</si>
  <si>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</si>
  <si>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</si>
  <si>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</si>
  <si>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</si>
  <si>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</si>
  <si>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</si>
  <si>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</si>
  <si>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</si>
  <si>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</si>
  <si>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</si>
  <si>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</si>
  <si>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</si>
  <si>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</si>
  <si>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</si>
  <si>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</si>
  <si>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</si>
  <si>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</si>
  <si>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</si>
  <si>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</si>
  <si>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</si>
  <si>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</si>
  <si>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</si>
  <si>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</si>
  <si>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</si>
  <si>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</si>
  <si>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</si>
  <si>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</si>
  <si>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</si>
  <si>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</si>
  <si>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</si>
  <si>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</si>
  <si>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</si>
  <si>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</si>
  <si>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</si>
  <si>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</si>
  <si>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</si>
  <si>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</si>
  <si>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</si>
  <si>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</si>
  <si>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</si>
  <si>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</si>
  <si>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</si>
  <si>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</si>
  <si>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</si>
  <si>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</si>
  <si>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</si>
  <si>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</si>
  <si>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</si>
  <si>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</si>
  <si>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</si>
  <si>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</si>
  <si>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</si>
  <si>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</si>
  <si>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</si>
  <si>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</si>
  <si>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</si>
  <si>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</si>
  <si>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</si>
  <si>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</si>
  <si>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</si>
  <si>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</si>
  <si>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</si>
  <si>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</si>
  <si>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</si>
  <si>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</si>
  <si>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</si>
  <si>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</si>
  <si>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</si>
  <si>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</si>
  <si>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</si>
  <si>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</si>
  <si>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</si>
  <si>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</si>
  <si>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</si>
  <si>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</si>
  <si>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</si>
  <si>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</si>
  <si>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</si>
  <si>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</si>
  <si>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</si>
  <si>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①経常収支比率
 料金改定や経費削減を行ったことで近年は黒字を維持することができている。今後は、施設更新に多額の費用を予定しているため、さらなる経費削減に努める必要がある。
②累積欠損金比率
　欠損金は生じていないことから健全な経営状況である。
③流動比率
 経費が抑制されたことで流動資産が増加したため、大幅な増加となった。現金の流動資産も増加してきており問題はない。
④企業債残高対給水収益比率
　近年の施設の大規模改修等で企業債の借入が増大したことで平均値を上回っている状況である。今後は、企業債残高を減少させるためも工事規模と借入のバランスについて検討していく必要がある。
⑤料金回収率
　料金改定により料金回収率は改善されてきたが依然として収益が低いため、経費削減や料金の見直し等を検討していく必要がある。
⑥給水原価
　平均値よりは下回っているものの、維持管理費の削減などが必要である。
⑦施設利用率
　平野部と山間部で二極化が進んでおり、現状を踏まえた施設改修を考える必要がある。
⑧有収率
　有収率が減少傾向であったが、老朽管更新を進めてきたことで横ばいで推移している。
</t>
    <phoneticPr fontId="4"/>
  </si>
  <si>
    <t>①有形固定資産減価償却率
 順次管路の布設替えを行っているため類似団体平均、全国平均と比較して低いが、法定耐用年数を迎える資産もあるため計画的に更新をしていく必要がある。
②管路経年化率
 順次管路の布設替えを行っているため直近４年はほぼ横ばいとなっている。施設や管路の老朽化について増加していくことが予想されるため、施設や管路を計画的に更新していく必要がある。
③管路更新率
 財政状況等を踏まえると当年度に更新できる距離にも限界があるため、今後も計画的な更新に努めて進めていく必要がある。</t>
    <phoneticPr fontId="4"/>
  </si>
  <si>
    <t xml:space="preserve"> 本町の水道事業においては、料金改定や一般会計からの繰入等により黒字会計を維持することが出来ている。しかし、平均値に比べ有形固定資産減価償却率は低いが、老朽化している浄水場や配水池を多く抱えているのが現状である。今後施設の改修を行う際には多額の費用を要するため企業債で賄う必要があるが本町は類似団体に比べて企業債残高対給水収益比率が高いためこれ以上大幅な借入を行うと今後の事業経営が圧迫される可能性がある。
　現在は、平野部にある施設の再整備計画を進めており、その中で今後の人口減少等を見据えた施設の統廃合やダウンサイジングの検討を含めて少ない投資で施設の再整備が出来るような計画を行っている。それでも多額の資金が必要となることから今後も維持管理費用の削減といった経営改善や経営戦略等を用いた計画的な設備投資を進めていくことで資金の確保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</si>
</sst>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1.26</c:v>
                </c:pt>
                <c:pt idx="3" formatCode="#,##0.00;&quot;△&quot;#,##0.00;&quot;-&quot;">
                  <c:v>0.48</c:v>
                </c:pt>
                <c:pt idx="4" formatCode="#,##0.00;&quot;△&quot;#,##0.00;&quot;-&quot;">
                  <c:v>0.35</c:v>
                </c:pt>
              </c:numCache>
            </c:numRef>
          </c:val>
          <c:extLst>
            <c:ext xmlns:c16="http://schemas.microsoft.com/office/drawing/2014/chart" uri="{C3380CC4-5D6E-409C-BE32-E72D297353CC}">
              <c16:uniqueId val="{00000000-2B9F-465F-AA01-0B205D026C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2B9F-465F-AA01-0B205D026C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57.59</c:v>
                </c:pt>
                <c:pt idx="1">
                  <c:v>58.2</c:v>
                </c:pt>
                <c:pt idx="2">
                  <c:v>59.03</c:v>
                </c:pt>
                <c:pt idx="3">
                  <c:v>57.76</c:v>
                </c:pt>
                <c:pt idx="4">
                  <c:v>56.72</c:v>
                </c:pt>
              </c:numCache>
            </c:numRef>
          </c:val>
          <c:extLst>
            <c:ext xmlns:c16="http://schemas.microsoft.com/office/drawing/2014/chart" uri="{C3380CC4-5D6E-409C-BE32-E72D297353CC}">
              <c16:uniqueId val="{00000000-89CC-4853-A874-4A72B58F617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89CC-4853-A874-4A72B58F617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81.94</c:v>
                </c:pt>
                <c:pt idx="1">
                  <c:v>83.18</c:v>
                </c:pt>
                <c:pt idx="2">
                  <c:v>84.24</c:v>
                </c:pt>
                <c:pt idx="3">
                  <c:v>85.53</c:v>
                </c:pt>
                <c:pt idx="4">
                  <c:v>87.78</c:v>
                </c:pt>
              </c:numCache>
            </c:numRef>
          </c:val>
          <c:extLst>
            <c:ext xmlns:c16="http://schemas.microsoft.com/office/drawing/2014/chart" uri="{C3380CC4-5D6E-409C-BE32-E72D297353CC}">
              <c16:uniqueId val="{00000000-619A-4260-BFAA-BBB2FFB4876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619A-4260-BFAA-BBB2FFB4876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121.03</c:v>
                </c:pt>
                <c:pt idx="1">
                  <c:v>124.98</c:v>
                </c:pt>
                <c:pt idx="2">
                  <c:v>122.53</c:v>
                </c:pt>
                <c:pt idx="3">
                  <c:v>131.05000000000001</c:v>
                </c:pt>
                <c:pt idx="4">
                  <c:v>112.63</c:v>
                </c:pt>
              </c:numCache>
            </c:numRef>
          </c:val>
          <c:extLst>
            <c:ext xmlns:c16="http://schemas.microsoft.com/office/drawing/2014/chart" uri="{C3380CC4-5D6E-409C-BE32-E72D297353CC}">
              <c16:uniqueId val="{00000000-F5BC-44D6-AEF6-A37FE85108A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F5BC-44D6-AEF6-A37FE85108A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32.96</c:v>
                </c:pt>
                <c:pt idx="1">
                  <c:v>34.72</c:v>
                </c:pt>
                <c:pt idx="2">
                  <c:v>36.46</c:v>
                </c:pt>
                <c:pt idx="3">
                  <c:v>38.090000000000003</c:v>
                </c:pt>
                <c:pt idx="4">
                  <c:v>39.56</c:v>
                </c:pt>
              </c:numCache>
            </c:numRef>
          </c:val>
          <c:extLst>
            <c:ext xmlns:c16="http://schemas.microsoft.com/office/drawing/2014/chart" uri="{C3380CC4-5D6E-409C-BE32-E72D297353CC}">
              <c16:uniqueId val="{00000000-44F7-4B48-A5B1-787ABC4A62D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44F7-4B48-A5B1-787ABC4A62D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10.3</c:v>
                </c:pt>
                <c:pt idx="1">
                  <c:v>11.33</c:v>
                </c:pt>
                <c:pt idx="2">
                  <c:v>11.3</c:v>
                </c:pt>
                <c:pt idx="3">
                  <c:v>10.93</c:v>
                </c:pt>
                <c:pt idx="4">
                  <c:v>11.19</c:v>
                </c:pt>
              </c:numCache>
            </c:numRef>
          </c:val>
          <c:extLst>
            <c:ext xmlns:c16="http://schemas.microsoft.com/office/drawing/2014/chart" uri="{C3380CC4-5D6E-409C-BE32-E72D297353CC}">
              <c16:uniqueId val="{00000000-989D-4CB2-A13D-EBC3DCC62B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989D-4CB2-A13D-EBC3DCC62B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78-4684-B4A1-6E9D5B0CB0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F078-4684-B4A1-6E9D5B0CB0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445.15</c:v>
                </c:pt>
                <c:pt idx="1">
                  <c:v>457.27</c:v>
                </c:pt>
                <c:pt idx="2">
                  <c:v>468.93</c:v>
                </c:pt>
                <c:pt idx="3">
                  <c:v>527.98</c:v>
                </c:pt>
                <c:pt idx="4">
                  <c:v>520.75</c:v>
                </c:pt>
              </c:numCache>
            </c:numRef>
          </c:val>
          <c:extLst>
            <c:ext xmlns:c16="http://schemas.microsoft.com/office/drawing/2014/chart" uri="{C3380CC4-5D6E-409C-BE32-E72D297353CC}">
              <c16:uniqueId val="{00000000-0F2F-4BA4-9271-811660AA1D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0F2F-4BA4-9271-811660AA1D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1188.19</c:v>
                </c:pt>
                <c:pt idx="1">
                  <c:v>1124.6300000000001</c:v>
                </c:pt>
                <c:pt idx="2">
                  <c:v>1060.6300000000001</c:v>
                </c:pt>
                <c:pt idx="3">
                  <c:v>1031.77</c:v>
                </c:pt>
                <c:pt idx="4">
                  <c:v>997.96</c:v>
                </c:pt>
              </c:numCache>
            </c:numRef>
          </c:val>
          <c:extLst>
            <c:ext xmlns:c16="http://schemas.microsoft.com/office/drawing/2014/chart" uri="{C3380CC4-5D6E-409C-BE32-E72D297353CC}">
              <c16:uniqueId val="{00000000-EE7D-4EC7-84EC-98DF4BE9EEA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EE7D-4EC7-84EC-98DF4BE9EEA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91.84</c:v>
                </c:pt>
                <c:pt idx="1">
                  <c:v>94.68</c:v>
                </c:pt>
                <c:pt idx="2">
                  <c:v>90.96</c:v>
                </c:pt>
                <c:pt idx="3">
                  <c:v>99.49</c:v>
                </c:pt>
                <c:pt idx="4">
                  <c:v>90.98</c:v>
                </c:pt>
              </c:numCache>
            </c:numRef>
          </c:val>
          <c:extLst>
            <c:ext xmlns:c16="http://schemas.microsoft.com/office/drawing/2014/chart" uri="{C3380CC4-5D6E-409C-BE32-E72D297353CC}">
              <c16:uniqueId val="{00000000-FD3C-487A-BB5A-E072F7DCBF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FD3C-487A-BB5A-E072F7DCBF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191.95</c:v>
                </c:pt>
                <c:pt idx="1">
                  <c:v>186.39</c:v>
                </c:pt>
                <c:pt idx="2">
                  <c:v>194.03</c:v>
                </c:pt>
                <c:pt idx="3">
                  <c:v>177.69</c:v>
                </c:pt>
                <c:pt idx="4">
                  <c:v>194.49</c:v>
                </c:pt>
              </c:numCache>
            </c:numRef>
          </c:val>
          <c:extLst>
            <c:ext xmlns:c16="http://schemas.microsoft.com/office/drawing/2014/chart" uri="{C3380CC4-5D6E-409C-BE32-E72D297353CC}">
              <c16:uniqueId val="{00000000-C292-443A-9DDB-B83367BBC3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C292-443A-9DDB-B83367BBC3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滋賀県　多賀町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7346</v>
      </c>
      <c r="AM8" s="58"/>
      <c r="AN8" s="58"/>
      <c r="AO8" s="58"/>
      <c r="AP8" s="58"/>
      <c r="AQ8" s="58"/>
      <c r="AR8" s="58"/>
      <c r="AS8" s="58"/>
      <c r="AT8" s="55">
        <f>データ!$S$6</f>
        <v>135.77000000000001</v>
      </c>
      <c r="AU8" s="56"/>
      <c r="AV8" s="56"/>
      <c r="AW8" s="56"/>
      <c r="AX8" s="56"/>
      <c r="AY8" s="56"/>
      <c r="AZ8" s="56"/>
      <c r="BA8" s="56"/>
      <c r="BB8" s="45">
        <f>データ!$T$6</f>
        <v>54.11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54.59</v>
      </c>
      <c r="J10" s="56"/>
      <c r="K10" s="56"/>
      <c r="L10" s="56"/>
      <c r="M10" s="56"/>
      <c r="N10" s="56"/>
      <c r="O10" s="57"/>
      <c r="P10" s="45">
        <f>データ!$P$6</f>
        <v>99.69</v>
      </c>
      <c r="Q10" s="45"/>
      <c r="R10" s="45"/>
      <c r="S10" s="45"/>
      <c r="T10" s="45"/>
      <c r="U10" s="45"/>
      <c r="V10" s="45"/>
      <c r="W10" s="58">
        <f>データ!$Q$6</f>
        <v>3410</v>
      </c>
      <c r="X10" s="58"/>
      <c r="Y10" s="58"/>
      <c r="Z10" s="58"/>
      <c r="AA10" s="58"/>
      <c r="AB10" s="58"/>
      <c r="AC10" s="58"/>
      <c r="AD10" s="2"/>
      <c r="AE10" s="2"/>
      <c r="AF10" s="2"/>
      <c r="AG10" s="2"/>
      <c r="AH10" s="2"/>
      <c r="AI10" s="2"/>
      <c r="AJ10" s="2"/>
      <c r="AK10" s="2"/>
      <c r="AL10" s="58">
        <f>データ!$U$6</f>
        <v>7286</v>
      </c>
      <c r="AM10" s="58"/>
      <c r="AN10" s="58"/>
      <c r="AO10" s="58"/>
      <c r="AP10" s="58"/>
      <c r="AQ10" s="58"/>
      <c r="AR10" s="58"/>
      <c r="AS10" s="58"/>
      <c r="AT10" s="55">
        <f>データ!$V$6</f>
        <v>62.3</v>
      </c>
      <c r="AU10" s="56"/>
      <c r="AV10" s="56"/>
      <c r="AW10" s="56"/>
      <c r="AX10" s="56"/>
      <c r="AY10" s="56"/>
      <c r="AZ10" s="56"/>
      <c r="BA10" s="56"/>
      <c r="BB10" s="45">
        <f>データ!$W$6</f>
        <v>116.95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4.1"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4.1"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4.1"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4.1"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4.1"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4.1"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4.1"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4.1"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4.1"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4.1"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4.1"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4.1"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4.1"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4.1"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4.1"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4.1"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4.1"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4.1"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4.1"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4.1"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4.1"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4.1"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4.1"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4.1"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4.1"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4.1"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4.1"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4.1"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4.1"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4.1"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4.1"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o6qlm4ZpR1sBY2Nr0QrqmmD4u7pRHE4nkr0liCM1y/LINtCNdv+4aL1FQEDxctnCEzwqEepjPEc2Or1DmDWyg==" saltValue="KYRZuuNTUypBvOxpigcm4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254436</v>
      </c>
      <c r="D6" s="20">
        <f t="shared" si="3"/>
        <v>46</v>
      </c>
      <c r="E6" s="20">
        <f t="shared" si="3"/>
        <v>1</v>
      </c>
      <c r="F6" s="20">
        <f t="shared" si="3"/>
        <v>0</v>
      </c>
      <c r="G6" s="20">
        <f t="shared" si="3"/>
        <v>1</v>
      </c>
      <c r="H6" s="20" t="str">
        <f t="shared" si="3"/>
        <v>滋賀県　多賀町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54.59</v>
      </c>
      <c r="P6" s="21">
        <f t="shared" si="3"/>
        <v>99.69</v>
      </c>
      <c r="Q6" s="21">
        <f t="shared" si="3"/>
        <v>3410</v>
      </c>
      <c r="R6" s="21">
        <f t="shared" si="3"/>
        <v>7346</v>
      </c>
      <c r="S6" s="21">
        <f t="shared" si="3"/>
        <v>135.77000000000001</v>
      </c>
      <c r="T6" s="21">
        <f t="shared" si="3"/>
        <v>54.11</v>
      </c>
      <c r="U6" s="21">
        <f t="shared" si="3"/>
        <v>7286</v>
      </c>
      <c r="V6" s="21">
        <f t="shared" si="3"/>
        <v>62.3</v>
      </c>
      <c r="W6" s="21">
        <f t="shared" si="3"/>
        <v>116.95</v>
      </c>
      <c r="X6" s="22">
        <f>IF(X7="",NA(),X7)</f>
        <v>121.03</v>
      </c>
      <c r="Y6" s="22">
        <f t="shared" ref="Y6:AG6" si="4">IF(Y7="",NA(),Y7)</f>
        <v>124.98</v>
      </c>
      <c r="Z6" s="22">
        <f t="shared" si="4"/>
        <v>122.53</v>
      </c>
      <c r="AA6" s="22">
        <f t="shared" si="4"/>
        <v>131.05000000000001</v>
      </c>
      <c r="AB6" s="22">
        <f t="shared" si="4"/>
        <v>112.63</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445.15</v>
      </c>
      <c r="AU6" s="22">
        <f t="shared" ref="AU6:BC6" si="6">IF(AU7="",NA(),AU7)</f>
        <v>457.27</v>
      </c>
      <c r="AV6" s="22">
        <f t="shared" si="6"/>
        <v>468.93</v>
      </c>
      <c r="AW6" s="22">
        <f t="shared" si="6"/>
        <v>527.98</v>
      </c>
      <c r="AX6" s="22">
        <f t="shared" si="6"/>
        <v>520.75</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1188.19</v>
      </c>
      <c r="BF6" s="22">
        <f t="shared" ref="BF6:BN6" si="7">IF(BF7="",NA(),BF7)</f>
        <v>1124.6300000000001</v>
      </c>
      <c r="BG6" s="22">
        <f t="shared" si="7"/>
        <v>1060.6300000000001</v>
      </c>
      <c r="BH6" s="22">
        <f t="shared" si="7"/>
        <v>1031.77</v>
      </c>
      <c r="BI6" s="22">
        <f t="shared" si="7"/>
        <v>997.96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91.84</v>
      </c>
      <c r="BQ6" s="22">
        <f t="shared" ref="BQ6:BY6" si="8">IF(BQ7="",NA(),BQ7)</f>
        <v>94.68</v>
      </c>
      <c r="BR6" s="22">
        <f t="shared" si="8"/>
        <v>90.96</v>
      </c>
      <c r="BS6" s="22">
        <f t="shared" si="8"/>
        <v>99.49</v>
      </c>
      <c r="BT6" s="22">
        <f t="shared" si="8"/>
        <v>90.98</v>
      </c>
      <c r="BU6" s="22">
        <f t="shared" si="8"/>
        <v>82.78</v>
      </c>
      <c r="BV6" s="22">
        <f t="shared" si="8"/>
        <v>84.82</v>
      </c>
      <c r="BW6" s="22">
        <f t="shared" si="8"/>
        <v>82.29</v>
      </c>
      <c r="BX6" s="22">
        <f t="shared" si="8"/>
        <v>84.16</v>
      </c>
      <c r="BY6" s="22">
        <f t="shared" si="8"/>
        <v>81.45</v>
      </c>
      <c r="BZ6" s="21" t="str">
        <f>IF(BZ7="","",IF(BZ7="-","【-】","【"&amp;SUBSTITUTE(TEXT(BZ7,"#,##0.00"),"-","△")&amp;"】"))</f>
        <v>【97.59】</v>
      </c>
      <c r="CA6" s="22">
        <f>IF(CA7="",NA(),CA7)</f>
        <v>191.95</v>
      </c>
      <c r="CB6" s="22">
        <f t="shared" ref="CB6:CJ6" si="9">IF(CB7="",NA(),CB7)</f>
        <v>186.39</v>
      </c>
      <c r="CC6" s="22">
        <f t="shared" si="9"/>
        <v>194.03</v>
      </c>
      <c r="CD6" s="22">
        <f t="shared" si="9"/>
        <v>177.69</v>
      </c>
      <c r="CE6" s="22">
        <f t="shared" si="9"/>
        <v>194.49</v>
      </c>
      <c r="CF6" s="22">
        <f t="shared" si="9"/>
        <v>225.09</v>
      </c>
      <c r="CG6" s="22">
        <f t="shared" si="9"/>
        <v>224.82</v>
      </c>
      <c r="CH6" s="22">
        <f t="shared" si="9"/>
        <v>230.85</v>
      </c>
      <c r="CI6" s="22">
        <f t="shared" si="9"/>
        <v>230.21</v>
      </c>
      <c r="CJ6" s="22">
        <f t="shared" si="9"/>
        <v>240.31</v>
      </c>
      <c r="CK6" s="21" t="str">
        <f>IF(CK7="","",IF(CK7="-","【-】","【"&amp;SUBSTITUTE(TEXT(CK7,"#,##0.00"),"-","△")&amp;"】"))</f>
        <v>【181.66】</v>
      </c>
      <c r="CL6" s="22">
        <f>IF(CL7="",NA(),CL7)</f>
        <v>57.59</v>
      </c>
      <c r="CM6" s="22">
        <f t="shared" ref="CM6:CU6" si="10">IF(CM7="",NA(),CM7)</f>
        <v>58.2</v>
      </c>
      <c r="CN6" s="22">
        <f t="shared" si="10"/>
        <v>59.03</v>
      </c>
      <c r="CO6" s="22">
        <f t="shared" si="10"/>
        <v>57.76</v>
      </c>
      <c r="CP6" s="22">
        <f t="shared" si="10"/>
        <v>56.72</v>
      </c>
      <c r="CQ6" s="22">
        <f t="shared" si="10"/>
        <v>49.38</v>
      </c>
      <c r="CR6" s="22">
        <f t="shared" si="10"/>
        <v>50.09</v>
      </c>
      <c r="CS6" s="22">
        <f t="shared" si="10"/>
        <v>50.1</v>
      </c>
      <c r="CT6" s="22">
        <f t="shared" si="10"/>
        <v>49.76</v>
      </c>
      <c r="CU6" s="22">
        <f t="shared" si="10"/>
        <v>49.74</v>
      </c>
      <c r="CV6" s="21" t="str">
        <f>IF(CV7="","",IF(CV7="-","【-】","【"&amp;SUBSTITUTE(TEXT(CV7,"#,##0.00"),"-","△")&amp;"】"))</f>
        <v>【60.21】</v>
      </c>
      <c r="CW6" s="22">
        <f>IF(CW7="",NA(),CW7)</f>
        <v>81.94</v>
      </c>
      <c r="CX6" s="22">
        <f t="shared" ref="CX6:DF6" si="11">IF(CX7="",NA(),CX7)</f>
        <v>83.18</v>
      </c>
      <c r="CY6" s="22">
        <f t="shared" si="11"/>
        <v>84.24</v>
      </c>
      <c r="CZ6" s="22">
        <f t="shared" si="11"/>
        <v>85.53</v>
      </c>
      <c r="DA6" s="22">
        <f t="shared" si="11"/>
        <v>87.78</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32.96</v>
      </c>
      <c r="DI6" s="22">
        <f t="shared" ref="DI6:DQ6" si="12">IF(DI7="",NA(),DI7)</f>
        <v>34.72</v>
      </c>
      <c r="DJ6" s="22">
        <f t="shared" si="12"/>
        <v>36.46</v>
      </c>
      <c r="DK6" s="22">
        <f t="shared" si="12"/>
        <v>38.090000000000003</v>
      </c>
      <c r="DL6" s="22">
        <f t="shared" si="12"/>
        <v>39.56</v>
      </c>
      <c r="DM6" s="22">
        <f t="shared" si="12"/>
        <v>47.5</v>
      </c>
      <c r="DN6" s="22">
        <f t="shared" si="12"/>
        <v>48.41</v>
      </c>
      <c r="DO6" s="22">
        <f t="shared" si="12"/>
        <v>50.02</v>
      </c>
      <c r="DP6" s="22">
        <f t="shared" si="12"/>
        <v>51.38</v>
      </c>
      <c r="DQ6" s="22">
        <f t="shared" si="12"/>
        <v>52.3</v>
      </c>
      <c r="DR6" s="21" t="str">
        <f>IF(DR7="","",IF(DR7="-","【-】","【"&amp;SUBSTITUTE(TEXT(DR7,"#,##0.00"),"-","△")&amp;"】"))</f>
        <v>【52.41】</v>
      </c>
      <c r="DS6" s="22">
        <f>IF(DS7="",NA(),DS7)</f>
        <v>10.3</v>
      </c>
      <c r="DT6" s="22">
        <f t="shared" ref="DT6:EB6" si="13">IF(DT7="",NA(),DT7)</f>
        <v>11.33</v>
      </c>
      <c r="DU6" s="22">
        <f t="shared" si="13"/>
        <v>11.3</v>
      </c>
      <c r="DV6" s="22">
        <f t="shared" si="13"/>
        <v>10.93</v>
      </c>
      <c r="DW6" s="22">
        <f t="shared" si="13"/>
        <v>11.19</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2">
        <f t="shared" si="14"/>
        <v>1.26</v>
      </c>
      <c r="EG6" s="22">
        <f t="shared" si="14"/>
        <v>0.48</v>
      </c>
      <c r="EH6" s="22">
        <f t="shared" si="14"/>
        <v>0.35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254436</v>
      </c>
      <c r="D7" s="24">
        <v>46</v>
      </c>
      <c r="E7" s="24">
        <v>1</v>
      </c>
      <c r="F7" s="24">
        <v>0</v>
      </c>
      <c r="G7" s="24">
        <v>1</v>
      </c>
      <c r="H7" s="24" t="s">
        <v>93</v>
      </c>
      <c r="I7" s="24" t="s">
        <v>94</v>
      </c>
      <c r="J7" s="24" t="s">
        <v>95</v>
      </c>
      <c r="K7" s="24" t="s">
        <v>96</v>
      </c>
      <c r="L7" s="24" t="s">
        <v>97</v>
      </c>
      <c r="M7" s="24" t="s">
        <v>98</v>
      </c>
      <c r="N7" s="25" t="s">
        <v>99</v>
      </c>
      <c r="O7" s="25">
        <v>54.59</v>
      </c>
      <c r="P7" s="25">
        <v>99.69</v>
      </c>
      <c r="Q7" s="25">
        <v>3410</v>
      </c>
      <c r="R7" s="25">
        <v>7346</v>
      </c>
      <c r="S7" s="25">
        <v>135.77000000000001</v>
      </c>
      <c r="T7" s="25">
        <v>54.11</v>
      </c>
      <c r="U7" s="25">
        <v>7286</v>
      </c>
      <c r="V7" s="25">
        <v>62.3</v>
      </c>
      <c r="W7" s="25">
        <v>116.95</v>
      </c>
      <c r="X7" s="25">
        <v>121.03</v>
      </c>
      <c r="Y7" s="25">
        <v>124.98</v>
      </c>
      <c r="Z7" s="25">
        <v>122.53</v>
      </c>
      <c r="AA7" s="25">
        <v>131.05000000000001</v>
      </c>
      <c r="AB7" s="25">
        <v>112.63</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445.15</v>
      </c>
      <c r="AU7" s="25">
        <v>457.27</v>
      </c>
      <c r="AV7" s="25">
        <v>468.93</v>
      </c>
      <c r="AW7" s="25">
        <v>527.98</v>
      </c>
      <c r="AX7" s="25">
        <v>520.75</v>
      </c>
      <c r="AY7" s="25">
        <v>305.08</v>
      </c>
      <c r="AZ7" s="25">
        <v>305.33999999999997</v>
      </c>
      <c r="BA7" s="25">
        <v>310.01</v>
      </c>
      <c r="BB7" s="25">
        <v>311.12</v>
      </c>
      <c r="BC7" s="25">
        <v>293.51</v>
      </c>
      <c r="BD7" s="25">
        <v>239.69</v>
      </c>
      <c r="BE7" s="25">
        <v>1188.19</v>
      </c>
      <c r="BF7" s="25">
        <v>1124.6300000000001</v>
      </c>
      <c r="BG7" s="25">
        <v>1060.6300000000001</v>
      </c>
      <c r="BH7" s="25">
        <v>1031.77</v>
      </c>
      <c r="BI7" s="25">
        <v>997.96</v>
      </c>
      <c r="BJ7" s="25">
        <v>585.59</v>
      </c>
      <c r="BK7" s="25">
        <v>561.34</v>
      </c>
      <c r="BL7" s="25">
        <v>538.33000000000004</v>
      </c>
      <c r="BM7" s="25">
        <v>515.14</v>
      </c>
      <c r="BN7" s="25">
        <v>498.34</v>
      </c>
      <c r="BO7" s="25">
        <v>264.86</v>
      </c>
      <c r="BP7" s="25">
        <v>91.84</v>
      </c>
      <c r="BQ7" s="25">
        <v>94.68</v>
      </c>
      <c r="BR7" s="25">
        <v>90.96</v>
      </c>
      <c r="BS7" s="25">
        <v>99.49</v>
      </c>
      <c r="BT7" s="25">
        <v>90.98</v>
      </c>
      <c r="BU7" s="25">
        <v>82.78</v>
      </c>
      <c r="BV7" s="25">
        <v>84.82</v>
      </c>
      <c r="BW7" s="25">
        <v>82.29</v>
      </c>
      <c r="BX7" s="25">
        <v>84.16</v>
      </c>
      <c r="BY7" s="25">
        <v>81.45</v>
      </c>
      <c r="BZ7" s="25">
        <v>97.59</v>
      </c>
      <c r="CA7" s="25">
        <v>191.95</v>
      </c>
      <c r="CB7" s="25">
        <v>186.39</v>
      </c>
      <c r="CC7" s="25">
        <v>194.03</v>
      </c>
      <c r="CD7" s="25">
        <v>177.69</v>
      </c>
      <c r="CE7" s="25">
        <v>194.49</v>
      </c>
      <c r="CF7" s="25">
        <v>225.09</v>
      </c>
      <c r="CG7" s="25">
        <v>224.82</v>
      </c>
      <c r="CH7" s="25">
        <v>230.85</v>
      </c>
      <c r="CI7" s="25">
        <v>230.21</v>
      </c>
      <c r="CJ7" s="25">
        <v>240.31</v>
      </c>
      <c r="CK7" s="25">
        <v>181.66</v>
      </c>
      <c r="CL7" s="25">
        <v>57.59</v>
      </c>
      <c r="CM7" s="25">
        <v>58.2</v>
      </c>
      <c r="CN7" s="25">
        <v>59.03</v>
      </c>
      <c r="CO7" s="25">
        <v>57.76</v>
      </c>
      <c r="CP7" s="25">
        <v>56.72</v>
      </c>
      <c r="CQ7" s="25">
        <v>49.38</v>
      </c>
      <c r="CR7" s="25">
        <v>50.09</v>
      </c>
      <c r="CS7" s="25">
        <v>50.1</v>
      </c>
      <c r="CT7" s="25">
        <v>49.76</v>
      </c>
      <c r="CU7" s="25">
        <v>49.74</v>
      </c>
      <c r="CV7" s="25">
        <v>60.21</v>
      </c>
      <c r="CW7" s="25">
        <v>81.94</v>
      </c>
      <c r="CX7" s="25">
        <v>83.18</v>
      </c>
      <c r="CY7" s="25">
        <v>84.24</v>
      </c>
      <c r="CZ7" s="25">
        <v>85.53</v>
      </c>
      <c r="DA7" s="25">
        <v>87.78</v>
      </c>
      <c r="DB7" s="25">
        <v>78.010000000000005</v>
      </c>
      <c r="DC7" s="25">
        <v>77.599999999999994</v>
      </c>
      <c r="DD7" s="25">
        <v>77.3</v>
      </c>
      <c r="DE7" s="25">
        <v>76.64</v>
      </c>
      <c r="DF7" s="25">
        <v>75.37</v>
      </c>
      <c r="DG7" s="25">
        <v>89.21</v>
      </c>
      <c r="DH7" s="25">
        <v>32.96</v>
      </c>
      <c r="DI7" s="25">
        <v>34.72</v>
      </c>
      <c r="DJ7" s="25">
        <v>36.46</v>
      </c>
      <c r="DK7" s="25">
        <v>38.090000000000003</v>
      </c>
      <c r="DL7" s="25">
        <v>39.56</v>
      </c>
      <c r="DM7" s="25">
        <v>47.5</v>
      </c>
      <c r="DN7" s="25">
        <v>48.41</v>
      </c>
      <c r="DO7" s="25">
        <v>50.02</v>
      </c>
      <c r="DP7" s="25">
        <v>51.38</v>
      </c>
      <c r="DQ7" s="25">
        <v>52.3</v>
      </c>
      <c r="DR7" s="25">
        <v>52.41</v>
      </c>
      <c r="DS7" s="25">
        <v>10.3</v>
      </c>
      <c r="DT7" s="25">
        <v>11.33</v>
      </c>
      <c r="DU7" s="25">
        <v>11.3</v>
      </c>
      <c r="DV7" s="25">
        <v>10.93</v>
      </c>
      <c r="DW7" s="25">
        <v>11.19</v>
      </c>
      <c r="DX7" s="25">
        <v>17.399999999999999</v>
      </c>
      <c r="DY7" s="25">
        <v>18.64</v>
      </c>
      <c r="DZ7" s="25">
        <v>19.510000000000002</v>
      </c>
      <c r="EA7" s="25">
        <v>21.6</v>
      </c>
      <c r="EB7" s="25">
        <v>23.36</v>
      </c>
      <c r="EC7" s="25">
        <v>26.78</v>
      </c>
      <c r="ED7" s="25">
        <v>0</v>
      </c>
      <c r="EE7" s="25">
        <v>0</v>
      </c>
      <c r="EF7" s="25">
        <v>1.26</v>
      </c>
      <c r="EG7" s="25">
        <v>0.48</v>
      </c>
      <c r="EH7" s="25">
        <v>0.35</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2025-12-12T09:19:12Z</dcterms:created>
  <dcterms:modified xsi:type="dcterms:W3CDTF">2026-01-22T05:47:54Z</dcterms:modified>
  <cp:category/>
</cp:coreProperties>
</file>