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下水道\"/>
    </mc:Choice>
  </mc:AlternateContent>
  <xr:revisionPtr revIDLastSave="0" documentId="13_ncr:1_{1D4CC6F8-F98E-4206-8036-BBBF426ABA71}" xr6:coauthVersionLast="47" xr6:coauthVersionMax="47" xr10:uidLastSave="{00000000-0000-0000-0000-000000000000}"/>
  <workbookProtection workbookAlgorithmName="SHA-512" workbookHashValue="fpm0EDBRPOSFbppe+RygIRmghJ2gf9k8046tAAP1/Bjr0R2BIfU6rR4ZQSeKZV/KXzCf/n5gKThKmwWg1k2V/A==" workbookSaltValue="CSonkjTk3dvnd/wtB6dlFA==" workbookSpinCount="100000" lockStructure="1"/>
  <bookViews>
    <workbookView xWindow="-120"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H85" i="4"/>
  <c r="E85" i="4"/>
  <c r="BB10" i="4"/>
  <c r="AT10" i="4"/>
  <c r="P10" i="4"/>
  <c r="AT8" i="4"/>
  <c r="P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<sst xmlns="http://schemas.openxmlformats.org/spreadsheetml/2006/main" count="236" uniqueCount="115">
  <si>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</si>
  <si>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</si>
  <si>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</si>
  <si>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</si>
  <si>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</si>
  <si>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</si>
  <si>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</si>
  <si>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</si>
  <si>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</si>
  <si>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</si>
  <si>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</si>
  <si>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</si>
  <si>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</si>
  <si>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</si>
  <si>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</si>
  <si>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</si>
  <si>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</si>
  <si>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</si>
  <si>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</si>
  <si>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</si>
  <si>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</si>
  <si>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</si>
  <si>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</si>
  <si>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</si>
  <si>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</si>
  <si>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</si>
  <si>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</si>
  <si>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</si>
  <si>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</si>
  <si>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</si>
  <si>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</si>
  <si>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</si>
  <si>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</si>
  <si>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</si>
  <si>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</si>
  <si>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</si>
  <si>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</si>
  <si>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</si>
  <si>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</si>
  <si>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</si>
  <si>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</si>
  <si>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</si>
  <si>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</si>
  <si>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</si>
  <si>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</si>
  <si>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</si>
  <si>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</si>
  <si>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</si>
  <si>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</si>
  <si>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</si>
  <si>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</si>
  <si>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</si>
  <si>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</si>
  <si>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</si>
  <si>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</si>
  <si>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</si>
  <si>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</si>
  <si>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</si>
  <si>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</si>
  <si>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</si>
  <si>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</si>
  <si>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</si>
  <si>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</si>
  <si>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</si>
  <si>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</si>
  <si>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</si>
  <si>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</si>
  <si>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</si>
  <si>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</si>
  <si>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</si>
  <si>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</si>
  <si>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</si>
  <si>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</si>
  <si>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</si>
  <si>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</si>
  <si>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</si>
  <si>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</si>
  <si>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</si>
  <si>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</si>
  <si>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</si>
  <si>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</si>
  <si>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</si>
  <si>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</si>
  <si>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</si>
  <si>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</si>
  <si>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</si>
  <si>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</si>
  <si>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</si>
  <si>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</si>
  <si>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</si>
  <si>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</si>
  <si>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</si>
  <si>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</si>
  <si>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</si>
  <si>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</si>
  <si>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豊郷町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</si>
  <si>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</si>
  <si>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</si>
  <si>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</si>
  <si>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</si>
  <si>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</si>
  <si>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</si>
  <si>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</si>
  <si>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</si>
  <si>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</si>
  <si>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</si>
  <si>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</si>
  <si>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</si>
  <si>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</si>
  <si>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</si>
  <si>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</si>
  <si>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</si>
  <si>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営面においては、繰入基準に基づく一般会計からの繰入を行っており、経常収支比率は基準となる100％を上回ったものの、料金回収率が落ち込んでしまっている。現在は黒字経営となっているが、流動比率の減少が顕著であり、健全な経営状態が維持できているとは言い難い。
平成３年度以降に布設開始したことから耐用年数を経過した管渠はない。今後、更新等に多額の費用が発生する見込があることから、中長期的な計画に則り財源を確保していくために、使用料の値上げを令和８年度から実施する。今後も段階的な値上げを視野に入れ、キャッシュの確保に努める必要がある。　　　</t>
    <rPh sb="0" eb="2">
      <t>ケイエイ</t>
    </rPh>
    <rPh sb="2" eb="3">
      <t>メン</t>
    </rPh>
    <rPh sb="27" eb="28">
      <t>オコナ</t>
    </rPh>
    <rPh sb="51" eb="52">
      <t>マワ</t>
    </rPh>
    <rPh sb="58" eb="63">
      <t>リョウキンカイシュウリツ</t>
    </rPh>
    <rPh sb="64" eb="65">
      <t>オ</t>
    </rPh>
    <rPh sb="66" eb="67">
      <t>コ</t>
    </rPh>
    <rPh sb="76" eb="78">
      <t>ゲンザイ</t>
    </rPh>
    <rPh sb="79" eb="81">
      <t>クロジ</t>
    </rPh>
    <rPh sb="81" eb="83">
      <t>ケイエイ</t>
    </rPh>
    <rPh sb="96" eb="98">
      <t>ゲンショウ</t>
    </rPh>
    <rPh sb="99" eb="101">
      <t>ケンチョ</t>
    </rPh>
    <rPh sb="105" eb="107">
      <t>ケンゼン</t>
    </rPh>
    <rPh sb="108" eb="112">
      <t>ケイエイジョウタイ</t>
    </rPh>
    <rPh sb="113" eb="115">
      <t>イジ</t>
    </rPh>
    <rPh sb="122" eb="123">
      <t>イ</t>
    </rPh>
    <rPh sb="124" eb="125">
      <t>ガタ</t>
    </rPh>
    <rPh sb="128" eb="130">
      <t>ヘイセイ</t>
    </rPh>
    <rPh sb="131" eb="132">
      <t>ネン</t>
    </rPh>
    <rPh sb="132" eb="133">
      <t>ド</t>
    </rPh>
    <rPh sb="133" eb="135">
      <t>イコウ</t>
    </rPh>
    <rPh sb="136" eb="138">
      <t>フセツ</t>
    </rPh>
    <rPh sb="138" eb="140">
      <t>カイシ</t>
    </rPh>
    <rPh sb="146" eb="148">
      <t>タイヨウ</t>
    </rPh>
    <rPh sb="148" eb="150">
      <t>ネンスウ</t>
    </rPh>
    <rPh sb="151" eb="153">
      <t>ケイカ</t>
    </rPh>
    <rPh sb="155" eb="157">
      <t>カンキョ</t>
    </rPh>
    <rPh sb="161" eb="163">
      <t>コンゴ</t>
    </rPh>
    <rPh sb="164" eb="166">
      <t>コウシン</t>
    </rPh>
    <rPh sb="166" eb="167">
      <t>トウ</t>
    </rPh>
    <rPh sb="168" eb="170">
      <t>タガク</t>
    </rPh>
    <rPh sb="171" eb="173">
      <t>ヒヨウ</t>
    </rPh>
    <rPh sb="174" eb="176">
      <t>ハッセイ</t>
    </rPh>
    <rPh sb="178" eb="180">
      <t>ミコ</t>
    </rPh>
    <rPh sb="188" eb="192">
      <t>チュウチョウキテキ</t>
    </rPh>
    <rPh sb="193" eb="195">
      <t>ケイカク</t>
    </rPh>
    <rPh sb="196" eb="197">
      <t>ノット</t>
    </rPh>
    <rPh sb="198" eb="200">
      <t>ザイゲン</t>
    </rPh>
    <rPh sb="201" eb="203">
      <t>カクホ</t>
    </rPh>
    <rPh sb="211" eb="214">
      <t>シヨウリョウ</t>
    </rPh>
    <rPh sb="215" eb="217">
      <t>ネア</t>
    </rPh>
    <rPh sb="219" eb="221">
      <t>レイワ</t>
    </rPh>
    <rPh sb="222" eb="224">
      <t>ネンド</t>
    </rPh>
    <rPh sb="226" eb="228">
      <t>ジッシ</t>
    </rPh>
    <rPh sb="231" eb="233">
      <t>コンゴ</t>
    </rPh>
    <rPh sb="234" eb="237">
      <t>ダンカイテキ</t>
    </rPh>
    <rPh sb="238" eb="240">
      <t>ネア</t>
    </rPh>
    <rPh sb="242" eb="244">
      <t>シヤ</t>
    </rPh>
    <rPh sb="245" eb="246">
      <t>イ</t>
    </rPh>
    <rPh sb="254" eb="256">
      <t>カクホ</t>
    </rPh>
    <rPh sb="257" eb="258">
      <t>ツト</t>
    </rPh>
    <rPh sb="260" eb="262">
      <t>ヒツヨウ</t>
    </rPh>
    <phoneticPr fontId="4"/>
  </si>
  <si>
    <t>有形固定資産減価償却率は全国平均を12.15ポイント下回り、類似団体平均値は8.79ポイント下回った。減価償却が進んでいるため、前年度と比較して6.18ポイント増加している。　　　　　　　　　　　　　　　　耐用年数を経過している管渠がないため管渠老朽化率は0.00%となっている。　　　　
管渠改善率は資金計画等の観点から後年度に実施することとしたため0.00%となった。</t>
    <rPh sb="0" eb="2">
      <t>ユウケイ</t>
    </rPh>
    <rPh sb="2" eb="4">
      <t>コテイ</t>
    </rPh>
    <rPh sb="4" eb="6">
      <t>シサン</t>
    </rPh>
    <rPh sb="6" eb="8">
      <t>ゲンカ</t>
    </rPh>
    <rPh sb="8" eb="10">
      <t>ショウキャク</t>
    </rPh>
    <rPh sb="10" eb="11">
      <t>リツ</t>
    </rPh>
    <rPh sb="51" eb="55">
      <t>ゲンカショウキャク</t>
    </rPh>
    <rPh sb="56" eb="57">
      <t>スス</t>
    </rPh>
    <rPh sb="64" eb="67">
      <t>ゼンネンド</t>
    </rPh>
    <rPh sb="68" eb="70">
      <t>ヒカク</t>
    </rPh>
    <rPh sb="80" eb="82">
      <t>ゾウカ</t>
    </rPh>
    <rPh sb="103" eb="105">
      <t>タイヨウ</t>
    </rPh>
    <rPh sb="105" eb="107">
      <t>ネンスウ</t>
    </rPh>
    <rPh sb="108" eb="110">
      <t>ケイカ</t>
    </rPh>
    <rPh sb="114" eb="116">
      <t>カンキョ</t>
    </rPh>
    <rPh sb="121" eb="123">
      <t>カンキョ</t>
    </rPh>
    <rPh sb="123" eb="126">
      <t>ロウキュウカ</t>
    </rPh>
    <rPh sb="126" eb="127">
      <t>リツ</t>
    </rPh>
    <rPh sb="145" eb="147">
      <t>カンキョ</t>
    </rPh>
    <rPh sb="147" eb="149">
      <t>カイゼン</t>
    </rPh>
    <rPh sb="149" eb="150">
      <t>リツ</t>
    </rPh>
    <rPh sb="151" eb="155">
      <t>シキンケイカク</t>
    </rPh>
    <rPh sb="155" eb="156">
      <t>トウ</t>
    </rPh>
    <rPh sb="157" eb="159">
      <t>カンテン</t>
    </rPh>
    <rPh sb="161" eb="163">
      <t>コウネン</t>
    </rPh>
    <rPh sb="163" eb="164">
      <t>ド</t>
    </rPh>
    <rPh sb="165" eb="167">
      <t>ジッシ</t>
    </rPh>
    <phoneticPr fontId="4"/>
  </si>
  <si>
    <r>
      <rPr>
        <sz val="11"/>
        <rFont val="ＭＳ ゴシック"/>
        <family val="3"/>
        <charset val="128"/>
      </rPr>
      <t>経常収支比率は、全国平均を2.65ポイント下回り、類似団体平均値は3.96ポイント下回った。経常費用が増加したため前年度からは0.87ポイント減少した。</t>
    </r>
    <r>
      <rPr>
        <sz val="11"/>
        <color theme="1"/>
        <rFont val="ＭＳ ゴシック"/>
        <family val="3"/>
        <charset val="128"/>
      </rPr>
      <t xml:space="preserve">           　　　     　　　　　      　　　　　累積欠損金比率は、欠損金が生じていないため、引き続き0.00％で推移している。　　　　　　　　　　　　　　　</t>
    </r>
    <r>
      <rPr>
        <sz val="11"/>
        <rFont val="ＭＳ ゴシック"/>
        <family val="3"/>
        <charset val="128"/>
      </rPr>
      <t>流動比率は、全国平均を6.56ポイント下回り、類似団体平均値は8.94ポイント下回った。現金の減少による流動資産の減少により22.42ポイント減少した。</t>
    </r>
    <r>
      <rPr>
        <sz val="11"/>
        <color theme="1"/>
        <rFont val="ＭＳ ゴシック"/>
        <family val="3"/>
        <charset val="128"/>
      </rPr>
      <t xml:space="preserve">           　　　　　　　　　　　　　　　　　　　企業債残高対事業規模比率は、償還が進んだことにより80.11ポイント減少している。流動比率が毎年減少していることから新規借入を慎重に行っている。　　　　　　　　　　　　　　　　　　　　　　　　　　　　　</t>
    </r>
    <r>
      <rPr>
        <sz val="11"/>
        <rFont val="ＭＳ ゴシック"/>
        <family val="3"/>
        <charset val="128"/>
      </rPr>
      <t>経費回収率は、全国平均を10.69ポイント上回り、</t>
    </r>
    <r>
      <rPr>
        <sz val="11"/>
        <color theme="1"/>
        <rFont val="ＭＳ ゴシック"/>
        <family val="3"/>
        <charset val="128"/>
      </rPr>
      <t>類似団体平均値は16.98ポイント上回ったが、汚水処理費の増加により、前年度と比較して58.42ポイント減少した。　　　　　　　　　　　　　　　　　　　　　　　汚水処理原価は全国平均や類似団体平均値と比較して大幅に比率が低くなっているものの、経常費用の増加により、73.71ポイント増加した。　　　　　　　　　　　　　　　　　　　施設利用率は、流域下水道にて処理を行っているため処理場を有しておらず、該当数値がない。　　　　　　　　　　　　　　　　　　　　</t>
    </r>
    <r>
      <rPr>
        <sz val="11"/>
        <rFont val="ＭＳ ゴシック"/>
        <family val="3"/>
        <charset val="128"/>
      </rPr>
      <t>水洗化率は、全国平均を8.47ポイント上回り、</t>
    </r>
    <r>
      <rPr>
        <sz val="11"/>
        <color theme="1"/>
        <rFont val="ＭＳ ゴシック"/>
        <family val="3"/>
        <charset val="128"/>
      </rPr>
      <t>類似団体平均値は10.57ポイント上回った。水洗化人口が微増し、区域内人口が微減となったため0.26ポイント増加した。</t>
    </r>
    <rPh sb="0" eb="6">
      <t>ケイジョウシュウシヒリツ</t>
    </rPh>
    <rPh sb="41" eb="42">
      <t>シタ</t>
    </rPh>
    <rPh sb="51" eb="53">
      <t>ゾウカ</t>
    </rPh>
    <rPh sb="57" eb="60">
      <t>ゼンネンド</t>
    </rPh>
    <rPh sb="71" eb="73">
      <t>ゲンショウ</t>
    </rPh>
    <rPh sb="113" eb="120">
      <t>ルイジダンタイヘイキンチヒリツ</t>
    </rPh>
    <rPh sb="153" eb="155">
      <t>ショウカン</t>
    </rPh>
    <rPh sb="156" eb="157">
      <t>スス</t>
    </rPh>
    <rPh sb="162" eb="166">
      <t>キュウスイシュウエキ</t>
    </rPh>
    <rPh sb="167" eb="169">
      <t>ゲンショウ</t>
    </rPh>
    <rPh sb="204" eb="205">
      <t>シタ</t>
    </rPh>
    <rPh sb="277" eb="281">
      <t>ジギョウキボ</t>
    </rPh>
    <rPh sb="393" eb="394">
      <t>ウエ</t>
    </rPh>
    <rPh sb="414" eb="415">
      <t>ウエ</t>
    </rPh>
    <rPh sb="420" eb="425">
      <t>オスイショリヒ</t>
    </rPh>
    <rPh sb="426" eb="428">
      <t>ゾウカ</t>
    </rPh>
    <rPh sb="432" eb="435">
      <t>ゼンネンド</t>
    </rPh>
    <rPh sb="436" eb="438">
      <t>ヒカク</t>
    </rPh>
    <rPh sb="449" eb="451">
      <t>ゲンショウ</t>
    </rPh>
    <rPh sb="560" eb="564">
      <t>ケイジョウヒヨウ</t>
    </rPh>
    <rPh sb="565" eb="567">
      <t>ゾウカ</t>
    </rPh>
    <rPh sb="580" eb="582">
      <t>ゾウカ</t>
    </rPh>
    <rPh sb="598" eb="600">
      <t>ウワマワ</t>
    </rPh>
    <rPh sb="600" eb="604">
      <t>オスイショリ</t>
    </rPh>
    <rPh sb="611" eb="612">
      <t>エン</t>
    </rPh>
    <rPh sb="612" eb="614">
      <t>ゲンショウ</t>
    </rPh>
    <rPh sb="627" eb="629">
      <t>ゾウカ</t>
    </rPh>
    <rPh sb="644" eb="645">
      <t>ウエ</t>
    </rPh>
    <rPh sb="665" eb="666">
      <t>ウエ</t>
    </rPh>
    <rPh sb="670" eb="671">
      <t>ミズ</t>
    </rPh>
    <rPh sb="689" eb="694">
      <t>リュウイキゲスイドウ</t>
    </rPh>
    <rPh sb="699" eb="700">
      <t>オコナショリジョウユウガイトウスウチスイセンカ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</si>
</sst>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0.03</c:v>
                </c:pt>
                <c:pt idx="1">
                  <c:v>0</c:v>
                </c:pt>
                <c:pt idx="2">
                  <c:v>0</c:v>
                </c:pt>
                <c:pt idx="3">
                  <c:v>0</c:v>
                </c:pt>
                <c:pt idx="4">
                  <c:v>0</c:v>
                </c:pt>
              </c:numCache>
            </c:numRef>
          </c:val>
          <c:extLst>
            <c:ext xmlns:c16="http://schemas.microsoft.com/office/drawing/2014/chart" uri="{C3380CC4-5D6E-409C-BE32-E72D297353CC}">
              <c16:uniqueId val="{00000000-3AF1-4BB1-A321-502FB6A5EB2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3AF1-4BB1-A321-502FB6A5EB2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B2-470F-8EC9-229F4C07D94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FBB2-470F-8EC9-229F4C07D94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91.03</c:v>
                </c:pt>
                <c:pt idx="1">
                  <c:v>93.23</c:v>
                </c:pt>
                <c:pt idx="2">
                  <c:v>93.64</c:v>
                </c:pt>
                <c:pt idx="3">
                  <c:v>94.52</c:v>
                </c:pt>
                <c:pt idx="4">
                  <c:v>94.78</c:v>
                </c:pt>
              </c:numCache>
            </c:numRef>
          </c:val>
          <c:extLst>
            <c:ext xmlns:c16="http://schemas.microsoft.com/office/drawing/2014/chart" uri="{C3380CC4-5D6E-409C-BE32-E72D297353CC}">
              <c16:uniqueId val="{00000000-28A5-4332-9ED1-C921ABC1E6F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28A5-4332-9ED1-C921ABC1E6F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103.36</c:v>
                </c:pt>
                <c:pt idx="1">
                  <c:v>106.65</c:v>
                </c:pt>
                <c:pt idx="2">
                  <c:v>107.58</c:v>
                </c:pt>
                <c:pt idx="3">
                  <c:v>103.29</c:v>
                </c:pt>
                <c:pt idx="4">
                  <c:v>102.42</c:v>
                </c:pt>
              </c:numCache>
            </c:numRef>
          </c:val>
          <c:extLst>
            <c:ext xmlns:c16="http://schemas.microsoft.com/office/drawing/2014/chart" uri="{C3380CC4-5D6E-409C-BE32-E72D297353CC}">
              <c16:uniqueId val="{00000000-E589-4556-84F4-526936FD998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E589-4556-84F4-526936FD998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3.45</c:v>
                </c:pt>
                <c:pt idx="1">
                  <c:v>6.1</c:v>
                </c:pt>
                <c:pt idx="2">
                  <c:v>9.2799999999999994</c:v>
                </c:pt>
                <c:pt idx="3">
                  <c:v>12.49</c:v>
                </c:pt>
                <c:pt idx="4">
                  <c:v>18.670000000000002</c:v>
                </c:pt>
              </c:numCache>
            </c:numRef>
          </c:val>
          <c:extLst>
            <c:ext xmlns:c16="http://schemas.microsoft.com/office/drawing/2014/chart" uri="{C3380CC4-5D6E-409C-BE32-E72D297353CC}">
              <c16:uniqueId val="{00000000-30BC-499B-91E4-ECA7B7A31D7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30BC-499B-91E4-ECA7B7A31D7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B4-48CA-A914-C90686D8650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8EB4-48CA-A914-C90686D8650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31-489D-B53F-5444AB1C1AE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1E31-489D-B53F-5444AB1C1AE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104.5</c:v>
                </c:pt>
                <c:pt idx="1">
                  <c:v>88.88</c:v>
                </c:pt>
                <c:pt idx="2">
                  <c:v>78.72</c:v>
                </c:pt>
                <c:pt idx="3">
                  <c:v>66.760000000000005</c:v>
                </c:pt>
                <c:pt idx="4">
                  <c:v>44.34</c:v>
                </c:pt>
              </c:numCache>
            </c:numRef>
          </c:val>
          <c:extLst>
            <c:ext xmlns:c16="http://schemas.microsoft.com/office/drawing/2014/chart" uri="{C3380CC4-5D6E-409C-BE32-E72D297353CC}">
              <c16:uniqueId val="{00000000-7F0E-41C1-AA36-C15C6A69E0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7F0E-41C1-AA36-C15C6A69E0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755.84</c:v>
                </c:pt>
                <c:pt idx="1">
                  <c:v>692.01</c:v>
                </c:pt>
                <c:pt idx="2">
                  <c:v>631.14</c:v>
                </c:pt>
                <c:pt idx="3">
                  <c:v>605.12</c:v>
                </c:pt>
                <c:pt idx="4">
                  <c:v>525.01</c:v>
                </c:pt>
              </c:numCache>
            </c:numRef>
          </c:val>
          <c:extLst>
            <c:ext xmlns:c16="http://schemas.microsoft.com/office/drawing/2014/chart" uri="{C3380CC4-5D6E-409C-BE32-E72D297353CC}">
              <c16:uniqueId val="{00000000-C907-4946-972B-F6F165DB432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C907-4946-972B-F6F165DB432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94.39</c:v>
                </c:pt>
                <c:pt idx="1">
                  <c:v>110.92</c:v>
                </c:pt>
                <c:pt idx="2">
                  <c:v>141.22999999999999</c:v>
                </c:pt>
                <c:pt idx="3">
                  <c:v>142.03</c:v>
                </c:pt>
                <c:pt idx="4">
                  <c:v>83.61</c:v>
                </c:pt>
              </c:numCache>
            </c:numRef>
          </c:val>
          <c:extLst>
            <c:ext xmlns:c16="http://schemas.microsoft.com/office/drawing/2014/chart" uri="{C3380CC4-5D6E-409C-BE32-E72D297353CC}">
              <c16:uniqueId val="{00000000-8B33-4761-8A53-CE0BFF36A0F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8B33-4761-8A53-CE0BFF36A0F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153.03</c:v>
                </c:pt>
                <c:pt idx="1">
                  <c:v>130.63</c:v>
                </c:pt>
                <c:pt idx="2">
                  <c:v>103.09</c:v>
                </c:pt>
                <c:pt idx="3">
                  <c:v>101.27</c:v>
                </c:pt>
                <c:pt idx="4">
                  <c:v>174.98</c:v>
                </c:pt>
              </c:numCache>
            </c:numRef>
          </c:val>
          <c:extLst>
            <c:ext xmlns:c16="http://schemas.microsoft.com/office/drawing/2014/chart" uri="{C3380CC4-5D6E-409C-BE32-E72D297353CC}">
              <c16:uniqueId val="{00000000-8AAC-4DD7-AF5D-E0908316649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8AAC-4DD7-AF5D-E0908316649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7" zoomScale="85" zoomScaleNormal="85"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滋賀県　豊郷町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7117</v>
      </c>
      <c r="AM8" s="41"/>
      <c r="AN8" s="41"/>
      <c r="AO8" s="41"/>
      <c r="AP8" s="41"/>
      <c r="AQ8" s="41"/>
      <c r="AR8" s="41"/>
      <c r="AS8" s="41"/>
      <c r="AT8" s="34">
        <f>データ!T6</f>
        <v>7.8</v>
      </c>
      <c r="AU8" s="34"/>
      <c r="AV8" s="34"/>
      <c r="AW8" s="34"/>
      <c r="AX8" s="34"/>
      <c r="AY8" s="34"/>
      <c r="AZ8" s="34"/>
      <c r="BA8" s="34"/>
      <c r="BB8" s="34">
        <f>データ!U6</f>
        <v>912.44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76.17</v>
      </c>
      <c r="J10" s="34"/>
      <c r="K10" s="34"/>
      <c r="L10" s="34"/>
      <c r="M10" s="34"/>
      <c r="N10" s="34"/>
      <c r="O10" s="34"/>
      <c r="P10" s="34">
        <f>データ!P6</f>
        <v>99.99</v>
      </c>
      <c r="Q10" s="34"/>
      <c r="R10" s="34"/>
      <c r="S10" s="34"/>
      <c r="T10" s="34"/>
      <c r="U10" s="34"/>
      <c r="V10" s="34"/>
      <c r="W10" s="34">
        <f>データ!Q6</f>
        <v>83.7</v>
      </c>
      <c r="X10" s="34"/>
      <c r="Y10" s="34"/>
      <c r="Z10" s="34"/>
      <c r="AA10" s="34"/>
      <c r="AB10" s="34"/>
      <c r="AC10" s="34"/>
      <c r="AD10" s="41">
        <f>データ!R6</f>
        <v>2750</v>
      </c>
      <c r="AE10" s="41"/>
      <c r="AF10" s="41"/>
      <c r="AG10" s="41"/>
      <c r="AH10" s="41"/>
      <c r="AI10" s="41"/>
      <c r="AJ10" s="41"/>
      <c r="AK10" s="2"/>
      <c r="AL10" s="41">
        <f>データ!V6</f>
        <v>7056</v>
      </c>
      <c r="AM10" s="41"/>
      <c r="AN10" s="41"/>
      <c r="AO10" s="41"/>
      <c r="AP10" s="41"/>
      <c r="AQ10" s="41"/>
      <c r="AR10" s="41"/>
      <c r="AS10" s="41"/>
      <c r="AT10" s="34">
        <f>データ!W6</f>
        <v>3.73</v>
      </c>
      <c r="AU10" s="34"/>
      <c r="AV10" s="34"/>
      <c r="AW10" s="34"/>
      <c r="AX10" s="34"/>
      <c r="AY10" s="34"/>
      <c r="AZ10" s="34"/>
      <c r="BA10" s="34"/>
      <c r="BB10" s="34">
        <f>データ!X6</f>
        <v>1891.69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7"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7" t="s">
        <v>112</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4Z8EcY6w4sAPzXV7vzgzkMl1KupTSjBXGLKxPrFQS/yoqm9YpAa7xCV36PP1BIcfV5KGLqwEwFMrHactNPYpvA==" saltValue="xusJWuYTZJ6n6Fw2YAK77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254410</v>
      </c>
      <c r="D6" s="19">
        <f t="shared" si="3"/>
        <v>46</v>
      </c>
      <c r="E6" s="19">
        <f t="shared" si="3"/>
        <v>17</v>
      </c>
      <c r="F6" s="19">
        <f t="shared" si="3"/>
        <v>4</v>
      </c>
      <c r="G6" s="19">
        <f t="shared" si="3"/>
        <v>0</v>
      </c>
      <c r="H6" s="19" t="str">
        <f t="shared" si="3"/>
        <v>滋賀県　豊郷町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76.17</v>
      </c>
      <c r="P6" s="20">
        <f t="shared" si="3"/>
        <v>99.99</v>
      </c>
      <c r="Q6" s="20">
        <f t="shared" si="3"/>
        <v>83.7</v>
      </c>
      <c r="R6" s="20">
        <f t="shared" si="3"/>
        <v>2750</v>
      </c>
      <c r="S6" s="20">
        <f t="shared" si="3"/>
        <v>7117</v>
      </c>
      <c r="T6" s="20">
        <f t="shared" si="3"/>
        <v>7.8</v>
      </c>
      <c r="U6" s="20">
        <f t="shared" si="3"/>
        <v>912.44</v>
      </c>
      <c r="V6" s="20">
        <f t="shared" si="3"/>
        <v>7056</v>
      </c>
      <c r="W6" s="20">
        <f t="shared" si="3"/>
        <v>3.73</v>
      </c>
      <c r="X6" s="20">
        <f t="shared" si="3"/>
        <v>1891.69</v>
      </c>
      <c r="Y6" s="21">
        <f>IF(Y7="",NA(),Y7)</f>
        <v>103.36</v>
      </c>
      <c r="Z6" s="21">
        <f t="shared" ref="Z6:AH6" si="4">IF(Z7="",NA(),Z7)</f>
        <v>106.65</v>
      </c>
      <c r="AA6" s="21">
        <f t="shared" si="4"/>
        <v>107.58</v>
      </c>
      <c r="AB6" s="21">
        <f t="shared" si="4"/>
        <v>103.29</v>
      </c>
      <c r="AC6" s="21">
        <f t="shared" si="4"/>
        <v>102.42</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104.5</v>
      </c>
      <c r="AV6" s="21">
        <f t="shared" ref="AV6:BD6" si="6">IF(AV7="",NA(),AV7)</f>
        <v>88.88</v>
      </c>
      <c r="AW6" s="21">
        <f t="shared" si="6"/>
        <v>78.72</v>
      </c>
      <c r="AX6" s="21">
        <f t="shared" si="6"/>
        <v>66.760000000000005</v>
      </c>
      <c r="AY6" s="21">
        <f t="shared" si="6"/>
        <v>44.34</v>
      </c>
      <c r="AZ6" s="21">
        <f t="shared" si="6"/>
        <v>44.24</v>
      </c>
      <c r="BA6" s="21">
        <f t="shared" si="6"/>
        <v>43.07</v>
      </c>
      <c r="BB6" s="21">
        <f t="shared" si="6"/>
        <v>45.42</v>
      </c>
      <c r="BC6" s="21">
        <f t="shared" si="6"/>
        <v>50.63</v>
      </c>
      <c r="BD6" s="21">
        <f t="shared" si="6"/>
        <v>53.28</v>
      </c>
      <c r="BE6" s="20" t="str">
        <f>IF(BE7="","",IF(BE7="-","【-】","【"&amp;SUBSTITUTE(TEXT(BE7,"#,##0.00"),"-","△")&amp;"】"))</f>
        <v>【50.90】</v>
      </c>
      <c r="BF6" s="21">
        <f>IF(BF7="",NA(),BF7)</f>
        <v>755.84</v>
      </c>
      <c r="BG6" s="21">
        <f t="shared" ref="BG6:BO6" si="7">IF(BG7="",NA(),BG7)</f>
        <v>692.01</v>
      </c>
      <c r="BH6" s="21">
        <f t="shared" si="7"/>
        <v>631.14</v>
      </c>
      <c r="BI6" s="21">
        <f t="shared" si="7"/>
        <v>605.12</v>
      </c>
      <c r="BJ6" s="21">
        <f t="shared" si="7"/>
        <v>525.01</v>
      </c>
      <c r="BK6" s="21">
        <f t="shared" si="7"/>
        <v>1258.43</v>
      </c>
      <c r="BL6" s="21">
        <f t="shared" si="7"/>
        <v>1163.75</v>
      </c>
      <c r="BM6" s="21">
        <f t="shared" si="7"/>
        <v>1195.47</v>
      </c>
      <c r="BN6" s="21">
        <f t="shared" si="7"/>
        <v>1168.69</v>
      </c>
      <c r="BO6" s="21">
        <f t="shared" si="7"/>
        <v>1142.44</v>
      </c>
      <c r="BP6" s="20" t="str">
        <f>IF(BP7="","",IF(BP7="-","【-】","【"&amp;SUBSTITUTE(TEXT(BP7,"#,##0.00"),"-","△")&amp;"】"))</f>
        <v>【1,099.15】</v>
      </c>
      <c r="BQ6" s="21">
        <f>IF(BQ7="",NA(),BQ7)</f>
        <v>94.39</v>
      </c>
      <c r="BR6" s="21">
        <f t="shared" ref="BR6:BZ6" si="8">IF(BR7="",NA(),BR7)</f>
        <v>110.92</v>
      </c>
      <c r="BS6" s="21">
        <f t="shared" si="8"/>
        <v>141.22999999999999</v>
      </c>
      <c r="BT6" s="21">
        <f t="shared" si="8"/>
        <v>142.03</v>
      </c>
      <c r="BU6" s="21">
        <f t="shared" si="8"/>
        <v>83.61</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153.03</v>
      </c>
      <c r="CC6" s="21">
        <f t="shared" ref="CC6:CK6" si="9">IF(CC7="",NA(),CC7)</f>
        <v>130.63</v>
      </c>
      <c r="CD6" s="21">
        <f t="shared" si="9"/>
        <v>103.09</v>
      </c>
      <c r="CE6" s="21">
        <f t="shared" si="9"/>
        <v>101.27</v>
      </c>
      <c r="CF6" s="21">
        <f t="shared" si="9"/>
        <v>174.98</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91.03</v>
      </c>
      <c r="CY6" s="21">
        <f t="shared" ref="CY6:DG6" si="11">IF(CY7="",NA(),CY7)</f>
        <v>93.23</v>
      </c>
      <c r="CZ6" s="21">
        <f t="shared" si="11"/>
        <v>93.64</v>
      </c>
      <c r="DA6" s="21">
        <f t="shared" si="11"/>
        <v>94.52</v>
      </c>
      <c r="DB6" s="21">
        <f t="shared" si="11"/>
        <v>94.78</v>
      </c>
      <c r="DC6" s="21">
        <f t="shared" si="11"/>
        <v>84.19</v>
      </c>
      <c r="DD6" s="21">
        <f t="shared" si="11"/>
        <v>84.34</v>
      </c>
      <c r="DE6" s="21">
        <f t="shared" si="11"/>
        <v>84.34</v>
      </c>
      <c r="DF6" s="21">
        <f t="shared" si="11"/>
        <v>84.73</v>
      </c>
      <c r="DG6" s="21">
        <f t="shared" si="11"/>
        <v>84.21</v>
      </c>
      <c r="DH6" s="20" t="str">
        <f>IF(DH7="","",IF(DH7="-","【-】","【"&amp;SUBSTITUTE(TEXT(DH7,"#,##0.00"),"-","△")&amp;"】"))</f>
        <v>【86.31】</v>
      </c>
      <c r="DI6" s="21">
        <f>IF(DI7="",NA(),DI7)</f>
        <v>3.45</v>
      </c>
      <c r="DJ6" s="21">
        <f t="shared" ref="DJ6:DR6" si="12">IF(DJ7="",NA(),DJ7)</f>
        <v>6.1</v>
      </c>
      <c r="DK6" s="21">
        <f t="shared" si="12"/>
        <v>9.2799999999999994</v>
      </c>
      <c r="DL6" s="21">
        <f t="shared" si="12"/>
        <v>12.49</v>
      </c>
      <c r="DM6" s="21">
        <f t="shared" si="12"/>
        <v>18.670000000000002</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1">
        <f>IF(EE7="",NA(),EE7)</f>
        <v>0.03</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254410</v>
      </c>
      <c r="D7" s="23">
        <v>46</v>
      </c>
      <c r="E7" s="23">
        <v>17</v>
      </c>
      <c r="F7" s="23">
        <v>4</v>
      </c>
      <c r="G7" s="23">
        <v>0</v>
      </c>
      <c r="H7" s="23" t="s">
        <v>95</v>
      </c>
      <c r="I7" s="23" t="s">
        <v>96</v>
      </c>
      <c r="J7" s="23" t="s">
        <v>97</v>
      </c>
      <c r="K7" s="23" t="s">
        <v>98</v>
      </c>
      <c r="L7" s="23" t="s">
        <v>99</v>
      </c>
      <c r="M7" s="23" t="s">
        <v>100</v>
      </c>
      <c r="N7" s="24" t="s">
        <v>101</v>
      </c>
      <c r="O7" s="24">
        <v>76.17</v>
      </c>
      <c r="P7" s="24">
        <v>99.99</v>
      </c>
      <c r="Q7" s="24">
        <v>83.7</v>
      </c>
      <c r="R7" s="24">
        <v>2750</v>
      </c>
      <c r="S7" s="24">
        <v>7117</v>
      </c>
      <c r="T7" s="24">
        <v>7.8</v>
      </c>
      <c r="U7" s="24">
        <v>912.44</v>
      </c>
      <c r="V7" s="24">
        <v>7056</v>
      </c>
      <c r="W7" s="24">
        <v>3.73</v>
      </c>
      <c r="X7" s="24">
        <v>1891.69</v>
      </c>
      <c r="Y7" s="24">
        <v>103.36</v>
      </c>
      <c r="Z7" s="24">
        <v>106.65</v>
      </c>
      <c r="AA7" s="24">
        <v>107.58</v>
      </c>
      <c r="AB7" s="24">
        <v>103.29</v>
      </c>
      <c r="AC7" s="24">
        <v>102.42</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104.5</v>
      </c>
      <c r="AV7" s="24">
        <v>88.88</v>
      </c>
      <c r="AW7" s="24">
        <v>78.72</v>
      </c>
      <c r="AX7" s="24">
        <v>66.760000000000005</v>
      </c>
      <c r="AY7" s="24">
        <v>44.34</v>
      </c>
      <c r="AZ7" s="24">
        <v>44.24</v>
      </c>
      <c r="BA7" s="24">
        <v>43.07</v>
      </c>
      <c r="BB7" s="24">
        <v>45.42</v>
      </c>
      <c r="BC7" s="24">
        <v>50.63</v>
      </c>
      <c r="BD7" s="24">
        <v>53.28</v>
      </c>
      <c r="BE7" s="24">
        <v>50.9</v>
      </c>
      <c r="BF7" s="24">
        <v>755.84</v>
      </c>
      <c r="BG7" s="24">
        <v>692.01</v>
      </c>
      <c r="BH7" s="24">
        <v>631.14</v>
      </c>
      <c r="BI7" s="24">
        <v>605.12</v>
      </c>
      <c r="BJ7" s="24">
        <v>525.01</v>
      </c>
      <c r="BK7" s="24">
        <v>1258.43</v>
      </c>
      <c r="BL7" s="24">
        <v>1163.75</v>
      </c>
      <c r="BM7" s="24">
        <v>1195.47</v>
      </c>
      <c r="BN7" s="24">
        <v>1168.69</v>
      </c>
      <c r="BO7" s="24">
        <v>1142.44</v>
      </c>
      <c r="BP7" s="24">
        <v>1099.1500000000001</v>
      </c>
      <c r="BQ7" s="24">
        <v>94.39</v>
      </c>
      <c r="BR7" s="24">
        <v>110.92</v>
      </c>
      <c r="BS7" s="24">
        <v>141.22999999999999</v>
      </c>
      <c r="BT7" s="24">
        <v>142.03</v>
      </c>
      <c r="BU7" s="24">
        <v>83.61</v>
      </c>
      <c r="BV7" s="24">
        <v>73.36</v>
      </c>
      <c r="BW7" s="24">
        <v>72.599999999999994</v>
      </c>
      <c r="BX7" s="24">
        <v>69.430000000000007</v>
      </c>
      <c r="BY7" s="24">
        <v>70.709999999999994</v>
      </c>
      <c r="BZ7" s="24">
        <v>66.63</v>
      </c>
      <c r="CA7" s="24">
        <v>72.92</v>
      </c>
      <c r="CB7" s="24">
        <v>153.03</v>
      </c>
      <c r="CC7" s="24">
        <v>130.63</v>
      </c>
      <c r="CD7" s="24">
        <v>103.09</v>
      </c>
      <c r="CE7" s="24">
        <v>101.27</v>
      </c>
      <c r="CF7" s="24">
        <v>174.98</v>
      </c>
      <c r="CG7" s="24">
        <v>224.88</v>
      </c>
      <c r="CH7" s="24">
        <v>228.64</v>
      </c>
      <c r="CI7" s="24">
        <v>239.46</v>
      </c>
      <c r="CJ7" s="24">
        <v>233.15</v>
      </c>
      <c r="CK7" s="24">
        <v>252.17</v>
      </c>
      <c r="CL7" s="24">
        <v>225.78</v>
      </c>
      <c r="CM7" s="24" t="s">
        <v>101</v>
      </c>
      <c r="CN7" s="24" t="s">
        <v>101</v>
      </c>
      <c r="CO7" s="24" t="s">
        <v>101</v>
      </c>
      <c r="CP7" s="24" t="s">
        <v>101</v>
      </c>
      <c r="CQ7" s="24" t="s">
        <v>101</v>
      </c>
      <c r="CR7" s="24">
        <v>42.4</v>
      </c>
      <c r="CS7" s="24">
        <v>42.28</v>
      </c>
      <c r="CT7" s="24">
        <v>41.06</v>
      </c>
      <c r="CU7" s="24">
        <v>42.09</v>
      </c>
      <c r="CV7" s="24">
        <v>42.15</v>
      </c>
      <c r="CW7" s="24">
        <v>43.17</v>
      </c>
      <c r="CX7" s="24">
        <v>91.03</v>
      </c>
      <c r="CY7" s="24">
        <v>93.23</v>
      </c>
      <c r="CZ7" s="24">
        <v>93.64</v>
      </c>
      <c r="DA7" s="24">
        <v>94.52</v>
      </c>
      <c r="DB7" s="24">
        <v>94.78</v>
      </c>
      <c r="DC7" s="24">
        <v>84.19</v>
      </c>
      <c r="DD7" s="24">
        <v>84.34</v>
      </c>
      <c r="DE7" s="24">
        <v>84.34</v>
      </c>
      <c r="DF7" s="24">
        <v>84.73</v>
      </c>
      <c r="DG7" s="24">
        <v>84.21</v>
      </c>
      <c r="DH7" s="24">
        <v>86.31</v>
      </c>
      <c r="DI7" s="24">
        <v>3.45</v>
      </c>
      <c r="DJ7" s="24">
        <v>6.1</v>
      </c>
      <c r="DK7" s="24">
        <v>9.2799999999999994</v>
      </c>
      <c r="DL7" s="24">
        <v>12.49</v>
      </c>
      <c r="DM7" s="24">
        <v>18.670000000000002</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0.03</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cp:lastPrinted>2026-02-03T09:39:00Z</cp:lastPrinted>
  <dcterms:created xsi:type="dcterms:W3CDTF">2025-12-23T06:12:27Z</dcterms:created>
  <dcterms:modified xsi:type="dcterms:W3CDTF">2026-02-24T02:17:12Z</dcterms:modified>
  <cp:category/>
</cp:coreProperties>
</file>