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上水道\"/>
    </mc:Choice>
  </mc:AlternateContent>
  <xr:revisionPtr revIDLastSave="0" documentId="13_ncr:1_{D3D2B823-F39A-41AF-9FED-8DE19B7AD027}" xr6:coauthVersionLast="47" xr6:coauthVersionMax="47" xr10:uidLastSave="{00000000-0000-0000-0000-000000000000}"/>
  <workbookProtection workbookAlgorithmName="SHA-512" workbookHashValue="if7jxo7jFIjQO+OvFhj9efaJyv54N4aKhgl1yxAfOoSclkigiPGZPnE7akrx5SiE1OocYCbcTH11eMCRTrmygA==" workbookSaltValue="FvpvCYDb6F49duLRp+82B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W10" i="4" s="1"/>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F85" i="4"/>
  <c r="BB10" i="4"/>
  <c r="AT10" i="4"/>
  <c r="I10" i="4"/>
  <c r="BB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<sst xmlns="http://schemas.openxmlformats.org/spreadsheetml/2006/main" count="228" uniqueCount="114">
  <si>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</si>
  <si>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</si>
  <si>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</si>
  <si>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</si>
  <si>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</si>
  <si>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</si>
  <si>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</si>
  <si>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</si>
  <si>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</si>
  <si>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</si>
  <si>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</si>
  <si>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</si>
  <si>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</si>
  <si>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</si>
  <si>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</si>
  <si>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</si>
  <si>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</si>
  <si>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</si>
  <si>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</si>
  <si>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</si>
  <si>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</si>
  <si>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</si>
  <si>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</si>
  <si>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</si>
  <si>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</si>
  <si>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</si>
  <si>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</si>
  <si>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</si>
  <si>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</si>
  <si>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</si>
  <si>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</si>
  <si>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</si>
  <si>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</si>
  <si>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</si>
  <si>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</si>
  <si>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</si>
  <si>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</si>
  <si>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</si>
  <si>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</si>
  <si>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</si>
  <si>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</si>
  <si>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</si>
  <si>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</si>
  <si>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</si>
  <si>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</si>
  <si>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</si>
  <si>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</si>
  <si>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</si>
  <si>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</si>
  <si>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</si>
  <si>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</si>
  <si>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</si>
  <si>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</si>
  <si>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</si>
  <si>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</si>
  <si>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</si>
  <si>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</si>
  <si>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</si>
  <si>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</si>
  <si>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</si>
  <si>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</si>
  <si>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</si>
  <si>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</si>
  <si>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</si>
  <si>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</si>
  <si>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</si>
  <si>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</si>
  <si>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</si>
  <si>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</si>
  <si>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</si>
  <si>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</si>
  <si>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</si>
  <si>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</si>
  <si>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</si>
  <si>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</si>
  <si>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</si>
  <si>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</si>
  <si>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</si>
  <si>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</si>
  <si>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</si>
  <si>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</si>
  <si>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</si>
  <si>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</si>
  <si>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</si>
  <si>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</si>
  <si>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</si>
  <si>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</si>
  <si>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</si>
  <si>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</si>
  <si>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</si>
  <si>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</si>
  <si>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</si>
  <si>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</si>
  <si>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豊郷町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</si>
  <si>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</si>
  <si>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</si>
  <si>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</si>
  <si>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</si>
  <si>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</si>
  <si>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</si>
  <si>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</si>
  <si>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</si>
  <si>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</si>
  <si>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</si>
  <si>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</si>
  <si>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</si>
  <si>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</si>
  <si>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</si>
  <si>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</si>
  <si>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</si>
  <si>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</si>
  <si>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経営面においては、昨年度に引き続き、経常収支比率が100％を超え黒字化した。ただ、依然として累積欠損金比率が高いため、今後もコスト削減や料金回収率、有収率の向上に努める必要がある。
更新投資においては、耐用年数を経過している管路は少ないが、今後管路経年劣化率の増加が見込まれることから事業費の平準化を図り中長期的な計画により更新を行う必要がある。</t>
    <rPh sb="0" eb="2">
      <t>ケイエイ</t>
    </rPh>
    <rPh sb="2" eb="3">
      <t>メン</t>
    </rPh>
    <rPh sb="9" eb="12">
      <t>サクネンド</t>
    </rPh>
    <rPh sb="13" eb="14">
      <t>ヒ</t>
    </rPh>
    <rPh sb="15" eb="16">
      <t>ツヅ</t>
    </rPh>
    <rPh sb="18" eb="20">
      <t>ケイジョウ</t>
    </rPh>
    <rPh sb="20" eb="22">
      <t>シュウシ</t>
    </rPh>
    <rPh sb="22" eb="24">
      <t>ヒリツ</t>
    </rPh>
    <rPh sb="30" eb="31">
      <t>コ</t>
    </rPh>
    <rPh sb="32" eb="34">
      <t>クロジ</t>
    </rPh>
    <rPh sb="34" eb="35">
      <t>カ</t>
    </rPh>
    <rPh sb="46" eb="48">
      <t>ルイセキ</t>
    </rPh>
    <rPh sb="48" eb="50">
      <t>ケッソン</t>
    </rPh>
    <rPh sb="50" eb="51">
      <t>キン</t>
    </rPh>
    <rPh sb="51" eb="53">
      <t>ヒリツ</t>
    </rPh>
    <rPh sb="54" eb="55">
      <t>タカ</t>
    </rPh>
    <rPh sb="59" eb="61">
      <t>コンゴ</t>
    </rPh>
    <rPh sb="65" eb="67">
      <t>サクゲン</t>
    </rPh>
    <rPh sb="68" eb="73">
      <t>リョウキンカイシュウリツ</t>
    </rPh>
    <rPh sb="74" eb="77">
      <t>ユウシュウリツ</t>
    </rPh>
    <rPh sb="78" eb="80">
      <t>コウジョウ</t>
    </rPh>
    <rPh sb="81" eb="82">
      <t>ツト</t>
    </rPh>
    <rPh sb="84" eb="86">
      <t>ヒツヨウ</t>
    </rPh>
    <rPh sb="91" eb="93">
      <t>コウシン</t>
    </rPh>
    <rPh sb="93" eb="95">
      <t>トウシ</t>
    </rPh>
    <rPh sb="120" eb="122">
      <t>コンゴ</t>
    </rPh>
    <rPh sb="122" eb="124">
      <t>カンロ</t>
    </rPh>
    <rPh sb="124" eb="126">
      <t>ケイネン</t>
    </rPh>
    <rPh sb="126" eb="128">
      <t>レッカ</t>
    </rPh>
    <rPh sb="128" eb="129">
      <t>リツ</t>
    </rPh>
    <rPh sb="130" eb="132">
      <t>ゾウカ</t>
    </rPh>
    <rPh sb="133" eb="135">
      <t>ミコ</t>
    </rPh>
    <rPh sb="142" eb="145">
      <t>ジギョウヒ</t>
    </rPh>
    <rPh sb="146" eb="149">
      <t>ヘイジュンカ</t>
    </rPh>
    <rPh sb="150" eb="151">
      <t>ハカ</t>
    </rPh>
    <rPh sb="152" eb="156">
      <t>チュウチョウキテキ</t>
    </rPh>
    <rPh sb="157" eb="159">
      <t>ケイカク</t>
    </rPh>
    <rPh sb="162" eb="164">
      <t>コウシン</t>
    </rPh>
    <rPh sb="165" eb="166">
      <t>オコナ</t>
    </rPh>
    <rPh sb="167" eb="169">
      <t>ヒツヨウ</t>
    </rPh>
    <phoneticPr fontId="4"/>
  </si>
  <si>
    <t>経常収支比率は、全国平均を2.56ポイント下回ったものの、類似団体平均値は1.29ポイント上回った。しかし、経常費用が増加したため、前年度からは5.87ポイント減少した。　　　　　　　　　　　　　　　　　　　　　　　　　　　累積欠損金比率は、全国平均や類似団体平均値から大きく離れているが、前年度からは11.5ポイント減少した。　　　　　　　　　　　　　　　　　　　　　　　　　流動比率は、年度末に完了した業務についての未払金が前年度と比較して減少したことから、13.12ポイント増加した。100％以上は維持しているものの全国ならびに類似団体平均値から大きく離れているため、今後も注視する必要がある。企業債残高対給水収益比率は、償還が進み給水収益がほぼ横ばいだったことから、95.26ポイント減少したが、全国平均ならびに類似団体平均値からは大きく離れている。　　　　　　　　　　　　　　　　　　　　　　　　　料金回収率は、全国平均を15.91ポイント下回ったものの、類似団体平均値は0.23ポイント上回った。給水単価がほぼ横ばいだったものの、供給原価が23.86円上昇したことにより、11.2ポイント減少した。　　　　　　　　　　　　　　　　　　　　　　施設利用率は、全国平均を0.64ポイント下回ったものの、類似団体平均値は9.83ポイント上回った。前年度と比較して、１日平均配水量が微減したため、0.23ポイント減少した。有収率は、全国平均を2.62ポイント上回り、類似団体平均値は16.46ポイント上回った。前年度と比較して、有収水量が微増したため、1.22ポイント増加した。</t>
    <rPh sb="8" eb="10">
      <t>ゼンコク</t>
    </rPh>
    <rPh sb="10" eb="12">
      <t>ヘイキン</t>
    </rPh>
    <rPh sb="21" eb="23">
      <t>シタマワ</t>
    </rPh>
    <rPh sb="29" eb="36">
      <t>ルイジダンタイヘイキンチ</t>
    </rPh>
    <rPh sb="45" eb="47">
      <t>ウワマワ</t>
    </rPh>
    <rPh sb="54" eb="58">
      <t>ケイジョウヒヨウ</t>
    </rPh>
    <rPh sb="59" eb="61">
      <t>ゾウカ</t>
    </rPh>
    <rPh sb="66" eb="69">
      <t>ゼンネンド</t>
    </rPh>
    <rPh sb="80" eb="82">
      <t>ゲンショウ</t>
    </rPh>
    <rPh sb="145" eb="148">
      <t>ゼンネンド</t>
    </rPh>
    <rPh sb="159" eb="161">
      <t>ゲンショウ</t>
    </rPh>
    <rPh sb="214" eb="217">
      <t>ゼンネンド</t>
    </rPh>
    <rPh sb="218" eb="220">
      <t>ヒカク</t>
    </rPh>
    <rPh sb="222" eb="224">
      <t>ゲンショウ</t>
    </rPh>
    <rPh sb="240" eb="242">
      <t>ゾウカ</t>
    </rPh>
    <rPh sb="290" eb="292">
      <t>チュウシ</t>
    </rPh>
    <rPh sb="326" eb="327">
      <t>ヨコ</t>
    </rPh>
    <rPh sb="354" eb="356">
      <t>ヘイキン</t>
    </rPh>
    <rPh sb="456" eb="458">
      <t>タンカ</t>
    </rPh>
    <rPh sb="473" eb="475">
      <t>ゲンカ</t>
    </rPh>
    <rPh sb="500" eb="502">
      <t>ゲンショウ</t>
    </rPh>
    <rPh sb="576" eb="579">
      <t>ゼンネンド</t>
    </rPh>
    <rPh sb="580" eb="582">
      <t>ヒカク</t>
    </rPh>
    <rPh sb="586" eb="587">
      <t>ニチ</t>
    </rPh>
    <rPh sb="587" eb="589">
      <t>ヘイキン</t>
    </rPh>
    <rPh sb="589" eb="592">
      <t>ハイスイリョウ</t>
    </rPh>
    <rPh sb="593" eb="595">
      <t>ビゲン</t>
    </rPh>
    <rPh sb="608" eb="610">
      <t>ゲンショウ</t>
    </rPh>
    <rPh sb="631" eb="632">
      <t>ウエ</t>
    </rPh>
    <rPh sb="657" eb="660">
      <t>ゼンネンド</t>
    </rPh>
    <rPh sb="661" eb="663">
      <t>ヒカク</t>
    </rPh>
    <rPh sb="666" eb="670">
      <t>ユウシュウスイリョウ</t>
    </rPh>
    <rPh sb="671" eb="673">
      <t>ビゾウ</t>
    </rPh>
    <rPh sb="686" eb="688">
      <t>ゾウカ</t>
    </rPh>
    <phoneticPr fontId="4"/>
  </si>
  <si>
    <t>有形固定資産減価償却率は全国平均を10.85ポイント下回り、類似団体平均値は10.74ポイント下回った。減価償却が進んでいるため、前年度と比較して3.07ポイント増加している。管路経年化率は全国平均及び類似団体平均値を大きく下回っている。法定耐用年数を経過した管路が全体に対して352mとなったことから9.52ポイント減少した。　　　
管路更新率は全国平均を0.59ポイント下回り、類似団体平均値は0.54ポイント下回った。当該年度に布設替えを行った管路延長が119.8mあったが、0.00%となっている。</t>
    <rPh sb="0" eb="2">
      <t>ユウケイ</t>
    </rPh>
    <rPh sb="2" eb="4">
      <t>コテイ</t>
    </rPh>
    <rPh sb="4" eb="6">
      <t>シサン</t>
    </rPh>
    <rPh sb="6" eb="8">
      <t>ゲンカ</t>
    </rPh>
    <rPh sb="8" eb="10">
      <t>ショウキャク</t>
    </rPh>
    <rPh sb="10" eb="11">
      <t>リツ</t>
    </rPh>
    <rPh sb="47" eb="48">
      <t>シタ</t>
    </rPh>
    <rPh sb="52" eb="56">
      <t>ゲンカショウキャク</t>
    </rPh>
    <rPh sb="57" eb="58">
      <t>スス</t>
    </rPh>
    <rPh sb="65" eb="68">
      <t>ゼンネンド</t>
    </rPh>
    <rPh sb="69" eb="71">
      <t>ヒカク</t>
    </rPh>
    <rPh sb="81" eb="83">
      <t>ゾウカ</t>
    </rPh>
    <rPh sb="88" eb="90">
      <t>カンロ</t>
    </rPh>
    <rPh sb="90" eb="92">
      <t>ケイネン</t>
    </rPh>
    <rPh sb="92" eb="93">
      <t>カ</t>
    </rPh>
    <rPh sb="93" eb="94">
      <t>リツ</t>
    </rPh>
    <rPh sb="99" eb="100">
      <t>オヨ</t>
    </rPh>
    <rPh sb="109" eb="110">
      <t>オオ</t>
    </rPh>
    <rPh sb="112" eb="114">
      <t>シタマワ</t>
    </rPh>
    <rPh sb="119" eb="125">
      <t>ホウテイタイヨウネンスウ</t>
    </rPh>
    <rPh sb="126" eb="128">
      <t>ケイカ</t>
    </rPh>
    <rPh sb="130" eb="132">
      <t>カンロ</t>
    </rPh>
    <rPh sb="133" eb="135">
      <t>ゼンタイ</t>
    </rPh>
    <rPh sb="136" eb="137">
      <t>タイ</t>
    </rPh>
    <rPh sb="159" eb="161">
      <t>ゲンショウ</t>
    </rPh>
    <rPh sb="168" eb="170">
      <t>カンロ</t>
    </rPh>
    <rPh sb="170" eb="172">
      <t>コウシン</t>
    </rPh>
    <rPh sb="172" eb="173">
      <t>リツ</t>
    </rPh>
    <rPh sb="207" eb="208">
      <t>シタ</t>
    </rPh>
    <rPh sb="212" eb="216">
      <t>トウガイネンド</t>
    </rPh>
    <rPh sb="217" eb="220">
      <t>フセツガ</t>
    </rPh>
    <rPh sb="222" eb="223">
      <t>オコナ</t>
    </rPh>
    <rPh sb="225" eb="229">
      <t>カンロエンチョウ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</si>
</sst>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87-49A5-932C-1A4DF080B1C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DB87-49A5-932C-1A4DF080B1C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59.42</c:v>
                </c:pt>
                <c:pt idx="1">
                  <c:v>61.1</c:v>
                </c:pt>
                <c:pt idx="2">
                  <c:v>61.49</c:v>
                </c:pt>
                <c:pt idx="3">
                  <c:v>59.8</c:v>
                </c:pt>
                <c:pt idx="4">
                  <c:v>59.57</c:v>
                </c:pt>
              </c:numCache>
            </c:numRef>
          </c:val>
          <c:extLst>
            <c:ext xmlns:c16="http://schemas.microsoft.com/office/drawing/2014/chart" uri="{C3380CC4-5D6E-409C-BE32-E72D297353CC}">
              <c16:uniqueId val="{00000000-92D2-452B-A687-1FB5E5D298E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92D2-452B-A687-1FB5E5D298E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95.36</c:v>
                </c:pt>
                <c:pt idx="1">
                  <c:v>93.01</c:v>
                </c:pt>
                <c:pt idx="2">
                  <c:v>95.65</c:v>
                </c:pt>
                <c:pt idx="3">
                  <c:v>90.61</c:v>
                </c:pt>
                <c:pt idx="4">
                  <c:v>91.83</c:v>
                </c:pt>
              </c:numCache>
            </c:numRef>
          </c:val>
          <c:extLst>
            <c:ext xmlns:c16="http://schemas.microsoft.com/office/drawing/2014/chart" uri="{C3380CC4-5D6E-409C-BE32-E72D297353CC}">
              <c16:uniqueId val="{00000000-67C7-416B-8904-787769E4C85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67C7-416B-8904-787769E4C85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87.32</c:v>
                </c:pt>
                <c:pt idx="1">
                  <c:v>90.22</c:v>
                </c:pt>
                <c:pt idx="2">
                  <c:v>107.93</c:v>
                </c:pt>
                <c:pt idx="3">
                  <c:v>110.57</c:v>
                </c:pt>
                <c:pt idx="4">
                  <c:v>104.7</c:v>
                </c:pt>
              </c:numCache>
            </c:numRef>
          </c:val>
          <c:extLst>
            <c:ext xmlns:c16="http://schemas.microsoft.com/office/drawing/2014/chart" uri="{C3380CC4-5D6E-409C-BE32-E72D297353CC}">
              <c16:uniqueId val="{00000000-E8FD-4FF3-BB27-BFE583ECA3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E8FD-4FF3-BB27-BFE583ECA3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27.64</c:v>
                </c:pt>
                <c:pt idx="1">
                  <c:v>32.08</c:v>
                </c:pt>
                <c:pt idx="2">
                  <c:v>36.799999999999997</c:v>
                </c:pt>
                <c:pt idx="3">
                  <c:v>38.49</c:v>
                </c:pt>
                <c:pt idx="4">
                  <c:v>41.56</c:v>
                </c:pt>
              </c:numCache>
            </c:numRef>
          </c:val>
          <c:extLst>
            <c:ext xmlns:c16="http://schemas.microsoft.com/office/drawing/2014/chart" uri="{C3380CC4-5D6E-409C-BE32-E72D297353CC}">
              <c16:uniqueId val="{00000000-10D6-4732-8737-C5DEDDDF8C9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10D6-4732-8737-C5DEDDDF8C9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9.9</c:v>
                </c:pt>
                <c:pt idx="1">
                  <c:v>9.9</c:v>
                </c:pt>
                <c:pt idx="2">
                  <c:v>9.9</c:v>
                </c:pt>
                <c:pt idx="3">
                  <c:v>9.9</c:v>
                </c:pt>
                <c:pt idx="4">
                  <c:v>0.38</c:v>
                </c:pt>
              </c:numCache>
            </c:numRef>
          </c:val>
          <c:extLst>
            <c:ext xmlns:c16="http://schemas.microsoft.com/office/drawing/2014/chart" uri="{C3380CC4-5D6E-409C-BE32-E72D297353CC}">
              <c16:uniqueId val="{00000000-686B-4803-8620-77CA12AAEF7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686B-4803-8620-77CA12AAEF7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158.93</c:v>
                </c:pt>
                <c:pt idx="1">
                  <c:v>152.68</c:v>
                </c:pt>
                <c:pt idx="2">
                  <c:v>149.72</c:v>
                </c:pt>
                <c:pt idx="3">
                  <c:v>160.88999999999999</c:v>
                </c:pt>
                <c:pt idx="4">
                  <c:v>149.38999999999999</c:v>
                </c:pt>
              </c:numCache>
            </c:numRef>
          </c:val>
          <c:extLst>
            <c:ext xmlns:c16="http://schemas.microsoft.com/office/drawing/2014/chart" uri="{C3380CC4-5D6E-409C-BE32-E72D297353CC}">
              <c16:uniqueId val="{00000000-E84E-4EBB-B17A-F804E8F707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E84E-4EBB-B17A-F804E8F707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282.89999999999998</c:v>
                </c:pt>
                <c:pt idx="1">
                  <c:v>281.44</c:v>
                </c:pt>
                <c:pt idx="2">
                  <c:v>269.08</c:v>
                </c:pt>
                <c:pt idx="3">
                  <c:v>190.7</c:v>
                </c:pt>
                <c:pt idx="4">
                  <c:v>203.82</c:v>
                </c:pt>
              </c:numCache>
            </c:numRef>
          </c:val>
          <c:extLst>
            <c:ext xmlns:c16="http://schemas.microsoft.com/office/drawing/2014/chart" uri="{C3380CC4-5D6E-409C-BE32-E72D297353CC}">
              <c16:uniqueId val="{00000000-979E-4440-8683-DCE26F0F55D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979E-4440-8683-DCE26F0F55D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980.88</c:v>
                </c:pt>
                <c:pt idx="1">
                  <c:v>862.16</c:v>
                </c:pt>
                <c:pt idx="2">
                  <c:v>804.27</c:v>
                </c:pt>
                <c:pt idx="3">
                  <c:v>798.98</c:v>
                </c:pt>
                <c:pt idx="4">
                  <c:v>703.72</c:v>
                </c:pt>
              </c:numCache>
            </c:numRef>
          </c:val>
          <c:extLst>
            <c:ext xmlns:c16="http://schemas.microsoft.com/office/drawing/2014/chart" uri="{C3380CC4-5D6E-409C-BE32-E72D297353CC}">
              <c16:uniqueId val="{00000000-779E-420D-B3BC-3BCFB7541D4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779E-420D-B3BC-3BCFB7541D4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59.29</c:v>
                </c:pt>
                <c:pt idx="1">
                  <c:v>70.06</c:v>
                </c:pt>
                <c:pt idx="2">
                  <c:v>89.32</c:v>
                </c:pt>
                <c:pt idx="3">
                  <c:v>92.88</c:v>
                </c:pt>
                <c:pt idx="4">
                  <c:v>81.680000000000007</c:v>
                </c:pt>
              </c:numCache>
            </c:numRef>
          </c:val>
          <c:extLst>
            <c:ext xmlns:c16="http://schemas.microsoft.com/office/drawing/2014/chart" uri="{C3380CC4-5D6E-409C-BE32-E72D297353CC}">
              <c16:uniqueId val="{00000000-F124-47E2-ABE6-0D2AB205548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F124-47E2-ABE6-0D2AB205548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233.84</c:v>
                </c:pt>
                <c:pt idx="1">
                  <c:v>226.79</c:v>
                </c:pt>
                <c:pt idx="2">
                  <c:v>169.93</c:v>
                </c:pt>
                <c:pt idx="3">
                  <c:v>171.03</c:v>
                </c:pt>
                <c:pt idx="4">
                  <c:v>194.89</c:v>
                </c:pt>
              </c:numCache>
            </c:numRef>
          </c:val>
          <c:extLst>
            <c:ext xmlns:c16="http://schemas.microsoft.com/office/drawing/2014/chart" uri="{C3380CC4-5D6E-409C-BE32-E72D297353CC}">
              <c16:uniqueId val="{00000000-1EDF-4607-BCD4-AD8BD92A4E4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1EDF-4607-BCD4-AD8BD92A4E4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6" zoomScale="70" zoomScaleNormal="7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滋賀県　豊郷町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7117</v>
      </c>
      <c r="AM8" s="65"/>
      <c r="AN8" s="65"/>
      <c r="AO8" s="65"/>
      <c r="AP8" s="65"/>
      <c r="AQ8" s="65"/>
      <c r="AR8" s="65"/>
      <c r="AS8" s="65"/>
      <c r="AT8" s="36">
        <f>データ!$S$6</f>
        <v>7.8</v>
      </c>
      <c r="AU8" s="37"/>
      <c r="AV8" s="37"/>
      <c r="AW8" s="37"/>
      <c r="AX8" s="37"/>
      <c r="AY8" s="37"/>
      <c r="AZ8" s="37"/>
      <c r="BA8" s="37"/>
      <c r="BB8" s="54">
        <f>データ!$T$6</f>
        <v>912.44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49.68</v>
      </c>
      <c r="J10" s="37"/>
      <c r="K10" s="37"/>
      <c r="L10" s="37"/>
      <c r="M10" s="37"/>
      <c r="N10" s="37"/>
      <c r="O10" s="64"/>
      <c r="P10" s="54">
        <f>データ!$P$6</f>
        <v>92.87</v>
      </c>
      <c r="Q10" s="54"/>
      <c r="R10" s="54"/>
      <c r="S10" s="54"/>
      <c r="T10" s="54"/>
      <c r="U10" s="54"/>
      <c r="V10" s="54"/>
      <c r="W10" s="65">
        <f>データ!$Q$6</f>
        <v>2970</v>
      </c>
      <c r="X10" s="65"/>
      <c r="Y10" s="65"/>
      <c r="Z10" s="65"/>
      <c r="AA10" s="65"/>
      <c r="AB10" s="65"/>
      <c r="AC10" s="65"/>
      <c r="AD10" s="2"/>
      <c r="AE10" s="2"/>
      <c r="AF10" s="2"/>
      <c r="AG10" s="2"/>
      <c r="AH10" s="2"/>
      <c r="AI10" s="2"/>
      <c r="AJ10" s="2"/>
      <c r="AK10" s="2"/>
      <c r="AL10" s="65">
        <f>データ!$U$6</f>
        <v>6554</v>
      </c>
      <c r="AM10" s="65"/>
      <c r="AN10" s="65"/>
      <c r="AO10" s="65"/>
      <c r="AP10" s="65"/>
      <c r="AQ10" s="65"/>
      <c r="AR10" s="65"/>
      <c r="AS10" s="65"/>
      <c r="AT10" s="36">
        <f>データ!$V$6</f>
        <v>7.8</v>
      </c>
      <c r="AU10" s="37"/>
      <c r="AV10" s="37"/>
      <c r="AW10" s="37"/>
      <c r="AX10" s="37"/>
      <c r="AY10" s="37"/>
      <c r="AZ10" s="37"/>
      <c r="BA10" s="37"/>
      <c r="BB10" s="54">
        <f>データ!$W$6</f>
        <v>840.26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zN7sQtYrH49+Bndd4d6aZo4Qo1Xf4R6dOgZom7v1l6aWcVQ/nt+Qqw/NjUHO8IBzm+soIlpuB0r6yBn3AeULw==" saltValue="pO3tm/Ta8lKOOkn2Xs0TJ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254410</v>
      </c>
      <c r="D6" s="20">
        <f t="shared" si="3"/>
        <v>46</v>
      </c>
      <c r="E6" s="20">
        <f t="shared" si="3"/>
        <v>1</v>
      </c>
      <c r="F6" s="20">
        <f t="shared" si="3"/>
        <v>0</v>
      </c>
      <c r="G6" s="20">
        <f t="shared" si="3"/>
        <v>1</v>
      </c>
      <c r="H6" s="20" t="str">
        <f t="shared" si="3"/>
        <v>滋賀県　豊郷町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49.68</v>
      </c>
      <c r="P6" s="21">
        <f t="shared" si="3"/>
        <v>92.87</v>
      </c>
      <c r="Q6" s="21">
        <f t="shared" si="3"/>
        <v>2970</v>
      </c>
      <c r="R6" s="21">
        <f t="shared" si="3"/>
        <v>7117</v>
      </c>
      <c r="S6" s="21">
        <f t="shared" si="3"/>
        <v>7.8</v>
      </c>
      <c r="T6" s="21">
        <f t="shared" si="3"/>
        <v>912.44</v>
      </c>
      <c r="U6" s="21">
        <f t="shared" si="3"/>
        <v>6554</v>
      </c>
      <c r="V6" s="21">
        <f t="shared" si="3"/>
        <v>7.8</v>
      </c>
      <c r="W6" s="21">
        <f t="shared" si="3"/>
        <v>840.26</v>
      </c>
      <c r="X6" s="22">
        <f>IF(X7="",NA(),X7)</f>
        <v>87.32</v>
      </c>
      <c r="Y6" s="22">
        <f t="shared" ref="Y6:AG6" si="4">IF(Y7="",NA(),Y7)</f>
        <v>90.22</v>
      </c>
      <c r="Z6" s="22">
        <f t="shared" si="4"/>
        <v>107.93</v>
      </c>
      <c r="AA6" s="22">
        <f t="shared" si="4"/>
        <v>110.57</v>
      </c>
      <c r="AB6" s="22">
        <f t="shared" si="4"/>
        <v>104.7</v>
      </c>
      <c r="AC6" s="22">
        <f t="shared" si="4"/>
        <v>105.34</v>
      </c>
      <c r="AD6" s="22">
        <f t="shared" si="4"/>
        <v>105.77</v>
      </c>
      <c r="AE6" s="22">
        <f t="shared" si="4"/>
        <v>104.82</v>
      </c>
      <c r="AF6" s="22">
        <f t="shared" si="4"/>
        <v>106.46</v>
      </c>
      <c r="AG6" s="22">
        <f t="shared" si="4"/>
        <v>103.41</v>
      </c>
      <c r="AH6" s="21" t="str">
        <f>IF(AH7="","",IF(AH7="-","【-】","【"&amp;SUBSTITUTE(TEXT(AH7,"#,##0.00"),"-","△")&amp;"】"))</f>
        <v>【107.26】</v>
      </c>
      <c r="AI6" s="22">
        <f>IF(AI7="",NA(),AI7)</f>
        <v>158.93</v>
      </c>
      <c r="AJ6" s="22">
        <f t="shared" ref="AJ6:AR6" si="5">IF(AJ7="",NA(),AJ7)</f>
        <v>152.68</v>
      </c>
      <c r="AK6" s="22">
        <f t="shared" si="5"/>
        <v>149.72</v>
      </c>
      <c r="AL6" s="22">
        <f t="shared" si="5"/>
        <v>160.88999999999999</v>
      </c>
      <c r="AM6" s="22">
        <f t="shared" si="5"/>
        <v>149.38999999999999</v>
      </c>
      <c r="AN6" s="22">
        <f t="shared" si="5"/>
        <v>24.04</v>
      </c>
      <c r="AO6" s="22">
        <f t="shared" si="5"/>
        <v>28.03</v>
      </c>
      <c r="AP6" s="22">
        <f t="shared" si="5"/>
        <v>26.73</v>
      </c>
      <c r="AQ6" s="22">
        <f t="shared" si="5"/>
        <v>27.85</v>
      </c>
      <c r="AR6" s="22">
        <f t="shared" si="5"/>
        <v>28</v>
      </c>
      <c r="AS6" s="21" t="str">
        <f>IF(AS7="","",IF(AS7="-","【-】","【"&amp;SUBSTITUTE(TEXT(AS7,"#,##0.00"),"-","△")&amp;"】"))</f>
        <v>【1.61】</v>
      </c>
      <c r="AT6" s="22">
        <f>IF(AT7="",NA(),AT7)</f>
        <v>282.89999999999998</v>
      </c>
      <c r="AU6" s="22">
        <f t="shared" ref="AU6:BC6" si="6">IF(AU7="",NA(),AU7)</f>
        <v>281.44</v>
      </c>
      <c r="AV6" s="22">
        <f t="shared" si="6"/>
        <v>269.08</v>
      </c>
      <c r="AW6" s="22">
        <f t="shared" si="6"/>
        <v>190.7</v>
      </c>
      <c r="AX6" s="22">
        <f t="shared" si="6"/>
        <v>203.82</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980.88</v>
      </c>
      <c r="BF6" s="22">
        <f t="shared" ref="BF6:BN6" si="7">IF(BF7="",NA(),BF7)</f>
        <v>862.16</v>
      </c>
      <c r="BG6" s="22">
        <f t="shared" si="7"/>
        <v>804.27</v>
      </c>
      <c r="BH6" s="22">
        <f t="shared" si="7"/>
        <v>798.98</v>
      </c>
      <c r="BI6" s="22">
        <f t="shared" si="7"/>
        <v>703.72</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59.29</v>
      </c>
      <c r="BQ6" s="22">
        <f t="shared" ref="BQ6:BY6" si="8">IF(BQ7="",NA(),BQ7)</f>
        <v>70.06</v>
      </c>
      <c r="BR6" s="22">
        <f t="shared" si="8"/>
        <v>89.32</v>
      </c>
      <c r="BS6" s="22">
        <f t="shared" si="8"/>
        <v>92.88</v>
      </c>
      <c r="BT6" s="22">
        <f t="shared" si="8"/>
        <v>81.680000000000007</v>
      </c>
      <c r="BU6" s="22">
        <f t="shared" si="8"/>
        <v>82.78</v>
      </c>
      <c r="BV6" s="22">
        <f t="shared" si="8"/>
        <v>84.82</v>
      </c>
      <c r="BW6" s="22">
        <f t="shared" si="8"/>
        <v>82.29</v>
      </c>
      <c r="BX6" s="22">
        <f t="shared" si="8"/>
        <v>84.16</v>
      </c>
      <c r="BY6" s="22">
        <f t="shared" si="8"/>
        <v>81.45</v>
      </c>
      <c r="BZ6" s="21" t="str">
        <f>IF(BZ7="","",IF(BZ7="-","【-】","【"&amp;SUBSTITUTE(TEXT(BZ7,"#,##0.00"),"-","△")&amp;"】"))</f>
        <v>【97.59】</v>
      </c>
      <c r="CA6" s="22">
        <f>IF(CA7="",NA(),CA7)</f>
        <v>233.84</v>
      </c>
      <c r="CB6" s="22">
        <f t="shared" ref="CB6:CJ6" si="9">IF(CB7="",NA(),CB7)</f>
        <v>226.79</v>
      </c>
      <c r="CC6" s="22">
        <f t="shared" si="9"/>
        <v>169.93</v>
      </c>
      <c r="CD6" s="22">
        <f t="shared" si="9"/>
        <v>171.03</v>
      </c>
      <c r="CE6" s="22">
        <f t="shared" si="9"/>
        <v>194.89</v>
      </c>
      <c r="CF6" s="22">
        <f t="shared" si="9"/>
        <v>225.09</v>
      </c>
      <c r="CG6" s="22">
        <f t="shared" si="9"/>
        <v>224.82</v>
      </c>
      <c r="CH6" s="22">
        <f t="shared" si="9"/>
        <v>230.85</v>
      </c>
      <c r="CI6" s="22">
        <f t="shared" si="9"/>
        <v>230.21</v>
      </c>
      <c r="CJ6" s="22">
        <f t="shared" si="9"/>
        <v>240.31</v>
      </c>
      <c r="CK6" s="21" t="str">
        <f>IF(CK7="","",IF(CK7="-","【-】","【"&amp;SUBSTITUTE(TEXT(CK7,"#,##0.00"),"-","△")&amp;"】"))</f>
        <v>【181.66】</v>
      </c>
      <c r="CL6" s="22">
        <f>IF(CL7="",NA(),CL7)</f>
        <v>59.42</v>
      </c>
      <c r="CM6" s="22">
        <f t="shared" ref="CM6:CU6" si="10">IF(CM7="",NA(),CM7)</f>
        <v>61.1</v>
      </c>
      <c r="CN6" s="22">
        <f t="shared" si="10"/>
        <v>61.49</v>
      </c>
      <c r="CO6" s="22">
        <f t="shared" si="10"/>
        <v>59.8</v>
      </c>
      <c r="CP6" s="22">
        <f t="shared" si="10"/>
        <v>59.57</v>
      </c>
      <c r="CQ6" s="22">
        <f t="shared" si="10"/>
        <v>49.38</v>
      </c>
      <c r="CR6" s="22">
        <f t="shared" si="10"/>
        <v>50.09</v>
      </c>
      <c r="CS6" s="22">
        <f t="shared" si="10"/>
        <v>50.1</v>
      </c>
      <c r="CT6" s="22">
        <f t="shared" si="10"/>
        <v>49.76</v>
      </c>
      <c r="CU6" s="22">
        <f t="shared" si="10"/>
        <v>49.74</v>
      </c>
      <c r="CV6" s="21" t="str">
        <f>IF(CV7="","",IF(CV7="-","【-】","【"&amp;SUBSTITUTE(TEXT(CV7,"#,##0.00"),"-","△")&amp;"】"))</f>
        <v>【60.21】</v>
      </c>
      <c r="CW6" s="22">
        <f>IF(CW7="",NA(),CW7)</f>
        <v>95.36</v>
      </c>
      <c r="CX6" s="22">
        <f t="shared" ref="CX6:DF6" si="11">IF(CX7="",NA(),CX7)</f>
        <v>93.01</v>
      </c>
      <c r="CY6" s="22">
        <f t="shared" si="11"/>
        <v>95.65</v>
      </c>
      <c r="CZ6" s="22">
        <f t="shared" si="11"/>
        <v>90.61</v>
      </c>
      <c r="DA6" s="22">
        <f t="shared" si="11"/>
        <v>91.83</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27.64</v>
      </c>
      <c r="DI6" s="22">
        <f t="shared" ref="DI6:DQ6" si="12">IF(DI7="",NA(),DI7)</f>
        <v>32.08</v>
      </c>
      <c r="DJ6" s="22">
        <f t="shared" si="12"/>
        <v>36.799999999999997</v>
      </c>
      <c r="DK6" s="22">
        <f t="shared" si="12"/>
        <v>38.49</v>
      </c>
      <c r="DL6" s="22">
        <f t="shared" si="12"/>
        <v>41.56</v>
      </c>
      <c r="DM6" s="22">
        <f t="shared" si="12"/>
        <v>47.5</v>
      </c>
      <c r="DN6" s="22">
        <f t="shared" si="12"/>
        <v>48.41</v>
      </c>
      <c r="DO6" s="22">
        <f t="shared" si="12"/>
        <v>50.02</v>
      </c>
      <c r="DP6" s="22">
        <f t="shared" si="12"/>
        <v>51.38</v>
      </c>
      <c r="DQ6" s="22">
        <f t="shared" si="12"/>
        <v>52.3</v>
      </c>
      <c r="DR6" s="21" t="str">
        <f>IF(DR7="","",IF(DR7="-","【-】","【"&amp;SUBSTITUTE(TEXT(DR7,"#,##0.00"),"-","△")&amp;"】"))</f>
        <v>【52.41】</v>
      </c>
      <c r="DS6" s="22">
        <f>IF(DS7="",NA(),DS7)</f>
        <v>9.9</v>
      </c>
      <c r="DT6" s="22">
        <f t="shared" ref="DT6:EB6" si="13">IF(DT7="",NA(),DT7)</f>
        <v>9.9</v>
      </c>
      <c r="DU6" s="22">
        <f t="shared" si="13"/>
        <v>9.9</v>
      </c>
      <c r="DV6" s="22">
        <f t="shared" si="13"/>
        <v>9.9</v>
      </c>
      <c r="DW6" s="22">
        <f t="shared" si="13"/>
        <v>0.38</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254410</v>
      </c>
      <c r="D7" s="24">
        <v>46</v>
      </c>
      <c r="E7" s="24">
        <v>1</v>
      </c>
      <c r="F7" s="24">
        <v>0</v>
      </c>
      <c r="G7" s="24">
        <v>1</v>
      </c>
      <c r="H7" s="24" t="s">
        <v>93</v>
      </c>
      <c r="I7" s="24" t="s">
        <v>94</v>
      </c>
      <c r="J7" s="24" t="s">
        <v>95</v>
      </c>
      <c r="K7" s="24" t="s">
        <v>96</v>
      </c>
      <c r="L7" s="24" t="s">
        <v>97</v>
      </c>
      <c r="M7" s="24" t="s">
        <v>98</v>
      </c>
      <c r="N7" s="25" t="s">
        <v>99</v>
      </c>
      <c r="O7" s="25">
        <v>49.68</v>
      </c>
      <c r="P7" s="25">
        <v>92.87</v>
      </c>
      <c r="Q7" s="25">
        <v>2970</v>
      </c>
      <c r="R7" s="25">
        <v>7117</v>
      </c>
      <c r="S7" s="25">
        <v>7.8</v>
      </c>
      <c r="T7" s="25">
        <v>912.44</v>
      </c>
      <c r="U7" s="25">
        <v>6554</v>
      </c>
      <c r="V7" s="25">
        <v>7.8</v>
      </c>
      <c r="W7" s="25">
        <v>840.26</v>
      </c>
      <c r="X7" s="25">
        <v>87.32</v>
      </c>
      <c r="Y7" s="25">
        <v>90.22</v>
      </c>
      <c r="Z7" s="25">
        <v>107.93</v>
      </c>
      <c r="AA7" s="25">
        <v>110.57</v>
      </c>
      <c r="AB7" s="25">
        <v>104.7</v>
      </c>
      <c r="AC7" s="25">
        <v>105.34</v>
      </c>
      <c r="AD7" s="25">
        <v>105.77</v>
      </c>
      <c r="AE7" s="25">
        <v>104.82</v>
      </c>
      <c r="AF7" s="25">
        <v>106.46</v>
      </c>
      <c r="AG7" s="25">
        <v>103.41</v>
      </c>
      <c r="AH7" s="25">
        <v>107.26</v>
      </c>
      <c r="AI7" s="25">
        <v>158.93</v>
      </c>
      <c r="AJ7" s="25">
        <v>152.68</v>
      </c>
      <c r="AK7" s="25">
        <v>149.72</v>
      </c>
      <c r="AL7" s="25">
        <v>160.88999999999999</v>
      </c>
      <c r="AM7" s="25">
        <v>149.38999999999999</v>
      </c>
      <c r="AN7" s="25">
        <v>24.04</v>
      </c>
      <c r="AO7" s="25">
        <v>28.03</v>
      </c>
      <c r="AP7" s="25">
        <v>26.73</v>
      </c>
      <c r="AQ7" s="25">
        <v>27.85</v>
      </c>
      <c r="AR7" s="25">
        <v>28</v>
      </c>
      <c r="AS7" s="25">
        <v>1.61</v>
      </c>
      <c r="AT7" s="25">
        <v>282.89999999999998</v>
      </c>
      <c r="AU7" s="25">
        <v>281.44</v>
      </c>
      <c r="AV7" s="25">
        <v>269.08</v>
      </c>
      <c r="AW7" s="25">
        <v>190.7</v>
      </c>
      <c r="AX7" s="25">
        <v>203.82</v>
      </c>
      <c r="AY7" s="25">
        <v>305.08</v>
      </c>
      <c r="AZ7" s="25">
        <v>305.33999999999997</v>
      </c>
      <c r="BA7" s="25">
        <v>310.01</v>
      </c>
      <c r="BB7" s="25">
        <v>311.12</v>
      </c>
      <c r="BC7" s="25">
        <v>293.51</v>
      </c>
      <c r="BD7" s="25">
        <v>239.69</v>
      </c>
      <c r="BE7" s="25">
        <v>980.88</v>
      </c>
      <c r="BF7" s="25">
        <v>862.16</v>
      </c>
      <c r="BG7" s="25">
        <v>804.27</v>
      </c>
      <c r="BH7" s="25">
        <v>798.98</v>
      </c>
      <c r="BI7" s="25">
        <v>703.72</v>
      </c>
      <c r="BJ7" s="25">
        <v>585.59</v>
      </c>
      <c r="BK7" s="25">
        <v>561.34</v>
      </c>
      <c r="BL7" s="25">
        <v>538.33000000000004</v>
      </c>
      <c r="BM7" s="25">
        <v>515.14</v>
      </c>
      <c r="BN7" s="25">
        <v>498.34</v>
      </c>
      <c r="BO7" s="25">
        <v>264.86</v>
      </c>
      <c r="BP7" s="25">
        <v>59.29</v>
      </c>
      <c r="BQ7" s="25">
        <v>70.06</v>
      </c>
      <c r="BR7" s="25">
        <v>89.32</v>
      </c>
      <c r="BS7" s="25">
        <v>92.88</v>
      </c>
      <c r="BT7" s="25">
        <v>81.680000000000007</v>
      </c>
      <c r="BU7" s="25">
        <v>82.78</v>
      </c>
      <c r="BV7" s="25">
        <v>84.82</v>
      </c>
      <c r="BW7" s="25">
        <v>82.29</v>
      </c>
      <c r="BX7" s="25">
        <v>84.16</v>
      </c>
      <c r="BY7" s="25">
        <v>81.45</v>
      </c>
      <c r="BZ7" s="25">
        <v>97.59</v>
      </c>
      <c r="CA7" s="25">
        <v>233.84</v>
      </c>
      <c r="CB7" s="25">
        <v>226.79</v>
      </c>
      <c r="CC7" s="25">
        <v>169.93</v>
      </c>
      <c r="CD7" s="25">
        <v>171.03</v>
      </c>
      <c r="CE7" s="25">
        <v>194.89</v>
      </c>
      <c r="CF7" s="25">
        <v>225.09</v>
      </c>
      <c r="CG7" s="25">
        <v>224.82</v>
      </c>
      <c r="CH7" s="25">
        <v>230.85</v>
      </c>
      <c r="CI7" s="25">
        <v>230.21</v>
      </c>
      <c r="CJ7" s="25">
        <v>240.31</v>
      </c>
      <c r="CK7" s="25">
        <v>181.66</v>
      </c>
      <c r="CL7" s="25">
        <v>59.42</v>
      </c>
      <c r="CM7" s="25">
        <v>61.1</v>
      </c>
      <c r="CN7" s="25">
        <v>61.49</v>
      </c>
      <c r="CO7" s="25">
        <v>59.8</v>
      </c>
      <c r="CP7" s="25">
        <v>59.57</v>
      </c>
      <c r="CQ7" s="25">
        <v>49.38</v>
      </c>
      <c r="CR7" s="25">
        <v>50.09</v>
      </c>
      <c r="CS7" s="25">
        <v>50.1</v>
      </c>
      <c r="CT7" s="25">
        <v>49.76</v>
      </c>
      <c r="CU7" s="25">
        <v>49.74</v>
      </c>
      <c r="CV7" s="25">
        <v>60.21</v>
      </c>
      <c r="CW7" s="25">
        <v>95.36</v>
      </c>
      <c r="CX7" s="25">
        <v>93.01</v>
      </c>
      <c r="CY7" s="25">
        <v>95.65</v>
      </c>
      <c r="CZ7" s="25">
        <v>90.61</v>
      </c>
      <c r="DA7" s="25">
        <v>91.83</v>
      </c>
      <c r="DB7" s="25">
        <v>78.010000000000005</v>
      </c>
      <c r="DC7" s="25">
        <v>77.599999999999994</v>
      </c>
      <c r="DD7" s="25">
        <v>77.3</v>
      </c>
      <c r="DE7" s="25">
        <v>76.64</v>
      </c>
      <c r="DF7" s="25">
        <v>75.37</v>
      </c>
      <c r="DG7" s="25">
        <v>89.21</v>
      </c>
      <c r="DH7" s="25">
        <v>27.64</v>
      </c>
      <c r="DI7" s="25">
        <v>32.08</v>
      </c>
      <c r="DJ7" s="25">
        <v>36.799999999999997</v>
      </c>
      <c r="DK7" s="25">
        <v>38.49</v>
      </c>
      <c r="DL7" s="25">
        <v>41.56</v>
      </c>
      <c r="DM7" s="25">
        <v>47.5</v>
      </c>
      <c r="DN7" s="25">
        <v>48.41</v>
      </c>
      <c r="DO7" s="25">
        <v>50.02</v>
      </c>
      <c r="DP7" s="25">
        <v>51.38</v>
      </c>
      <c r="DQ7" s="25">
        <v>52.3</v>
      </c>
      <c r="DR7" s="25">
        <v>52.41</v>
      </c>
      <c r="DS7" s="25">
        <v>9.9</v>
      </c>
      <c r="DT7" s="25">
        <v>9.9</v>
      </c>
      <c r="DU7" s="25">
        <v>9.9</v>
      </c>
      <c r="DV7" s="25">
        <v>9.9</v>
      </c>
      <c r="DW7" s="25">
        <v>0.38</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2026-02-03T09:39:07Z</cp:lastPrinted>
  <dcterms:created xsi:type="dcterms:W3CDTF">2025-12-12T09:19:11Z</dcterms:created>
  <dcterms:modified xsi:type="dcterms:W3CDTF">2026-02-27T06:23:27Z</dcterms:modified>
  <cp:category/>
</cp:coreProperties>
</file>