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rn\竜王町\0110上下水道課\下水道係\いろんな調査物（予算、決算他）\R7\2026.01.21　Fw__【2_12（木）期限】公営企業に係る経営比較分析表（令和６年度決算）の分析等について\02　回答\"/>
    </mc:Choice>
  </mc:AlternateContent>
  <xr:revisionPtr revIDLastSave="0" documentId="13_ncr:1_{EF63325D-EEA7-4A66-9611-9C929B795BDD}" xr6:coauthVersionLast="47" xr6:coauthVersionMax="47" xr10:uidLastSave="{00000000-0000-0000-0000-000000000000}"/>
  <workbookProtection workbookAlgorithmName="SHA-512" workbookHashValue="TArzyxz4tjWPao9yNMI4sgdNF/aNTmCemrd/pfV9/XUlRc1X9c5JZ4jCORw+JEFl/4A0pePYnsTsm3KsReq+Cg==" workbookSaltValue="fBojMGpgdWHykZUCc+jUq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W10" i="4" s="1"/>
  <c r="P6" i="5"/>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E85" i="4"/>
  <c r="BB10" i="4"/>
  <c r="AT10" i="4"/>
  <c r="AD10" i="4"/>
  <c r="P10" i="4"/>
  <c r="B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<sst xmlns="http://schemas.openxmlformats.org/spreadsheetml/2006/main" count="231" uniqueCount="116">
  <si>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</si>
  <si>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</si>
  <si>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</si>
  <si>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</si>
  <si>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</si>
  <si>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</si>
  <si>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</si>
  <si>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</si>
  <si>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</si>
  <si>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</si>
  <si>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</si>
  <si>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</si>
  <si>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</si>
  <si>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</si>
  <si>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</si>
  <si>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</si>
  <si>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</si>
  <si>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</si>
  <si>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</si>
  <si>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</si>
  <si>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</si>
  <si>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</si>
  <si>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</si>
  <si>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</si>
  <si>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</si>
  <si>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</si>
  <si>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</si>
  <si>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</si>
  <si>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</si>
  <si>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</si>
  <si>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</si>
  <si>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</si>
  <si>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</si>
  <si>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</si>
  <si>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</si>
  <si>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</si>
  <si>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</si>
  <si>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</si>
  <si>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</si>
  <si>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</si>
  <si>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</si>
  <si>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</si>
  <si>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</si>
  <si>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</si>
  <si>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</si>
  <si>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</si>
  <si>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</si>
  <si>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</si>
  <si>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</si>
  <si>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</si>
  <si>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</si>
  <si>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</si>
  <si>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</si>
  <si>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</si>
  <si>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</si>
  <si>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</si>
  <si>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</si>
  <si>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</si>
  <si>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</si>
  <si>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</si>
  <si>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</si>
  <si>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</si>
  <si>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</si>
  <si>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</si>
  <si>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</si>
  <si>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</si>
  <si>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</si>
  <si>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</si>
  <si>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</si>
  <si>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</si>
  <si>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</si>
  <si>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</si>
  <si>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</si>
  <si>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</si>
  <si>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</si>
  <si>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</si>
  <si>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</si>
  <si>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</si>
  <si>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</si>
  <si>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</si>
  <si>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</si>
  <si>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</si>
  <si>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</si>
  <si>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</si>
  <si>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</si>
  <si>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</si>
  <si>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</si>
  <si>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</si>
  <si>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</si>
  <si>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</si>
  <si>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</si>
  <si>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</si>
  <si>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</si>
  <si>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</si>
  <si>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</si>
  <si>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</si>
  <si>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竜王町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</si>
  <si>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</si>
  <si>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</si>
  <si>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</si>
  <si>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</si>
  <si>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</si>
  <si>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</si>
  <si>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</si>
  <si>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</si>
  <si>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</si>
  <si>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</si>
  <si>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</si>
  <si>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</si>
  <si>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</si>
  <si>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</si>
  <si>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</si>
  <si>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</si>
  <si>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①有形固定資産減価償却率は、類似団体平均値より下回っております。
　現在のところ管渠の更新は発生しておりませんが、既設管渠については公共下水道への接続後も引き続き利用いたします。
　今後は過去に整備した管渠の更新時期が集中して到来することが予想されるため、更新費用の平準化と費用捻出の方法を検討していく必要があります。</t>
    <phoneticPr fontId="4"/>
  </si>
  <si>
    <t xml:space="preserve">
　①経常収支比率は、100％を上回っておりますが、収益の不足分を一般会計からの補助金等で賄っている状況となっています。
　③流動比率は、100％を上回っております。企業債の償還額の減少によるものです。
　④企業債残高対事業規模比率は、当初の整備から新たな企業債を発行していないため、類似団体平均値よりも低い比率となっております。
　⑤経費回収率は、公共下水道の接続に向けて汚水処理費が増加したことから類似団体平均値よりも低い利率となっております。汚水処理に係る費用が使用料以外の収入で賄われているため、使用料収入の確保および汚水処理費の削減に努めていきます。
　⑥汚水処理原価は、類似団体平均値を下回っております。今後においても維持管理費の増加が見込まれるため、適正な使用料水準の検討をしていく必要があります。　
　⑦施設利用率は、類似団体平均値を上回っており概ね適正な規模であると考えられますが、施設の老朽化による維持管理費の増加等を見据え、令和８年４月をもって農業集落排水施設を廃止し公共下水道への接続を行う予定としています。
　⑧水洗化率は、類似団体と比較しても高い値を保持しています。</t>
    <rPh sb="381" eb="382">
      <t>オオム</t>
    </rPh>
    <rPh sb="392" eb="393">
      <t>カンガ</t>
    </rPh>
    <rPh sb="417" eb="418">
      <t>トウ</t>
    </rPh>
    <rPh sb="419" eb="421">
      <t>ミス</t>
    </rPh>
    <rPh sb="423" eb="427">
      <t>ノウギョウシュウラク</t>
    </rPh>
    <rPh sb="427" eb="429">
      <t>ハイスイ</t>
    </rPh>
    <rPh sb="434" eb="436">
      <t>ハイシ</t>
    </rPh>
    <rPh sb="447" eb="448">
      <t>オコナ</t>
    </rPh>
    <rPh sb="457" eb="459">
      <t>ヨテイ</t>
    </rPh>
    <phoneticPr fontId="4"/>
  </si>
  <si>
    <t xml:space="preserve">
　下水道事業では、人口減少に伴う使用料収益の減少に加え、老朽化施設の更新に伴う維持管理費の増加等が見込まれており、農業集落排水事業を含め、今後の事業運営は一層厳しくなることが想定されます。
　こうした状況を踏まえ、維持管理費の削減および改築更新に係る投資経費の抑制を主な目的として、令和８年４月をもって農業集落排水施設を廃止し、公共下水道への統合する取組みを進めております。</t>
    <rPh sb="2" eb="5">
      <t>ゲスイドウ</t>
    </rPh>
    <rPh sb="5" eb="7">
      <t>ジギョウ</t>
    </rPh>
    <rPh sb="17" eb="20">
      <t>シヨウリョウ</t>
    </rPh>
    <rPh sb="26" eb="27">
      <t>クワ</t>
    </rPh>
    <rPh sb="48" eb="49">
      <t>トウ</t>
    </rPh>
    <rPh sb="58" eb="60">
      <t>ノウギョウ</t>
    </rPh>
    <rPh sb="60" eb="62">
      <t>シュウラク</t>
    </rPh>
    <rPh sb="62" eb="64">
      <t>ハイスイ</t>
    </rPh>
    <rPh sb="64" eb="66">
      <t>ジギョウ</t>
    </rPh>
    <rPh sb="67" eb="68">
      <t>フク</t>
    </rPh>
    <rPh sb="70" eb="72">
      <t>コンゴ</t>
    </rPh>
    <rPh sb="73" eb="75">
      <t>ジギョウ</t>
    </rPh>
    <rPh sb="75" eb="77">
      <t>ウンエイ</t>
    </rPh>
    <rPh sb="78" eb="80">
      <t>イッソウ</t>
    </rPh>
    <rPh sb="101" eb="103">
      <t>ジョウキョウ</t>
    </rPh>
    <rPh sb="104" eb="105">
      <t>フ</t>
    </rPh>
    <rPh sb="124" eb="125">
      <t>カカ</t>
    </rPh>
    <rPh sb="131" eb="133">
      <t>ヨクセイ</t>
    </rPh>
    <rPh sb="134" eb="135">
      <t>オモ</t>
    </rPh>
    <rPh sb="136" eb="138">
      <t>モクテキ</t>
    </rPh>
    <rPh sb="142" eb="144">
      <t>レイワ</t>
    </rPh>
    <rPh sb="145" eb="146">
      <t>ネン</t>
    </rPh>
    <rPh sb="147" eb="148">
      <t>ツキ</t>
    </rPh>
    <rPh sb="152" eb="154">
      <t>ノウギョウ</t>
    </rPh>
    <rPh sb="154" eb="156">
      <t>シュウラク</t>
    </rPh>
    <rPh sb="156" eb="158">
      <t>ハイスイ</t>
    </rPh>
    <rPh sb="158" eb="160">
      <t>シセツ</t>
    </rPh>
    <rPh sb="161" eb="163">
      <t>ハイシ</t>
    </rPh>
    <rPh sb="172" eb="174">
      <t>トウゴウ</t>
    </rPh>
    <rPh sb="176" eb="178">
      <t>トリク</t>
    </rPh>
    <rPh sb="180" eb="18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</si>
</sst>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A7-4D85-81A8-D79DF55B70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40A7-4D85-81A8-D79DF55B70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59.25</c:v>
                </c:pt>
                <c:pt idx="1">
                  <c:v>86.71</c:v>
                </c:pt>
                <c:pt idx="2">
                  <c:v>88.44</c:v>
                </c:pt>
                <c:pt idx="3">
                  <c:v>88.44</c:v>
                </c:pt>
                <c:pt idx="4">
                  <c:v>80.06</c:v>
                </c:pt>
              </c:numCache>
            </c:numRef>
          </c:val>
          <c:extLst>
            <c:ext xmlns:c16="http://schemas.microsoft.com/office/drawing/2014/chart" uri="{C3380CC4-5D6E-409C-BE32-E72D297353CC}">
              <c16:uniqueId val="{00000000-C83B-47AF-B70C-C717E6A552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C83B-47AF-B70C-C717E6A552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34F-4741-8364-5B4B020C8B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134F-4741-8364-5B4B020C8B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113.31</c:v>
                </c:pt>
                <c:pt idx="1">
                  <c:v>108.38</c:v>
                </c:pt>
                <c:pt idx="2">
                  <c:v>120.82</c:v>
                </c:pt>
                <c:pt idx="3">
                  <c:v>114.92</c:v>
                </c:pt>
                <c:pt idx="4">
                  <c:v>119.5</c:v>
                </c:pt>
              </c:numCache>
            </c:numRef>
          </c:val>
          <c:extLst>
            <c:ext xmlns:c16="http://schemas.microsoft.com/office/drawing/2014/chart" uri="{C3380CC4-5D6E-409C-BE32-E72D297353CC}">
              <c16:uniqueId val="{00000000-7620-4BB9-BCB2-9DEE07A9CB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7620-4BB9-BCB2-9DEE07A9CB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12.23</c:v>
                </c:pt>
                <c:pt idx="1">
                  <c:v>19.64</c:v>
                </c:pt>
                <c:pt idx="2">
                  <c:v>25.9</c:v>
                </c:pt>
                <c:pt idx="3">
                  <c:v>24.71</c:v>
                </c:pt>
                <c:pt idx="4">
                  <c:v>28.9</c:v>
                </c:pt>
              </c:numCache>
            </c:numRef>
          </c:val>
          <c:extLst>
            <c:ext xmlns:c16="http://schemas.microsoft.com/office/drawing/2014/chart" uri="{C3380CC4-5D6E-409C-BE32-E72D297353CC}">
              <c16:uniqueId val="{00000000-1423-4D52-9441-2693CB7601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1423-4D52-9441-2693CB7601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5A-4F2C-B4B5-B4927A7D0E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BE5A-4F2C-B4B5-B4927A7D0E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D5-4634-940E-B2BCB44394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5FD5-4634-940E-B2BCB44394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188.49</c:v>
                </c:pt>
                <c:pt idx="1">
                  <c:v>199.59</c:v>
                </c:pt>
                <c:pt idx="2">
                  <c:v>312.7</c:v>
                </c:pt>
                <c:pt idx="3">
                  <c:v>159.56</c:v>
                </c:pt>
                <c:pt idx="4">
                  <c:v>437.69</c:v>
                </c:pt>
              </c:numCache>
            </c:numRef>
          </c:val>
          <c:extLst>
            <c:ext xmlns:c16="http://schemas.microsoft.com/office/drawing/2014/chart" uri="{C3380CC4-5D6E-409C-BE32-E72D297353CC}">
              <c16:uniqueId val="{00000000-F2FE-4997-B0FA-B4C583D957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F2FE-4997-B0FA-B4C583D957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8.2100000000000009</c:v>
                </c:pt>
                <c:pt idx="1">
                  <c:v>8.2899999999999991</c:v>
                </c:pt>
                <c:pt idx="2">
                  <c:v>6.38</c:v>
                </c:pt>
                <c:pt idx="3">
                  <c:v>8.08</c:v>
                </c:pt>
                <c:pt idx="4">
                  <c:v>6.14</c:v>
                </c:pt>
              </c:numCache>
            </c:numRef>
          </c:val>
          <c:extLst>
            <c:ext xmlns:c16="http://schemas.microsoft.com/office/drawing/2014/chart" uri="{C3380CC4-5D6E-409C-BE32-E72D297353CC}">
              <c16:uniqueId val="{00000000-EA73-4B79-9E28-372B78C683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EA73-4B79-9E28-372B78C683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71.97</c:v>
                </c:pt>
                <c:pt idx="1">
                  <c:v>45.42</c:v>
                </c:pt>
                <c:pt idx="2">
                  <c:v>49.25</c:v>
                </c:pt>
                <c:pt idx="3">
                  <c:v>48.3</c:v>
                </c:pt>
                <c:pt idx="4">
                  <c:v>51.31</c:v>
                </c:pt>
              </c:numCache>
            </c:numRef>
          </c:val>
          <c:extLst>
            <c:ext xmlns:c16="http://schemas.microsoft.com/office/drawing/2014/chart" uri="{C3380CC4-5D6E-409C-BE32-E72D297353CC}">
              <c16:uniqueId val="{00000000-4BAB-408D-B6B5-00FC69FC3C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4BAB-408D-B6B5-00FC69FC3C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114.57</c:v>
                </c:pt>
                <c:pt idx="1">
                  <c:v>152.38</c:v>
                </c:pt>
                <c:pt idx="2">
                  <c:v>136.34</c:v>
                </c:pt>
                <c:pt idx="3">
                  <c:v>149.97</c:v>
                </c:pt>
                <c:pt idx="4">
                  <c:v>141.41999999999999</c:v>
                </c:pt>
              </c:numCache>
            </c:numRef>
          </c:val>
          <c:extLst>
            <c:ext xmlns:c16="http://schemas.microsoft.com/office/drawing/2014/chart" uri="{C3380CC4-5D6E-409C-BE32-E72D297353CC}">
              <c16:uniqueId val="{00000000-7416-435F-848D-E952835F70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416-435F-848D-E952835F70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8" zoomScale="55" zoomScaleNormal="5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竜王町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11239</v>
      </c>
      <c r="AM8" s="41"/>
      <c r="AN8" s="41"/>
      <c r="AO8" s="41"/>
      <c r="AP8" s="41"/>
      <c r="AQ8" s="41"/>
      <c r="AR8" s="41"/>
      <c r="AS8" s="41"/>
      <c r="AT8" s="34">
        <f>データ!T6</f>
        <v>44.55</v>
      </c>
      <c r="AU8" s="34"/>
      <c r="AV8" s="34"/>
      <c r="AW8" s="34"/>
      <c r="AX8" s="34"/>
      <c r="AY8" s="34"/>
      <c r="AZ8" s="34"/>
      <c r="BA8" s="34"/>
      <c r="BB8" s="34">
        <f>データ!U6</f>
        <v>252.28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95.75</v>
      </c>
      <c r="J10" s="34"/>
      <c r="K10" s="34"/>
      <c r="L10" s="34"/>
      <c r="M10" s="34"/>
      <c r="N10" s="34"/>
      <c r="O10" s="34"/>
      <c r="P10" s="34">
        <f>データ!P6</f>
        <v>6.06</v>
      </c>
      <c r="Q10" s="34"/>
      <c r="R10" s="34"/>
      <c r="S10" s="34"/>
      <c r="T10" s="34"/>
      <c r="U10" s="34"/>
      <c r="V10" s="34"/>
      <c r="W10" s="34">
        <f>データ!Q6</f>
        <v>100</v>
      </c>
      <c r="X10" s="34"/>
      <c r="Y10" s="34"/>
      <c r="Z10" s="34"/>
      <c r="AA10" s="34"/>
      <c r="AB10" s="34"/>
      <c r="AC10" s="34"/>
      <c r="AD10" s="41">
        <f>データ!R6</f>
        <v>2843</v>
      </c>
      <c r="AE10" s="41"/>
      <c r="AF10" s="41"/>
      <c r="AG10" s="41"/>
      <c r="AH10" s="41"/>
      <c r="AI10" s="41"/>
      <c r="AJ10" s="41"/>
      <c r="AK10" s="2"/>
      <c r="AL10" s="41">
        <f>データ!V6</f>
        <v>677</v>
      </c>
      <c r="AM10" s="41"/>
      <c r="AN10" s="41"/>
      <c r="AO10" s="41"/>
      <c r="AP10" s="41"/>
      <c r="AQ10" s="41"/>
      <c r="AR10" s="41"/>
      <c r="AS10" s="41"/>
      <c r="AT10" s="34">
        <f>データ!W6</f>
        <v>0.39</v>
      </c>
      <c r="AU10" s="34"/>
      <c r="AV10" s="34"/>
      <c r="AW10" s="34"/>
      <c r="AX10" s="34"/>
      <c r="AY10" s="34"/>
      <c r="AZ10" s="34"/>
      <c r="BA10" s="34"/>
      <c r="BB10" s="34">
        <f>データ!X6</f>
        <v>1735.9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Zmgl5uSi/vnSzOXdE1FF5vueiEo4mjXY2yyup/ibgIRxg3sjKglz5+a1e49qy8gixfLQHUQqfMKHeQd36GpyA==" saltValue="ejEwT9wx+fduhjpu2xCd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253847</v>
      </c>
      <c r="D6" s="19">
        <f t="shared" si="3"/>
        <v>46</v>
      </c>
      <c r="E6" s="19">
        <f t="shared" si="3"/>
        <v>17</v>
      </c>
      <c r="F6" s="19">
        <f t="shared" si="3"/>
        <v>5</v>
      </c>
      <c r="G6" s="19">
        <f t="shared" si="3"/>
        <v>0</v>
      </c>
      <c r="H6" s="19" t="str">
        <f t="shared" si="3"/>
        <v>滋賀県　竜王町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95.75</v>
      </c>
      <c r="P6" s="20">
        <f t="shared" si="3"/>
        <v>6.06</v>
      </c>
      <c r="Q6" s="20">
        <f t="shared" si="3"/>
        <v>100</v>
      </c>
      <c r="R6" s="20">
        <f t="shared" si="3"/>
        <v>2843</v>
      </c>
      <c r="S6" s="20">
        <f t="shared" si="3"/>
        <v>11239</v>
      </c>
      <c r="T6" s="20">
        <f t="shared" si="3"/>
        <v>44.55</v>
      </c>
      <c r="U6" s="20">
        <f t="shared" si="3"/>
        <v>252.28</v>
      </c>
      <c r="V6" s="20">
        <f t="shared" si="3"/>
        <v>677</v>
      </c>
      <c r="W6" s="20">
        <f t="shared" si="3"/>
        <v>0.39</v>
      </c>
      <c r="X6" s="20">
        <f t="shared" si="3"/>
        <v>1735.9</v>
      </c>
      <c r="Y6" s="21">
        <f>IF(Y7="",NA(),Y7)</f>
        <v>113.31</v>
      </c>
      <c r="Z6" s="21">
        <f t="shared" ref="Z6:AH6" si="4">IF(Z7="",NA(),Z7)</f>
        <v>108.38</v>
      </c>
      <c r="AA6" s="21">
        <f t="shared" si="4"/>
        <v>120.82</v>
      </c>
      <c r="AB6" s="21">
        <f t="shared" si="4"/>
        <v>114.92</v>
      </c>
      <c r="AC6" s="21">
        <f t="shared" si="4"/>
        <v>119.5</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188.49</v>
      </c>
      <c r="AV6" s="21">
        <f t="shared" ref="AV6:BD6" si="6">IF(AV7="",NA(),AV7)</f>
        <v>199.59</v>
      </c>
      <c r="AW6" s="21">
        <f t="shared" si="6"/>
        <v>312.7</v>
      </c>
      <c r="AX6" s="21">
        <f t="shared" si="6"/>
        <v>159.56</v>
      </c>
      <c r="AY6" s="21">
        <f t="shared" si="6"/>
        <v>437.69</v>
      </c>
      <c r="AZ6" s="21">
        <f t="shared" si="6"/>
        <v>37.24</v>
      </c>
      <c r="BA6" s="21">
        <f t="shared" si="6"/>
        <v>33.58</v>
      </c>
      <c r="BB6" s="21">
        <f t="shared" si="6"/>
        <v>35.42</v>
      </c>
      <c r="BC6" s="21">
        <f t="shared" si="6"/>
        <v>39.82</v>
      </c>
      <c r="BD6" s="21">
        <f t="shared" si="6"/>
        <v>41.03</v>
      </c>
      <c r="BE6" s="20" t="str">
        <f>IF(BE7="","",IF(BE7="-","【-】","【"&amp;SUBSTITUTE(TEXT(BE7,"#,##0.00"),"-","△")&amp;"】"))</f>
        <v>【47.19】</v>
      </c>
      <c r="BF6" s="21">
        <f>IF(BF7="",NA(),BF7)</f>
        <v>8.2100000000000009</v>
      </c>
      <c r="BG6" s="21">
        <f t="shared" ref="BG6:BO6" si="7">IF(BG7="",NA(),BG7)</f>
        <v>8.2899999999999991</v>
      </c>
      <c r="BH6" s="21">
        <f t="shared" si="7"/>
        <v>6.38</v>
      </c>
      <c r="BI6" s="21">
        <f t="shared" si="7"/>
        <v>8.08</v>
      </c>
      <c r="BJ6" s="21">
        <f t="shared" si="7"/>
        <v>6.14</v>
      </c>
      <c r="BK6" s="21">
        <f t="shared" si="7"/>
        <v>783.8</v>
      </c>
      <c r="BL6" s="21">
        <f t="shared" si="7"/>
        <v>778.81</v>
      </c>
      <c r="BM6" s="21">
        <f t="shared" si="7"/>
        <v>718.49</v>
      </c>
      <c r="BN6" s="21">
        <f t="shared" si="7"/>
        <v>743.31</v>
      </c>
      <c r="BO6" s="21">
        <f t="shared" si="7"/>
        <v>796.8</v>
      </c>
      <c r="BP6" s="20" t="str">
        <f>IF(BP7="","",IF(BP7="-","【-】","【"&amp;SUBSTITUTE(TEXT(BP7,"#,##0.00"),"-","△")&amp;"】"))</f>
        <v>【798.10】</v>
      </c>
      <c r="BQ6" s="21">
        <f>IF(BQ7="",NA(),BQ7)</f>
        <v>71.97</v>
      </c>
      <c r="BR6" s="21">
        <f t="shared" ref="BR6:BZ6" si="8">IF(BR7="",NA(),BR7)</f>
        <v>45.42</v>
      </c>
      <c r="BS6" s="21">
        <f t="shared" si="8"/>
        <v>49.25</v>
      </c>
      <c r="BT6" s="21">
        <f t="shared" si="8"/>
        <v>48.3</v>
      </c>
      <c r="BU6" s="21">
        <f t="shared" si="8"/>
        <v>51.31</v>
      </c>
      <c r="BV6" s="21">
        <f t="shared" si="8"/>
        <v>68.11</v>
      </c>
      <c r="BW6" s="21">
        <f t="shared" si="8"/>
        <v>67.23</v>
      </c>
      <c r="BX6" s="21">
        <f t="shared" si="8"/>
        <v>61.82</v>
      </c>
      <c r="BY6" s="21">
        <f t="shared" si="8"/>
        <v>61.15</v>
      </c>
      <c r="BZ6" s="21">
        <f t="shared" si="8"/>
        <v>58.41</v>
      </c>
      <c r="CA6" s="20" t="str">
        <f>IF(CA7="","",IF(CA7="-","【-】","【"&amp;SUBSTITUTE(TEXT(CA7,"#,##0.00"),"-","△")&amp;"】"))</f>
        <v>【54.51】</v>
      </c>
      <c r="CB6" s="21">
        <f>IF(CB7="",NA(),CB7)</f>
        <v>114.57</v>
      </c>
      <c r="CC6" s="21">
        <f t="shared" ref="CC6:CK6" si="9">IF(CC7="",NA(),CC7)</f>
        <v>152.38</v>
      </c>
      <c r="CD6" s="21">
        <f t="shared" si="9"/>
        <v>136.34</v>
      </c>
      <c r="CE6" s="21">
        <f t="shared" si="9"/>
        <v>149.97</v>
      </c>
      <c r="CF6" s="21">
        <f t="shared" si="9"/>
        <v>141.41999999999999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59.25</v>
      </c>
      <c r="CN6" s="21">
        <f t="shared" ref="CN6:CV6" si="10">IF(CN7="",NA(),CN7)</f>
        <v>86.71</v>
      </c>
      <c r="CO6" s="21">
        <f t="shared" si="10"/>
        <v>88.44</v>
      </c>
      <c r="CP6" s="21">
        <f t="shared" si="10"/>
        <v>88.44</v>
      </c>
      <c r="CQ6" s="21">
        <f t="shared" si="10"/>
        <v>80.06</v>
      </c>
      <c r="CR6" s="21">
        <f t="shared" si="10"/>
        <v>55.26</v>
      </c>
      <c r="CS6" s="21">
        <f t="shared" si="10"/>
        <v>54.54</v>
      </c>
      <c r="CT6" s="21">
        <f t="shared" si="10"/>
        <v>52.9</v>
      </c>
      <c r="CU6" s="21">
        <f t="shared" si="10"/>
        <v>52.63</v>
      </c>
      <c r="CV6" s="21">
        <f t="shared" si="10"/>
        <v>52.34</v>
      </c>
      <c r="CW6" s="20" t="str">
        <f>IF(CW7="","",IF(CW7="-","【-】","【"&amp;SUBSTITUTE(TEXT(CW7,"#,##0.00"),"-","△")&amp;"】"))</f>
        <v>【49.92】</v>
      </c>
      <c r="CX6" s="21">
        <f>IF(CX7="",NA(),CX7)</f>
        <v>100</v>
      </c>
      <c r="CY6" s="21">
        <f t="shared" ref="CY6:DG6" si="11">IF(CY7="",NA(),CY7)</f>
        <v>100</v>
      </c>
      <c r="CZ6" s="21">
        <f t="shared" si="11"/>
        <v>100</v>
      </c>
      <c r="DA6" s="21">
        <f t="shared" si="11"/>
        <v>100</v>
      </c>
      <c r="DB6" s="21">
        <f t="shared" si="11"/>
        <v>100</v>
      </c>
      <c r="DC6" s="21">
        <f t="shared" si="11"/>
        <v>90.52</v>
      </c>
      <c r="DD6" s="21">
        <f t="shared" si="11"/>
        <v>90.3</v>
      </c>
      <c r="DE6" s="21">
        <f t="shared" si="11"/>
        <v>90.3</v>
      </c>
      <c r="DF6" s="21">
        <f t="shared" si="11"/>
        <v>90.32</v>
      </c>
      <c r="DG6" s="21">
        <f t="shared" si="11"/>
        <v>90.05</v>
      </c>
      <c r="DH6" s="20" t="str">
        <f>IF(DH7="","",IF(DH7="-","【-】","【"&amp;SUBSTITUTE(TEXT(DH7,"#,##0.00"),"-","△")&amp;"】"))</f>
        <v>【87.80】</v>
      </c>
      <c r="DI6" s="21">
        <f>IF(DI7="",NA(),DI7)</f>
        <v>12.23</v>
      </c>
      <c r="DJ6" s="21">
        <f t="shared" ref="DJ6:DR6" si="12">IF(DJ7="",NA(),DJ7)</f>
        <v>19.64</v>
      </c>
      <c r="DK6" s="21">
        <f t="shared" si="12"/>
        <v>25.9</v>
      </c>
      <c r="DL6" s="21">
        <f t="shared" si="12"/>
        <v>24.71</v>
      </c>
      <c r="DM6" s="21">
        <f t="shared" si="12"/>
        <v>28.9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253847</v>
      </c>
      <c r="D7" s="23">
        <v>46</v>
      </c>
      <c r="E7" s="23">
        <v>17</v>
      </c>
      <c r="F7" s="23">
        <v>5</v>
      </c>
      <c r="G7" s="23">
        <v>0</v>
      </c>
      <c r="H7" s="23" t="s">
        <v>96</v>
      </c>
      <c r="I7" s="23" t="s">
        <v>97</v>
      </c>
      <c r="J7" s="23" t="s">
        <v>98</v>
      </c>
      <c r="K7" s="23" t="s">
        <v>99</v>
      </c>
      <c r="L7" s="23" t="s">
        <v>100</v>
      </c>
      <c r="M7" s="23" t="s">
        <v>101</v>
      </c>
      <c r="N7" s="24" t="s">
        <v>102</v>
      </c>
      <c r="O7" s="24">
        <v>95.75</v>
      </c>
      <c r="P7" s="24">
        <v>6.06</v>
      </c>
      <c r="Q7" s="24">
        <v>100</v>
      </c>
      <c r="R7" s="24">
        <v>2843</v>
      </c>
      <c r="S7" s="24">
        <v>11239</v>
      </c>
      <c r="T7" s="24">
        <v>44.55</v>
      </c>
      <c r="U7" s="24">
        <v>252.28</v>
      </c>
      <c r="V7" s="24">
        <v>677</v>
      </c>
      <c r="W7" s="24">
        <v>0.39</v>
      </c>
      <c r="X7" s="24">
        <v>1735.9</v>
      </c>
      <c r="Y7" s="24">
        <v>113.31</v>
      </c>
      <c r="Z7" s="24">
        <v>108.38</v>
      </c>
      <c r="AA7" s="24">
        <v>120.82</v>
      </c>
      <c r="AB7" s="24">
        <v>114.92</v>
      </c>
      <c r="AC7" s="24">
        <v>119.5</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188.49</v>
      </c>
      <c r="AV7" s="24">
        <v>199.59</v>
      </c>
      <c r="AW7" s="24">
        <v>312.7</v>
      </c>
      <c r="AX7" s="24">
        <v>159.56</v>
      </c>
      <c r="AY7" s="24">
        <v>437.69</v>
      </c>
      <c r="AZ7" s="24">
        <v>37.24</v>
      </c>
      <c r="BA7" s="24">
        <v>33.58</v>
      </c>
      <c r="BB7" s="24">
        <v>35.42</v>
      </c>
      <c r="BC7" s="24">
        <v>39.82</v>
      </c>
      <c r="BD7" s="24">
        <v>41.03</v>
      </c>
      <c r="BE7" s="24">
        <v>47.19</v>
      </c>
      <c r="BF7" s="24">
        <v>8.2100000000000009</v>
      </c>
      <c r="BG7" s="24">
        <v>8.2899999999999991</v>
      </c>
      <c r="BH7" s="24">
        <v>6.38</v>
      </c>
      <c r="BI7" s="24">
        <v>8.08</v>
      </c>
      <c r="BJ7" s="24">
        <v>6.14</v>
      </c>
      <c r="BK7" s="24">
        <v>783.8</v>
      </c>
      <c r="BL7" s="24">
        <v>778.81</v>
      </c>
      <c r="BM7" s="24">
        <v>718.49</v>
      </c>
      <c r="BN7" s="24">
        <v>743.31</v>
      </c>
      <c r="BO7" s="24">
        <v>796.8</v>
      </c>
      <c r="BP7" s="24">
        <v>798.1</v>
      </c>
      <c r="BQ7" s="24">
        <v>71.97</v>
      </c>
      <c r="BR7" s="24">
        <v>45.42</v>
      </c>
      <c r="BS7" s="24">
        <v>49.25</v>
      </c>
      <c r="BT7" s="24">
        <v>48.3</v>
      </c>
      <c r="BU7" s="24">
        <v>51.31</v>
      </c>
      <c r="BV7" s="24">
        <v>68.11</v>
      </c>
      <c r="BW7" s="24">
        <v>67.23</v>
      </c>
      <c r="BX7" s="24">
        <v>61.82</v>
      </c>
      <c r="BY7" s="24">
        <v>61.15</v>
      </c>
      <c r="BZ7" s="24">
        <v>58.41</v>
      </c>
      <c r="CA7" s="24">
        <v>54.51</v>
      </c>
      <c r="CB7" s="24">
        <v>114.57</v>
      </c>
      <c r="CC7" s="24">
        <v>152.38</v>
      </c>
      <c r="CD7" s="24">
        <v>136.34</v>
      </c>
      <c r="CE7" s="24">
        <v>149.97</v>
      </c>
      <c r="CF7" s="24">
        <v>141.41999999999999</v>
      </c>
      <c r="CG7" s="24">
        <v>222.41</v>
      </c>
      <c r="CH7" s="24">
        <v>228.21</v>
      </c>
      <c r="CI7" s="24">
        <v>246.9</v>
      </c>
      <c r="CJ7" s="24">
        <v>250.43</v>
      </c>
      <c r="CK7" s="24">
        <v>267.33999999999997</v>
      </c>
      <c r="CL7" s="24">
        <v>286.33</v>
      </c>
      <c r="CM7" s="24">
        <v>59.25</v>
      </c>
      <c r="CN7" s="24">
        <v>86.71</v>
      </c>
      <c r="CO7" s="24">
        <v>88.44</v>
      </c>
      <c r="CP7" s="24">
        <v>88.44</v>
      </c>
      <c r="CQ7" s="24">
        <v>80.06</v>
      </c>
      <c r="CR7" s="24">
        <v>55.26</v>
      </c>
      <c r="CS7" s="24">
        <v>54.54</v>
      </c>
      <c r="CT7" s="24">
        <v>52.9</v>
      </c>
      <c r="CU7" s="24">
        <v>52.63</v>
      </c>
      <c r="CV7" s="24">
        <v>52.34</v>
      </c>
      <c r="CW7" s="24">
        <v>49.92</v>
      </c>
      <c r="CX7" s="24">
        <v>100</v>
      </c>
      <c r="CY7" s="24">
        <v>100</v>
      </c>
      <c r="CZ7" s="24">
        <v>100</v>
      </c>
      <c r="DA7" s="24">
        <v>100</v>
      </c>
      <c r="DB7" s="24">
        <v>100</v>
      </c>
      <c r="DC7" s="24">
        <v>90.52</v>
      </c>
      <c r="DD7" s="24">
        <v>90.3</v>
      </c>
      <c r="DE7" s="24">
        <v>90.3</v>
      </c>
      <c r="DF7" s="24">
        <v>90.32</v>
      </c>
      <c r="DG7" s="24">
        <v>90.05</v>
      </c>
      <c r="DH7" s="24">
        <v>87.8</v>
      </c>
      <c r="DI7" s="24">
        <v>12.23</v>
      </c>
      <c r="DJ7" s="24">
        <v>19.64</v>
      </c>
      <c r="DK7" s="24">
        <v>25.9</v>
      </c>
      <c r="DL7" s="24">
        <v>24.71</v>
      </c>
      <c r="DM7" s="24">
        <v>28.9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竜王町役場</cp:lastModifiedBy>
  <cp:lastPrinted>2026-02-05T07:39:42Z</cp:lastPrinted>
  <dcterms:created xsi:type="dcterms:W3CDTF">2025-12-23T06:21:22Z</dcterms:created>
  <dcterms:modified xsi:type="dcterms:W3CDTF">2026-02-12T08:27:45Z</dcterms:modified>
  <cp:category/>
</cp:coreProperties>
</file>