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ilesvrn\竜王町\0110上下水道課\下水道係\いろんな調査物（予算、決算他）\R7\2026.01.21　Fw__【2_12（木）期限】公営企業に係る経営比較分析表（令和６年度決算）の分析等について\02　回答\"/>
    </mc:Choice>
  </mc:AlternateContent>
  <xr:revisionPtr revIDLastSave="0" documentId="13_ncr:1_{4230EDB1-7B97-40A5-9F4F-93BFD85C1319}" xr6:coauthVersionLast="47" xr6:coauthVersionMax="47" xr10:uidLastSave="{00000000-0000-0000-0000-000000000000}"/>
  <workbookProtection workbookAlgorithmName="SHA-512" workbookHashValue="LtSeyNq0YnCkNyyv1JaZidSxSmeX50WpWFporGvyY4mutUYJ+WnnmNIdSauDVo4ki9VWg9+4dUt0aSJNkGXjVQ==" workbookSaltValue="YN/gwTEqp+QzBKxt9N3tSw==" workbookSpinCount="100000" lockStructure="1"/>
  <bookViews>
    <workbookView xWindow="-110" yWindow="-110" windowWidth="19420" windowHeight="104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AT8" i="4" s="1"/>
  <c r="S6" i="5"/>
  <c r="AL8" i="4" s="1"/>
  <c r="R6" i="5"/>
  <c r="Q6" i="5"/>
  <c r="W10" i="4" s="1"/>
  <c r="P6" i="5"/>
  <c r="P10" i="4" s="1"/>
  <c r="O6" i="5"/>
  <c r="N6" i="5"/>
  <c r="B10" i="4" s="1"/>
  <c r="M6" i="5"/>
  <c r="AD8" i="4" s="1"/>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P8" i="4"/>
  <c r="I8" i="4"/>
  <c r="B8"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<sst xmlns="http://schemas.openxmlformats.org/spreadsheetml/2006/main" count="236" uniqueCount="117">
  <si>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</si>
  <si>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</si>
  <si>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</si>
  <si>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</si>
  <si>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</si>
  <si>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</si>
  <si>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</si>
  <si>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</si>
  <si>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</si>
  <si>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</si>
  <si>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</si>
  <si>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</si>
  <si>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</si>
  <si>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</si>
  <si>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</si>
  <si>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</si>
  <si>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</si>
  <si>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</si>
  <si>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</si>
  <si>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</si>
  <si>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</si>
  <si>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</si>
  <si>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</si>
  <si>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</si>
  <si>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</si>
  <si>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</si>
  <si>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</si>
  <si>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</si>
  <si>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</si>
  <si>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</si>
  <si>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</si>
  <si>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</si>
  <si>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</si>
  <si>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</si>
  <si>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</si>
  <si>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</si>
  <si>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</si>
  <si>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</si>
  <si>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</si>
  <si>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</si>
  <si>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</si>
  <si>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</si>
  <si>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</si>
  <si>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</si>
  <si>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</si>
  <si>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</si>
  <si>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</si>
  <si>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</si>
  <si>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</si>
  <si>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</si>
  <si>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</si>
  <si>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</si>
  <si>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</si>
  <si>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</si>
  <si>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</si>
  <si>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</si>
  <si>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</si>
  <si>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</si>
  <si>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</si>
  <si>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</si>
  <si>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</si>
  <si>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</si>
  <si>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</si>
  <si>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</si>
  <si>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</si>
  <si>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</si>
  <si>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</si>
  <si>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</si>
  <si>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</si>
  <si>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</si>
  <si>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</si>
  <si>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</si>
  <si>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</si>
  <si>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</si>
  <si>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</si>
  <si>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</si>
  <si>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</si>
  <si>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</si>
  <si>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</si>
  <si>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</si>
  <si>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</si>
  <si>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</si>
  <si>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</si>
  <si>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</si>
  <si>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</si>
  <si>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</si>
  <si>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</si>
  <si>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</si>
  <si>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</si>
  <si>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</si>
  <si>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</si>
  <si>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</si>
  <si>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</si>
  <si>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</si>
  <si>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</si>
  <si>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</si>
  <si>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竜王町</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</si>
  <si>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</si>
  <si>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</si>
  <si>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</si>
  <si>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</si>
  <si>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</si>
  <si>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</si>
  <si>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</si>
  <si>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</si>
  <si>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</si>
  <si>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</si>
  <si>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</si>
  <si>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</si>
  <si>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</si>
  <si>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</si>
  <si>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</si>
  <si>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</si>
  <si>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</si>
  <si>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①有形固定資産減価償却率は、類似団体平均値より下回っております。
　現在のところ管渠の更新は発生しておりませんが、今後は過去に整備した管渠の更新時期が集中して到来することが予想されます。
　また、更新投資は新たな供用開始による料金収入が見込めないため、今後、施設の機能維持に関する中長期的な方針であるストックマネジメント計画に則り、適切な維持管理に努めます。</t>
    <phoneticPr fontId="4"/>
  </si>
  <si>
    <t xml:space="preserve">
　前年度と比較すると、工場の稼働状況に伴う汚水量の増加により使用料収益は微増したものの、一般会計からの繰入金が減少したことから、全体として経常収支はマイナスとなりました。
　今後、保有する老朽化施設等の更新に伴う維持管理費の増加、多額の企業債の償還等が続くことから、適正な維持管理と収入確保に向けた取組が必要となります。
　こうした状況を踏まえ、令和８年４月をもって農業集落排水施設を廃止し、公共下水道への統合する取組みを進めており、引き続き計画的な経営基盤強化とマネジメント向上を的確に実施し、長期的に安定したサービスの持続を目指します。</t>
    <rPh sb="16" eb="18">
      <t>シュウエキ</t>
    </rPh>
    <rPh sb="19" eb="21">
      <t>ビゾウ</t>
    </rPh>
    <rPh sb="35" eb="37">
      <t>エイギョウ</t>
    </rPh>
    <rPh sb="37" eb="39">
      <t>シュウエキ</t>
    </rPh>
    <rPh sb="45" eb="49">
      <t>イッパンカイケイ</t>
    </rPh>
    <rPh sb="52" eb="55">
      <t>クリイレキン</t>
    </rPh>
    <rPh sb="56" eb="58">
      <t>ゲンショウ</t>
    </rPh>
    <rPh sb="70" eb="74">
      <t>ケイジョウシュウシ</t>
    </rPh>
    <rPh sb="88" eb="90">
      <t>コンゴ</t>
    </rPh>
    <rPh sb="218" eb="219">
      <t>ヒ</t>
    </rPh>
    <rPh sb="220" eb="221">
      <t>ツヅ</t>
    </rPh>
    <phoneticPr fontId="4"/>
  </si>
  <si>
    <t xml:space="preserve">
　①経常収支比率は、100％を下回っております。100％を上回るように収支の均衡を図りながら経営改善に向けて取り組みます。
　③流動比率は、100％を下回っております。企業債の償還が大きく影響し現金の不足を一般会計からの補助金等で賄っているため、経費の適正化に努め改善を図ります。
　④企業債残高対事業規模比率は、下水道整備の実施に伴い類似団体平均値を上回っております。今後、投資の平準化を行い計画的な借入れに努めていきます。
　⑤経費回収率は、汚水処理に係る費用が使用料以外の収入で賄われているため、使用料収入の確保および汚水処理費の削減を図っていきます。
　⑥汚水処理原価は、類似団体平均値より低い数値であることから、今後も継続して費用の抑制および水洗化の向上による有収水量増加に努めていきます。
　⑦施設利用率は、流域下水道で処理しているため該当なしとなります。
　⑧水洗化率は、類似団体と比較しても高い値を保持しておりますが、水洗化率の向上に向け、未接続者に対して、ホームページでの周知等さらなる広報に努めていきます。</t>
    <rPh sb="16" eb="17">
      <t>シタ</t>
    </rPh>
    <rPh sb="30" eb="32">
      <t>ウワマワ</t>
    </rPh>
    <rPh sb="36" eb="38">
      <t>シュウシ</t>
    </rPh>
    <rPh sb="39" eb="41">
      <t>キンコウ</t>
    </rPh>
    <rPh sb="42" eb="43">
      <t>ハカ</t>
    </rPh>
    <rPh sb="47" eb="51">
      <t>ケイエイカイゼン</t>
    </rPh>
    <rPh sb="52" eb="53">
      <t>ム</t>
    </rPh>
    <rPh sb="55" eb="56">
      <t>ト</t>
    </rPh>
    <rPh sb="57" eb="58">
      <t>ク</t>
    </rPh>
    <rPh sb="124" eb="126">
      <t>ケイヒ</t>
    </rPh>
    <rPh sb="127" eb="130">
      <t>テキセイカ</t>
    </rPh>
    <rPh sb="131" eb="132">
      <t>ツト</t>
    </rPh>
    <rPh sb="133" eb="135">
      <t>カイゼン</t>
    </rPh>
    <rPh sb="136" eb="137">
      <t>ハカ</t>
    </rPh>
    <rPh sb="272" eb="273">
      <t>ハカ</t>
    </rPh>
    <rPh sb="446" eb="448">
      <t>シュウチ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</si>
</sst>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D2-480F-A8E0-2228E5AF7D9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0.27</c:v>
                </c:pt>
                <c:pt idx="2">
                  <c:v>0.22</c:v>
                </c:pt>
                <c:pt idx="3">
                  <c:v>0.17</c:v>
                </c:pt>
                <c:pt idx="4">
                  <c:v>0.27</c:v>
                </c:pt>
              </c:numCache>
            </c:numRef>
          </c:val>
          <c:smooth val="0"/>
          <c:extLst>
            <c:ext xmlns:c16="http://schemas.microsoft.com/office/drawing/2014/chart" uri="{C3380CC4-5D6E-409C-BE32-E72D297353CC}">
              <c16:uniqueId val="{00000001-E5D2-480F-A8E0-2228E5AF7D9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7D-4803-888B-7865977E068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44.24</c:v>
                </c:pt>
                <c:pt idx="2">
                  <c:v>45.3</c:v>
                </c:pt>
                <c:pt idx="3">
                  <c:v>45.6</c:v>
                </c:pt>
                <c:pt idx="4">
                  <c:v>44.79</c:v>
                </c:pt>
              </c:numCache>
            </c:numRef>
          </c:val>
          <c:smooth val="0"/>
          <c:extLst>
            <c:ext xmlns:c16="http://schemas.microsoft.com/office/drawing/2014/chart" uri="{C3380CC4-5D6E-409C-BE32-E72D297353CC}">
              <c16:uniqueId val="{00000001-9F7D-4803-888B-7865977E068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91.21</c:v>
                </c:pt>
                <c:pt idx="1">
                  <c:v>91.42</c:v>
                </c:pt>
                <c:pt idx="2">
                  <c:v>91.57</c:v>
                </c:pt>
                <c:pt idx="3">
                  <c:v>91.57</c:v>
                </c:pt>
                <c:pt idx="4">
                  <c:v>91.58</c:v>
                </c:pt>
              </c:numCache>
            </c:numRef>
          </c:val>
          <c:extLst>
            <c:ext xmlns:c16="http://schemas.microsoft.com/office/drawing/2014/chart" uri="{C3380CC4-5D6E-409C-BE32-E72D297353CC}">
              <c16:uniqueId val="{00000000-8853-42A8-8036-A7520F35786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88.15</c:v>
                </c:pt>
                <c:pt idx="2">
                  <c:v>88.37</c:v>
                </c:pt>
                <c:pt idx="3">
                  <c:v>88.66</c:v>
                </c:pt>
                <c:pt idx="4">
                  <c:v>88.68</c:v>
                </c:pt>
              </c:numCache>
            </c:numRef>
          </c:val>
          <c:smooth val="0"/>
          <c:extLst>
            <c:ext xmlns:c16="http://schemas.microsoft.com/office/drawing/2014/chart" uri="{C3380CC4-5D6E-409C-BE32-E72D297353CC}">
              <c16:uniqueId val="{00000001-8853-42A8-8036-A7520F35786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102.81</c:v>
                </c:pt>
                <c:pt idx="1">
                  <c:v>102.2</c:v>
                </c:pt>
                <c:pt idx="2">
                  <c:v>104.48</c:v>
                </c:pt>
                <c:pt idx="3">
                  <c:v>102.38</c:v>
                </c:pt>
                <c:pt idx="4">
                  <c:v>98.59</c:v>
                </c:pt>
              </c:numCache>
            </c:numRef>
          </c:val>
          <c:extLst>
            <c:ext xmlns:c16="http://schemas.microsoft.com/office/drawing/2014/chart" uri="{C3380CC4-5D6E-409C-BE32-E72D297353CC}">
              <c16:uniqueId val="{00000000-FEDD-40B4-AD1B-CDB9BD3CFA3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104.11</c:v>
                </c:pt>
                <c:pt idx="2">
                  <c:v>101.98</c:v>
                </c:pt>
                <c:pt idx="3">
                  <c:v>102.68</c:v>
                </c:pt>
                <c:pt idx="4">
                  <c:v>103.79</c:v>
                </c:pt>
              </c:numCache>
            </c:numRef>
          </c:val>
          <c:smooth val="0"/>
          <c:extLst>
            <c:ext xmlns:c16="http://schemas.microsoft.com/office/drawing/2014/chart" uri="{C3380CC4-5D6E-409C-BE32-E72D297353CC}">
              <c16:uniqueId val="{00000001-FEDD-40B4-AD1B-CDB9BD3CFA3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8.86</c:v>
                </c:pt>
                <c:pt idx="1">
                  <c:v>13.24</c:v>
                </c:pt>
                <c:pt idx="2">
                  <c:v>17.03</c:v>
                </c:pt>
                <c:pt idx="3">
                  <c:v>21.06</c:v>
                </c:pt>
                <c:pt idx="4">
                  <c:v>20.03</c:v>
                </c:pt>
              </c:numCache>
            </c:numRef>
          </c:val>
          <c:extLst>
            <c:ext xmlns:c16="http://schemas.microsoft.com/office/drawing/2014/chart" uri="{C3380CC4-5D6E-409C-BE32-E72D297353CC}">
              <c16:uniqueId val="{00000000-78B9-491A-98B0-F646B5B3FDF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78B9-491A-98B0-F646B5B3FDF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A2-4771-BFB5-703946903CC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0.01</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41A2-4771-BFB5-703946903CC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CE-4906-8E04-04293F2956F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46.91</c:v>
                </c:pt>
                <c:pt idx="2">
                  <c:v>52.27</c:v>
                </c:pt>
                <c:pt idx="3">
                  <c:v>58.68</c:v>
                </c:pt>
                <c:pt idx="4">
                  <c:v>53.87</c:v>
                </c:pt>
              </c:numCache>
            </c:numRef>
          </c:val>
          <c:smooth val="0"/>
          <c:extLst>
            <c:ext xmlns:c16="http://schemas.microsoft.com/office/drawing/2014/chart" uri="{C3380CC4-5D6E-409C-BE32-E72D297353CC}">
              <c16:uniqueId val="{00000001-78CE-4906-8E04-04293F2956F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46.06</c:v>
                </c:pt>
                <c:pt idx="1">
                  <c:v>55.4</c:v>
                </c:pt>
                <c:pt idx="2">
                  <c:v>55.06</c:v>
                </c:pt>
                <c:pt idx="3">
                  <c:v>55.85</c:v>
                </c:pt>
                <c:pt idx="4">
                  <c:v>58.26</c:v>
                </c:pt>
              </c:numCache>
            </c:numRef>
          </c:val>
          <c:extLst>
            <c:ext xmlns:c16="http://schemas.microsoft.com/office/drawing/2014/chart" uri="{C3380CC4-5D6E-409C-BE32-E72D297353CC}">
              <c16:uniqueId val="{00000000-9B59-4C26-997C-A485138B747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44.35</c:v>
                </c:pt>
                <c:pt idx="2">
                  <c:v>41.51</c:v>
                </c:pt>
                <c:pt idx="3">
                  <c:v>45.01</c:v>
                </c:pt>
                <c:pt idx="4">
                  <c:v>46.37</c:v>
                </c:pt>
              </c:numCache>
            </c:numRef>
          </c:val>
          <c:smooth val="0"/>
          <c:extLst>
            <c:ext xmlns:c16="http://schemas.microsoft.com/office/drawing/2014/chart" uri="{C3380CC4-5D6E-409C-BE32-E72D297353CC}">
              <c16:uniqueId val="{00000001-9B59-4C26-997C-A485138B747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1584.58</c:v>
                </c:pt>
                <c:pt idx="1">
                  <c:v>1492.22</c:v>
                </c:pt>
                <c:pt idx="2">
                  <c:v>1383.01</c:v>
                </c:pt>
                <c:pt idx="3">
                  <c:v>1303.02</c:v>
                </c:pt>
                <c:pt idx="4">
                  <c:v>1194.42</c:v>
                </c:pt>
              </c:numCache>
            </c:numRef>
          </c:val>
          <c:extLst>
            <c:ext xmlns:c16="http://schemas.microsoft.com/office/drawing/2014/chart" uri="{C3380CC4-5D6E-409C-BE32-E72D297353CC}">
              <c16:uniqueId val="{00000000-7A31-4EEC-BE1D-5C2C3114716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1283.69</c:v>
                </c:pt>
                <c:pt idx="2">
                  <c:v>1160.22</c:v>
                </c:pt>
                <c:pt idx="3">
                  <c:v>1141.98</c:v>
                </c:pt>
                <c:pt idx="4">
                  <c:v>1062.58</c:v>
                </c:pt>
              </c:numCache>
            </c:numRef>
          </c:val>
          <c:smooth val="0"/>
          <c:extLst>
            <c:ext xmlns:c16="http://schemas.microsoft.com/office/drawing/2014/chart" uri="{C3380CC4-5D6E-409C-BE32-E72D297353CC}">
              <c16:uniqueId val="{00000001-7A31-4EEC-BE1D-5C2C3114716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81.73</c:v>
                </c:pt>
                <c:pt idx="1">
                  <c:v>91.1</c:v>
                </c:pt>
                <c:pt idx="2">
                  <c:v>80.48</c:v>
                </c:pt>
                <c:pt idx="3">
                  <c:v>89.92</c:v>
                </c:pt>
                <c:pt idx="4">
                  <c:v>90.47</c:v>
                </c:pt>
              </c:numCache>
            </c:numRef>
          </c:val>
          <c:extLst>
            <c:ext xmlns:c16="http://schemas.microsoft.com/office/drawing/2014/chart" uri="{C3380CC4-5D6E-409C-BE32-E72D297353CC}">
              <c16:uniqueId val="{00000000-4CF3-46C2-A023-E9A49891007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82.53</c:v>
                </c:pt>
                <c:pt idx="2">
                  <c:v>81.81</c:v>
                </c:pt>
                <c:pt idx="3">
                  <c:v>82.27</c:v>
                </c:pt>
                <c:pt idx="4">
                  <c:v>80.36</c:v>
                </c:pt>
              </c:numCache>
            </c:numRef>
          </c:val>
          <c:smooth val="0"/>
          <c:extLst>
            <c:ext xmlns:c16="http://schemas.microsoft.com/office/drawing/2014/chart" uri="{C3380CC4-5D6E-409C-BE32-E72D297353CC}">
              <c16:uniqueId val="{00000001-4CF3-46C2-A023-E9A49891007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152.44999999999999</c:v>
                </c:pt>
                <c:pt idx="1">
                  <c:v>147.37</c:v>
                </c:pt>
                <c:pt idx="2">
                  <c:v>166.53</c:v>
                </c:pt>
                <c:pt idx="3">
                  <c:v>150</c:v>
                </c:pt>
                <c:pt idx="4">
                  <c:v>150</c:v>
                </c:pt>
              </c:numCache>
            </c:numRef>
          </c:val>
          <c:extLst>
            <c:ext xmlns:c16="http://schemas.microsoft.com/office/drawing/2014/chart" uri="{C3380CC4-5D6E-409C-BE32-E72D297353CC}">
              <c16:uniqueId val="{00000000-32F1-4921-8F00-561FCD26D23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190.48</c:v>
                </c:pt>
                <c:pt idx="2">
                  <c:v>193.59</c:v>
                </c:pt>
                <c:pt idx="3">
                  <c:v>194.42</c:v>
                </c:pt>
                <c:pt idx="4">
                  <c:v>201.33</c:v>
                </c:pt>
              </c:numCache>
            </c:numRef>
          </c:val>
          <c:smooth val="0"/>
          <c:extLst>
            <c:ext xmlns:c16="http://schemas.microsoft.com/office/drawing/2014/chart" uri="{C3380CC4-5D6E-409C-BE32-E72D297353CC}">
              <c16:uniqueId val="{00000001-32F1-4921-8F00-561FCD26D23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6" zoomScale="70" zoomScaleNormal="70" workbookViewId="0">
      <selection activeCell="BF35" sqref="BF35"/>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滋賀県　竜王町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非設置</v>
      </c>
      <c r="AE8" s="65"/>
      <c r="AF8" s="65"/>
      <c r="AG8" s="65"/>
      <c r="AH8" s="65"/>
      <c r="AI8" s="65"/>
      <c r="AJ8" s="65"/>
      <c r="AK8" s="3"/>
      <c r="AL8" s="45">
        <f>データ!S6</f>
        <v>11239</v>
      </c>
      <c r="AM8" s="45"/>
      <c r="AN8" s="45"/>
      <c r="AO8" s="45"/>
      <c r="AP8" s="45"/>
      <c r="AQ8" s="45"/>
      <c r="AR8" s="45"/>
      <c r="AS8" s="45"/>
      <c r="AT8" s="44">
        <f>データ!T6</f>
        <v>44.55</v>
      </c>
      <c r="AU8" s="44"/>
      <c r="AV8" s="44"/>
      <c r="AW8" s="44"/>
      <c r="AX8" s="44"/>
      <c r="AY8" s="44"/>
      <c r="AZ8" s="44"/>
      <c r="BA8" s="44"/>
      <c r="BB8" s="44">
        <f>データ!U6</f>
        <v>252.28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60.87</v>
      </c>
      <c r="J10" s="44"/>
      <c r="K10" s="44"/>
      <c r="L10" s="44"/>
      <c r="M10" s="44"/>
      <c r="N10" s="44"/>
      <c r="O10" s="44"/>
      <c r="P10" s="44">
        <f>データ!P6</f>
        <v>85.66</v>
      </c>
      <c r="Q10" s="44"/>
      <c r="R10" s="44"/>
      <c r="S10" s="44"/>
      <c r="T10" s="44"/>
      <c r="U10" s="44"/>
      <c r="V10" s="44"/>
      <c r="W10" s="44">
        <f>データ!Q6</f>
        <v>87.75</v>
      </c>
      <c r="X10" s="44"/>
      <c r="Y10" s="44"/>
      <c r="Z10" s="44"/>
      <c r="AA10" s="44"/>
      <c r="AB10" s="44"/>
      <c r="AC10" s="44"/>
      <c r="AD10" s="45">
        <f>データ!R6</f>
        <v>2667</v>
      </c>
      <c r="AE10" s="45"/>
      <c r="AF10" s="45"/>
      <c r="AG10" s="45"/>
      <c r="AH10" s="45"/>
      <c r="AI10" s="45"/>
      <c r="AJ10" s="45"/>
      <c r="AK10" s="2"/>
      <c r="AL10" s="45">
        <f>データ!V6</f>
        <v>9569</v>
      </c>
      <c r="AM10" s="45"/>
      <c r="AN10" s="45"/>
      <c r="AO10" s="45"/>
      <c r="AP10" s="45"/>
      <c r="AQ10" s="45"/>
      <c r="AR10" s="45"/>
      <c r="AS10" s="45"/>
      <c r="AT10" s="44">
        <f>データ!W6</f>
        <v>4.41</v>
      </c>
      <c r="AU10" s="44"/>
      <c r="AV10" s="44"/>
      <c r="AW10" s="44"/>
      <c r="AX10" s="44"/>
      <c r="AY10" s="44"/>
      <c r="AZ10" s="44"/>
      <c r="BA10" s="44"/>
      <c r="BB10" s="44">
        <f>データ!X6</f>
        <v>2169.84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ZmOfFQNLb+Dw/McsJIufSSIwyhYUHxqwqkmcMFIp3BHiv4IRjdME4CE2DQa4OKB7ypMgpd/HEc2sucYAY7aGyg==" saltValue="zDCdiV7XZPaUf/lDcNOHv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253847</v>
      </c>
      <c r="D6" s="19">
        <f t="shared" si="3"/>
        <v>46</v>
      </c>
      <c r="E6" s="19">
        <f t="shared" si="3"/>
        <v>17</v>
      </c>
      <c r="F6" s="19">
        <f t="shared" si="3"/>
        <v>4</v>
      </c>
      <c r="G6" s="19">
        <f t="shared" si="3"/>
        <v>0</v>
      </c>
      <c r="H6" s="19" t="str">
        <f t="shared" si="3"/>
        <v>滋賀県　竜王町</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60.87</v>
      </c>
      <c r="P6" s="20">
        <f t="shared" si="3"/>
        <v>85.66</v>
      </c>
      <c r="Q6" s="20">
        <f t="shared" si="3"/>
        <v>87.75</v>
      </c>
      <c r="R6" s="20">
        <f t="shared" si="3"/>
        <v>2667</v>
      </c>
      <c r="S6" s="20">
        <f t="shared" si="3"/>
        <v>11239</v>
      </c>
      <c r="T6" s="20">
        <f t="shared" si="3"/>
        <v>44.55</v>
      </c>
      <c r="U6" s="20">
        <f t="shared" si="3"/>
        <v>252.28</v>
      </c>
      <c r="V6" s="20">
        <f t="shared" si="3"/>
        <v>9569</v>
      </c>
      <c r="W6" s="20">
        <f t="shared" si="3"/>
        <v>4.41</v>
      </c>
      <c r="X6" s="20">
        <f t="shared" si="3"/>
        <v>2169.84</v>
      </c>
      <c r="Y6" s="21">
        <f>IF(Y7="",NA(),Y7)</f>
        <v>102.81</v>
      </c>
      <c r="Z6" s="21">
        <f t="shared" ref="Z6:AH6" si="4">IF(Z7="",NA(),Z7)</f>
        <v>102.2</v>
      </c>
      <c r="AA6" s="21">
        <f t="shared" si="4"/>
        <v>104.48</v>
      </c>
      <c r="AB6" s="21">
        <f t="shared" si="4"/>
        <v>102.38</v>
      </c>
      <c r="AC6" s="21">
        <f t="shared" si="4"/>
        <v>98.59</v>
      </c>
      <c r="AD6" s="21">
        <f t="shared" si="4"/>
        <v>105.78</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46.91</v>
      </c>
      <c r="AQ6" s="21">
        <f t="shared" si="5"/>
        <v>52.27</v>
      </c>
      <c r="AR6" s="21">
        <f t="shared" si="5"/>
        <v>58.68</v>
      </c>
      <c r="AS6" s="21">
        <f t="shared" si="5"/>
        <v>53.87</v>
      </c>
      <c r="AT6" s="20" t="str">
        <f>IF(AT7="","",IF(AT7="-","【-】","【"&amp;SUBSTITUTE(TEXT(AT7,"#,##0.00"),"-","△")&amp;"】"))</f>
        <v>【63.54】</v>
      </c>
      <c r="AU6" s="21">
        <f>IF(AU7="",NA(),AU7)</f>
        <v>46.06</v>
      </c>
      <c r="AV6" s="21">
        <f t="shared" ref="AV6:BD6" si="6">IF(AV7="",NA(),AV7)</f>
        <v>55.4</v>
      </c>
      <c r="AW6" s="21">
        <f t="shared" si="6"/>
        <v>55.06</v>
      </c>
      <c r="AX6" s="21">
        <f t="shared" si="6"/>
        <v>55.85</v>
      </c>
      <c r="AY6" s="21">
        <f t="shared" si="6"/>
        <v>58.26</v>
      </c>
      <c r="AZ6" s="21">
        <f t="shared" si="6"/>
        <v>44.24</v>
      </c>
      <c r="BA6" s="21">
        <f t="shared" si="6"/>
        <v>44.35</v>
      </c>
      <c r="BB6" s="21">
        <f t="shared" si="6"/>
        <v>41.51</v>
      </c>
      <c r="BC6" s="21">
        <f t="shared" si="6"/>
        <v>45.01</v>
      </c>
      <c r="BD6" s="21">
        <f t="shared" si="6"/>
        <v>46.37</v>
      </c>
      <c r="BE6" s="20" t="str">
        <f>IF(BE7="","",IF(BE7="-","【-】","【"&amp;SUBSTITUTE(TEXT(BE7,"#,##0.00"),"-","△")&amp;"】"))</f>
        <v>【50.90】</v>
      </c>
      <c r="BF6" s="21">
        <f>IF(BF7="",NA(),BF7)</f>
        <v>1584.58</v>
      </c>
      <c r="BG6" s="21">
        <f t="shared" ref="BG6:BO6" si="7">IF(BG7="",NA(),BG7)</f>
        <v>1492.22</v>
      </c>
      <c r="BH6" s="21">
        <f t="shared" si="7"/>
        <v>1383.01</v>
      </c>
      <c r="BI6" s="21">
        <f t="shared" si="7"/>
        <v>1303.02</v>
      </c>
      <c r="BJ6" s="21">
        <f t="shared" si="7"/>
        <v>1194.42</v>
      </c>
      <c r="BK6" s="21">
        <f t="shared" si="7"/>
        <v>1258.43</v>
      </c>
      <c r="BL6" s="21">
        <f t="shared" si="7"/>
        <v>1283.69</v>
      </c>
      <c r="BM6" s="21">
        <f t="shared" si="7"/>
        <v>1160.22</v>
      </c>
      <c r="BN6" s="21">
        <f t="shared" si="7"/>
        <v>1141.98</v>
      </c>
      <c r="BO6" s="21">
        <f t="shared" si="7"/>
        <v>1062.58</v>
      </c>
      <c r="BP6" s="20" t="str">
        <f>IF(BP7="","",IF(BP7="-","【-】","【"&amp;SUBSTITUTE(TEXT(BP7,"#,##0.00"),"-","△")&amp;"】"))</f>
        <v>【1,099.15】</v>
      </c>
      <c r="BQ6" s="21">
        <f>IF(BQ7="",NA(),BQ7)</f>
        <v>81.73</v>
      </c>
      <c r="BR6" s="21">
        <f t="shared" ref="BR6:BZ6" si="8">IF(BR7="",NA(),BR7)</f>
        <v>91.1</v>
      </c>
      <c r="BS6" s="21">
        <f t="shared" si="8"/>
        <v>80.48</v>
      </c>
      <c r="BT6" s="21">
        <f t="shared" si="8"/>
        <v>89.92</v>
      </c>
      <c r="BU6" s="21">
        <f t="shared" si="8"/>
        <v>90.47</v>
      </c>
      <c r="BV6" s="21">
        <f t="shared" si="8"/>
        <v>73.36</v>
      </c>
      <c r="BW6" s="21">
        <f t="shared" si="8"/>
        <v>82.53</v>
      </c>
      <c r="BX6" s="21">
        <f t="shared" si="8"/>
        <v>81.81</v>
      </c>
      <c r="BY6" s="21">
        <f t="shared" si="8"/>
        <v>82.27</v>
      </c>
      <c r="BZ6" s="21">
        <f t="shared" si="8"/>
        <v>80.36</v>
      </c>
      <c r="CA6" s="20" t="str">
        <f>IF(CA7="","",IF(CA7="-","【-】","【"&amp;SUBSTITUTE(TEXT(CA7,"#,##0.00"),"-","△")&amp;"】"))</f>
        <v>【72.92】</v>
      </c>
      <c r="CB6" s="21">
        <f>IF(CB7="",NA(),CB7)</f>
        <v>152.44999999999999</v>
      </c>
      <c r="CC6" s="21">
        <f t="shared" ref="CC6:CK6" si="9">IF(CC7="",NA(),CC7)</f>
        <v>147.37</v>
      </c>
      <c r="CD6" s="21">
        <f t="shared" si="9"/>
        <v>166.53</v>
      </c>
      <c r="CE6" s="21">
        <f t="shared" si="9"/>
        <v>150</v>
      </c>
      <c r="CF6" s="21">
        <f t="shared" si="9"/>
        <v>150</v>
      </c>
      <c r="CG6" s="21">
        <f t="shared" si="9"/>
        <v>224.88</v>
      </c>
      <c r="CH6" s="21">
        <f t="shared" si="9"/>
        <v>190.48</v>
      </c>
      <c r="CI6" s="21">
        <f t="shared" si="9"/>
        <v>193.59</v>
      </c>
      <c r="CJ6" s="21">
        <f t="shared" si="9"/>
        <v>194.42</v>
      </c>
      <c r="CK6" s="21">
        <f t="shared" si="9"/>
        <v>201.33</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44.24</v>
      </c>
      <c r="CT6" s="21">
        <f t="shared" si="10"/>
        <v>45.3</v>
      </c>
      <c r="CU6" s="21">
        <f t="shared" si="10"/>
        <v>45.6</v>
      </c>
      <c r="CV6" s="21">
        <f t="shared" si="10"/>
        <v>44.79</v>
      </c>
      <c r="CW6" s="20" t="str">
        <f>IF(CW7="","",IF(CW7="-","【-】","【"&amp;SUBSTITUTE(TEXT(CW7,"#,##0.00"),"-","△")&amp;"】"))</f>
        <v>【43.17】</v>
      </c>
      <c r="CX6" s="21">
        <f>IF(CX7="",NA(),CX7)</f>
        <v>91.21</v>
      </c>
      <c r="CY6" s="21">
        <f t="shared" ref="CY6:DG6" si="11">IF(CY7="",NA(),CY7)</f>
        <v>91.42</v>
      </c>
      <c r="CZ6" s="21">
        <f t="shared" si="11"/>
        <v>91.57</v>
      </c>
      <c r="DA6" s="21">
        <f t="shared" si="11"/>
        <v>91.57</v>
      </c>
      <c r="DB6" s="21">
        <f t="shared" si="11"/>
        <v>91.58</v>
      </c>
      <c r="DC6" s="21">
        <f t="shared" si="11"/>
        <v>84.19</v>
      </c>
      <c r="DD6" s="21">
        <f t="shared" si="11"/>
        <v>88.15</v>
      </c>
      <c r="DE6" s="21">
        <f t="shared" si="11"/>
        <v>88.37</v>
      </c>
      <c r="DF6" s="21">
        <f t="shared" si="11"/>
        <v>88.66</v>
      </c>
      <c r="DG6" s="21">
        <f t="shared" si="11"/>
        <v>88.68</v>
      </c>
      <c r="DH6" s="20" t="str">
        <f>IF(DH7="","",IF(DH7="-","【-】","【"&amp;SUBSTITUTE(TEXT(DH7,"#,##0.00"),"-","△")&amp;"】"))</f>
        <v>【86.31】</v>
      </c>
      <c r="DI6" s="21">
        <f>IF(DI7="",NA(),DI7)</f>
        <v>8.86</v>
      </c>
      <c r="DJ6" s="21">
        <f t="shared" ref="DJ6:DR6" si="12">IF(DJ7="",NA(),DJ7)</f>
        <v>13.24</v>
      </c>
      <c r="DK6" s="21">
        <f t="shared" si="12"/>
        <v>17.03</v>
      </c>
      <c r="DL6" s="21">
        <f t="shared" si="12"/>
        <v>21.06</v>
      </c>
      <c r="DM6" s="21">
        <f t="shared" si="12"/>
        <v>20.03</v>
      </c>
      <c r="DN6" s="21">
        <f t="shared" si="12"/>
        <v>21.36</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253847</v>
      </c>
      <c r="D7" s="23">
        <v>46</v>
      </c>
      <c r="E7" s="23">
        <v>17</v>
      </c>
      <c r="F7" s="23">
        <v>4</v>
      </c>
      <c r="G7" s="23">
        <v>0</v>
      </c>
      <c r="H7" s="23" t="s">
        <v>96</v>
      </c>
      <c r="I7" s="23" t="s">
        <v>97</v>
      </c>
      <c r="J7" s="23" t="s">
        <v>98</v>
      </c>
      <c r="K7" s="23" t="s">
        <v>99</v>
      </c>
      <c r="L7" s="23" t="s">
        <v>100</v>
      </c>
      <c r="M7" s="23" t="s">
        <v>101</v>
      </c>
      <c r="N7" s="24" t="s">
        <v>102</v>
      </c>
      <c r="O7" s="24">
        <v>60.87</v>
      </c>
      <c r="P7" s="24">
        <v>85.66</v>
      </c>
      <c r="Q7" s="24">
        <v>87.75</v>
      </c>
      <c r="R7" s="24">
        <v>2667</v>
      </c>
      <c r="S7" s="24">
        <v>11239</v>
      </c>
      <c r="T7" s="24">
        <v>44.55</v>
      </c>
      <c r="U7" s="24">
        <v>252.28</v>
      </c>
      <c r="V7" s="24">
        <v>9569</v>
      </c>
      <c r="W7" s="24">
        <v>4.41</v>
      </c>
      <c r="X7" s="24">
        <v>2169.84</v>
      </c>
      <c r="Y7" s="24">
        <v>102.81</v>
      </c>
      <c r="Z7" s="24">
        <v>102.2</v>
      </c>
      <c r="AA7" s="24">
        <v>104.48</v>
      </c>
      <c r="AB7" s="24">
        <v>102.38</v>
      </c>
      <c r="AC7" s="24">
        <v>98.59</v>
      </c>
      <c r="AD7" s="24">
        <v>105.78</v>
      </c>
      <c r="AE7" s="24">
        <v>104.11</v>
      </c>
      <c r="AF7" s="24">
        <v>101.98</v>
      </c>
      <c r="AG7" s="24">
        <v>102.68</v>
      </c>
      <c r="AH7" s="24">
        <v>103.79</v>
      </c>
      <c r="AI7" s="24">
        <v>105.07</v>
      </c>
      <c r="AJ7" s="24">
        <v>0</v>
      </c>
      <c r="AK7" s="24">
        <v>0</v>
      </c>
      <c r="AL7" s="24">
        <v>0</v>
      </c>
      <c r="AM7" s="24">
        <v>0</v>
      </c>
      <c r="AN7" s="24">
        <v>0</v>
      </c>
      <c r="AO7" s="24">
        <v>63.96</v>
      </c>
      <c r="AP7" s="24">
        <v>46.91</v>
      </c>
      <c r="AQ7" s="24">
        <v>52.27</v>
      </c>
      <c r="AR7" s="24">
        <v>58.68</v>
      </c>
      <c r="AS7" s="24">
        <v>53.87</v>
      </c>
      <c r="AT7" s="24">
        <v>63.54</v>
      </c>
      <c r="AU7" s="24">
        <v>46.06</v>
      </c>
      <c r="AV7" s="24">
        <v>55.4</v>
      </c>
      <c r="AW7" s="24">
        <v>55.06</v>
      </c>
      <c r="AX7" s="24">
        <v>55.85</v>
      </c>
      <c r="AY7" s="24">
        <v>58.26</v>
      </c>
      <c r="AZ7" s="24">
        <v>44.24</v>
      </c>
      <c r="BA7" s="24">
        <v>44.35</v>
      </c>
      <c r="BB7" s="24">
        <v>41.51</v>
      </c>
      <c r="BC7" s="24">
        <v>45.01</v>
      </c>
      <c r="BD7" s="24">
        <v>46.37</v>
      </c>
      <c r="BE7" s="24">
        <v>50.9</v>
      </c>
      <c r="BF7" s="24">
        <v>1584.58</v>
      </c>
      <c r="BG7" s="24">
        <v>1492.22</v>
      </c>
      <c r="BH7" s="24">
        <v>1383.01</v>
      </c>
      <c r="BI7" s="24">
        <v>1303.02</v>
      </c>
      <c r="BJ7" s="24">
        <v>1194.42</v>
      </c>
      <c r="BK7" s="24">
        <v>1258.43</v>
      </c>
      <c r="BL7" s="24">
        <v>1283.69</v>
      </c>
      <c r="BM7" s="24">
        <v>1160.22</v>
      </c>
      <c r="BN7" s="24">
        <v>1141.98</v>
      </c>
      <c r="BO7" s="24">
        <v>1062.58</v>
      </c>
      <c r="BP7" s="24">
        <v>1099.1500000000001</v>
      </c>
      <c r="BQ7" s="24">
        <v>81.73</v>
      </c>
      <c r="BR7" s="24">
        <v>91.1</v>
      </c>
      <c r="BS7" s="24">
        <v>80.48</v>
      </c>
      <c r="BT7" s="24">
        <v>89.92</v>
      </c>
      <c r="BU7" s="24">
        <v>90.47</v>
      </c>
      <c r="BV7" s="24">
        <v>73.36</v>
      </c>
      <c r="BW7" s="24">
        <v>82.53</v>
      </c>
      <c r="BX7" s="24">
        <v>81.81</v>
      </c>
      <c r="BY7" s="24">
        <v>82.27</v>
      </c>
      <c r="BZ7" s="24">
        <v>80.36</v>
      </c>
      <c r="CA7" s="24">
        <v>72.92</v>
      </c>
      <c r="CB7" s="24">
        <v>152.44999999999999</v>
      </c>
      <c r="CC7" s="24">
        <v>147.37</v>
      </c>
      <c r="CD7" s="24">
        <v>166.53</v>
      </c>
      <c r="CE7" s="24">
        <v>150</v>
      </c>
      <c r="CF7" s="24">
        <v>150</v>
      </c>
      <c r="CG7" s="24">
        <v>224.88</v>
      </c>
      <c r="CH7" s="24">
        <v>190.48</v>
      </c>
      <c r="CI7" s="24">
        <v>193.59</v>
      </c>
      <c r="CJ7" s="24">
        <v>194.42</v>
      </c>
      <c r="CK7" s="24">
        <v>201.33</v>
      </c>
      <c r="CL7" s="24">
        <v>225.78</v>
      </c>
      <c r="CM7" s="24" t="s">
        <v>102</v>
      </c>
      <c r="CN7" s="24" t="s">
        <v>102</v>
      </c>
      <c r="CO7" s="24" t="s">
        <v>102</v>
      </c>
      <c r="CP7" s="24" t="s">
        <v>102</v>
      </c>
      <c r="CQ7" s="24" t="s">
        <v>102</v>
      </c>
      <c r="CR7" s="24">
        <v>42.4</v>
      </c>
      <c r="CS7" s="24">
        <v>44.24</v>
      </c>
      <c r="CT7" s="24">
        <v>45.3</v>
      </c>
      <c r="CU7" s="24">
        <v>45.6</v>
      </c>
      <c r="CV7" s="24">
        <v>44.79</v>
      </c>
      <c r="CW7" s="24">
        <v>43.17</v>
      </c>
      <c r="CX7" s="24">
        <v>91.21</v>
      </c>
      <c r="CY7" s="24">
        <v>91.42</v>
      </c>
      <c r="CZ7" s="24">
        <v>91.57</v>
      </c>
      <c r="DA7" s="24">
        <v>91.57</v>
      </c>
      <c r="DB7" s="24">
        <v>91.58</v>
      </c>
      <c r="DC7" s="24">
        <v>84.19</v>
      </c>
      <c r="DD7" s="24">
        <v>88.15</v>
      </c>
      <c r="DE7" s="24">
        <v>88.37</v>
      </c>
      <c r="DF7" s="24">
        <v>88.66</v>
      </c>
      <c r="DG7" s="24">
        <v>88.68</v>
      </c>
      <c r="DH7" s="24">
        <v>86.31</v>
      </c>
      <c r="DI7" s="24">
        <v>8.86</v>
      </c>
      <c r="DJ7" s="24">
        <v>13.24</v>
      </c>
      <c r="DK7" s="24">
        <v>17.03</v>
      </c>
      <c r="DL7" s="24">
        <v>21.06</v>
      </c>
      <c r="DM7" s="24">
        <v>20.03</v>
      </c>
      <c r="DN7" s="24">
        <v>21.36</v>
      </c>
      <c r="DO7" s="24">
        <v>31.73</v>
      </c>
      <c r="DP7" s="24">
        <v>32.57</v>
      </c>
      <c r="DQ7" s="24">
        <v>33.159999999999997</v>
      </c>
      <c r="DR7" s="24">
        <v>34.590000000000003</v>
      </c>
      <c r="DS7" s="24">
        <v>30.82</v>
      </c>
      <c r="DT7" s="24">
        <v>0</v>
      </c>
      <c r="DU7" s="24">
        <v>0</v>
      </c>
      <c r="DV7" s="24">
        <v>0</v>
      </c>
      <c r="DW7" s="24">
        <v>0</v>
      </c>
      <c r="DX7" s="24">
        <v>0</v>
      </c>
      <c r="DY7" s="24">
        <v>0.01</v>
      </c>
      <c r="DZ7" s="24">
        <v>0</v>
      </c>
      <c r="EA7" s="24">
        <v>0.04</v>
      </c>
      <c r="EB7" s="24">
        <v>0.12</v>
      </c>
      <c r="EC7" s="24">
        <v>0.1</v>
      </c>
      <c r="ED7" s="24">
        <v>0.06</v>
      </c>
      <c r="EE7" s="24">
        <v>0</v>
      </c>
      <c r="EF7" s="24">
        <v>0</v>
      </c>
      <c r="EG7" s="24">
        <v>0</v>
      </c>
      <c r="EH7" s="24">
        <v>0</v>
      </c>
      <c r="EI7" s="24">
        <v>0</v>
      </c>
      <c r="EJ7" s="24">
        <v>0.39</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竜王町役場</cp:lastModifiedBy>
  <dcterms:created xsi:type="dcterms:W3CDTF">2025-12-23T06:12:26Z</dcterms:created>
  <dcterms:modified xsi:type="dcterms:W3CDTF">2026-02-12T08:27:37Z</dcterms:modified>
  <cp:category/>
</cp:coreProperties>
</file>