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901A_総括\01　決算統計\R07（R6分）\253839_経営比較\"/>
    </mc:Choice>
  </mc:AlternateContent>
  <workbookProtection workbookAlgorithmName="SHA-512" workbookHashValue="Whd+UvamkX2czvo1tm+PvF6TBtrudzs7qxGOscjqy1Yi2aU3/VNq3vqYUisQd3Kpc99x1aU0Re6KqkXuFGZAUQ==" workbookSaltValue="zt7IGSTDpgHVM+ZGX7tMJg==" workbookSpinCount="100000" lockStructure="1"/>
  <bookViews>
    <workbookView xWindow="0" yWindow="0" windowWidth="20490" windowHeight="75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<sst xmlns="http://schemas.openxmlformats.org/spreadsheetml/2006/main" count="236" uniqueCount="119">
  <si>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</si>
  <si>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</si>
  <si>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</si>
  <si>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</si>
  <si>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</si>
  <si>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</si>
  <si>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</si>
  <si>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</si>
  <si>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</si>
  <si>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</si>
  <si>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</si>
  <si>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</si>
  <si>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</si>
  <si>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</si>
  <si>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</si>
  <si>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</si>
  <si>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</si>
  <si>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</si>
  <si>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</si>
  <si>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</si>
  <si>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</si>
  <si>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</si>
  <si>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</si>
  <si>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</si>
  <si>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</si>
  <si>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</si>
  <si>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</si>
  <si>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</si>
  <si>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</si>
  <si>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</si>
  <si>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</si>
  <si>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</si>
  <si>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</si>
  <si>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</si>
  <si>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</si>
  <si>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</si>
  <si>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</si>
  <si>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</si>
  <si>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</si>
  <si>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</si>
  <si>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</si>
  <si>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</si>
  <si>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</si>
  <si>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</si>
  <si>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</si>
  <si>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</si>
  <si>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</si>
  <si>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</si>
  <si>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</si>
  <si>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</si>
  <si>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</si>
  <si>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</si>
  <si>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</si>
  <si>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</si>
  <si>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</si>
  <si>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</si>
  <si>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</si>
  <si>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</si>
  <si>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</si>
  <si>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</si>
  <si>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</si>
  <si>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</si>
  <si>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</si>
  <si>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</si>
  <si>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</si>
  <si>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</si>
  <si>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</si>
  <si>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</si>
  <si>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</si>
  <si>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</si>
  <si>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</si>
  <si>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</si>
  <si>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</si>
  <si>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</si>
  <si>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</si>
  <si>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</si>
  <si>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</si>
  <si>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</si>
  <si>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</si>
  <si>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</si>
  <si>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</si>
  <si>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</si>
  <si>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</si>
  <si>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</si>
  <si>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</si>
  <si>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</si>
  <si>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</si>
  <si>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</si>
  <si>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</si>
  <si>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</si>
  <si>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</si>
  <si>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</si>
  <si>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</si>
  <si>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</si>
  <si>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</si>
  <si>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</si>
  <si>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日野町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</si>
  <si>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</si>
  <si>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</si>
  <si>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</si>
  <si>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</si>
  <si>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</si>
  <si>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</si>
  <si>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</si>
  <si>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</si>
  <si>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</si>
  <si>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</si>
  <si>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</si>
  <si>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</si>
  <si>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</si>
  <si>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</si>
  <si>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</si>
  <si>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</si>
  <si>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</si>
  <si>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</si>
  <si>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</si>
  <si>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t>　平成7年の供用開始から29年が経過していますが、耐用年数を経過した管渠はありません。
①有形固定資産減価償却率は、令和2年度からの法適用であるため、低い数値となっています。</t>
    <rPh sb="1" eb="3">
      <t>ヘイセイ</t>
    </rPh>
    <rPh sb="4" eb="5">
      <t>ネン</t>
    </rPh>
    <rPh sb="6" eb="8">
      <t>キョウヨウ</t>
    </rPh>
    <rPh sb="8" eb="10">
      <t>カイシ</t>
    </rPh>
    <rPh sb="14" eb="15">
      <t>ネン</t>
    </rPh>
    <rPh sb="16" eb="18">
      <t>ケイカ</t>
    </rPh>
    <rPh sb="25" eb="27">
      <t>タイヨウ</t>
    </rPh>
    <rPh sb="27" eb="29">
      <t>ネンスウ</t>
    </rPh>
    <rPh sb="30" eb="32">
      <t>ケイカ</t>
    </rPh>
    <rPh sb="34" eb="36">
      <t>カンキョ</t>
    </rPh>
    <rPh sb="46" eb="52">
      <t>ユウケイコテイシサン</t>
    </rPh>
    <rPh sb="52" eb="54">
      <t>ゲンカ</t>
    </rPh>
    <rPh sb="54" eb="56">
      <t>ショウキャク</t>
    </rPh>
    <rPh sb="56" eb="57">
      <t>リツ</t>
    </rPh>
    <rPh sb="59" eb="61">
      <t>レイワ</t>
    </rPh>
    <rPh sb="62" eb="64">
      <t>ネンド</t>
    </rPh>
    <rPh sb="67" eb="68">
      <t>ホウ</t>
    </rPh>
    <rPh sb="68" eb="70">
      <t>テキヨウ</t>
    </rPh>
    <rPh sb="76" eb="77">
      <t>ヒク</t>
    </rPh>
    <rPh sb="78" eb="80">
      <t>スウチ</t>
    </rPh>
    <phoneticPr fontId="4"/>
  </si>
  <si>
    <t>　令和2年度より地方公営企業法を適用し、経営状況の「見える化」が進みました。企業債の償還が経営を圧迫しており、一般会計からの繰入に頼る状況は今後も続くと想定されますが、償還額は毎年着実に減少しております。
　今後、経費回収率の改善に注力し、水洗化率の向上や使用料収入の増額に取り組むことで、一層の経営改善を目指していきます。</t>
    <rPh sb="1" eb="3">
      <t>レイワ</t>
    </rPh>
    <rPh sb="4" eb="6">
      <t>ネンド</t>
    </rPh>
    <rPh sb="8" eb="10">
      <t>チホウ</t>
    </rPh>
    <rPh sb="10" eb="12">
      <t>コウエイ</t>
    </rPh>
    <rPh sb="12" eb="14">
      <t>キギョウ</t>
    </rPh>
    <rPh sb="14" eb="15">
      <t>ホウ</t>
    </rPh>
    <rPh sb="16" eb="18">
      <t>テキヨウ</t>
    </rPh>
    <rPh sb="20" eb="22">
      <t>ケイエイ</t>
    </rPh>
    <rPh sb="22" eb="24">
      <t>ジョウキョウ</t>
    </rPh>
    <rPh sb="26" eb="27">
      <t>ミ</t>
    </rPh>
    <rPh sb="29" eb="30">
      <t>カ</t>
    </rPh>
    <rPh sb="32" eb="33">
      <t>スス</t>
    </rPh>
    <rPh sb="38" eb="40">
      <t>キギョウ</t>
    </rPh>
    <rPh sb="40" eb="41">
      <t>サイ</t>
    </rPh>
    <rPh sb="42" eb="44">
      <t>ショウカン</t>
    </rPh>
    <rPh sb="45" eb="47">
      <t>ケイエイ</t>
    </rPh>
    <rPh sb="48" eb="50">
      <t>アッパク</t>
    </rPh>
    <rPh sb="55" eb="59">
      <t>イッパンカイケイ</t>
    </rPh>
    <rPh sb="62" eb="64">
      <t>クリイレ</t>
    </rPh>
    <rPh sb="65" eb="66">
      <t>タヨ</t>
    </rPh>
    <rPh sb="67" eb="69">
      <t>ジョウキョウ</t>
    </rPh>
    <rPh sb="70" eb="72">
      <t>コンゴ</t>
    </rPh>
    <rPh sb="73" eb="74">
      <t>ツヅ</t>
    </rPh>
    <rPh sb="76" eb="78">
      <t>ソウテイ</t>
    </rPh>
    <rPh sb="84" eb="86">
      <t>ショウカン</t>
    </rPh>
    <rPh sb="86" eb="87">
      <t>ガク</t>
    </rPh>
    <rPh sb="88" eb="90">
      <t>マイトシ</t>
    </rPh>
    <rPh sb="90" eb="92">
      <t>チャクジツ</t>
    </rPh>
    <rPh sb="93" eb="95">
      <t>ゲンショウ</t>
    </rPh>
    <rPh sb="104" eb="106">
      <t>コンゴ</t>
    </rPh>
    <rPh sb="107" eb="109">
      <t>ケイヒ</t>
    </rPh>
    <rPh sb="109" eb="111">
      <t>カイシュウ</t>
    </rPh>
    <rPh sb="111" eb="112">
      <t>リツ</t>
    </rPh>
    <rPh sb="113" eb="115">
      <t>カイゼン</t>
    </rPh>
    <rPh sb="116" eb="118">
      <t>チュウリョク</t>
    </rPh>
    <rPh sb="120" eb="123">
      <t>スイセンカ</t>
    </rPh>
    <rPh sb="123" eb="124">
      <t>リツ</t>
    </rPh>
    <rPh sb="125" eb="127">
      <t>コウジョウ</t>
    </rPh>
    <rPh sb="128" eb="131">
      <t>シヨウリョウ</t>
    </rPh>
    <rPh sb="131" eb="133">
      <t>シュウニュウ</t>
    </rPh>
    <rPh sb="134" eb="136">
      <t>ゾウガク</t>
    </rPh>
    <rPh sb="137" eb="138">
      <t>ト</t>
    </rPh>
    <rPh sb="139" eb="140">
      <t>ク</t>
    </rPh>
    <rPh sb="145" eb="147">
      <t>イッソウ</t>
    </rPh>
    <rPh sb="148" eb="150">
      <t>ケイエイ</t>
    </rPh>
    <rPh sb="150" eb="152">
      <t>カイゼン</t>
    </rPh>
    <rPh sb="153" eb="155">
      <t>メザ</t>
    </rPh>
    <phoneticPr fontId="4"/>
  </si>
  <si>
    <t xml:space="preserve">①経常収支比率は、人件費の上昇や一般会計繰入金の減少等がある中、引き続き100％を超え、類似団体平均値も上回っております。
③流動比率は類似団体平均値を下回っています。下水道整備のために借り入れた企業債の償還が大きいことが影響しています。現金が若干減少した影響で前年比が僅かに低下していますが、流動負債の8割超を占める企業債償還元金は毎年確実に減少しており、改善傾向にはなっております。
④企業債残高対事業規模比率は、引き続き類似団体平均値よりも低い値で推移しております。
⑤経費回収率は、100％をわずかに下回ってしまいましたが、類似団体と比較すると高い値が維持されており、比較的経費が使用料収入で賄われている状況です。
⑥汚水処理原価は、類似団体の平均値を大きく下回っていますが、今後人件費や電力費の増加など維持管理費用の増加が見込まれる為、引き続き有収水量の増加に努めていきます。
⑧水洗化率は下水接続推進活動により大きく上昇していますが、類似団体や全国平均値と比較するとまだ下回っており、なお一層の水洗化を啓発していきます。
</t>
    <rPh sb="1" eb="3">
      <t>ケイジョウ</t>
    </rPh>
    <rPh sb="3" eb="5">
      <t>シュウシ</t>
    </rPh>
    <rPh sb="5" eb="7">
      <t>ヒリツ</t>
    </rPh>
    <rPh sb="9" eb="12">
      <t>ジンケンヒ</t>
    </rPh>
    <rPh sb="13" eb="15">
      <t>ジョウショウ</t>
    </rPh>
    <rPh sb="16" eb="18">
      <t>イッパン</t>
    </rPh>
    <rPh sb="18" eb="20">
      <t>カイケイ</t>
    </rPh>
    <rPh sb="20" eb="22">
      <t>クリイレ</t>
    </rPh>
    <rPh sb="22" eb="23">
      <t>キン</t>
    </rPh>
    <rPh sb="24" eb="26">
      <t>ゲンショウ</t>
    </rPh>
    <rPh sb="26" eb="27">
      <t>ナド</t>
    </rPh>
    <rPh sb="30" eb="31">
      <t>ナカ</t>
    </rPh>
    <rPh sb="32" eb="33">
      <t>ヒ</t>
    </rPh>
    <rPh sb="34" eb="35">
      <t>ツヅ</t>
    </rPh>
    <rPh sb="41" eb="42">
      <t>コ</t>
    </rPh>
    <rPh sb="44" eb="46">
      <t>ルイジ</t>
    </rPh>
    <rPh sb="46" eb="48">
      <t>ダンタイ</t>
    </rPh>
    <rPh sb="48" eb="51">
      <t>ヘイキンチ</t>
    </rPh>
    <rPh sb="52" eb="54">
      <t>ウワマワ</t>
    </rPh>
    <rPh sb="64" eb="66">
      <t>リュウドウ</t>
    </rPh>
    <rPh sb="66" eb="68">
      <t>ヒリツ</t>
    </rPh>
    <rPh sb="69" eb="71">
      <t>ルイジ</t>
    </rPh>
    <rPh sb="71" eb="73">
      <t>ダンタイ</t>
    </rPh>
    <rPh sb="73" eb="75">
      <t>ヘイキン</t>
    </rPh>
    <rPh sb="75" eb="76">
      <t>チ</t>
    </rPh>
    <rPh sb="77" eb="79">
      <t>シタマワ</t>
    </rPh>
    <rPh sb="85" eb="88">
      <t>ゲスイドウ</t>
    </rPh>
    <rPh sb="88" eb="90">
      <t>セイビ</t>
    </rPh>
    <rPh sb="94" eb="95">
      <t>カ</t>
    </rPh>
    <rPh sb="96" eb="97">
      <t>イ</t>
    </rPh>
    <rPh sb="99" eb="101">
      <t>キギョウ</t>
    </rPh>
    <rPh sb="101" eb="102">
      <t>サイ</t>
    </rPh>
    <rPh sb="103" eb="105">
      <t>ショウカン</t>
    </rPh>
    <rPh sb="106" eb="107">
      <t>オオ</t>
    </rPh>
    <rPh sb="112" eb="114">
      <t>エイキョウ</t>
    </rPh>
    <rPh sb="180" eb="182">
      <t>カイゼン</t>
    </rPh>
    <rPh sb="182" eb="184">
      <t>ケイコウ</t>
    </rPh>
    <rPh sb="197" eb="199">
      <t>キギョウ</t>
    </rPh>
    <rPh sb="199" eb="200">
      <t>サイ</t>
    </rPh>
    <rPh sb="200" eb="202">
      <t>ザンダカ</t>
    </rPh>
    <rPh sb="202" eb="203">
      <t>タイ</t>
    </rPh>
    <rPh sb="203" eb="205">
      <t>ジギョウ</t>
    </rPh>
    <rPh sb="205" eb="207">
      <t>キボ</t>
    </rPh>
    <rPh sb="207" eb="209">
      <t>ヒリツ</t>
    </rPh>
    <rPh sb="211" eb="212">
      <t>ヒ</t>
    </rPh>
    <rPh sb="213" eb="214">
      <t>ツヅ</t>
    </rPh>
    <rPh sb="215" eb="217">
      <t>ルイジ</t>
    </rPh>
    <rPh sb="217" eb="219">
      <t>ダンタイ</t>
    </rPh>
    <rPh sb="219" eb="222">
      <t>ヘイキンチ</t>
    </rPh>
    <rPh sb="225" eb="226">
      <t>ヒク</t>
    </rPh>
    <rPh sb="227" eb="228">
      <t>アタイ</t>
    </rPh>
    <rPh sb="229" eb="231">
      <t>スイイ</t>
    </rPh>
    <rPh sb="241" eb="243">
      <t>ケイヒ</t>
    </rPh>
    <rPh sb="243" eb="245">
      <t>カイシュウ</t>
    </rPh>
    <rPh sb="245" eb="246">
      <t>リツ</t>
    </rPh>
    <rPh sb="257" eb="259">
      <t>シタマワ</t>
    </rPh>
    <rPh sb="269" eb="271">
      <t>ルイジ</t>
    </rPh>
    <rPh sb="271" eb="273">
      <t>ダンタイ</t>
    </rPh>
    <rPh sb="274" eb="276">
      <t>ヒカク</t>
    </rPh>
    <rPh sb="279" eb="280">
      <t>タカ</t>
    </rPh>
    <rPh sb="281" eb="282">
      <t>アタイ</t>
    </rPh>
    <rPh sb="283" eb="285">
      <t>イジ</t>
    </rPh>
    <rPh sb="291" eb="294">
      <t>ヒカクテキ</t>
    </rPh>
    <rPh sb="294" eb="296">
      <t>ケイヒ</t>
    </rPh>
    <rPh sb="297" eb="300">
      <t>シヨウリョウ</t>
    </rPh>
    <rPh sb="300" eb="302">
      <t>シュウニュウ</t>
    </rPh>
    <rPh sb="303" eb="304">
      <t>マカナ</t>
    </rPh>
    <rPh sb="309" eb="311">
      <t>ジョウキョウ</t>
    </rPh>
    <rPh sb="317" eb="319">
      <t>オスイ</t>
    </rPh>
    <rPh sb="319" eb="321">
      <t>ショリ</t>
    </rPh>
    <rPh sb="321" eb="323">
      <t>ゲンカ</t>
    </rPh>
    <rPh sb="325" eb="327">
      <t>ルイジ</t>
    </rPh>
    <rPh sb="327" eb="329">
      <t>ダンタイ</t>
    </rPh>
    <rPh sb="330" eb="333">
      <t>ヘイキンチ</t>
    </rPh>
    <rPh sb="334" eb="335">
      <t>オオ</t>
    </rPh>
    <rPh sb="337" eb="339">
      <t>シタマワ</t>
    </rPh>
    <rPh sb="346" eb="348">
      <t>コンゴ</t>
    </rPh>
    <rPh sb="348" eb="351">
      <t>ジンケンヒ</t>
    </rPh>
    <rPh sb="352" eb="354">
      <t>デンリョク</t>
    </rPh>
    <rPh sb="354" eb="355">
      <t>ヒ</t>
    </rPh>
    <rPh sb="356" eb="358">
      <t>ゾウカ</t>
    </rPh>
    <rPh sb="360" eb="362">
      <t>イジ</t>
    </rPh>
    <rPh sb="362" eb="364">
      <t>カンリ</t>
    </rPh>
    <rPh sb="364" eb="365">
      <t>ヒ</t>
    </rPh>
    <rPh sb="365" eb="366">
      <t>ヨウ</t>
    </rPh>
    <rPh sb="367" eb="369">
      <t>ゾウカ</t>
    </rPh>
    <rPh sb="370" eb="372">
      <t>ミコ</t>
    </rPh>
    <rPh sb="375" eb="376">
      <t>タメ</t>
    </rPh>
    <rPh sb="377" eb="378">
      <t>ヒ</t>
    </rPh>
    <rPh sb="379" eb="380">
      <t>ツヅ</t>
    </rPh>
    <rPh sb="381" eb="383">
      <t>ユウシュウ</t>
    </rPh>
    <rPh sb="383" eb="385">
      <t>スイリョウ</t>
    </rPh>
    <rPh sb="386" eb="388">
      <t>ゾウカ</t>
    </rPh>
    <rPh sb="389" eb="390">
      <t>ツト</t>
    </rPh>
    <rPh sb="400" eb="403">
      <t>スイセンカ</t>
    </rPh>
    <rPh sb="403" eb="404">
      <t>リツ</t>
    </rPh>
    <rPh sb="405" eb="407">
      <t>ゲスイ</t>
    </rPh>
    <rPh sb="407" eb="409">
      <t>セツゾク</t>
    </rPh>
    <rPh sb="409" eb="411">
      <t>スイシン</t>
    </rPh>
    <rPh sb="411" eb="413">
      <t>カツドウ</t>
    </rPh>
    <rPh sb="416" eb="417">
      <t>オオ</t>
    </rPh>
    <rPh sb="419" eb="421">
      <t>ジョウショウ</t>
    </rPh>
    <rPh sb="428" eb="430">
      <t>ルイジ</t>
    </rPh>
    <rPh sb="430" eb="432">
      <t>ダンタイ</t>
    </rPh>
    <rPh sb="433" eb="435">
      <t>ゼンコク</t>
    </rPh>
    <rPh sb="435" eb="438">
      <t>ヘイキンチ</t>
    </rPh>
    <rPh sb="439" eb="441">
      <t>ヒカク</t>
    </rPh>
    <rPh sb="446" eb="448">
      <t>シタマワ</t>
    </rPh>
    <rPh sb="455" eb="457">
      <t>イッソウ</t>
    </rPh>
    <rPh sb="458" eb="461">
      <t>スイセンカ</t>
    </rPh>
    <rPh sb="462" eb="464">
      <t>ケイハツ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</si>
</sst>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71-4CA8-9719-23EDD864AC8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8E71-4CA8-9719-23EDD864AC8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29-4B2D-8C7A-62DFDE6AADA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3529-4B2D-8C7A-62DFDE6AADA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75.06</c:v>
                </c:pt>
                <c:pt idx="1">
                  <c:v>75.06</c:v>
                </c:pt>
                <c:pt idx="2">
                  <c:v>75.06</c:v>
                </c:pt>
                <c:pt idx="3">
                  <c:v>78.48</c:v>
                </c:pt>
                <c:pt idx="4">
                  <c:v>82.7</c:v>
                </c:pt>
              </c:numCache>
            </c:numRef>
          </c:val>
          <c:extLst>
            <c:ext xmlns:c16="http://schemas.microsoft.com/office/drawing/2014/chart" uri="{C3380CC4-5D6E-409C-BE32-E72D297353CC}">
              <c16:uniqueId val="{00000000-AA54-44A1-9E92-7208642D7CA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AA54-44A1-9E92-7208642D7CA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119.28</c:v>
                </c:pt>
                <c:pt idx="1">
                  <c:v>116.96</c:v>
                </c:pt>
                <c:pt idx="2">
                  <c:v>104.53</c:v>
                </c:pt>
                <c:pt idx="3">
                  <c:v>111.15</c:v>
                </c:pt>
                <c:pt idx="4">
                  <c:v>107.84</c:v>
                </c:pt>
              </c:numCache>
            </c:numRef>
          </c:val>
          <c:extLst>
            <c:ext xmlns:c16="http://schemas.microsoft.com/office/drawing/2014/chart" uri="{C3380CC4-5D6E-409C-BE32-E72D297353CC}">
              <c16:uniqueId val="{00000000-C790-432A-B8C0-9E54FA62D9D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C790-432A-B8C0-9E54FA62D9D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3.16</c:v>
                </c:pt>
                <c:pt idx="1">
                  <c:v>6.19</c:v>
                </c:pt>
                <c:pt idx="2">
                  <c:v>9.0500000000000007</c:v>
                </c:pt>
                <c:pt idx="3">
                  <c:v>12</c:v>
                </c:pt>
                <c:pt idx="4">
                  <c:v>15.43</c:v>
                </c:pt>
              </c:numCache>
            </c:numRef>
          </c:val>
          <c:extLst>
            <c:ext xmlns:c16="http://schemas.microsoft.com/office/drawing/2014/chart" uri="{C3380CC4-5D6E-409C-BE32-E72D297353CC}">
              <c16:uniqueId val="{00000000-4E48-4E34-AD47-9935F376B7C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4E48-4E34-AD47-9935F376B7C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7D-4880-9BB1-4D0375FB334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617D-4880-9BB1-4D0375FB334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30-4AD3-BFAD-2375A25627F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4730-4AD3-BFAD-2375A25627F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29.18</c:v>
                </c:pt>
                <c:pt idx="1">
                  <c:v>35.71</c:v>
                </c:pt>
                <c:pt idx="2">
                  <c:v>33.380000000000003</c:v>
                </c:pt>
                <c:pt idx="3">
                  <c:v>42.36</c:v>
                </c:pt>
                <c:pt idx="4">
                  <c:v>41.46</c:v>
                </c:pt>
              </c:numCache>
            </c:numRef>
          </c:val>
          <c:extLst>
            <c:ext xmlns:c16="http://schemas.microsoft.com/office/drawing/2014/chart" uri="{C3380CC4-5D6E-409C-BE32-E72D297353CC}">
              <c16:uniqueId val="{00000000-14AF-4C06-A55B-A1FAD2D7309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14AF-4C06-A55B-A1FAD2D7309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935</c:v>
                </c:pt>
                <c:pt idx="1">
                  <c:v>692.93</c:v>
                </c:pt>
                <c:pt idx="2">
                  <c:v>413.84</c:v>
                </c:pt>
                <c:pt idx="3">
                  <c:v>671.83</c:v>
                </c:pt>
                <c:pt idx="4">
                  <c:v>605.22</c:v>
                </c:pt>
              </c:numCache>
            </c:numRef>
          </c:val>
          <c:extLst>
            <c:ext xmlns:c16="http://schemas.microsoft.com/office/drawing/2014/chart" uri="{C3380CC4-5D6E-409C-BE32-E72D297353CC}">
              <c16:uniqueId val="{00000000-0C6E-4B42-A4FF-0EA6D5B3208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0C6E-4B42-A4FF-0EA6D5B3208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109.37</c:v>
                </c:pt>
                <c:pt idx="1">
                  <c:v>99.21</c:v>
                </c:pt>
                <c:pt idx="2">
                  <c:v>99.65</c:v>
                </c:pt>
                <c:pt idx="3">
                  <c:v>103.81</c:v>
                </c:pt>
                <c:pt idx="4">
                  <c:v>99.71</c:v>
                </c:pt>
              </c:numCache>
            </c:numRef>
          </c:val>
          <c:extLst>
            <c:ext xmlns:c16="http://schemas.microsoft.com/office/drawing/2014/chart" uri="{C3380CC4-5D6E-409C-BE32-E72D297353CC}">
              <c16:uniqueId val="{00000000-AA86-4DEF-B2D0-5DC1C291E63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AA86-4DEF-B2D0-5DC1C291E63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135.88999999999999</c:v>
                </c:pt>
                <c:pt idx="1">
                  <c:v>150</c:v>
                </c:pt>
                <c:pt idx="2">
                  <c:v>147.53</c:v>
                </c:pt>
                <c:pt idx="3">
                  <c:v>146.41999999999999</c:v>
                </c:pt>
                <c:pt idx="4">
                  <c:v>151.97</c:v>
                </c:pt>
              </c:numCache>
            </c:numRef>
          </c:val>
          <c:extLst>
            <c:ext xmlns:c16="http://schemas.microsoft.com/office/drawing/2014/chart" uri="{C3380CC4-5D6E-409C-BE32-E72D297353CC}">
              <c16:uniqueId val="{00000000-ED05-4391-9A21-A3EC905E54D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ED05-4391-9A21-A3EC905E54D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3" zoomScaleNormal="100" workbookViewId="0">
      <selection activeCell="BI36" sqref="BI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滋賀県　日野町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20702</v>
      </c>
      <c r="AM8" s="41"/>
      <c r="AN8" s="41"/>
      <c r="AO8" s="41"/>
      <c r="AP8" s="41"/>
      <c r="AQ8" s="41"/>
      <c r="AR8" s="41"/>
      <c r="AS8" s="41"/>
      <c r="AT8" s="34">
        <f>データ!T6</f>
        <v>117.6</v>
      </c>
      <c r="AU8" s="34"/>
      <c r="AV8" s="34"/>
      <c r="AW8" s="34"/>
      <c r="AX8" s="34"/>
      <c r="AY8" s="34"/>
      <c r="AZ8" s="34"/>
      <c r="BA8" s="34"/>
      <c r="BB8" s="34">
        <f>データ!U6</f>
        <v>176.04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58.69</v>
      </c>
      <c r="J10" s="34"/>
      <c r="K10" s="34"/>
      <c r="L10" s="34"/>
      <c r="M10" s="34"/>
      <c r="N10" s="34"/>
      <c r="O10" s="34"/>
      <c r="P10" s="34">
        <f>データ!P6</f>
        <v>38.14</v>
      </c>
      <c r="Q10" s="34"/>
      <c r="R10" s="34"/>
      <c r="S10" s="34"/>
      <c r="T10" s="34"/>
      <c r="U10" s="34"/>
      <c r="V10" s="34"/>
      <c r="W10" s="34">
        <f>データ!Q6</f>
        <v>87.55</v>
      </c>
      <c r="X10" s="34"/>
      <c r="Y10" s="34"/>
      <c r="Z10" s="34"/>
      <c r="AA10" s="34"/>
      <c r="AB10" s="34"/>
      <c r="AC10" s="34"/>
      <c r="AD10" s="41">
        <f>データ!R6</f>
        <v>2900</v>
      </c>
      <c r="AE10" s="41"/>
      <c r="AF10" s="41"/>
      <c r="AG10" s="41"/>
      <c r="AH10" s="41"/>
      <c r="AI10" s="41"/>
      <c r="AJ10" s="41"/>
      <c r="AK10" s="2"/>
      <c r="AL10" s="41">
        <f>データ!V6</f>
        <v>7862</v>
      </c>
      <c r="AM10" s="41"/>
      <c r="AN10" s="41"/>
      <c r="AO10" s="41"/>
      <c r="AP10" s="41"/>
      <c r="AQ10" s="41"/>
      <c r="AR10" s="41"/>
      <c r="AS10" s="41"/>
      <c r="AT10" s="34">
        <f>データ!W6</f>
        <v>2.94</v>
      </c>
      <c r="AU10" s="34"/>
      <c r="AV10" s="34"/>
      <c r="AW10" s="34"/>
      <c r="AX10" s="34"/>
      <c r="AY10" s="34"/>
      <c r="AZ10" s="34"/>
      <c r="BA10" s="34"/>
      <c r="BB10" s="34">
        <f>データ!X6</f>
        <v>2674.15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1ofI1CzBKO4ndjVH/FX1/IkPcYqdM4er/jcGMGjxZ6X05IyDi2m2hFadbgO23mjlhJD/ZdTphlbhNM6qX3v/hQ==" saltValue="0pOCEF8ppSCVxLj0JZzSG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253839</v>
      </c>
      <c r="D6" s="19">
        <f t="shared" si="3"/>
        <v>46</v>
      </c>
      <c r="E6" s="19">
        <f t="shared" si="3"/>
        <v>17</v>
      </c>
      <c r="F6" s="19">
        <f t="shared" si="3"/>
        <v>4</v>
      </c>
      <c r="G6" s="19">
        <f t="shared" si="3"/>
        <v>0</v>
      </c>
      <c r="H6" s="19" t="str">
        <f t="shared" si="3"/>
        <v>滋賀県　日野町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58.69</v>
      </c>
      <c r="P6" s="20">
        <f t="shared" si="3"/>
        <v>38.14</v>
      </c>
      <c r="Q6" s="20">
        <f t="shared" si="3"/>
        <v>87.55</v>
      </c>
      <c r="R6" s="20">
        <f t="shared" si="3"/>
        <v>2900</v>
      </c>
      <c r="S6" s="20">
        <f t="shared" si="3"/>
        <v>20702</v>
      </c>
      <c r="T6" s="20">
        <f t="shared" si="3"/>
        <v>117.6</v>
      </c>
      <c r="U6" s="20">
        <f t="shared" si="3"/>
        <v>176.04</v>
      </c>
      <c r="V6" s="20">
        <f t="shared" si="3"/>
        <v>7862</v>
      </c>
      <c r="W6" s="20">
        <f t="shared" si="3"/>
        <v>2.94</v>
      </c>
      <c r="X6" s="20">
        <f t="shared" si="3"/>
        <v>2674.15</v>
      </c>
      <c r="Y6" s="21">
        <f>IF(Y7="",NA(),Y7)</f>
        <v>119.28</v>
      </c>
      <c r="Z6" s="21">
        <f t="shared" ref="Z6:AH6" si="4">IF(Z7="",NA(),Z7)</f>
        <v>116.96</v>
      </c>
      <c r="AA6" s="21">
        <f t="shared" si="4"/>
        <v>104.53</v>
      </c>
      <c r="AB6" s="21">
        <f t="shared" si="4"/>
        <v>111.15</v>
      </c>
      <c r="AC6" s="21">
        <f t="shared" si="4"/>
        <v>107.84</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29.18</v>
      </c>
      <c r="AV6" s="21">
        <f t="shared" ref="AV6:BD6" si="6">IF(AV7="",NA(),AV7)</f>
        <v>35.71</v>
      </c>
      <c r="AW6" s="21">
        <f t="shared" si="6"/>
        <v>33.380000000000003</v>
      </c>
      <c r="AX6" s="21">
        <f t="shared" si="6"/>
        <v>42.36</v>
      </c>
      <c r="AY6" s="21">
        <f t="shared" si="6"/>
        <v>41.46</v>
      </c>
      <c r="AZ6" s="21">
        <f t="shared" si="6"/>
        <v>44.24</v>
      </c>
      <c r="BA6" s="21">
        <f t="shared" si="6"/>
        <v>43.07</v>
      </c>
      <c r="BB6" s="21">
        <f t="shared" si="6"/>
        <v>45.42</v>
      </c>
      <c r="BC6" s="21">
        <f t="shared" si="6"/>
        <v>50.63</v>
      </c>
      <c r="BD6" s="21">
        <f t="shared" si="6"/>
        <v>53.28</v>
      </c>
      <c r="BE6" s="20" t="str">
        <f>IF(BE7="","",IF(BE7="-","【-】","【"&amp;SUBSTITUTE(TEXT(BE7,"#,##0.00"),"-","△")&amp;"】"))</f>
        <v>【50.90】</v>
      </c>
      <c r="BF6" s="21">
        <f>IF(BF7="",NA(),BF7)</f>
        <v>935</v>
      </c>
      <c r="BG6" s="21">
        <f t="shared" ref="BG6:BO6" si="7">IF(BG7="",NA(),BG7)</f>
        <v>692.93</v>
      </c>
      <c r="BH6" s="21">
        <f t="shared" si="7"/>
        <v>413.84</v>
      </c>
      <c r="BI6" s="21">
        <f t="shared" si="7"/>
        <v>671.83</v>
      </c>
      <c r="BJ6" s="21">
        <f t="shared" si="7"/>
        <v>605.22</v>
      </c>
      <c r="BK6" s="21">
        <f t="shared" si="7"/>
        <v>1258.43</v>
      </c>
      <c r="BL6" s="21">
        <f t="shared" si="7"/>
        <v>1163.75</v>
      </c>
      <c r="BM6" s="21">
        <f t="shared" si="7"/>
        <v>1195.47</v>
      </c>
      <c r="BN6" s="21">
        <f t="shared" si="7"/>
        <v>1168.69</v>
      </c>
      <c r="BO6" s="21">
        <f t="shared" si="7"/>
        <v>1142.44</v>
      </c>
      <c r="BP6" s="20" t="str">
        <f>IF(BP7="","",IF(BP7="-","【-】","【"&amp;SUBSTITUTE(TEXT(BP7,"#,##0.00"),"-","△")&amp;"】"))</f>
        <v>【1,099.15】</v>
      </c>
      <c r="BQ6" s="21">
        <f>IF(BQ7="",NA(),BQ7)</f>
        <v>109.37</v>
      </c>
      <c r="BR6" s="21">
        <f t="shared" ref="BR6:BZ6" si="8">IF(BR7="",NA(),BR7)</f>
        <v>99.21</v>
      </c>
      <c r="BS6" s="21">
        <f t="shared" si="8"/>
        <v>99.65</v>
      </c>
      <c r="BT6" s="21">
        <f t="shared" si="8"/>
        <v>103.81</v>
      </c>
      <c r="BU6" s="21">
        <f t="shared" si="8"/>
        <v>99.71</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135.88999999999999</v>
      </c>
      <c r="CC6" s="21">
        <f t="shared" ref="CC6:CK6" si="9">IF(CC7="",NA(),CC7)</f>
        <v>150</v>
      </c>
      <c r="CD6" s="21">
        <f t="shared" si="9"/>
        <v>147.53</v>
      </c>
      <c r="CE6" s="21">
        <f t="shared" si="9"/>
        <v>146.41999999999999</v>
      </c>
      <c r="CF6" s="21">
        <f t="shared" si="9"/>
        <v>151.97</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75.06</v>
      </c>
      <c r="CY6" s="21">
        <f t="shared" ref="CY6:DG6" si="11">IF(CY7="",NA(),CY7)</f>
        <v>75.06</v>
      </c>
      <c r="CZ6" s="21">
        <f t="shared" si="11"/>
        <v>75.06</v>
      </c>
      <c r="DA6" s="21">
        <f t="shared" si="11"/>
        <v>78.48</v>
      </c>
      <c r="DB6" s="21">
        <f t="shared" si="11"/>
        <v>82.7</v>
      </c>
      <c r="DC6" s="21">
        <f t="shared" si="11"/>
        <v>84.19</v>
      </c>
      <c r="DD6" s="21">
        <f t="shared" si="11"/>
        <v>84.34</v>
      </c>
      <c r="DE6" s="21">
        <f t="shared" si="11"/>
        <v>84.34</v>
      </c>
      <c r="DF6" s="21">
        <f t="shared" si="11"/>
        <v>84.73</v>
      </c>
      <c r="DG6" s="21">
        <f t="shared" si="11"/>
        <v>84.21</v>
      </c>
      <c r="DH6" s="20" t="str">
        <f>IF(DH7="","",IF(DH7="-","【-】","【"&amp;SUBSTITUTE(TEXT(DH7,"#,##0.00"),"-","△")&amp;"】"))</f>
        <v>【86.31】</v>
      </c>
      <c r="DI6" s="21">
        <f>IF(DI7="",NA(),DI7)</f>
        <v>3.16</v>
      </c>
      <c r="DJ6" s="21">
        <f t="shared" ref="DJ6:DR6" si="12">IF(DJ7="",NA(),DJ7)</f>
        <v>6.19</v>
      </c>
      <c r="DK6" s="21">
        <f t="shared" si="12"/>
        <v>9.0500000000000007</v>
      </c>
      <c r="DL6" s="21">
        <f t="shared" si="12"/>
        <v>12</v>
      </c>
      <c r="DM6" s="21">
        <f t="shared" si="12"/>
        <v>15.43</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253839</v>
      </c>
      <c r="D7" s="23">
        <v>46</v>
      </c>
      <c r="E7" s="23">
        <v>17</v>
      </c>
      <c r="F7" s="23">
        <v>4</v>
      </c>
      <c r="G7" s="23">
        <v>0</v>
      </c>
      <c r="H7" s="23" t="s">
        <v>96</v>
      </c>
      <c r="I7" s="23" t="s">
        <v>97</v>
      </c>
      <c r="J7" s="23" t="s">
        <v>98</v>
      </c>
      <c r="K7" s="23" t="s">
        <v>99</v>
      </c>
      <c r="L7" s="23" t="s">
        <v>100</v>
      </c>
      <c r="M7" s="23" t="s">
        <v>101</v>
      </c>
      <c r="N7" s="24" t="s">
        <v>102</v>
      </c>
      <c r="O7" s="24">
        <v>58.69</v>
      </c>
      <c r="P7" s="24">
        <v>38.14</v>
      </c>
      <c r="Q7" s="24">
        <v>87.55</v>
      </c>
      <c r="R7" s="24">
        <v>2900</v>
      </c>
      <c r="S7" s="24">
        <v>20702</v>
      </c>
      <c r="T7" s="24">
        <v>117.6</v>
      </c>
      <c r="U7" s="24">
        <v>176.04</v>
      </c>
      <c r="V7" s="24">
        <v>7862</v>
      </c>
      <c r="W7" s="24">
        <v>2.94</v>
      </c>
      <c r="X7" s="24">
        <v>2674.15</v>
      </c>
      <c r="Y7" s="24">
        <v>119.28</v>
      </c>
      <c r="Z7" s="24">
        <v>116.96</v>
      </c>
      <c r="AA7" s="24">
        <v>104.53</v>
      </c>
      <c r="AB7" s="24">
        <v>111.15</v>
      </c>
      <c r="AC7" s="24">
        <v>107.84</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29.18</v>
      </c>
      <c r="AV7" s="24">
        <v>35.71</v>
      </c>
      <c r="AW7" s="24">
        <v>33.380000000000003</v>
      </c>
      <c r="AX7" s="24">
        <v>42.36</v>
      </c>
      <c r="AY7" s="24">
        <v>41.46</v>
      </c>
      <c r="AZ7" s="24">
        <v>44.24</v>
      </c>
      <c r="BA7" s="24">
        <v>43.07</v>
      </c>
      <c r="BB7" s="24">
        <v>45.42</v>
      </c>
      <c r="BC7" s="24">
        <v>50.63</v>
      </c>
      <c r="BD7" s="24">
        <v>53.28</v>
      </c>
      <c r="BE7" s="24">
        <v>50.9</v>
      </c>
      <c r="BF7" s="24">
        <v>935</v>
      </c>
      <c r="BG7" s="24">
        <v>692.93</v>
      </c>
      <c r="BH7" s="24">
        <v>413.84</v>
      </c>
      <c r="BI7" s="24">
        <v>671.83</v>
      </c>
      <c r="BJ7" s="24">
        <v>605.22</v>
      </c>
      <c r="BK7" s="24">
        <v>1258.43</v>
      </c>
      <c r="BL7" s="24">
        <v>1163.75</v>
      </c>
      <c r="BM7" s="24">
        <v>1195.47</v>
      </c>
      <c r="BN7" s="24">
        <v>1168.69</v>
      </c>
      <c r="BO7" s="24">
        <v>1142.44</v>
      </c>
      <c r="BP7" s="24">
        <v>1099.1500000000001</v>
      </c>
      <c r="BQ7" s="24">
        <v>109.37</v>
      </c>
      <c r="BR7" s="24">
        <v>99.21</v>
      </c>
      <c r="BS7" s="24">
        <v>99.65</v>
      </c>
      <c r="BT7" s="24">
        <v>103.81</v>
      </c>
      <c r="BU7" s="24">
        <v>99.71</v>
      </c>
      <c r="BV7" s="24">
        <v>73.36</v>
      </c>
      <c r="BW7" s="24">
        <v>72.599999999999994</v>
      </c>
      <c r="BX7" s="24">
        <v>69.430000000000007</v>
      </c>
      <c r="BY7" s="24">
        <v>70.709999999999994</v>
      </c>
      <c r="BZ7" s="24">
        <v>66.63</v>
      </c>
      <c r="CA7" s="24">
        <v>72.92</v>
      </c>
      <c r="CB7" s="24">
        <v>135.88999999999999</v>
      </c>
      <c r="CC7" s="24">
        <v>150</v>
      </c>
      <c r="CD7" s="24">
        <v>147.53</v>
      </c>
      <c r="CE7" s="24">
        <v>146.41999999999999</v>
      </c>
      <c r="CF7" s="24">
        <v>151.97</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75.06</v>
      </c>
      <c r="CY7" s="24">
        <v>75.06</v>
      </c>
      <c r="CZ7" s="24">
        <v>75.06</v>
      </c>
      <c r="DA7" s="24">
        <v>78.48</v>
      </c>
      <c r="DB7" s="24">
        <v>82.7</v>
      </c>
      <c r="DC7" s="24">
        <v>84.19</v>
      </c>
      <c r="DD7" s="24">
        <v>84.34</v>
      </c>
      <c r="DE7" s="24">
        <v>84.34</v>
      </c>
      <c r="DF7" s="24">
        <v>84.73</v>
      </c>
      <c r="DG7" s="24">
        <v>84.21</v>
      </c>
      <c r="DH7" s="24">
        <v>86.31</v>
      </c>
      <c r="DI7" s="24">
        <v>3.16</v>
      </c>
      <c r="DJ7" s="24">
        <v>6.19</v>
      </c>
      <c r="DK7" s="24">
        <v>9.0500000000000007</v>
      </c>
      <c r="DL7" s="24">
        <v>12</v>
      </c>
      <c r="DM7" s="24">
        <v>15.43</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HnoAdmin</cp:lastModifiedBy>
  <cp:lastPrinted>2026-02-12T11:37:46Z</cp:lastPrinted>
  <dcterms:created xsi:type="dcterms:W3CDTF">2025-12-23T06:12:25Z</dcterms:created>
  <dcterms:modified xsi:type="dcterms:W3CDTF">2026-02-26T05:35:39Z</dcterms:modified>
  <cp:category/>
</cp:coreProperties>
</file>