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下水道\"/>
    </mc:Choice>
  </mc:AlternateContent>
  <xr:revisionPtr revIDLastSave="0" documentId="13_ncr:1_{A3C7CD0D-ED2B-45E5-84DE-D1B60A12D945}" xr6:coauthVersionLast="47" xr6:coauthVersionMax="47" xr10:uidLastSave="{00000000-0000-0000-0000-000000000000}"/>
  <workbookProtection workbookAlgorithmName="SHA-512" workbookHashValue="UDxToZhv56NMhHQjU/Ms09KWgMvzH7PbFPmN1nEXq1z7JRj2+82/L8/YzYzujLP3hbxgA9QLYq/VL1yEix5Q3Q==" workbookSaltValue="IxHYUHPsm3v+xz26hV46MQ=="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F85" i="4"/>
  <c r="E85" i="4"/>
  <c r="AL10"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<sst xmlns="http://schemas.openxmlformats.org/spreadsheetml/2006/main" count="231" uniqueCount="115">
  <si>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</si>
  <si>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</si>
  <si>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</si>
  <si>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</si>
  <si>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</si>
  <si>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</si>
  <si>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</si>
  <si>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</si>
  <si>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</si>
  <si>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</si>
  <si>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</si>
  <si>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</si>
  <si>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</si>
  <si>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</si>
  <si>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</si>
  <si>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</si>
  <si>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</si>
  <si>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</si>
  <si>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</si>
  <si>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</si>
  <si>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</si>
  <si>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</si>
  <si>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</si>
  <si>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</si>
  <si>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</si>
  <si>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</si>
  <si>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</si>
  <si>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</si>
  <si>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</si>
  <si>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</si>
  <si>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</si>
  <si>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</si>
  <si>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</si>
  <si>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</si>
  <si>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</si>
  <si>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</si>
  <si>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</si>
  <si>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</si>
  <si>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</si>
  <si>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</si>
  <si>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</si>
  <si>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</si>
  <si>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</si>
  <si>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</si>
  <si>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</si>
  <si>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</si>
  <si>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</si>
  <si>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</si>
  <si>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</si>
  <si>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</si>
  <si>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</si>
  <si>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</si>
  <si>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</si>
  <si>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</si>
  <si>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</si>
  <si>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</si>
  <si>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</si>
  <si>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</si>
  <si>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</si>
  <si>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</si>
  <si>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</si>
  <si>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</si>
  <si>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</si>
  <si>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</si>
  <si>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</si>
  <si>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</si>
  <si>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</si>
  <si>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</si>
  <si>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</si>
  <si>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</si>
  <si>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</si>
  <si>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</si>
  <si>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</si>
  <si>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</si>
  <si>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</si>
  <si>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</si>
  <si>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</si>
  <si>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</si>
  <si>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</si>
  <si>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</si>
  <si>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</si>
  <si>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</si>
  <si>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</si>
  <si>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</si>
  <si>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</si>
  <si>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</si>
  <si>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</si>
  <si>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</si>
  <si>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</si>
  <si>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</si>
  <si>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</si>
  <si>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</si>
  <si>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</si>
  <si>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</si>
  <si>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</si>
  <si>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</si>
  <si>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米原市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</si>
  <si>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</si>
  <si>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</si>
  <si>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</si>
  <si>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</si>
  <si>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</si>
  <si>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</si>
  <si>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</si>
  <si>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</si>
  <si>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</si>
  <si>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</si>
  <si>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</si>
  <si>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</si>
  <si>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</si>
  <si>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</si>
  <si>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</si>
  <si>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①有形固定資産減価償却率については、平成30年度に企業会計に移行した際の開始貸借において、移行前の償却済額を計上していないため、平成30年度から逓増しています。
　下水道施設整備を開始してから未だ50年を経過しておらず、➁管渠老朽化率および③管渠改善率は０％のままとなっています。</t>
    <rPh sb="2" eb="4">
      <t>ユウケイ</t>
    </rPh>
    <phoneticPr fontId="4"/>
  </si>
  <si>
    <t>　今後の有収水量の大幅な増加が見込めない中で、経営の安定化を図っていくためには、米原市下水道事業経営戦略に基づき、計画的に使用料体系を見直していく必要があります。
　しかし、人口減少の中、経営に必要な財源の全てを使用料収入に求めていくことも困難であることから、農業集落排水処理区域の公共下水道接続（広域化）等のコスト削減策も並行して進めながら、市民負担の軽減に努めていく必要があります。</t>
    <rPh sb="1" eb="3">
      <t>コンゴ</t>
    </rPh>
    <rPh sb="61" eb="64">
      <t>シヨウリョウ</t>
    </rPh>
    <phoneticPr fontId="4"/>
  </si>
  <si>
    <r>
      <t xml:space="preserve">　①経常収支比率は、100％を超えているものの、下水道使用料収入の不足分を一般会計からの繰入金で賄っている状況であり、維持管理費の削減および事業の効率化を図る必要があります。
　流動比率は、前年度比で＋8.33ポイントとなりました。これは、企業債元金償還のピークは令和元年度で、流動負債（企業債）の減少によるものです。
　また、④企業債残高対事業規模比率は類似団体と比較しても極めて低い比率となっています。
　汚水処理費に対して下水道使用料収入でどの程度賄えているかを示す⑤経費回収率は、100％を下回っています。農業集落排水事業の下水道使用料体系は、公共下水道と統一しているため、維持管理費を賄える使用料水準になく、一般会計からの繰入金により賄っています。
　⑥汚水処理原価は、物価上昇等による汚水処理費の増加のため、前年度比で＋29.6円となりました。
</t>
    </r>
    <r>
      <rPr>
        <sz val="11"/>
        <color rgb="FFFF0000"/>
        <rFont val="ＭＳ ゴシック"/>
        <family val="3"/>
        <charset val="128"/>
      </rPr>
      <t>　</t>
    </r>
    <r>
      <rPr>
        <sz val="11"/>
        <rFont val="ＭＳ ゴシック"/>
        <family val="3"/>
        <charset val="128"/>
      </rPr>
      <t>⑦施設利用率は、人口減少に伴い、減少傾向にあります。</t>
    </r>
    <r>
      <rPr>
        <sz val="11"/>
        <color theme="1"/>
        <rFont val="ＭＳ ゴシック"/>
        <family val="3"/>
        <charset val="128"/>
      </rPr>
      <t xml:space="preserve">
　⑧水洗化率は、既存集落の面整備は完了していることに加えて、新規の水洗化人口よりも人口減少の影響が大きく、今後の大幅な増加は見込めない状況です。</t>
    </r>
    <rPh sb="2" eb="4">
      <t>ケイジョウ</t>
    </rPh>
    <rPh sb="4" eb="8">
      <t>シュウシヒリツ</t>
    </rPh>
    <rPh sb="15" eb="16">
      <t>コ</t>
    </rPh>
    <rPh sb="24" eb="27">
      <t>ゲスイドウ</t>
    </rPh>
    <rPh sb="27" eb="32">
      <t>シヨウリョウシュウニュウ</t>
    </rPh>
    <rPh sb="79" eb="81">
      <t>ヒツヨウ</t>
    </rPh>
    <rPh sb="139" eb="141">
      <t>リュウドウ</t>
    </rPh>
    <rPh sb="141" eb="143">
      <t>フサイ</t>
    </rPh>
    <rPh sb="266" eb="269">
      <t>ゲスイドウ</t>
    </rPh>
    <rPh sb="300" eb="303">
      <t>シヨウリョウ</t>
    </rPh>
    <rPh sb="303" eb="305">
      <t>スイジュン</t>
    </rPh>
    <rPh sb="309" eb="313">
      <t>イッパンカイケイ</t>
    </rPh>
    <rPh sb="316" eb="319">
      <t>クリイレキン</t>
    </rPh>
    <rPh sb="322" eb="323">
      <t>マカナ</t>
    </rPh>
    <rPh sb="332" eb="336">
      <t>オスイショリ</t>
    </rPh>
    <rPh sb="336" eb="338">
      <t>ゲンカ</t>
    </rPh>
    <rPh sb="360" eb="364">
      <t>ゼンネンドヒ</t>
    </rPh>
    <rPh sb="370" eb="371">
      <t>エン</t>
    </rPh>
    <rPh sb="381" eb="383">
      <t>シセツ</t>
    </rPh>
    <rPh sb="383" eb="385">
      <t>リヨウ</t>
    </rPh>
    <rPh sb="385" eb="386">
      <t>リツ</t>
    </rPh>
    <rPh sb="388" eb="392">
      <t>ジンコウゲンショウ</t>
    </rPh>
    <rPh sb="393" eb="394">
      <t>トモナ</t>
    </rPh>
    <rPh sb="396" eb="398">
      <t>ゲンショウ</t>
    </rPh>
    <rPh sb="398" eb="400">
      <t>ケイコウ</t>
    </rPh>
    <rPh sb="409" eb="411">
      <t>スイセン</t>
    </rPh>
    <rPh sb="411" eb="412">
      <t>カ</t>
    </rPh>
    <rPh sb="412" eb="413">
      <t>リツ</t>
    </rPh>
    <rPh sb="415" eb="417">
      <t>キゾン</t>
    </rPh>
    <rPh sb="417" eb="419">
      <t>シュウラク</t>
    </rPh>
    <rPh sb="420" eb="421">
      <t>メン</t>
    </rPh>
    <rPh sb="421" eb="423">
      <t>セイビ</t>
    </rPh>
    <rPh sb="424" eb="426">
      <t>カンリョウ</t>
    </rPh>
    <rPh sb="433" eb="434">
      <t>クワ</t>
    </rPh>
    <rPh sb="437" eb="439">
      <t>シンキ</t>
    </rPh>
    <rPh sb="440" eb="445">
      <t>スイセンカジンコウ</t>
    </rPh>
    <rPh sb="448" eb="450">
      <t>ジンコウ</t>
    </rPh>
    <rPh sb="450" eb="452">
      <t>ゲンショウ</t>
    </rPh>
    <rPh sb="453" eb="455">
      <t>エイキョウ</t>
    </rPh>
    <rPh sb="456" eb="457">
      <t>オオ</t>
    </rPh>
    <rPh sb="460" eb="462">
      <t>コンゴ</t>
    </rPh>
    <rPh sb="463" eb="465">
      <t>オオハバ</t>
    </rPh>
    <rPh sb="466" eb="468">
      <t>ゾウカ</t>
    </rPh>
    <rPh sb="469" eb="471">
      <t>ミコ</t>
    </rPh>
    <rPh sb="474" eb="476">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</si>
</sst>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62-4816-8AB2-82F51061E8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9362-4816-8AB2-82F51061E8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58.51</c:v>
                </c:pt>
                <c:pt idx="1">
                  <c:v>57.41</c:v>
                </c:pt>
                <c:pt idx="2">
                  <c:v>53.11</c:v>
                </c:pt>
                <c:pt idx="3">
                  <c:v>52.01</c:v>
                </c:pt>
                <c:pt idx="4">
                  <c:v>52.56</c:v>
                </c:pt>
              </c:numCache>
            </c:numRef>
          </c:val>
          <c:extLst>
            <c:ext xmlns:c16="http://schemas.microsoft.com/office/drawing/2014/chart" uri="{C3380CC4-5D6E-409C-BE32-E72D297353CC}">
              <c16:uniqueId val="{00000000-E856-4E53-A0D4-2F5D4A7EED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E856-4E53-A0D4-2F5D4A7EED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95.93</c:v>
                </c:pt>
                <c:pt idx="1">
                  <c:v>95.66</c:v>
                </c:pt>
                <c:pt idx="2">
                  <c:v>96.09</c:v>
                </c:pt>
                <c:pt idx="3">
                  <c:v>96.09</c:v>
                </c:pt>
                <c:pt idx="4">
                  <c:v>96.12</c:v>
                </c:pt>
              </c:numCache>
            </c:numRef>
          </c:val>
          <c:extLst>
            <c:ext xmlns:c16="http://schemas.microsoft.com/office/drawing/2014/chart" uri="{C3380CC4-5D6E-409C-BE32-E72D297353CC}">
              <c16:uniqueId val="{00000000-3260-4B2A-A8CA-E9B28567F7D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3260-4B2A-A8CA-E9B28567F7D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118.74</c:v>
                </c:pt>
                <c:pt idx="1">
                  <c:v>125.04</c:v>
                </c:pt>
                <c:pt idx="2">
                  <c:v>116.21</c:v>
                </c:pt>
                <c:pt idx="3">
                  <c:v>103.91</c:v>
                </c:pt>
                <c:pt idx="4">
                  <c:v>104.44</c:v>
                </c:pt>
              </c:numCache>
            </c:numRef>
          </c:val>
          <c:extLst>
            <c:ext xmlns:c16="http://schemas.microsoft.com/office/drawing/2014/chart" uri="{C3380CC4-5D6E-409C-BE32-E72D297353CC}">
              <c16:uniqueId val="{00000000-E92D-488D-892E-3E6E38CD9E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E92D-488D-892E-3E6E38CD9E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13.16</c:v>
                </c:pt>
                <c:pt idx="1">
                  <c:v>16.190000000000001</c:v>
                </c:pt>
                <c:pt idx="2">
                  <c:v>19.079999999999998</c:v>
                </c:pt>
                <c:pt idx="3">
                  <c:v>21.88</c:v>
                </c:pt>
                <c:pt idx="4">
                  <c:v>24.78</c:v>
                </c:pt>
              </c:numCache>
            </c:numRef>
          </c:val>
          <c:extLst>
            <c:ext xmlns:c16="http://schemas.microsoft.com/office/drawing/2014/chart" uri="{C3380CC4-5D6E-409C-BE32-E72D297353CC}">
              <c16:uniqueId val="{00000000-8CC0-4B9D-9C1C-61DB01AC28F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8CC0-4B9D-9C1C-61DB01AC28F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FA-4418-A963-E4BB67CEE3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70FA-4418-A963-E4BB67CEE3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84-4958-BF23-A16070D2DC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984-4958-BF23-A16070D2DC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47.86</c:v>
                </c:pt>
                <c:pt idx="1">
                  <c:v>42.1</c:v>
                </c:pt>
                <c:pt idx="2">
                  <c:v>40.19</c:v>
                </c:pt>
                <c:pt idx="3">
                  <c:v>46.13</c:v>
                </c:pt>
                <c:pt idx="4">
                  <c:v>54.46</c:v>
                </c:pt>
              </c:numCache>
            </c:numRef>
          </c:val>
          <c:extLst>
            <c:ext xmlns:c16="http://schemas.microsoft.com/office/drawing/2014/chart" uri="{C3380CC4-5D6E-409C-BE32-E72D297353CC}">
              <c16:uniqueId val="{00000000-723E-471E-BD68-6EA49E159D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723E-471E-BD68-6EA49E159D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207.17</c:v>
                </c:pt>
                <c:pt idx="1">
                  <c:v>39.79</c:v>
                </c:pt>
                <c:pt idx="2">
                  <c:v>34.86</c:v>
                </c:pt>
                <c:pt idx="3">
                  <c:v>40.33</c:v>
                </c:pt>
                <c:pt idx="4">
                  <c:v>23.14</c:v>
                </c:pt>
              </c:numCache>
            </c:numRef>
          </c:val>
          <c:extLst>
            <c:ext xmlns:c16="http://schemas.microsoft.com/office/drawing/2014/chart" uri="{C3380CC4-5D6E-409C-BE32-E72D297353CC}">
              <c16:uniqueId val="{00000000-0AD8-47C3-AE93-0B84BCE639D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0AD8-47C3-AE93-0B84BCE639D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45.85</c:v>
                </c:pt>
                <c:pt idx="1">
                  <c:v>69.02</c:v>
                </c:pt>
                <c:pt idx="2">
                  <c:v>55.56</c:v>
                </c:pt>
                <c:pt idx="3">
                  <c:v>74.239999999999995</c:v>
                </c:pt>
                <c:pt idx="4">
                  <c:v>65.14</c:v>
                </c:pt>
              </c:numCache>
            </c:numRef>
          </c:val>
          <c:extLst>
            <c:ext xmlns:c16="http://schemas.microsoft.com/office/drawing/2014/chart" uri="{C3380CC4-5D6E-409C-BE32-E72D297353CC}">
              <c16:uniqueId val="{00000000-BDA1-47AC-8CFC-73A1A7CF0C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BDA1-47AC-8CFC-73A1A7CF0C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309.49</c:v>
                </c:pt>
                <c:pt idx="1">
                  <c:v>206.04</c:v>
                </c:pt>
                <c:pt idx="2">
                  <c:v>267.51</c:v>
                </c:pt>
                <c:pt idx="3">
                  <c:v>202.5</c:v>
                </c:pt>
                <c:pt idx="4">
                  <c:v>232.1</c:v>
                </c:pt>
              </c:numCache>
            </c:numRef>
          </c:val>
          <c:extLst>
            <c:ext xmlns:c16="http://schemas.microsoft.com/office/drawing/2014/chart" uri="{C3380CC4-5D6E-409C-BE32-E72D297353CC}">
              <c16:uniqueId val="{00000000-D3A7-4654-80BA-DB51F8687A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D3A7-4654-80BA-DB51F8687A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6" zoomScale="85" zoomScaleNormal="85"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米原市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36928</v>
      </c>
      <c r="AM8" s="41"/>
      <c r="AN8" s="41"/>
      <c r="AO8" s="41"/>
      <c r="AP8" s="41"/>
      <c r="AQ8" s="41"/>
      <c r="AR8" s="41"/>
      <c r="AS8" s="41"/>
      <c r="AT8" s="34">
        <f>データ!T6</f>
        <v>250.39</v>
      </c>
      <c r="AU8" s="34"/>
      <c r="AV8" s="34"/>
      <c r="AW8" s="34"/>
      <c r="AX8" s="34"/>
      <c r="AY8" s="34"/>
      <c r="AZ8" s="34"/>
      <c r="BA8" s="34"/>
      <c r="BB8" s="34">
        <f>データ!U6</f>
        <v>147.47999999999999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74.150000000000006</v>
      </c>
      <c r="J10" s="34"/>
      <c r="K10" s="34"/>
      <c r="L10" s="34"/>
      <c r="M10" s="34"/>
      <c r="N10" s="34"/>
      <c r="O10" s="34"/>
      <c r="P10" s="34">
        <f>データ!P6</f>
        <v>7.98</v>
      </c>
      <c r="Q10" s="34"/>
      <c r="R10" s="34"/>
      <c r="S10" s="34"/>
      <c r="T10" s="34"/>
      <c r="U10" s="34"/>
      <c r="V10" s="34"/>
      <c r="W10" s="34">
        <f>データ!Q6</f>
        <v>80.709999999999994</v>
      </c>
      <c r="X10" s="34"/>
      <c r="Y10" s="34"/>
      <c r="Z10" s="34"/>
      <c r="AA10" s="34"/>
      <c r="AB10" s="34"/>
      <c r="AC10" s="34"/>
      <c r="AD10" s="41">
        <f>データ!R6</f>
        <v>2827</v>
      </c>
      <c r="AE10" s="41"/>
      <c r="AF10" s="41"/>
      <c r="AG10" s="41"/>
      <c r="AH10" s="41"/>
      <c r="AI10" s="41"/>
      <c r="AJ10" s="41"/>
      <c r="AK10" s="2"/>
      <c r="AL10" s="41">
        <f>データ!V6</f>
        <v>2939</v>
      </c>
      <c r="AM10" s="41"/>
      <c r="AN10" s="41"/>
      <c r="AO10" s="41"/>
      <c r="AP10" s="41"/>
      <c r="AQ10" s="41"/>
      <c r="AR10" s="41"/>
      <c r="AS10" s="41"/>
      <c r="AT10" s="34">
        <f>データ!W6</f>
        <v>1.55</v>
      </c>
      <c r="AU10" s="34"/>
      <c r="AV10" s="34"/>
      <c r="AW10" s="34"/>
      <c r="AX10" s="34"/>
      <c r="AY10" s="34"/>
      <c r="AZ10" s="34"/>
      <c r="BA10" s="34"/>
      <c r="BB10" s="34">
        <f>データ!X6</f>
        <v>1896.13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AA0HptrzSNaFeOp3jd07fuAv9hMeKK1/wfu2CG82wxxUA7kVHPB/08HGQFr/+DQZvAotVat/hRXPPinsHIvqA==" saltValue="/zGv4cQAlu72KWJbGMrDG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252140</v>
      </c>
      <c r="D6" s="19">
        <f t="shared" si="3"/>
        <v>46</v>
      </c>
      <c r="E6" s="19">
        <f t="shared" si="3"/>
        <v>17</v>
      </c>
      <c r="F6" s="19">
        <f t="shared" si="3"/>
        <v>5</v>
      </c>
      <c r="G6" s="19">
        <f t="shared" si="3"/>
        <v>0</v>
      </c>
      <c r="H6" s="19" t="str">
        <f t="shared" si="3"/>
        <v>滋賀県　米原市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74.150000000000006</v>
      </c>
      <c r="P6" s="20">
        <f t="shared" si="3"/>
        <v>7.98</v>
      </c>
      <c r="Q6" s="20">
        <f t="shared" si="3"/>
        <v>80.709999999999994</v>
      </c>
      <c r="R6" s="20">
        <f t="shared" si="3"/>
        <v>2827</v>
      </c>
      <c r="S6" s="20">
        <f t="shared" si="3"/>
        <v>36928</v>
      </c>
      <c r="T6" s="20">
        <f t="shared" si="3"/>
        <v>250.39</v>
      </c>
      <c r="U6" s="20">
        <f t="shared" si="3"/>
        <v>147.47999999999999</v>
      </c>
      <c r="V6" s="20">
        <f t="shared" si="3"/>
        <v>2939</v>
      </c>
      <c r="W6" s="20">
        <f t="shared" si="3"/>
        <v>1.55</v>
      </c>
      <c r="X6" s="20">
        <f t="shared" si="3"/>
        <v>1896.13</v>
      </c>
      <c r="Y6" s="21">
        <f>IF(Y7="",NA(),Y7)</f>
        <v>118.74</v>
      </c>
      <c r="Z6" s="21">
        <f t="shared" ref="Z6:AH6" si="4">IF(Z7="",NA(),Z7)</f>
        <v>125.04</v>
      </c>
      <c r="AA6" s="21">
        <f t="shared" si="4"/>
        <v>116.21</v>
      </c>
      <c r="AB6" s="21">
        <f t="shared" si="4"/>
        <v>103.91</v>
      </c>
      <c r="AC6" s="21">
        <f t="shared" si="4"/>
        <v>104.44</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47.86</v>
      </c>
      <c r="AV6" s="21">
        <f t="shared" ref="AV6:BD6" si="6">IF(AV7="",NA(),AV7)</f>
        <v>42.1</v>
      </c>
      <c r="AW6" s="21">
        <f t="shared" si="6"/>
        <v>40.19</v>
      </c>
      <c r="AX6" s="21">
        <f t="shared" si="6"/>
        <v>46.13</v>
      </c>
      <c r="AY6" s="21">
        <f t="shared" si="6"/>
        <v>54.46</v>
      </c>
      <c r="AZ6" s="21">
        <f t="shared" si="6"/>
        <v>37.24</v>
      </c>
      <c r="BA6" s="21">
        <f t="shared" si="6"/>
        <v>33.58</v>
      </c>
      <c r="BB6" s="21">
        <f t="shared" si="6"/>
        <v>35.42</v>
      </c>
      <c r="BC6" s="21">
        <f t="shared" si="6"/>
        <v>39.82</v>
      </c>
      <c r="BD6" s="21">
        <f t="shared" si="6"/>
        <v>41.03</v>
      </c>
      <c r="BE6" s="20" t="str">
        <f>IF(BE7="","",IF(BE7="-","【-】","【"&amp;SUBSTITUTE(TEXT(BE7,"#,##0.00"),"-","△")&amp;"】"))</f>
        <v>【47.19】</v>
      </c>
      <c r="BF6" s="21">
        <f>IF(BF7="",NA(),BF7)</f>
        <v>207.17</v>
      </c>
      <c r="BG6" s="21">
        <f t="shared" ref="BG6:BO6" si="7">IF(BG7="",NA(),BG7)</f>
        <v>39.79</v>
      </c>
      <c r="BH6" s="21">
        <f t="shared" si="7"/>
        <v>34.86</v>
      </c>
      <c r="BI6" s="21">
        <f t="shared" si="7"/>
        <v>40.33</v>
      </c>
      <c r="BJ6" s="21">
        <f t="shared" si="7"/>
        <v>23.14</v>
      </c>
      <c r="BK6" s="21">
        <f t="shared" si="7"/>
        <v>783.8</v>
      </c>
      <c r="BL6" s="21">
        <f t="shared" si="7"/>
        <v>778.81</v>
      </c>
      <c r="BM6" s="21">
        <f t="shared" si="7"/>
        <v>718.49</v>
      </c>
      <c r="BN6" s="21">
        <f t="shared" si="7"/>
        <v>743.31</v>
      </c>
      <c r="BO6" s="21">
        <f t="shared" si="7"/>
        <v>796.8</v>
      </c>
      <c r="BP6" s="20" t="str">
        <f>IF(BP7="","",IF(BP7="-","【-】","【"&amp;SUBSTITUTE(TEXT(BP7,"#,##0.00"),"-","△")&amp;"】"))</f>
        <v>【798.10】</v>
      </c>
      <c r="BQ6" s="21">
        <f>IF(BQ7="",NA(),BQ7)</f>
        <v>45.85</v>
      </c>
      <c r="BR6" s="21">
        <f t="shared" ref="BR6:BZ6" si="8">IF(BR7="",NA(),BR7)</f>
        <v>69.02</v>
      </c>
      <c r="BS6" s="21">
        <f t="shared" si="8"/>
        <v>55.56</v>
      </c>
      <c r="BT6" s="21">
        <f t="shared" si="8"/>
        <v>74.239999999999995</v>
      </c>
      <c r="BU6" s="21">
        <f t="shared" si="8"/>
        <v>65.14</v>
      </c>
      <c r="BV6" s="21">
        <f t="shared" si="8"/>
        <v>68.11</v>
      </c>
      <c r="BW6" s="21">
        <f t="shared" si="8"/>
        <v>67.23</v>
      </c>
      <c r="BX6" s="21">
        <f t="shared" si="8"/>
        <v>61.82</v>
      </c>
      <c r="BY6" s="21">
        <f t="shared" si="8"/>
        <v>61.15</v>
      </c>
      <c r="BZ6" s="21">
        <f t="shared" si="8"/>
        <v>58.41</v>
      </c>
      <c r="CA6" s="20" t="str">
        <f>IF(CA7="","",IF(CA7="-","【-】","【"&amp;SUBSTITUTE(TEXT(CA7,"#,##0.00"),"-","△")&amp;"】"))</f>
        <v>【54.51】</v>
      </c>
      <c r="CB6" s="21">
        <f>IF(CB7="",NA(),CB7)</f>
        <v>309.49</v>
      </c>
      <c r="CC6" s="21">
        <f t="shared" ref="CC6:CK6" si="9">IF(CC7="",NA(),CC7)</f>
        <v>206.04</v>
      </c>
      <c r="CD6" s="21">
        <f t="shared" si="9"/>
        <v>267.51</v>
      </c>
      <c r="CE6" s="21">
        <f t="shared" si="9"/>
        <v>202.5</v>
      </c>
      <c r="CF6" s="21">
        <f t="shared" si="9"/>
        <v>232.1</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58.51</v>
      </c>
      <c r="CN6" s="21">
        <f t="shared" ref="CN6:CV6" si="10">IF(CN7="",NA(),CN7)</f>
        <v>57.41</v>
      </c>
      <c r="CO6" s="21">
        <f t="shared" si="10"/>
        <v>53.11</v>
      </c>
      <c r="CP6" s="21">
        <f t="shared" si="10"/>
        <v>52.01</v>
      </c>
      <c r="CQ6" s="21">
        <f t="shared" si="10"/>
        <v>52.56</v>
      </c>
      <c r="CR6" s="21">
        <f t="shared" si="10"/>
        <v>55.26</v>
      </c>
      <c r="CS6" s="21">
        <f t="shared" si="10"/>
        <v>54.54</v>
      </c>
      <c r="CT6" s="21">
        <f t="shared" si="10"/>
        <v>52.9</v>
      </c>
      <c r="CU6" s="21">
        <f t="shared" si="10"/>
        <v>52.63</v>
      </c>
      <c r="CV6" s="21">
        <f t="shared" si="10"/>
        <v>52.34</v>
      </c>
      <c r="CW6" s="20" t="str">
        <f>IF(CW7="","",IF(CW7="-","【-】","【"&amp;SUBSTITUTE(TEXT(CW7,"#,##0.00"),"-","△")&amp;"】"))</f>
        <v>【49.92】</v>
      </c>
      <c r="CX6" s="21">
        <f>IF(CX7="",NA(),CX7)</f>
        <v>95.93</v>
      </c>
      <c r="CY6" s="21">
        <f t="shared" ref="CY6:DG6" si="11">IF(CY7="",NA(),CY7)</f>
        <v>95.66</v>
      </c>
      <c r="CZ6" s="21">
        <f t="shared" si="11"/>
        <v>96.09</v>
      </c>
      <c r="DA6" s="21">
        <f t="shared" si="11"/>
        <v>96.09</v>
      </c>
      <c r="DB6" s="21">
        <f t="shared" si="11"/>
        <v>96.12</v>
      </c>
      <c r="DC6" s="21">
        <f t="shared" si="11"/>
        <v>90.52</v>
      </c>
      <c r="DD6" s="21">
        <f t="shared" si="11"/>
        <v>90.3</v>
      </c>
      <c r="DE6" s="21">
        <f t="shared" si="11"/>
        <v>90.3</v>
      </c>
      <c r="DF6" s="21">
        <f t="shared" si="11"/>
        <v>90.32</v>
      </c>
      <c r="DG6" s="21">
        <f t="shared" si="11"/>
        <v>90.05</v>
      </c>
      <c r="DH6" s="20" t="str">
        <f>IF(DH7="","",IF(DH7="-","【-】","【"&amp;SUBSTITUTE(TEXT(DH7,"#,##0.00"),"-","△")&amp;"】"))</f>
        <v>【87.80】</v>
      </c>
      <c r="DI6" s="21">
        <f>IF(DI7="",NA(),DI7)</f>
        <v>13.16</v>
      </c>
      <c r="DJ6" s="21">
        <f t="shared" ref="DJ6:DR6" si="12">IF(DJ7="",NA(),DJ7)</f>
        <v>16.190000000000001</v>
      </c>
      <c r="DK6" s="21">
        <f t="shared" si="12"/>
        <v>19.079999999999998</v>
      </c>
      <c r="DL6" s="21">
        <f t="shared" si="12"/>
        <v>21.88</v>
      </c>
      <c r="DM6" s="21">
        <f t="shared" si="12"/>
        <v>24.78</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252140</v>
      </c>
      <c r="D7" s="23">
        <v>46</v>
      </c>
      <c r="E7" s="23">
        <v>17</v>
      </c>
      <c r="F7" s="23">
        <v>5</v>
      </c>
      <c r="G7" s="23">
        <v>0</v>
      </c>
      <c r="H7" s="23" t="s">
        <v>96</v>
      </c>
      <c r="I7" s="23" t="s">
        <v>97</v>
      </c>
      <c r="J7" s="23" t="s">
        <v>98</v>
      </c>
      <c r="K7" s="23" t="s">
        <v>99</v>
      </c>
      <c r="L7" s="23" t="s">
        <v>100</v>
      </c>
      <c r="M7" s="23" t="s">
        <v>101</v>
      </c>
      <c r="N7" s="24" t="s">
        <v>102</v>
      </c>
      <c r="O7" s="24">
        <v>74.150000000000006</v>
      </c>
      <c r="P7" s="24">
        <v>7.98</v>
      </c>
      <c r="Q7" s="24">
        <v>80.709999999999994</v>
      </c>
      <c r="R7" s="24">
        <v>2827</v>
      </c>
      <c r="S7" s="24">
        <v>36928</v>
      </c>
      <c r="T7" s="24">
        <v>250.39</v>
      </c>
      <c r="U7" s="24">
        <v>147.47999999999999</v>
      </c>
      <c r="V7" s="24">
        <v>2939</v>
      </c>
      <c r="W7" s="24">
        <v>1.55</v>
      </c>
      <c r="X7" s="24">
        <v>1896.13</v>
      </c>
      <c r="Y7" s="24">
        <v>118.74</v>
      </c>
      <c r="Z7" s="24">
        <v>125.04</v>
      </c>
      <c r="AA7" s="24">
        <v>116.21</v>
      </c>
      <c r="AB7" s="24">
        <v>103.91</v>
      </c>
      <c r="AC7" s="24">
        <v>104.44</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47.86</v>
      </c>
      <c r="AV7" s="24">
        <v>42.1</v>
      </c>
      <c r="AW7" s="24">
        <v>40.19</v>
      </c>
      <c r="AX7" s="24">
        <v>46.13</v>
      </c>
      <c r="AY7" s="24">
        <v>54.46</v>
      </c>
      <c r="AZ7" s="24">
        <v>37.24</v>
      </c>
      <c r="BA7" s="24">
        <v>33.58</v>
      </c>
      <c r="BB7" s="24">
        <v>35.42</v>
      </c>
      <c r="BC7" s="24">
        <v>39.82</v>
      </c>
      <c r="BD7" s="24">
        <v>41.03</v>
      </c>
      <c r="BE7" s="24">
        <v>47.19</v>
      </c>
      <c r="BF7" s="24">
        <v>207.17</v>
      </c>
      <c r="BG7" s="24">
        <v>39.79</v>
      </c>
      <c r="BH7" s="24">
        <v>34.86</v>
      </c>
      <c r="BI7" s="24">
        <v>40.33</v>
      </c>
      <c r="BJ7" s="24">
        <v>23.14</v>
      </c>
      <c r="BK7" s="24">
        <v>783.8</v>
      </c>
      <c r="BL7" s="24">
        <v>778.81</v>
      </c>
      <c r="BM7" s="24">
        <v>718.49</v>
      </c>
      <c r="BN7" s="24">
        <v>743.31</v>
      </c>
      <c r="BO7" s="24">
        <v>796.8</v>
      </c>
      <c r="BP7" s="24">
        <v>798.1</v>
      </c>
      <c r="BQ7" s="24">
        <v>45.85</v>
      </c>
      <c r="BR7" s="24">
        <v>69.02</v>
      </c>
      <c r="BS7" s="24">
        <v>55.56</v>
      </c>
      <c r="BT7" s="24">
        <v>74.239999999999995</v>
      </c>
      <c r="BU7" s="24">
        <v>65.14</v>
      </c>
      <c r="BV7" s="24">
        <v>68.11</v>
      </c>
      <c r="BW7" s="24">
        <v>67.23</v>
      </c>
      <c r="BX7" s="24">
        <v>61.82</v>
      </c>
      <c r="BY7" s="24">
        <v>61.15</v>
      </c>
      <c r="BZ7" s="24">
        <v>58.41</v>
      </c>
      <c r="CA7" s="24">
        <v>54.51</v>
      </c>
      <c r="CB7" s="24">
        <v>309.49</v>
      </c>
      <c r="CC7" s="24">
        <v>206.04</v>
      </c>
      <c r="CD7" s="24">
        <v>267.51</v>
      </c>
      <c r="CE7" s="24">
        <v>202.5</v>
      </c>
      <c r="CF7" s="24">
        <v>232.1</v>
      </c>
      <c r="CG7" s="24">
        <v>222.41</v>
      </c>
      <c r="CH7" s="24">
        <v>228.21</v>
      </c>
      <c r="CI7" s="24">
        <v>246.9</v>
      </c>
      <c r="CJ7" s="24">
        <v>250.43</v>
      </c>
      <c r="CK7" s="24">
        <v>267.33999999999997</v>
      </c>
      <c r="CL7" s="24">
        <v>286.33</v>
      </c>
      <c r="CM7" s="24">
        <v>58.51</v>
      </c>
      <c r="CN7" s="24">
        <v>57.41</v>
      </c>
      <c r="CO7" s="24">
        <v>53.11</v>
      </c>
      <c r="CP7" s="24">
        <v>52.01</v>
      </c>
      <c r="CQ7" s="24">
        <v>52.56</v>
      </c>
      <c r="CR7" s="24">
        <v>55.26</v>
      </c>
      <c r="CS7" s="24">
        <v>54.54</v>
      </c>
      <c r="CT7" s="24">
        <v>52.9</v>
      </c>
      <c r="CU7" s="24">
        <v>52.63</v>
      </c>
      <c r="CV7" s="24">
        <v>52.34</v>
      </c>
      <c r="CW7" s="24">
        <v>49.92</v>
      </c>
      <c r="CX7" s="24">
        <v>95.93</v>
      </c>
      <c r="CY7" s="24">
        <v>95.66</v>
      </c>
      <c r="CZ7" s="24">
        <v>96.09</v>
      </c>
      <c r="DA7" s="24">
        <v>96.09</v>
      </c>
      <c r="DB7" s="24">
        <v>96.12</v>
      </c>
      <c r="DC7" s="24">
        <v>90.52</v>
      </c>
      <c r="DD7" s="24">
        <v>90.3</v>
      </c>
      <c r="DE7" s="24">
        <v>90.3</v>
      </c>
      <c r="DF7" s="24">
        <v>90.32</v>
      </c>
      <c r="DG7" s="24">
        <v>90.05</v>
      </c>
      <c r="DH7" s="24">
        <v>87.8</v>
      </c>
      <c r="DI7" s="24">
        <v>13.16</v>
      </c>
      <c r="DJ7" s="24">
        <v>16.190000000000001</v>
      </c>
      <c r="DK7" s="24">
        <v>19.079999999999998</v>
      </c>
      <c r="DL7" s="24">
        <v>21.88</v>
      </c>
      <c r="DM7" s="24">
        <v>24.78</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2026-02-02T01:51:38Z</cp:lastPrinted>
  <dcterms:created xsi:type="dcterms:W3CDTF">2025-12-23T06:21:21Z</dcterms:created>
  <dcterms:modified xsi:type="dcterms:W3CDTF">2026-02-24T04:00:15Z</dcterms:modified>
  <cp:category/>
</cp:coreProperties>
</file>