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1008\01_部署専用\05_まち整備部\04_上下水道課\2025年度\01_下水道担当\01_財政計画、予算および決算に関すること\02,03_財務・会計に関すること(公共・農集)\決算R06\経営比較分析表\02 回答\"/>
    </mc:Choice>
  </mc:AlternateContent>
  <workbookProtection workbookAlgorithmName="SHA-512" workbookHashValue="kdDc8Qc4ApRhJiqmZK9RRM7DoeBD1lUBP4M+X3opgeD+DLJbeqUDAArCFM7Ek5YgL2K07Ftsyguf+eBVweaj4w==" workbookSaltValue="+L/Z/PfUFbGajmt1e8KMOQ=="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<sst xmlns="http://schemas.openxmlformats.org/spreadsheetml/2006/main" count="236" uniqueCount="115">
  <si>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</si>
  <si>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</si>
  <si>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</si>
  <si>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</si>
  <si>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</si>
  <si>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</si>
  <si>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</si>
  <si>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</si>
  <si>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</si>
  <si>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</si>
  <si>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</si>
  <si>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</si>
  <si>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</si>
  <si>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</si>
  <si>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</si>
  <si>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</si>
  <si>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</si>
  <si>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</si>
  <si>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</si>
  <si>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</si>
  <si>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</si>
  <si>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</si>
  <si>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</si>
  <si>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</si>
  <si>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</si>
  <si>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</si>
  <si>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</si>
  <si>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</si>
  <si>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</si>
  <si>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</si>
  <si>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</si>
  <si>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</si>
  <si>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</si>
  <si>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</si>
  <si>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</si>
  <si>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</si>
  <si>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</si>
  <si>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</si>
  <si>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</si>
  <si>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</si>
  <si>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</si>
  <si>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</si>
  <si>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</si>
  <si>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</si>
  <si>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</si>
  <si>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</si>
  <si>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</si>
  <si>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</si>
  <si>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</si>
  <si>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</si>
  <si>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</si>
  <si>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</si>
  <si>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</si>
  <si>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</si>
  <si>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</si>
  <si>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</si>
  <si>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</si>
  <si>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</si>
  <si>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</si>
  <si>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</si>
  <si>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</si>
  <si>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</si>
  <si>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</si>
  <si>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</si>
  <si>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</si>
  <si>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</si>
  <si>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</si>
  <si>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</si>
  <si>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</si>
  <si>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</si>
  <si>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</si>
  <si>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</si>
  <si>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</si>
  <si>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</si>
  <si>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</si>
  <si>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</si>
  <si>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</si>
  <si>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</si>
  <si>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</si>
  <si>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</si>
  <si>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</si>
  <si>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</si>
  <si>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</si>
  <si>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</si>
  <si>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</si>
  <si>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</si>
  <si>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</si>
  <si>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</si>
  <si>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</si>
  <si>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</si>
  <si>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</si>
  <si>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</si>
  <si>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</si>
  <si>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</si>
  <si>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</si>
  <si>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</si>
  <si>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</si>
  <si>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</si>
  <si>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</si>
  <si>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</si>
  <si>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</si>
  <si>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</si>
  <si>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</si>
  <si>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</si>
  <si>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</si>
  <si>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</si>
  <si>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</si>
  <si>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</si>
  <si>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</si>
  <si>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</si>
  <si>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</si>
  <si>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</si>
  <si>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①有形固定資産減価償却率については、平成30年度に企業会計に移行した際の開始貸借において、移行前の償却済額を計上していないため、平成30年度から逓増しています。
　下水道施設整備を開始してから未だ50年を経過しておらず、➁管渠老朽化率および③管渠改善率は０％のままとなっています。</t>
    <rPh sb="2" eb="4">
      <t>ユウケイ</t>
    </rPh>
    <phoneticPr fontId="4"/>
  </si>
  <si>
    <t>　今後の有収水量の大幅な増加が見込めない中で、経営の安定化を図っていくためには、米原市下水道事業経営戦略に基づき、計画的に使用料体系を見直していく必要があります。　
　しかし、人口減少の中、経営に必要な財源の全てを使用料収入に求めていくことも困難であることから、農業集落排水処理区域の公共下水道接続（広域化）やストックマネジメント計画に基づく予防保全的な維持管理等のコスト削減策も並行して進めながら、市民負担の軽減に努めていく必要があります。</t>
    <rPh sb="1" eb="3">
      <t>コンゴ</t>
    </rPh>
    <rPh sb="61" eb="64">
      <t>シヨウリョウ</t>
    </rPh>
    <phoneticPr fontId="4"/>
  </si>
  <si>
    <t>　①経常収支比率は、前年度比で＋4.01ポイントとなりました。これは、一般会計からの繰入金（分流式下水道等に要する経費）が増加したことによるものです。
　③流動比率は、類似他団体平均を大きく下回っており、資金繰りに注意を要します。
　企業債元金償還ピークは令和元年度で、それ以降の④企業債残高対事業規模比率は類似団体平均値と比較しても低い比率となっています。
　汚水処理費に対して下水道使用料収入でどの程度賄えているかを示す⑤経費回収率は、100％を下回っていますが、その差額は手数料や雑収益等の収入で賄っており、一般会計からの繰入金に依存しているものではありません。
　⑥汚水処理原価は、汚水処理費、有収水量ともに、ほぼ横ばいの状況です。
　⑧水洗化率は、既存集落の面整備は完了していることに加えて、新規の水洗化人口よりも人口減少の影響が大きく、今後の大幅な増加は見込めない状況です。</t>
    <rPh sb="35" eb="37">
      <t>イッパン</t>
    </rPh>
    <rPh sb="37" eb="39">
      <t>カイケイ</t>
    </rPh>
    <rPh sb="42" eb="45">
      <t>クリイレキン</t>
    </rPh>
    <rPh sb="46" eb="49">
      <t>ブンリュウシキ</t>
    </rPh>
    <rPh sb="49" eb="52">
      <t>ゲスイドウ</t>
    </rPh>
    <rPh sb="52" eb="53">
      <t>トウ</t>
    </rPh>
    <rPh sb="54" eb="55">
      <t>ヨウ</t>
    </rPh>
    <rPh sb="57" eb="59">
      <t>ケイヒ</t>
    </rPh>
    <rPh sb="61" eb="63">
      <t>ゾウカ</t>
    </rPh>
    <rPh sb="78" eb="80">
      <t>リュウドウ</t>
    </rPh>
    <rPh sb="80" eb="82">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</si>
</sst>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CA-4A04-958F-80EC322624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20CA-4A04-958F-80EC322624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9B-428A-8D83-DE1852BE12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B79B-428A-8D83-DE1852BE12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94.43</c:v>
                </c:pt>
                <c:pt idx="1">
                  <c:v>94.15</c:v>
                </c:pt>
                <c:pt idx="2">
                  <c:v>94.9</c:v>
                </c:pt>
                <c:pt idx="3">
                  <c:v>95.47</c:v>
                </c:pt>
                <c:pt idx="4">
                  <c:v>95.56</c:v>
                </c:pt>
              </c:numCache>
            </c:numRef>
          </c:val>
          <c:extLst>
            <c:ext xmlns:c16="http://schemas.microsoft.com/office/drawing/2014/chart" uri="{C3380CC4-5D6E-409C-BE32-E72D297353CC}">
              <c16:uniqueId val="{00000000-3110-4425-BD16-E91D140B4E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3110-4425-BD16-E91D140B4E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109.02</c:v>
                </c:pt>
                <c:pt idx="1">
                  <c:v>108.37</c:v>
                </c:pt>
                <c:pt idx="2">
                  <c:v>113.19</c:v>
                </c:pt>
                <c:pt idx="3">
                  <c:v>103.4</c:v>
                </c:pt>
                <c:pt idx="4">
                  <c:v>107.41</c:v>
                </c:pt>
              </c:numCache>
            </c:numRef>
          </c:val>
          <c:extLst>
            <c:ext xmlns:c16="http://schemas.microsoft.com/office/drawing/2014/chart" uri="{C3380CC4-5D6E-409C-BE32-E72D297353CC}">
              <c16:uniqueId val="{00000000-8715-47DF-BFE3-AE138454CC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8715-47DF-BFE3-AE138454CC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9.24</c:v>
                </c:pt>
                <c:pt idx="1">
                  <c:v>12.26</c:v>
                </c:pt>
                <c:pt idx="2">
                  <c:v>15.23</c:v>
                </c:pt>
                <c:pt idx="3">
                  <c:v>18.13</c:v>
                </c:pt>
                <c:pt idx="4">
                  <c:v>20.74</c:v>
                </c:pt>
              </c:numCache>
            </c:numRef>
          </c:val>
          <c:extLst>
            <c:ext xmlns:c16="http://schemas.microsoft.com/office/drawing/2014/chart" uri="{C3380CC4-5D6E-409C-BE32-E72D297353CC}">
              <c16:uniqueId val="{00000000-9C33-4C12-88C0-6C3AC4CEA9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9C33-4C12-88C0-6C3AC4CEA9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31-421E-9C45-060F859554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4631-421E-9C45-060F859554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BE-4C1B-8FA0-59DF00DA9A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1DBE-4C1B-8FA0-59DF00DA9A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14.22</c:v>
                </c:pt>
                <c:pt idx="1">
                  <c:v>12.62</c:v>
                </c:pt>
                <c:pt idx="2">
                  <c:v>11.81</c:v>
                </c:pt>
                <c:pt idx="3">
                  <c:v>22.35</c:v>
                </c:pt>
                <c:pt idx="4">
                  <c:v>16.809999999999999</c:v>
                </c:pt>
              </c:numCache>
            </c:numRef>
          </c:val>
          <c:extLst>
            <c:ext xmlns:c16="http://schemas.microsoft.com/office/drawing/2014/chart" uri="{C3380CC4-5D6E-409C-BE32-E72D297353CC}">
              <c16:uniqueId val="{00000000-9413-4F94-A233-159F2CA47D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9413-4F94-A233-159F2CA47D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992.69</c:v>
                </c:pt>
                <c:pt idx="1">
                  <c:v>50.51</c:v>
                </c:pt>
                <c:pt idx="2">
                  <c:v>367.26</c:v>
                </c:pt>
                <c:pt idx="3">
                  <c:v>738.44</c:v>
                </c:pt>
                <c:pt idx="4">
                  <c:v>816.46</c:v>
                </c:pt>
              </c:numCache>
            </c:numRef>
          </c:val>
          <c:extLst>
            <c:ext xmlns:c16="http://schemas.microsoft.com/office/drawing/2014/chart" uri="{C3380CC4-5D6E-409C-BE32-E72D297353CC}">
              <c16:uniqueId val="{00000000-1558-4B36-94F5-F916081F82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1558-4B36-94F5-F916081F82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91.88</c:v>
                </c:pt>
                <c:pt idx="1">
                  <c:v>96.89</c:v>
                </c:pt>
                <c:pt idx="2">
                  <c:v>98.29</c:v>
                </c:pt>
                <c:pt idx="3">
                  <c:v>98.26</c:v>
                </c:pt>
                <c:pt idx="4">
                  <c:v>98.53</c:v>
                </c:pt>
              </c:numCache>
            </c:numRef>
          </c:val>
          <c:extLst>
            <c:ext xmlns:c16="http://schemas.microsoft.com/office/drawing/2014/chart" uri="{C3380CC4-5D6E-409C-BE32-E72D297353CC}">
              <c16:uniqueId val="{00000000-847B-4D89-9717-D76E63D6F4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847B-4D89-9717-D76E63D6F4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159.41999999999999</c:v>
                </c:pt>
                <c:pt idx="1">
                  <c:v>152.13999999999999</c:v>
                </c:pt>
                <c:pt idx="2">
                  <c:v>156.13</c:v>
                </c:pt>
                <c:pt idx="3">
                  <c:v>158.65</c:v>
                </c:pt>
                <c:pt idx="4">
                  <c:v>158.57</c:v>
                </c:pt>
              </c:numCache>
            </c:numRef>
          </c:val>
          <c:extLst>
            <c:ext xmlns:c16="http://schemas.microsoft.com/office/drawing/2014/chart" uri="{C3380CC4-5D6E-409C-BE32-E72D297353CC}">
              <c16:uniqueId val="{00000000-80F0-4279-B545-A21D38CDE0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80F0-4279-B545-A21D38CDE0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1"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米原市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36928</v>
      </c>
      <c r="AM8" s="41"/>
      <c r="AN8" s="41"/>
      <c r="AO8" s="41"/>
      <c r="AP8" s="41"/>
      <c r="AQ8" s="41"/>
      <c r="AR8" s="41"/>
      <c r="AS8" s="41"/>
      <c r="AT8" s="34">
        <f>データ!T6</f>
        <v>250.39</v>
      </c>
      <c r="AU8" s="34"/>
      <c r="AV8" s="34"/>
      <c r="AW8" s="34"/>
      <c r="AX8" s="34"/>
      <c r="AY8" s="34"/>
      <c r="AZ8" s="34"/>
      <c r="BA8" s="34"/>
      <c r="BB8" s="34">
        <f>データ!U6</f>
        <v>147.47999999999999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65.56</v>
      </c>
      <c r="J10" s="34"/>
      <c r="K10" s="34"/>
      <c r="L10" s="34"/>
      <c r="M10" s="34"/>
      <c r="N10" s="34"/>
      <c r="O10" s="34"/>
      <c r="P10" s="34">
        <f>データ!P6</f>
        <v>43.35</v>
      </c>
      <c r="Q10" s="34"/>
      <c r="R10" s="34"/>
      <c r="S10" s="34"/>
      <c r="T10" s="34"/>
      <c r="U10" s="34"/>
      <c r="V10" s="34"/>
      <c r="W10" s="34">
        <f>データ!Q6</f>
        <v>82.13</v>
      </c>
      <c r="X10" s="34"/>
      <c r="Y10" s="34"/>
      <c r="Z10" s="34"/>
      <c r="AA10" s="34"/>
      <c r="AB10" s="34"/>
      <c r="AC10" s="34"/>
      <c r="AD10" s="41">
        <f>データ!R6</f>
        <v>2970</v>
      </c>
      <c r="AE10" s="41"/>
      <c r="AF10" s="41"/>
      <c r="AG10" s="41"/>
      <c r="AH10" s="41"/>
      <c r="AI10" s="41"/>
      <c r="AJ10" s="41"/>
      <c r="AK10" s="2"/>
      <c r="AL10" s="41">
        <f>データ!V6</f>
        <v>15967</v>
      </c>
      <c r="AM10" s="41"/>
      <c r="AN10" s="41"/>
      <c r="AO10" s="41"/>
      <c r="AP10" s="41"/>
      <c r="AQ10" s="41"/>
      <c r="AR10" s="41"/>
      <c r="AS10" s="41"/>
      <c r="AT10" s="34">
        <f>データ!W6</f>
        <v>7.72</v>
      </c>
      <c r="AU10" s="34"/>
      <c r="AV10" s="34"/>
      <c r="AW10" s="34"/>
      <c r="AX10" s="34"/>
      <c r="AY10" s="34"/>
      <c r="AZ10" s="34"/>
      <c r="BA10" s="34"/>
      <c r="BB10" s="34">
        <f>データ!X6</f>
        <v>2068.2600000000002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8u6C6tv8IhzpPBaA8sBmlYShQ3AgbVqdNtf0Cv7p+1+1znXdbliFHqpXQM/32xV0D/GmjORDmKzd90CeJI0Y2A==" saltValue="pqsD7FwMsbgYROp9egfY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252140</v>
      </c>
      <c r="D6" s="19">
        <f t="shared" si="3"/>
        <v>46</v>
      </c>
      <c r="E6" s="19">
        <f t="shared" si="3"/>
        <v>17</v>
      </c>
      <c r="F6" s="19">
        <f t="shared" si="3"/>
        <v>4</v>
      </c>
      <c r="G6" s="19">
        <f t="shared" si="3"/>
        <v>0</v>
      </c>
      <c r="H6" s="19" t="str">
        <f t="shared" si="3"/>
        <v>滋賀県　米原市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65.56</v>
      </c>
      <c r="P6" s="20">
        <f t="shared" si="3"/>
        <v>43.35</v>
      </c>
      <c r="Q6" s="20">
        <f t="shared" si="3"/>
        <v>82.13</v>
      </c>
      <c r="R6" s="20">
        <f t="shared" si="3"/>
        <v>2970</v>
      </c>
      <c r="S6" s="20">
        <f t="shared" si="3"/>
        <v>36928</v>
      </c>
      <c r="T6" s="20">
        <f t="shared" si="3"/>
        <v>250.39</v>
      </c>
      <c r="U6" s="20">
        <f t="shared" si="3"/>
        <v>147.47999999999999</v>
      </c>
      <c r="V6" s="20">
        <f t="shared" si="3"/>
        <v>15967</v>
      </c>
      <c r="W6" s="20">
        <f t="shared" si="3"/>
        <v>7.72</v>
      </c>
      <c r="X6" s="20">
        <f t="shared" si="3"/>
        <v>2068.2600000000002</v>
      </c>
      <c r="Y6" s="21">
        <f>IF(Y7="",NA(),Y7)</f>
        <v>109.02</v>
      </c>
      <c r="Z6" s="21">
        <f t="shared" ref="Z6:AH6" si="4">IF(Z7="",NA(),Z7)</f>
        <v>108.37</v>
      </c>
      <c r="AA6" s="21">
        <f t="shared" si="4"/>
        <v>113.19</v>
      </c>
      <c r="AB6" s="21">
        <f t="shared" si="4"/>
        <v>103.4</v>
      </c>
      <c r="AC6" s="21">
        <f t="shared" si="4"/>
        <v>107.41</v>
      </c>
      <c r="AD6" s="21">
        <f t="shared" si="4"/>
        <v>105.78</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14.22</v>
      </c>
      <c r="AV6" s="21">
        <f t="shared" ref="AV6:BD6" si="6">IF(AV7="",NA(),AV7)</f>
        <v>12.62</v>
      </c>
      <c r="AW6" s="21">
        <f t="shared" si="6"/>
        <v>11.81</v>
      </c>
      <c r="AX6" s="21">
        <f t="shared" si="6"/>
        <v>22.35</v>
      </c>
      <c r="AY6" s="21">
        <f t="shared" si="6"/>
        <v>16.809999999999999</v>
      </c>
      <c r="AZ6" s="21">
        <f t="shared" si="6"/>
        <v>44.24</v>
      </c>
      <c r="BA6" s="21">
        <f t="shared" si="6"/>
        <v>44.35</v>
      </c>
      <c r="BB6" s="21">
        <f t="shared" si="6"/>
        <v>41.51</v>
      </c>
      <c r="BC6" s="21">
        <f t="shared" si="6"/>
        <v>45.01</v>
      </c>
      <c r="BD6" s="21">
        <f t="shared" si="6"/>
        <v>46.37</v>
      </c>
      <c r="BE6" s="20" t="str">
        <f>IF(BE7="","",IF(BE7="-","【-】","【"&amp;SUBSTITUTE(TEXT(BE7,"#,##0.00"),"-","△")&amp;"】"))</f>
        <v>【50.90】</v>
      </c>
      <c r="BF6" s="21">
        <f>IF(BF7="",NA(),BF7)</f>
        <v>992.69</v>
      </c>
      <c r="BG6" s="21">
        <f t="shared" ref="BG6:BO6" si="7">IF(BG7="",NA(),BG7)</f>
        <v>50.51</v>
      </c>
      <c r="BH6" s="21">
        <f t="shared" si="7"/>
        <v>367.26</v>
      </c>
      <c r="BI6" s="21">
        <f t="shared" si="7"/>
        <v>738.44</v>
      </c>
      <c r="BJ6" s="21">
        <f t="shared" si="7"/>
        <v>816.46</v>
      </c>
      <c r="BK6" s="21">
        <f t="shared" si="7"/>
        <v>1258.43</v>
      </c>
      <c r="BL6" s="21">
        <f t="shared" si="7"/>
        <v>1283.69</v>
      </c>
      <c r="BM6" s="21">
        <f t="shared" si="7"/>
        <v>1160.22</v>
      </c>
      <c r="BN6" s="21">
        <f t="shared" si="7"/>
        <v>1141.98</v>
      </c>
      <c r="BO6" s="21">
        <f t="shared" si="7"/>
        <v>1062.58</v>
      </c>
      <c r="BP6" s="20" t="str">
        <f>IF(BP7="","",IF(BP7="-","【-】","【"&amp;SUBSTITUTE(TEXT(BP7,"#,##0.00"),"-","△")&amp;"】"))</f>
        <v>【1,099.15】</v>
      </c>
      <c r="BQ6" s="21">
        <f>IF(BQ7="",NA(),BQ7)</f>
        <v>91.88</v>
      </c>
      <c r="BR6" s="21">
        <f t="shared" ref="BR6:BZ6" si="8">IF(BR7="",NA(),BR7)</f>
        <v>96.89</v>
      </c>
      <c r="BS6" s="21">
        <f t="shared" si="8"/>
        <v>98.29</v>
      </c>
      <c r="BT6" s="21">
        <f t="shared" si="8"/>
        <v>98.26</v>
      </c>
      <c r="BU6" s="21">
        <f t="shared" si="8"/>
        <v>98.53</v>
      </c>
      <c r="BV6" s="21">
        <f t="shared" si="8"/>
        <v>73.36</v>
      </c>
      <c r="BW6" s="21">
        <f t="shared" si="8"/>
        <v>82.53</v>
      </c>
      <c r="BX6" s="21">
        <f t="shared" si="8"/>
        <v>81.81</v>
      </c>
      <c r="BY6" s="21">
        <f t="shared" si="8"/>
        <v>82.27</v>
      </c>
      <c r="BZ6" s="21">
        <f t="shared" si="8"/>
        <v>80.36</v>
      </c>
      <c r="CA6" s="20" t="str">
        <f>IF(CA7="","",IF(CA7="-","【-】","【"&amp;SUBSTITUTE(TEXT(CA7,"#,##0.00"),"-","△")&amp;"】"))</f>
        <v>【72.92】</v>
      </c>
      <c r="CB6" s="21">
        <f>IF(CB7="",NA(),CB7)</f>
        <v>159.41999999999999</v>
      </c>
      <c r="CC6" s="21">
        <f t="shared" ref="CC6:CK6" si="9">IF(CC7="",NA(),CC7)</f>
        <v>152.13999999999999</v>
      </c>
      <c r="CD6" s="21">
        <f t="shared" si="9"/>
        <v>156.13</v>
      </c>
      <c r="CE6" s="21">
        <f t="shared" si="9"/>
        <v>158.65</v>
      </c>
      <c r="CF6" s="21">
        <f t="shared" si="9"/>
        <v>158.57</v>
      </c>
      <c r="CG6" s="21">
        <f t="shared" si="9"/>
        <v>224.88</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44.24</v>
      </c>
      <c r="CT6" s="21">
        <f t="shared" si="10"/>
        <v>45.3</v>
      </c>
      <c r="CU6" s="21">
        <f t="shared" si="10"/>
        <v>45.6</v>
      </c>
      <c r="CV6" s="21">
        <f t="shared" si="10"/>
        <v>44.79</v>
      </c>
      <c r="CW6" s="20" t="str">
        <f>IF(CW7="","",IF(CW7="-","【-】","【"&amp;SUBSTITUTE(TEXT(CW7,"#,##0.00"),"-","△")&amp;"】"))</f>
        <v>【43.17】</v>
      </c>
      <c r="CX6" s="21">
        <f>IF(CX7="",NA(),CX7)</f>
        <v>94.43</v>
      </c>
      <c r="CY6" s="21">
        <f t="shared" ref="CY6:DG6" si="11">IF(CY7="",NA(),CY7)</f>
        <v>94.15</v>
      </c>
      <c r="CZ6" s="21">
        <f t="shared" si="11"/>
        <v>94.9</v>
      </c>
      <c r="DA6" s="21">
        <f t="shared" si="11"/>
        <v>95.47</v>
      </c>
      <c r="DB6" s="21">
        <f t="shared" si="11"/>
        <v>95.56</v>
      </c>
      <c r="DC6" s="21">
        <f t="shared" si="11"/>
        <v>84.19</v>
      </c>
      <c r="DD6" s="21">
        <f t="shared" si="11"/>
        <v>88.15</v>
      </c>
      <c r="DE6" s="21">
        <f t="shared" si="11"/>
        <v>88.37</v>
      </c>
      <c r="DF6" s="21">
        <f t="shared" si="11"/>
        <v>88.66</v>
      </c>
      <c r="DG6" s="21">
        <f t="shared" si="11"/>
        <v>88.68</v>
      </c>
      <c r="DH6" s="20" t="str">
        <f>IF(DH7="","",IF(DH7="-","【-】","【"&amp;SUBSTITUTE(TEXT(DH7,"#,##0.00"),"-","△")&amp;"】"))</f>
        <v>【86.31】</v>
      </c>
      <c r="DI6" s="21">
        <f>IF(DI7="",NA(),DI7)</f>
        <v>9.24</v>
      </c>
      <c r="DJ6" s="21">
        <f t="shared" ref="DJ6:DR6" si="12">IF(DJ7="",NA(),DJ7)</f>
        <v>12.26</v>
      </c>
      <c r="DK6" s="21">
        <f t="shared" si="12"/>
        <v>15.23</v>
      </c>
      <c r="DL6" s="21">
        <f t="shared" si="12"/>
        <v>18.13</v>
      </c>
      <c r="DM6" s="21">
        <f t="shared" si="12"/>
        <v>20.74</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252140</v>
      </c>
      <c r="D7" s="23">
        <v>46</v>
      </c>
      <c r="E7" s="23">
        <v>17</v>
      </c>
      <c r="F7" s="23">
        <v>4</v>
      </c>
      <c r="G7" s="23">
        <v>0</v>
      </c>
      <c r="H7" s="23" t="s">
        <v>96</v>
      </c>
      <c r="I7" s="23" t="s">
        <v>97</v>
      </c>
      <c r="J7" s="23" t="s">
        <v>98</v>
      </c>
      <c r="K7" s="23" t="s">
        <v>99</v>
      </c>
      <c r="L7" s="23" t="s">
        <v>100</v>
      </c>
      <c r="M7" s="23" t="s">
        <v>101</v>
      </c>
      <c r="N7" s="24" t="s">
        <v>102</v>
      </c>
      <c r="O7" s="24">
        <v>65.56</v>
      </c>
      <c r="P7" s="24">
        <v>43.35</v>
      </c>
      <c r="Q7" s="24">
        <v>82.13</v>
      </c>
      <c r="R7" s="24">
        <v>2970</v>
      </c>
      <c r="S7" s="24">
        <v>36928</v>
      </c>
      <c r="T7" s="24">
        <v>250.39</v>
      </c>
      <c r="U7" s="24">
        <v>147.47999999999999</v>
      </c>
      <c r="V7" s="24">
        <v>15967</v>
      </c>
      <c r="W7" s="24">
        <v>7.72</v>
      </c>
      <c r="X7" s="24">
        <v>2068.2600000000002</v>
      </c>
      <c r="Y7" s="24">
        <v>109.02</v>
      </c>
      <c r="Z7" s="24">
        <v>108.37</v>
      </c>
      <c r="AA7" s="24">
        <v>113.19</v>
      </c>
      <c r="AB7" s="24">
        <v>103.4</v>
      </c>
      <c r="AC7" s="24">
        <v>107.41</v>
      </c>
      <c r="AD7" s="24">
        <v>105.78</v>
      </c>
      <c r="AE7" s="24">
        <v>104.11</v>
      </c>
      <c r="AF7" s="24">
        <v>101.98</v>
      </c>
      <c r="AG7" s="24">
        <v>102.68</v>
      </c>
      <c r="AH7" s="24">
        <v>103.79</v>
      </c>
      <c r="AI7" s="24">
        <v>105.07</v>
      </c>
      <c r="AJ7" s="24">
        <v>0</v>
      </c>
      <c r="AK7" s="24">
        <v>0</v>
      </c>
      <c r="AL7" s="24">
        <v>0</v>
      </c>
      <c r="AM7" s="24">
        <v>0</v>
      </c>
      <c r="AN7" s="24">
        <v>0</v>
      </c>
      <c r="AO7" s="24">
        <v>63.96</v>
      </c>
      <c r="AP7" s="24">
        <v>46.91</v>
      </c>
      <c r="AQ7" s="24">
        <v>52.27</v>
      </c>
      <c r="AR7" s="24">
        <v>58.68</v>
      </c>
      <c r="AS7" s="24">
        <v>53.87</v>
      </c>
      <c r="AT7" s="24">
        <v>63.54</v>
      </c>
      <c r="AU7" s="24">
        <v>14.22</v>
      </c>
      <c r="AV7" s="24">
        <v>12.62</v>
      </c>
      <c r="AW7" s="24">
        <v>11.81</v>
      </c>
      <c r="AX7" s="24">
        <v>22.35</v>
      </c>
      <c r="AY7" s="24">
        <v>16.809999999999999</v>
      </c>
      <c r="AZ7" s="24">
        <v>44.24</v>
      </c>
      <c r="BA7" s="24">
        <v>44.35</v>
      </c>
      <c r="BB7" s="24">
        <v>41.51</v>
      </c>
      <c r="BC7" s="24">
        <v>45.01</v>
      </c>
      <c r="BD7" s="24">
        <v>46.37</v>
      </c>
      <c r="BE7" s="24">
        <v>50.9</v>
      </c>
      <c r="BF7" s="24">
        <v>992.69</v>
      </c>
      <c r="BG7" s="24">
        <v>50.51</v>
      </c>
      <c r="BH7" s="24">
        <v>367.26</v>
      </c>
      <c r="BI7" s="24">
        <v>738.44</v>
      </c>
      <c r="BJ7" s="24">
        <v>816.46</v>
      </c>
      <c r="BK7" s="24">
        <v>1258.43</v>
      </c>
      <c r="BL7" s="24">
        <v>1283.69</v>
      </c>
      <c r="BM7" s="24">
        <v>1160.22</v>
      </c>
      <c r="BN7" s="24">
        <v>1141.98</v>
      </c>
      <c r="BO7" s="24">
        <v>1062.58</v>
      </c>
      <c r="BP7" s="24">
        <v>1099.1500000000001</v>
      </c>
      <c r="BQ7" s="24">
        <v>91.88</v>
      </c>
      <c r="BR7" s="24">
        <v>96.89</v>
      </c>
      <c r="BS7" s="24">
        <v>98.29</v>
      </c>
      <c r="BT7" s="24">
        <v>98.26</v>
      </c>
      <c r="BU7" s="24">
        <v>98.53</v>
      </c>
      <c r="BV7" s="24">
        <v>73.36</v>
      </c>
      <c r="BW7" s="24">
        <v>82.53</v>
      </c>
      <c r="BX7" s="24">
        <v>81.81</v>
      </c>
      <c r="BY7" s="24">
        <v>82.27</v>
      </c>
      <c r="BZ7" s="24">
        <v>80.36</v>
      </c>
      <c r="CA7" s="24">
        <v>72.92</v>
      </c>
      <c r="CB7" s="24">
        <v>159.41999999999999</v>
      </c>
      <c r="CC7" s="24">
        <v>152.13999999999999</v>
      </c>
      <c r="CD7" s="24">
        <v>156.13</v>
      </c>
      <c r="CE7" s="24">
        <v>158.65</v>
      </c>
      <c r="CF7" s="24">
        <v>158.57</v>
      </c>
      <c r="CG7" s="24">
        <v>224.88</v>
      </c>
      <c r="CH7" s="24">
        <v>190.48</v>
      </c>
      <c r="CI7" s="24">
        <v>193.59</v>
      </c>
      <c r="CJ7" s="24">
        <v>194.42</v>
      </c>
      <c r="CK7" s="24">
        <v>201.33</v>
      </c>
      <c r="CL7" s="24">
        <v>225.78</v>
      </c>
      <c r="CM7" s="24" t="s">
        <v>102</v>
      </c>
      <c r="CN7" s="24" t="s">
        <v>102</v>
      </c>
      <c r="CO7" s="24" t="s">
        <v>102</v>
      </c>
      <c r="CP7" s="24" t="s">
        <v>102</v>
      </c>
      <c r="CQ7" s="24" t="s">
        <v>102</v>
      </c>
      <c r="CR7" s="24">
        <v>42.4</v>
      </c>
      <c r="CS7" s="24">
        <v>44.24</v>
      </c>
      <c r="CT7" s="24">
        <v>45.3</v>
      </c>
      <c r="CU7" s="24">
        <v>45.6</v>
      </c>
      <c r="CV7" s="24">
        <v>44.79</v>
      </c>
      <c r="CW7" s="24">
        <v>43.17</v>
      </c>
      <c r="CX7" s="24">
        <v>94.43</v>
      </c>
      <c r="CY7" s="24">
        <v>94.15</v>
      </c>
      <c r="CZ7" s="24">
        <v>94.9</v>
      </c>
      <c r="DA7" s="24">
        <v>95.47</v>
      </c>
      <c r="DB7" s="24">
        <v>95.56</v>
      </c>
      <c r="DC7" s="24">
        <v>84.19</v>
      </c>
      <c r="DD7" s="24">
        <v>88.15</v>
      </c>
      <c r="DE7" s="24">
        <v>88.37</v>
      </c>
      <c r="DF7" s="24">
        <v>88.66</v>
      </c>
      <c r="DG7" s="24">
        <v>88.68</v>
      </c>
      <c r="DH7" s="24">
        <v>86.31</v>
      </c>
      <c r="DI7" s="24">
        <v>9.24</v>
      </c>
      <c r="DJ7" s="24">
        <v>12.26</v>
      </c>
      <c r="DK7" s="24">
        <v>15.23</v>
      </c>
      <c r="DL7" s="24">
        <v>18.13</v>
      </c>
      <c r="DM7" s="24">
        <v>20.74</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v>
      </c>
      <c r="EH7" s="24">
        <v>0</v>
      </c>
      <c r="EI7" s="24">
        <v>0</v>
      </c>
      <c r="EJ7" s="24">
        <v>0.39</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樋口　晃一</cp:lastModifiedBy>
  <cp:lastPrinted>2026-02-02T01:54:35Z</cp:lastPrinted>
  <dcterms:created xsi:type="dcterms:W3CDTF">2025-12-23T06:12:24Z</dcterms:created>
  <dcterms:modified xsi:type="dcterms:W3CDTF">2026-02-02T01:58:44Z</dcterms:modified>
  <cp:category/>
</cp:coreProperties>
</file>