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01008\01_部署専用\05_まち整備部\04_上下水道課\2025年度\01_下水道担当\01_財政計画、予算および決算に関すること\02,03_財務・会計に関すること(公共・農集)\決算R06\経営比較分析表\02 回答\"/>
    </mc:Choice>
  </mc:AlternateContent>
  <workbookProtection workbookAlgorithmName="SHA-512" workbookHashValue="YWsQJNnXTiz4e+jTvNYvDAcEbVacdpZQ61JH8NnwTtFE/Phr9upYkESITvC2mVngrBmzbfEdl0AvoJCKlrkaLQ==" workbookSaltValue="gJSjBYv3/c7OGNfuFNpHQw==" workbookSpinCount="100000" lockStructure="1"/>
  <bookViews>
    <workbookView xWindow="0" yWindow="0" windowWidth="23040" windowHeight="9216"/>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AD10" i="4"/>
  <c r="I10" i="4"/>
  <c r="B10" i="4"/>
  <c r="AL8" i="4"/>
  <c r="P8" i="4"/>
  <c r="I8" i="4"/>
</calcChain>
</file>

<file path=xl/sharedStrings.xml><?xml version="1.0" encoding="utf-8"?>
<sst xmlns="http://schemas.openxmlformats.org/spreadsheetml/2006/main" count="236" uniqueCount="117">
  <si>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</si>
  <si>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</si>
  <si>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</si>
  <si>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</si>
  <si>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</si>
  <si>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</si>
  <si>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</si>
  <si>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</si>
  <si>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</si>
  <si>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</si>
  <si>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</si>
  <si>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</si>
  <si>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</si>
  <si>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</si>
  <si>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</si>
  <si>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</si>
  <si>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</si>
  <si>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</si>
  <si>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</si>
  <si>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</si>
  <si>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</si>
  <si>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</si>
  <si>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</si>
  <si>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</si>
  <si>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</si>
  <si>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</si>
  <si>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</si>
  <si>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</si>
  <si>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</si>
  <si>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</si>
  <si>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</si>
  <si>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</si>
  <si>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</si>
  <si>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</si>
  <si>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</si>
  <si>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</si>
  <si>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</si>
  <si>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</si>
  <si>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</si>
  <si>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</si>
  <si>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</si>
  <si>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</si>
  <si>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</si>
  <si>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</si>
  <si>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</si>
  <si>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</si>
  <si>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</si>
  <si>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</si>
  <si>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</si>
  <si>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</si>
  <si>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</si>
  <si>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</si>
  <si>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</si>
  <si>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</si>
  <si>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</si>
  <si>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</si>
  <si>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</si>
  <si>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</si>
  <si>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</si>
  <si>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</si>
  <si>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</si>
  <si>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</si>
  <si>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</si>
  <si>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</si>
  <si>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</si>
  <si>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</si>
  <si>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</si>
  <si>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</si>
  <si>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</si>
  <si>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</si>
  <si>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</si>
  <si>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</si>
  <si>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</si>
  <si>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</si>
  <si>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</si>
  <si>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</si>
  <si>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</si>
  <si>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</si>
  <si>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</si>
  <si>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</si>
  <si>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</si>
  <si>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</si>
  <si>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</si>
  <si>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</si>
  <si>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</si>
  <si>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</si>
  <si>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</si>
  <si>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</si>
  <si>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</si>
  <si>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</si>
  <si>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</si>
  <si>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</si>
  <si>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</si>
  <si>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</si>
  <si>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</si>
  <si>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</si>
  <si>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米原市</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</si>
  <si>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</si>
  <si>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</si>
  <si>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</si>
  <si>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</si>
  <si>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</si>
  <si>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</si>
  <si>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</si>
  <si>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</si>
  <si>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</si>
  <si>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</si>
  <si>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</si>
  <si>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</si>
  <si>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</si>
  <si>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</si>
  <si>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</si>
  <si>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</si>
  <si>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</si>
  <si>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①有形固定資産減価償却率については、平成30年度に企業会計に移行した際の開始貸借において、移行前の償却済額を計上していないため、平成30年度から逓増しています。
　下水道施設整備を開始してから未だ50年を経過しておらず、➁管渠老朽化率および③管渠改善率は０％のままとなっています。</t>
    <rPh sb="2" eb="4">
      <t>ユウケイ</t>
    </rPh>
    <phoneticPr fontId="4"/>
  </si>
  <si>
    <t>　①経常収支比率は、100％を超えており、前年度と同水準で推移しています。
　③流動比率は、類似他団体平均を大きく下回っており、資金繰りに注意を要します。
　企業債元金償還ピークは令和元年度で、それ以降の④企業債残高対事業規模比率は、類似団体平均値と比較しても低い比率となっています。
　汚水処理費に対して下水道使用料収入でどの程度賄えているかを示す⑤経費回収率は、100％を下回っていますが、その差額は手数料や雑収益等の収入で賄っており、一般会計からの繰入金に依存しているものではありません。
　⑥汚水処理原価は、汚水処理費、有収水量ともに、ほぼ横ばいの状況です。
　⑧水洗化率は、既存集落の面整備は完了していることに加えて、新規の水洗化人口よりも人口減少の影響が大きく、今後の大幅な増加は見込めない状況です。</t>
    <rPh sb="2" eb="4">
      <t>ケイジョウ</t>
    </rPh>
    <rPh sb="4" eb="6">
      <t>シュウシ</t>
    </rPh>
    <rPh sb="6" eb="8">
      <t>ヒリツ</t>
    </rPh>
    <rPh sb="15" eb="16">
      <t>コ</t>
    </rPh>
    <rPh sb="21" eb="24">
      <t>ゼンネンド</t>
    </rPh>
    <rPh sb="26" eb="28">
      <t>スイジュン</t>
    </rPh>
    <rPh sb="29" eb="31">
      <t>スイイ</t>
    </rPh>
    <rPh sb="40" eb="42">
      <t>リュウドウ</t>
    </rPh>
    <rPh sb="42" eb="44">
      <t>ヒリツ</t>
    </rPh>
    <rPh sb="72" eb="73">
      <t>ヨウ</t>
    </rPh>
    <rPh sb="250" eb="254">
      <t>オスイショリ</t>
    </rPh>
    <rPh sb="254" eb="256">
      <t>ゲンカ</t>
    </rPh>
    <rPh sb="258" eb="262">
      <t>オスイショリ</t>
    </rPh>
    <phoneticPr fontId="4"/>
  </si>
  <si>
    <t>　今後の有収水量の大幅な増加が見込めない中で、経営の安定化を図っていくためには、米原市下水道事業経営戦略に基づき、計画的に使用料体系を見直していく必要があります。
　しかし、人口減少の中、経営に必要な財源の全てを使用料収入に求めていくことも困難であることから、農業集落排水処理区域の公共下水道接続（広域化）やストックマネジメント計画に基づく予防保全的な維持管理等のコスト削減策も並行して進めながら、市民負担の軽減に努めていく必要があります。</t>
    <rPh sb="1" eb="3">
      <t>コンゴ</t>
    </rPh>
    <rPh sb="4" eb="5">
      <t>ユウ</t>
    </rPh>
    <rPh sb="61" eb="64">
      <t>シヨウリョウ</t>
    </rPh>
    <rPh sb="164" eb="166">
      <t>ケイカク</t>
    </rPh>
    <rPh sb="167" eb="168">
      <t>モト</t>
    </rPh>
    <rPh sb="170" eb="172">
      <t>ヨボウ</t>
    </rPh>
    <rPh sb="172" eb="174">
      <t>ホゼン</t>
    </rPh>
    <rPh sb="174" eb="175">
      <t>テキ</t>
    </rPh>
    <rPh sb="176" eb="181">
      <t>イジカンリトウ</t>
    </rPh>
    <rPh sb="185" eb="188">
      <t>サクゲンサク</t>
    </rPh>
    <rPh sb="189" eb="191">
      <t>ヘイコウ</t>
    </rPh>
    <rPh sb="193" eb="194">
      <t>スス</t>
    </rPh>
    <rPh sb="199" eb="201">
      <t>シミン</t>
    </rPh>
    <rPh sb="201" eb="203">
      <t>フタン</t>
    </rPh>
    <rPh sb="204" eb="206">
      <t>ケイゲン</t>
    </rPh>
    <rPh sb="207" eb="208">
      <t>ツト</t>
    </rPh>
    <rPh sb="212" eb="21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</si>
</sst>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B9B-4DBA-A3AF-2E9E3E5AFC6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0.32</c:v>
                </c:pt>
                <c:pt idx="1">
                  <c:v>0.1</c:v>
                </c:pt>
                <c:pt idx="2">
                  <c:v>0.09</c:v>
                </c:pt>
                <c:pt idx="3">
                  <c:v>0.1</c:v>
                </c:pt>
                <c:pt idx="4">
                  <c:v>0.04</c:v>
                </c:pt>
              </c:numCache>
            </c:numRef>
          </c:val>
          <c:smooth val="0"/>
          <c:extLst>
            <c:ext xmlns:c16="http://schemas.microsoft.com/office/drawing/2014/chart" uri="{C3380CC4-5D6E-409C-BE32-E72D297353CC}">
              <c16:uniqueId val="{00000001-5B9B-4DBA-A3AF-2E9E3E5AFC6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65C-4826-8B8A-788D7444A99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49.47</c:v>
                </c:pt>
                <c:pt idx="1">
                  <c:v>48.19</c:v>
                </c:pt>
                <c:pt idx="2">
                  <c:v>47.32</c:v>
                </c:pt>
                <c:pt idx="3">
                  <c:v>48.03</c:v>
                </c:pt>
                <c:pt idx="4">
                  <c:v>48.92</c:v>
                </c:pt>
              </c:numCache>
            </c:numRef>
          </c:val>
          <c:smooth val="0"/>
          <c:extLst>
            <c:ext xmlns:c16="http://schemas.microsoft.com/office/drawing/2014/chart" uri="{C3380CC4-5D6E-409C-BE32-E72D297353CC}">
              <c16:uniqueId val="{00000001-A65C-4826-8B8A-788D7444A99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94.67</c:v>
                </c:pt>
                <c:pt idx="1">
                  <c:v>94.48</c:v>
                </c:pt>
                <c:pt idx="2">
                  <c:v>95.06</c:v>
                </c:pt>
                <c:pt idx="3">
                  <c:v>95.28</c:v>
                </c:pt>
                <c:pt idx="4">
                  <c:v>95.25</c:v>
                </c:pt>
              </c:numCache>
            </c:numRef>
          </c:val>
          <c:extLst>
            <c:ext xmlns:c16="http://schemas.microsoft.com/office/drawing/2014/chart" uri="{C3380CC4-5D6E-409C-BE32-E72D297353CC}">
              <c16:uniqueId val="{00000000-F0B8-42B3-AC1E-7DF6554C52D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82.06</c:v>
                </c:pt>
                <c:pt idx="1">
                  <c:v>82.26</c:v>
                </c:pt>
                <c:pt idx="2">
                  <c:v>81.33</c:v>
                </c:pt>
                <c:pt idx="3">
                  <c:v>80.95</c:v>
                </c:pt>
                <c:pt idx="4">
                  <c:v>80.760000000000005</c:v>
                </c:pt>
              </c:numCache>
            </c:numRef>
          </c:val>
          <c:smooth val="0"/>
          <c:extLst>
            <c:ext xmlns:c16="http://schemas.microsoft.com/office/drawing/2014/chart" uri="{C3380CC4-5D6E-409C-BE32-E72D297353CC}">
              <c16:uniqueId val="{00000001-F0B8-42B3-AC1E-7DF6554C52D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106.8</c:v>
                </c:pt>
                <c:pt idx="1">
                  <c:v>107.85</c:v>
                </c:pt>
                <c:pt idx="2">
                  <c:v>111.73</c:v>
                </c:pt>
                <c:pt idx="3">
                  <c:v>105.9</c:v>
                </c:pt>
                <c:pt idx="4">
                  <c:v>105.52</c:v>
                </c:pt>
              </c:numCache>
            </c:numRef>
          </c:val>
          <c:extLst>
            <c:ext xmlns:c16="http://schemas.microsoft.com/office/drawing/2014/chart" uri="{C3380CC4-5D6E-409C-BE32-E72D297353CC}">
              <c16:uniqueId val="{00000000-9860-4AFF-BA0E-1FFF5A71C03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107.81</c:v>
                </c:pt>
                <c:pt idx="1">
                  <c:v>107.54</c:v>
                </c:pt>
                <c:pt idx="2">
                  <c:v>107.19</c:v>
                </c:pt>
                <c:pt idx="3">
                  <c:v>107.04</c:v>
                </c:pt>
                <c:pt idx="4">
                  <c:v>107.83</c:v>
                </c:pt>
              </c:numCache>
            </c:numRef>
          </c:val>
          <c:smooth val="0"/>
          <c:extLst>
            <c:ext xmlns:c16="http://schemas.microsoft.com/office/drawing/2014/chart" uri="{C3380CC4-5D6E-409C-BE32-E72D297353CC}">
              <c16:uniqueId val="{00000001-9860-4AFF-BA0E-1FFF5A71C03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8.3800000000000008</c:v>
                </c:pt>
                <c:pt idx="1">
                  <c:v>11.09</c:v>
                </c:pt>
                <c:pt idx="2">
                  <c:v>13.8</c:v>
                </c:pt>
                <c:pt idx="3">
                  <c:v>16.440000000000001</c:v>
                </c:pt>
                <c:pt idx="4">
                  <c:v>18.96</c:v>
                </c:pt>
              </c:numCache>
            </c:numRef>
          </c:val>
          <c:extLst>
            <c:ext xmlns:c16="http://schemas.microsoft.com/office/drawing/2014/chart" uri="{C3380CC4-5D6E-409C-BE32-E72D297353CC}">
              <c16:uniqueId val="{00000000-738C-465E-A255-04498CC0F64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19.93</c:v>
                </c:pt>
                <c:pt idx="1">
                  <c:v>21.94</c:v>
                </c:pt>
                <c:pt idx="2">
                  <c:v>22.89</c:v>
                </c:pt>
                <c:pt idx="3">
                  <c:v>23.37</c:v>
                </c:pt>
                <c:pt idx="4">
                  <c:v>22.1</c:v>
                </c:pt>
              </c:numCache>
            </c:numRef>
          </c:val>
          <c:smooth val="0"/>
          <c:extLst>
            <c:ext xmlns:c16="http://schemas.microsoft.com/office/drawing/2014/chart" uri="{C3380CC4-5D6E-409C-BE32-E72D297353CC}">
              <c16:uniqueId val="{00000001-738C-465E-A255-04498CC0F64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6A9-4074-AFB5-EBA66E26BF0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6A9-4074-AFB5-EBA66E26BF0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1B2-4A0F-BD41-5A6364EF31D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18.2</c:v>
                </c:pt>
                <c:pt idx="1">
                  <c:v>19.059999999999999</c:v>
                </c:pt>
                <c:pt idx="2">
                  <c:v>31.07</c:v>
                </c:pt>
                <c:pt idx="3">
                  <c:v>37.43</c:v>
                </c:pt>
                <c:pt idx="4">
                  <c:v>30.17</c:v>
                </c:pt>
              </c:numCache>
            </c:numRef>
          </c:val>
          <c:smooth val="0"/>
          <c:extLst>
            <c:ext xmlns:c16="http://schemas.microsoft.com/office/drawing/2014/chart" uri="{C3380CC4-5D6E-409C-BE32-E72D297353CC}">
              <c16:uniqueId val="{00000001-81B2-4A0F-BD41-5A6364EF31D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13.83</c:v>
                </c:pt>
                <c:pt idx="1">
                  <c:v>12.05</c:v>
                </c:pt>
                <c:pt idx="2">
                  <c:v>10.83</c:v>
                </c:pt>
                <c:pt idx="3">
                  <c:v>20.36</c:v>
                </c:pt>
                <c:pt idx="4">
                  <c:v>15.35</c:v>
                </c:pt>
              </c:numCache>
            </c:numRef>
          </c:val>
          <c:extLst>
            <c:ext xmlns:c16="http://schemas.microsoft.com/office/drawing/2014/chart" uri="{C3380CC4-5D6E-409C-BE32-E72D297353CC}">
              <c16:uniqueId val="{00000000-8C0D-4CC7-A283-0B84BCC5F5C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48.56</c:v>
                </c:pt>
                <c:pt idx="1">
                  <c:v>47.58</c:v>
                </c:pt>
                <c:pt idx="2">
                  <c:v>51.09</c:v>
                </c:pt>
                <c:pt idx="3">
                  <c:v>57.42</c:v>
                </c:pt>
                <c:pt idx="4">
                  <c:v>56.13</c:v>
                </c:pt>
              </c:numCache>
            </c:numRef>
          </c:val>
          <c:smooth val="0"/>
          <c:extLst>
            <c:ext xmlns:c16="http://schemas.microsoft.com/office/drawing/2014/chart" uri="{C3380CC4-5D6E-409C-BE32-E72D297353CC}">
              <c16:uniqueId val="{00000001-8C0D-4CC7-A283-0B84BCC5F5C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1115.79</c:v>
                </c:pt>
                <c:pt idx="1">
                  <c:v>631.12</c:v>
                </c:pt>
                <c:pt idx="2">
                  <c:v>886.8</c:v>
                </c:pt>
                <c:pt idx="3">
                  <c:v>585</c:v>
                </c:pt>
                <c:pt idx="4">
                  <c:v>679.27</c:v>
                </c:pt>
              </c:numCache>
            </c:numRef>
          </c:val>
          <c:extLst>
            <c:ext xmlns:c16="http://schemas.microsoft.com/office/drawing/2014/chart" uri="{C3380CC4-5D6E-409C-BE32-E72D297353CC}">
              <c16:uniqueId val="{00000000-A3B5-4A63-9A63-77C0E4FF875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1245.0999999999999</c:v>
                </c:pt>
                <c:pt idx="1">
                  <c:v>1108.8</c:v>
                </c:pt>
                <c:pt idx="2">
                  <c:v>1194.56</c:v>
                </c:pt>
                <c:pt idx="3">
                  <c:v>1174.6099999999999</c:v>
                </c:pt>
                <c:pt idx="4">
                  <c:v>1343.89</c:v>
                </c:pt>
              </c:numCache>
            </c:numRef>
          </c:val>
          <c:smooth val="0"/>
          <c:extLst>
            <c:ext xmlns:c16="http://schemas.microsoft.com/office/drawing/2014/chart" uri="{C3380CC4-5D6E-409C-BE32-E72D297353CC}">
              <c16:uniqueId val="{00000001-A3B5-4A63-9A63-77C0E4FF875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87.98</c:v>
                </c:pt>
                <c:pt idx="1">
                  <c:v>96.73</c:v>
                </c:pt>
                <c:pt idx="2">
                  <c:v>98.29</c:v>
                </c:pt>
                <c:pt idx="3">
                  <c:v>98.26</c:v>
                </c:pt>
                <c:pt idx="4">
                  <c:v>98.53</c:v>
                </c:pt>
              </c:numCache>
            </c:numRef>
          </c:val>
          <c:extLst>
            <c:ext xmlns:c16="http://schemas.microsoft.com/office/drawing/2014/chart" uri="{C3380CC4-5D6E-409C-BE32-E72D297353CC}">
              <c16:uniqueId val="{00000000-72AE-4A67-A40B-5D3977A6138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79.77</c:v>
                </c:pt>
                <c:pt idx="1">
                  <c:v>79.63</c:v>
                </c:pt>
                <c:pt idx="2">
                  <c:v>76.78</c:v>
                </c:pt>
                <c:pt idx="3">
                  <c:v>75.41</c:v>
                </c:pt>
                <c:pt idx="4">
                  <c:v>72.84</c:v>
                </c:pt>
              </c:numCache>
            </c:numRef>
          </c:val>
          <c:smooth val="0"/>
          <c:extLst>
            <c:ext xmlns:c16="http://schemas.microsoft.com/office/drawing/2014/chart" uri="{C3380CC4-5D6E-409C-BE32-E72D297353CC}">
              <c16:uniqueId val="{00000001-72AE-4A67-A40B-5D3977A6138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166.51</c:v>
                </c:pt>
                <c:pt idx="1">
                  <c:v>152.43</c:v>
                </c:pt>
                <c:pt idx="2">
                  <c:v>156.15</c:v>
                </c:pt>
                <c:pt idx="3">
                  <c:v>158.66</c:v>
                </c:pt>
                <c:pt idx="4">
                  <c:v>158.54</c:v>
                </c:pt>
              </c:numCache>
            </c:numRef>
          </c:val>
          <c:extLst>
            <c:ext xmlns:c16="http://schemas.microsoft.com/office/drawing/2014/chart" uri="{C3380CC4-5D6E-409C-BE32-E72D297353CC}">
              <c16:uniqueId val="{00000000-95B3-481D-89AF-4AA04FE94C4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214.56</c:v>
                </c:pt>
                <c:pt idx="1">
                  <c:v>213.66</c:v>
                </c:pt>
                <c:pt idx="2">
                  <c:v>224.31</c:v>
                </c:pt>
                <c:pt idx="3">
                  <c:v>223.48</c:v>
                </c:pt>
                <c:pt idx="4">
                  <c:v>232.33</c:v>
                </c:pt>
              </c:numCache>
            </c:numRef>
          </c:val>
          <c:smooth val="0"/>
          <c:extLst>
            <c:ext xmlns:c16="http://schemas.microsoft.com/office/drawing/2014/chart" uri="{C3380CC4-5D6E-409C-BE32-E72D297353CC}">
              <c16:uniqueId val="{00000001-95B3-481D-89AF-4AA04FE94C4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L1" zoomScale="80" zoomScaleNormal="8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滋賀県　米原市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Cd2</v>
      </c>
      <c r="X8" s="39"/>
      <c r="Y8" s="39"/>
      <c r="Z8" s="39"/>
      <c r="AA8" s="39"/>
      <c r="AB8" s="39"/>
      <c r="AC8" s="39"/>
      <c r="AD8" s="40" t="str">
        <f>データ!$M$6</f>
        <v>非設置</v>
      </c>
      <c r="AE8" s="40"/>
      <c r="AF8" s="40"/>
      <c r="AG8" s="40"/>
      <c r="AH8" s="40"/>
      <c r="AI8" s="40"/>
      <c r="AJ8" s="40"/>
      <c r="AK8" s="3"/>
      <c r="AL8" s="41">
        <f>データ!S6</f>
        <v>36928</v>
      </c>
      <c r="AM8" s="41"/>
      <c r="AN8" s="41"/>
      <c r="AO8" s="41"/>
      <c r="AP8" s="41"/>
      <c r="AQ8" s="41"/>
      <c r="AR8" s="41"/>
      <c r="AS8" s="41"/>
      <c r="AT8" s="34">
        <f>データ!T6</f>
        <v>250.39</v>
      </c>
      <c r="AU8" s="34"/>
      <c r="AV8" s="34"/>
      <c r="AW8" s="34"/>
      <c r="AX8" s="34"/>
      <c r="AY8" s="34"/>
      <c r="AZ8" s="34"/>
      <c r="BA8" s="34"/>
      <c r="BB8" s="34">
        <f>データ!U6</f>
        <v>147.47999999999999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59.36</v>
      </c>
      <c r="J10" s="34"/>
      <c r="K10" s="34"/>
      <c r="L10" s="34"/>
      <c r="M10" s="34"/>
      <c r="N10" s="34"/>
      <c r="O10" s="34"/>
      <c r="P10" s="34">
        <f>データ!P6</f>
        <v>48.42</v>
      </c>
      <c r="Q10" s="34"/>
      <c r="R10" s="34"/>
      <c r="S10" s="34"/>
      <c r="T10" s="34"/>
      <c r="U10" s="34"/>
      <c r="V10" s="34"/>
      <c r="W10" s="34">
        <f>データ!Q6</f>
        <v>82.14</v>
      </c>
      <c r="X10" s="34"/>
      <c r="Y10" s="34"/>
      <c r="Z10" s="34"/>
      <c r="AA10" s="34"/>
      <c r="AB10" s="34"/>
      <c r="AC10" s="34"/>
      <c r="AD10" s="41">
        <f>データ!R6</f>
        <v>2970</v>
      </c>
      <c r="AE10" s="41"/>
      <c r="AF10" s="41"/>
      <c r="AG10" s="41"/>
      <c r="AH10" s="41"/>
      <c r="AI10" s="41"/>
      <c r="AJ10" s="41"/>
      <c r="AK10" s="2"/>
      <c r="AL10" s="41">
        <f>データ!V6</f>
        <v>17834</v>
      </c>
      <c r="AM10" s="41"/>
      <c r="AN10" s="41"/>
      <c r="AO10" s="41"/>
      <c r="AP10" s="41"/>
      <c r="AQ10" s="41"/>
      <c r="AR10" s="41"/>
      <c r="AS10" s="41"/>
      <c r="AT10" s="34">
        <f>データ!W6</f>
        <v>10.06</v>
      </c>
      <c r="AU10" s="34"/>
      <c r="AV10" s="34"/>
      <c r="AW10" s="34"/>
      <c r="AX10" s="34"/>
      <c r="AY10" s="34"/>
      <c r="AZ10" s="34"/>
      <c r="BA10" s="34"/>
      <c r="BB10" s="34">
        <f>データ!X6</f>
        <v>1772.76</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116</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jXELWXzu14ecg3Si3i1WYwI7gB5jpv8/+dudCoBkk1klZ8hqy+ifEFcZXy3Nh7sVFeBPmR+Min3cpTNPTCuvWQ==" saltValue="NFW4E3s/8ox6eG8Z5EZHO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252140</v>
      </c>
      <c r="D6" s="19">
        <f t="shared" si="3"/>
        <v>46</v>
      </c>
      <c r="E6" s="19">
        <f t="shared" si="3"/>
        <v>17</v>
      </c>
      <c r="F6" s="19">
        <f t="shared" si="3"/>
        <v>1</v>
      </c>
      <c r="G6" s="19">
        <f t="shared" si="3"/>
        <v>0</v>
      </c>
      <c r="H6" s="19" t="str">
        <f t="shared" si="3"/>
        <v>滋賀県　米原市</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59.36</v>
      </c>
      <c r="P6" s="20">
        <f t="shared" si="3"/>
        <v>48.42</v>
      </c>
      <c r="Q6" s="20">
        <f t="shared" si="3"/>
        <v>82.14</v>
      </c>
      <c r="R6" s="20">
        <f t="shared" si="3"/>
        <v>2970</v>
      </c>
      <c r="S6" s="20">
        <f t="shared" si="3"/>
        <v>36928</v>
      </c>
      <c r="T6" s="20">
        <f t="shared" si="3"/>
        <v>250.39</v>
      </c>
      <c r="U6" s="20">
        <f t="shared" si="3"/>
        <v>147.47999999999999</v>
      </c>
      <c r="V6" s="20">
        <f t="shared" si="3"/>
        <v>17834</v>
      </c>
      <c r="W6" s="20">
        <f t="shared" si="3"/>
        <v>10.06</v>
      </c>
      <c r="X6" s="20">
        <f t="shared" si="3"/>
        <v>1772.76</v>
      </c>
      <c r="Y6" s="21">
        <f>IF(Y7="",NA(),Y7)</f>
        <v>106.8</v>
      </c>
      <c r="Z6" s="21">
        <f t="shared" ref="Z6:AH6" si="4">IF(Z7="",NA(),Z7)</f>
        <v>107.85</v>
      </c>
      <c r="AA6" s="21">
        <f t="shared" si="4"/>
        <v>111.73</v>
      </c>
      <c r="AB6" s="21">
        <f t="shared" si="4"/>
        <v>105.9</v>
      </c>
      <c r="AC6" s="21">
        <f t="shared" si="4"/>
        <v>105.52</v>
      </c>
      <c r="AD6" s="21">
        <f t="shared" si="4"/>
        <v>107.81</v>
      </c>
      <c r="AE6" s="21">
        <f t="shared" si="4"/>
        <v>107.54</v>
      </c>
      <c r="AF6" s="21">
        <f t="shared" si="4"/>
        <v>107.19</v>
      </c>
      <c r="AG6" s="21">
        <f t="shared" si="4"/>
        <v>107.04</v>
      </c>
      <c r="AH6" s="21">
        <f t="shared" si="4"/>
        <v>107.83</v>
      </c>
      <c r="AI6" s="20" t="str">
        <f>IF(AI7="","",IF(AI7="-","【-】","【"&amp;SUBSTITUTE(TEXT(AI7,"#,##0.00"),"-","△")&amp;"】"))</f>
        <v>【105.36】</v>
      </c>
      <c r="AJ6" s="20">
        <f>IF(AJ7="",NA(),AJ7)</f>
        <v>0</v>
      </c>
      <c r="AK6" s="20">
        <f t="shared" ref="AK6:AS6" si="5">IF(AK7="",NA(),AK7)</f>
        <v>0</v>
      </c>
      <c r="AL6" s="20">
        <f t="shared" si="5"/>
        <v>0</v>
      </c>
      <c r="AM6" s="20">
        <f t="shared" si="5"/>
        <v>0</v>
      </c>
      <c r="AN6" s="20">
        <f t="shared" si="5"/>
        <v>0</v>
      </c>
      <c r="AO6" s="21">
        <f t="shared" si="5"/>
        <v>18.2</v>
      </c>
      <c r="AP6" s="21">
        <f t="shared" si="5"/>
        <v>19.059999999999999</v>
      </c>
      <c r="AQ6" s="21">
        <f t="shared" si="5"/>
        <v>31.07</v>
      </c>
      <c r="AR6" s="21">
        <f t="shared" si="5"/>
        <v>37.43</v>
      </c>
      <c r="AS6" s="21">
        <f t="shared" si="5"/>
        <v>30.17</v>
      </c>
      <c r="AT6" s="20" t="str">
        <f>IF(AT7="","",IF(AT7="-","【-】","【"&amp;SUBSTITUTE(TEXT(AT7,"#,##0.00"),"-","△")&amp;"】"))</f>
        <v>【3.12】</v>
      </c>
      <c r="AU6" s="21">
        <f>IF(AU7="",NA(),AU7)</f>
        <v>13.83</v>
      </c>
      <c r="AV6" s="21">
        <f t="shared" ref="AV6:BD6" si="6">IF(AV7="",NA(),AV7)</f>
        <v>12.05</v>
      </c>
      <c r="AW6" s="21">
        <f t="shared" si="6"/>
        <v>10.83</v>
      </c>
      <c r="AX6" s="21">
        <f t="shared" si="6"/>
        <v>20.36</v>
      </c>
      <c r="AY6" s="21">
        <f t="shared" si="6"/>
        <v>15.35</v>
      </c>
      <c r="AZ6" s="21">
        <f t="shared" si="6"/>
        <v>48.56</v>
      </c>
      <c r="BA6" s="21">
        <f t="shared" si="6"/>
        <v>47.58</v>
      </c>
      <c r="BB6" s="21">
        <f t="shared" si="6"/>
        <v>51.09</v>
      </c>
      <c r="BC6" s="21">
        <f t="shared" si="6"/>
        <v>57.42</v>
      </c>
      <c r="BD6" s="21">
        <f t="shared" si="6"/>
        <v>56.13</v>
      </c>
      <c r="BE6" s="20" t="str">
        <f>IF(BE7="","",IF(BE7="-","【-】","【"&amp;SUBSTITUTE(TEXT(BE7,"#,##0.00"),"-","△")&amp;"】"))</f>
        <v>【82.75】</v>
      </c>
      <c r="BF6" s="21">
        <f>IF(BF7="",NA(),BF7)</f>
        <v>1115.79</v>
      </c>
      <c r="BG6" s="21">
        <f t="shared" ref="BG6:BO6" si="7">IF(BG7="",NA(),BG7)</f>
        <v>631.12</v>
      </c>
      <c r="BH6" s="21">
        <f t="shared" si="7"/>
        <v>886.8</v>
      </c>
      <c r="BI6" s="21">
        <f t="shared" si="7"/>
        <v>585</v>
      </c>
      <c r="BJ6" s="21">
        <f t="shared" si="7"/>
        <v>679.27</v>
      </c>
      <c r="BK6" s="21">
        <f t="shared" si="7"/>
        <v>1245.0999999999999</v>
      </c>
      <c r="BL6" s="21">
        <f t="shared" si="7"/>
        <v>1108.8</v>
      </c>
      <c r="BM6" s="21">
        <f t="shared" si="7"/>
        <v>1194.56</v>
      </c>
      <c r="BN6" s="21">
        <f t="shared" si="7"/>
        <v>1174.6099999999999</v>
      </c>
      <c r="BO6" s="21">
        <f t="shared" si="7"/>
        <v>1343.89</v>
      </c>
      <c r="BP6" s="20" t="str">
        <f>IF(BP7="","",IF(BP7="-","【-】","【"&amp;SUBSTITUTE(TEXT(BP7,"#,##0.00"),"-","△")&amp;"】"))</f>
        <v>【602.56】</v>
      </c>
      <c r="BQ6" s="21">
        <f>IF(BQ7="",NA(),BQ7)</f>
        <v>87.98</v>
      </c>
      <c r="BR6" s="21">
        <f t="shared" ref="BR6:BZ6" si="8">IF(BR7="",NA(),BR7)</f>
        <v>96.73</v>
      </c>
      <c r="BS6" s="21">
        <f t="shared" si="8"/>
        <v>98.29</v>
      </c>
      <c r="BT6" s="21">
        <f t="shared" si="8"/>
        <v>98.26</v>
      </c>
      <c r="BU6" s="21">
        <f t="shared" si="8"/>
        <v>98.53</v>
      </c>
      <c r="BV6" s="21">
        <f t="shared" si="8"/>
        <v>79.77</v>
      </c>
      <c r="BW6" s="21">
        <f t="shared" si="8"/>
        <v>79.63</v>
      </c>
      <c r="BX6" s="21">
        <f t="shared" si="8"/>
        <v>76.78</v>
      </c>
      <c r="BY6" s="21">
        <f t="shared" si="8"/>
        <v>75.41</v>
      </c>
      <c r="BZ6" s="21">
        <f t="shared" si="8"/>
        <v>72.84</v>
      </c>
      <c r="CA6" s="20" t="str">
        <f>IF(CA7="","",IF(CA7="-","【-】","【"&amp;SUBSTITUTE(TEXT(CA7,"#,##0.00"),"-","△")&amp;"】"))</f>
        <v>【97.94】</v>
      </c>
      <c r="CB6" s="21">
        <f>IF(CB7="",NA(),CB7)</f>
        <v>166.51</v>
      </c>
      <c r="CC6" s="21">
        <f t="shared" ref="CC6:CK6" si="9">IF(CC7="",NA(),CC7)</f>
        <v>152.43</v>
      </c>
      <c r="CD6" s="21">
        <f t="shared" si="9"/>
        <v>156.15</v>
      </c>
      <c r="CE6" s="21">
        <f t="shared" si="9"/>
        <v>158.66</v>
      </c>
      <c r="CF6" s="21">
        <f t="shared" si="9"/>
        <v>158.54</v>
      </c>
      <c r="CG6" s="21">
        <f t="shared" si="9"/>
        <v>214.56</v>
      </c>
      <c r="CH6" s="21">
        <f t="shared" si="9"/>
        <v>213.66</v>
      </c>
      <c r="CI6" s="21">
        <f t="shared" si="9"/>
        <v>224.31</v>
      </c>
      <c r="CJ6" s="21">
        <f t="shared" si="9"/>
        <v>223.48</v>
      </c>
      <c r="CK6" s="21">
        <f t="shared" si="9"/>
        <v>232.33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49.47</v>
      </c>
      <c r="CS6" s="21">
        <f t="shared" si="10"/>
        <v>48.19</v>
      </c>
      <c r="CT6" s="21">
        <f t="shared" si="10"/>
        <v>47.32</v>
      </c>
      <c r="CU6" s="21">
        <f t="shared" si="10"/>
        <v>48.03</v>
      </c>
      <c r="CV6" s="21">
        <f t="shared" si="10"/>
        <v>48.92</v>
      </c>
      <c r="CW6" s="20" t="str">
        <f>IF(CW7="","",IF(CW7="-","【-】","【"&amp;SUBSTITUTE(TEXT(CW7,"#,##0.00"),"-","△")&amp;"】"))</f>
        <v>【60.13】</v>
      </c>
      <c r="CX6" s="21">
        <f>IF(CX7="",NA(),CX7)</f>
        <v>94.67</v>
      </c>
      <c r="CY6" s="21">
        <f t="shared" ref="CY6:DG6" si="11">IF(CY7="",NA(),CY7)</f>
        <v>94.48</v>
      </c>
      <c r="CZ6" s="21">
        <f t="shared" si="11"/>
        <v>95.06</v>
      </c>
      <c r="DA6" s="21">
        <f t="shared" si="11"/>
        <v>95.28</v>
      </c>
      <c r="DB6" s="21">
        <f t="shared" si="11"/>
        <v>95.25</v>
      </c>
      <c r="DC6" s="21">
        <f t="shared" si="11"/>
        <v>82.06</v>
      </c>
      <c r="DD6" s="21">
        <f t="shared" si="11"/>
        <v>82.26</v>
      </c>
      <c r="DE6" s="21">
        <f t="shared" si="11"/>
        <v>81.33</v>
      </c>
      <c r="DF6" s="21">
        <f t="shared" si="11"/>
        <v>80.95</v>
      </c>
      <c r="DG6" s="21">
        <f t="shared" si="11"/>
        <v>80.760000000000005</v>
      </c>
      <c r="DH6" s="20" t="str">
        <f>IF(DH7="","",IF(DH7="-","【-】","【"&amp;SUBSTITUTE(TEXT(DH7,"#,##0.00"),"-","△")&amp;"】"))</f>
        <v>【96.00】</v>
      </c>
      <c r="DI6" s="21">
        <f>IF(DI7="",NA(),DI7)</f>
        <v>8.3800000000000008</v>
      </c>
      <c r="DJ6" s="21">
        <f t="shared" ref="DJ6:DR6" si="12">IF(DJ7="",NA(),DJ7)</f>
        <v>11.09</v>
      </c>
      <c r="DK6" s="21">
        <f t="shared" si="12"/>
        <v>13.8</v>
      </c>
      <c r="DL6" s="21">
        <f t="shared" si="12"/>
        <v>16.440000000000001</v>
      </c>
      <c r="DM6" s="21">
        <f t="shared" si="12"/>
        <v>18.96</v>
      </c>
      <c r="DN6" s="21">
        <f t="shared" si="12"/>
        <v>19.93</v>
      </c>
      <c r="DO6" s="21">
        <f t="shared" si="12"/>
        <v>21.94</v>
      </c>
      <c r="DP6" s="21">
        <f t="shared" si="12"/>
        <v>22.89</v>
      </c>
      <c r="DQ6" s="21">
        <f t="shared" si="12"/>
        <v>23.37</v>
      </c>
      <c r="DR6" s="21">
        <f t="shared" si="12"/>
        <v>22.1</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【9.46】</v>
      </c>
      <c r="EE6" s="20">
        <f>IF(EE7="",NA(),EE7)</f>
        <v>0</v>
      </c>
      <c r="EF6" s="20">
        <f t="shared" ref="EF6:EN6" si="14">IF(EF7="",NA(),EF7)</f>
        <v>0</v>
      </c>
      <c r="EG6" s="20">
        <f t="shared" si="14"/>
        <v>0</v>
      </c>
      <c r="EH6" s="20">
        <f t="shared" si="14"/>
        <v>0</v>
      </c>
      <c r="EI6" s="20">
        <f t="shared" si="14"/>
        <v>0</v>
      </c>
      <c r="EJ6" s="21">
        <f t="shared" si="14"/>
        <v>0.32</v>
      </c>
      <c r="EK6" s="21">
        <f t="shared" si="14"/>
        <v>0.1</v>
      </c>
      <c r="EL6" s="21">
        <f t="shared" si="14"/>
        <v>0.09</v>
      </c>
      <c r="EM6" s="21">
        <f t="shared" si="14"/>
        <v>0.1</v>
      </c>
      <c r="EN6" s="21">
        <f t="shared" si="14"/>
        <v>0.04</v>
      </c>
      <c r="EO6" s="20" t="str">
        <f>IF(EO7="","",IF(EO7="-","【-】","【"&amp;SUBSTITUTE(TEXT(EO7,"#,##0.00"),"-","△")&amp;"】"))</f>
        <v>【0.19】</v>
      </c>
    </row>
    <row r="7" spans="1:148" s="22" customFormat="1" x14ac:dyDescent="0.2">
      <c r="A7" s="14"/>
      <c r="B7" s="23">
        <v>2024</v>
      </c>
      <c r="C7" s="23">
        <v>252140</v>
      </c>
      <c r="D7" s="23">
        <v>46</v>
      </c>
      <c r="E7" s="23">
        <v>17</v>
      </c>
      <c r="F7" s="23">
        <v>1</v>
      </c>
      <c r="G7" s="23">
        <v>0</v>
      </c>
      <c r="H7" s="23" t="s">
        <v>96</v>
      </c>
      <c r="I7" s="23" t="s">
        <v>97</v>
      </c>
      <c r="J7" s="23" t="s">
        <v>98</v>
      </c>
      <c r="K7" s="23" t="s">
        <v>99</v>
      </c>
      <c r="L7" s="23" t="s">
        <v>100</v>
      </c>
      <c r="M7" s="23" t="s">
        <v>101</v>
      </c>
      <c r="N7" s="24" t="s">
        <v>102</v>
      </c>
      <c r="O7" s="24">
        <v>59.36</v>
      </c>
      <c r="P7" s="24">
        <v>48.42</v>
      </c>
      <c r="Q7" s="24">
        <v>82.14</v>
      </c>
      <c r="R7" s="24">
        <v>2970</v>
      </c>
      <c r="S7" s="24">
        <v>36928</v>
      </c>
      <c r="T7" s="24">
        <v>250.39</v>
      </c>
      <c r="U7" s="24">
        <v>147.47999999999999</v>
      </c>
      <c r="V7" s="24">
        <v>17834</v>
      </c>
      <c r="W7" s="24">
        <v>10.06</v>
      </c>
      <c r="X7" s="24">
        <v>1772.76</v>
      </c>
      <c r="Y7" s="24">
        <v>106.8</v>
      </c>
      <c r="Z7" s="24">
        <v>107.85</v>
      </c>
      <c r="AA7" s="24">
        <v>111.73</v>
      </c>
      <c r="AB7" s="24">
        <v>105.9</v>
      </c>
      <c r="AC7" s="24">
        <v>105.52</v>
      </c>
      <c r="AD7" s="24">
        <v>107.81</v>
      </c>
      <c r="AE7" s="24">
        <v>107.54</v>
      </c>
      <c r="AF7" s="24">
        <v>107.19</v>
      </c>
      <c r="AG7" s="24">
        <v>107.04</v>
      </c>
      <c r="AH7" s="24">
        <v>107.83</v>
      </c>
      <c r="AI7" s="24">
        <v>105.36</v>
      </c>
      <c r="AJ7" s="24">
        <v>0</v>
      </c>
      <c r="AK7" s="24">
        <v>0</v>
      </c>
      <c r="AL7" s="24">
        <v>0</v>
      </c>
      <c r="AM7" s="24">
        <v>0</v>
      </c>
      <c r="AN7" s="24">
        <v>0</v>
      </c>
      <c r="AO7" s="24">
        <v>18.2</v>
      </c>
      <c r="AP7" s="24">
        <v>19.059999999999999</v>
      </c>
      <c r="AQ7" s="24">
        <v>31.07</v>
      </c>
      <c r="AR7" s="24">
        <v>37.43</v>
      </c>
      <c r="AS7" s="24">
        <v>30.17</v>
      </c>
      <c r="AT7" s="24">
        <v>3.12</v>
      </c>
      <c r="AU7" s="24">
        <v>13.83</v>
      </c>
      <c r="AV7" s="24">
        <v>12.05</v>
      </c>
      <c r="AW7" s="24">
        <v>10.83</v>
      </c>
      <c r="AX7" s="24">
        <v>20.36</v>
      </c>
      <c r="AY7" s="24">
        <v>15.35</v>
      </c>
      <c r="AZ7" s="24">
        <v>48.56</v>
      </c>
      <c r="BA7" s="24">
        <v>47.58</v>
      </c>
      <c r="BB7" s="24">
        <v>51.09</v>
      </c>
      <c r="BC7" s="24">
        <v>57.42</v>
      </c>
      <c r="BD7" s="24">
        <v>56.13</v>
      </c>
      <c r="BE7" s="24">
        <v>82.75</v>
      </c>
      <c r="BF7" s="24">
        <v>1115.79</v>
      </c>
      <c r="BG7" s="24">
        <v>631.12</v>
      </c>
      <c r="BH7" s="24">
        <v>886.8</v>
      </c>
      <c r="BI7" s="24">
        <v>585</v>
      </c>
      <c r="BJ7" s="24">
        <v>679.27</v>
      </c>
      <c r="BK7" s="24">
        <v>1245.0999999999999</v>
      </c>
      <c r="BL7" s="24">
        <v>1108.8</v>
      </c>
      <c r="BM7" s="24">
        <v>1194.56</v>
      </c>
      <c r="BN7" s="24">
        <v>1174.6099999999999</v>
      </c>
      <c r="BO7" s="24">
        <v>1343.89</v>
      </c>
      <c r="BP7" s="24">
        <v>602.55999999999995</v>
      </c>
      <c r="BQ7" s="24">
        <v>87.98</v>
      </c>
      <c r="BR7" s="24">
        <v>96.73</v>
      </c>
      <c r="BS7" s="24">
        <v>98.29</v>
      </c>
      <c r="BT7" s="24">
        <v>98.26</v>
      </c>
      <c r="BU7" s="24">
        <v>98.53</v>
      </c>
      <c r="BV7" s="24">
        <v>79.77</v>
      </c>
      <c r="BW7" s="24">
        <v>79.63</v>
      </c>
      <c r="BX7" s="24">
        <v>76.78</v>
      </c>
      <c r="BY7" s="24">
        <v>75.41</v>
      </c>
      <c r="BZ7" s="24">
        <v>72.84</v>
      </c>
      <c r="CA7" s="24">
        <v>97.94</v>
      </c>
      <c r="CB7" s="24">
        <v>166.51</v>
      </c>
      <c r="CC7" s="24">
        <v>152.43</v>
      </c>
      <c r="CD7" s="24">
        <v>156.15</v>
      </c>
      <c r="CE7" s="24">
        <v>158.66</v>
      </c>
      <c r="CF7" s="24">
        <v>158.54</v>
      </c>
      <c r="CG7" s="24">
        <v>214.56</v>
      </c>
      <c r="CH7" s="24">
        <v>213.66</v>
      </c>
      <c r="CI7" s="24">
        <v>224.31</v>
      </c>
      <c r="CJ7" s="24">
        <v>223.48</v>
      </c>
      <c r="CK7" s="24">
        <v>232.33</v>
      </c>
      <c r="CL7" s="24">
        <v>140.97999999999999</v>
      </c>
      <c r="CM7" s="24" t="s">
        <v>102</v>
      </c>
      <c r="CN7" s="24" t="s">
        <v>102</v>
      </c>
      <c r="CO7" s="24" t="s">
        <v>102</v>
      </c>
      <c r="CP7" s="24" t="s">
        <v>102</v>
      </c>
      <c r="CQ7" s="24" t="s">
        <v>102</v>
      </c>
      <c r="CR7" s="24">
        <v>49.47</v>
      </c>
      <c r="CS7" s="24">
        <v>48.19</v>
      </c>
      <c r="CT7" s="24">
        <v>47.32</v>
      </c>
      <c r="CU7" s="24">
        <v>48.03</v>
      </c>
      <c r="CV7" s="24">
        <v>48.92</v>
      </c>
      <c r="CW7" s="24">
        <v>60.13</v>
      </c>
      <c r="CX7" s="24">
        <v>94.67</v>
      </c>
      <c r="CY7" s="24">
        <v>94.48</v>
      </c>
      <c r="CZ7" s="24">
        <v>95.06</v>
      </c>
      <c r="DA7" s="24">
        <v>95.28</v>
      </c>
      <c r="DB7" s="24">
        <v>95.25</v>
      </c>
      <c r="DC7" s="24">
        <v>82.06</v>
      </c>
      <c r="DD7" s="24">
        <v>82.26</v>
      </c>
      <c r="DE7" s="24">
        <v>81.33</v>
      </c>
      <c r="DF7" s="24">
        <v>80.95</v>
      </c>
      <c r="DG7" s="24">
        <v>80.760000000000005</v>
      </c>
      <c r="DH7" s="24">
        <v>96</v>
      </c>
      <c r="DI7" s="24">
        <v>8.3800000000000008</v>
      </c>
      <c r="DJ7" s="24">
        <v>11.09</v>
      </c>
      <c r="DK7" s="24">
        <v>13.8</v>
      </c>
      <c r="DL7" s="24">
        <v>16.440000000000001</v>
      </c>
      <c r="DM7" s="24">
        <v>18.96</v>
      </c>
      <c r="DN7" s="24">
        <v>19.93</v>
      </c>
      <c r="DO7" s="24">
        <v>21.94</v>
      </c>
      <c r="DP7" s="24">
        <v>22.89</v>
      </c>
      <c r="DQ7" s="24">
        <v>23.37</v>
      </c>
      <c r="DR7" s="24">
        <v>22.1</v>
      </c>
      <c r="DS7" s="24">
        <v>42.2</v>
      </c>
      <c r="DT7" s="24">
        <v>0</v>
      </c>
      <c r="DU7" s="24">
        <v>0</v>
      </c>
      <c r="DV7" s="24">
        <v>0</v>
      </c>
      <c r="DW7" s="24">
        <v>0</v>
      </c>
      <c r="DX7" s="24">
        <v>0</v>
      </c>
      <c r="DY7" s="24">
        <v>0</v>
      </c>
      <c r="DZ7" s="24">
        <v>0</v>
      </c>
      <c r="EA7" s="24">
        <v>0</v>
      </c>
      <c r="EB7" s="24">
        <v>0</v>
      </c>
      <c r="EC7" s="24">
        <v>0</v>
      </c>
      <c r="ED7" s="24">
        <v>9.4600000000000009</v>
      </c>
      <c r="EE7" s="24">
        <v>0</v>
      </c>
      <c r="EF7" s="24">
        <v>0</v>
      </c>
      <c r="EG7" s="24">
        <v>0</v>
      </c>
      <c r="EH7" s="24">
        <v>0</v>
      </c>
      <c r="EI7" s="24">
        <v>0</v>
      </c>
      <c r="EJ7" s="24">
        <v>0.32</v>
      </c>
      <c r="EK7" s="24">
        <v>0.1</v>
      </c>
      <c r="EL7" s="24">
        <v>0.09</v>
      </c>
      <c r="EM7" s="24">
        <v>0.1</v>
      </c>
      <c r="EN7" s="24">
        <v>0.04</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110</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樋口　晃一</cp:lastModifiedBy>
  <cp:lastPrinted>2026-02-02T01:50:53Z</cp:lastPrinted>
  <dcterms:created xsi:type="dcterms:W3CDTF">2025-12-23T06:02:36Z</dcterms:created>
  <dcterms:modified xsi:type="dcterms:W3CDTF">2026-02-02T01:50:55Z</dcterms:modified>
  <cp:category/>
</cp:coreProperties>
</file>