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1008\01_部署専用\05_まち整備部\04_上下水道課\2025年度\02_水道担当\02_管理担当\01_経理\06_国・県等調査\R7\20_経営分析\02_回答\"/>
    </mc:Choice>
  </mc:AlternateContent>
  <workbookProtection workbookAlgorithmName="SHA-512" workbookHashValue="ELE1/1saR9jL+qkGy3i4gZGTEHzUk6X2gyvvlRxmIBdmjI6FEj0gCfsjKmVzwBT/YpEZxPSKajGZ9v7KMHklGg==" workbookSaltValue="8+b/skPrSvvk770R7nwFh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<sst xmlns="http://schemas.openxmlformats.org/spreadsheetml/2006/main" count="228" uniqueCount="113">
  <si>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</si>
  <si>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</si>
  <si>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</si>
  <si>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</si>
  <si>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</si>
  <si>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</si>
  <si>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</si>
  <si>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</si>
  <si>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</si>
  <si>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</si>
  <si>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</si>
  <si>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</si>
  <si>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</si>
  <si>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</si>
  <si>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</si>
  <si>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</si>
  <si>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</si>
  <si>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</si>
  <si>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</si>
  <si>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</si>
  <si>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</si>
  <si>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</si>
  <si>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</si>
  <si>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</si>
  <si>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</si>
  <si>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</si>
  <si>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</si>
  <si>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</si>
  <si>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</si>
  <si>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</si>
  <si>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</si>
  <si>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</si>
  <si>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</si>
  <si>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</si>
  <si>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</si>
  <si>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</si>
  <si>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</si>
  <si>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</si>
  <si>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</si>
  <si>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</si>
  <si>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</si>
  <si>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</si>
  <si>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</si>
  <si>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</si>
  <si>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</si>
  <si>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</si>
  <si>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</si>
  <si>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</si>
  <si>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</si>
  <si>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</si>
  <si>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</si>
  <si>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</si>
  <si>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</si>
  <si>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</si>
  <si>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</si>
  <si>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</si>
  <si>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</si>
  <si>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</si>
  <si>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</si>
  <si>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</si>
  <si>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</si>
  <si>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</si>
  <si>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</si>
  <si>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</si>
  <si>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</si>
  <si>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</si>
  <si>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</si>
  <si>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</si>
  <si>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</si>
  <si>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</si>
  <si>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</si>
  <si>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</si>
  <si>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</si>
  <si>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</si>
  <si>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</si>
  <si>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</si>
  <si>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</si>
  <si>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</si>
  <si>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</si>
  <si>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</si>
  <si>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</si>
  <si>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</si>
  <si>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</si>
  <si>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</si>
  <si>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</si>
  <si>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</si>
  <si>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</si>
  <si>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</si>
  <si>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</si>
  <si>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</si>
  <si>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</si>
  <si>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</si>
  <si>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</si>
  <si>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米原市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</si>
  <si>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</si>
  <si>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</si>
  <si>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</si>
  <si>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</si>
  <si>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</si>
  <si>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</si>
  <si>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</si>
  <si>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</si>
  <si>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</si>
  <si>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</si>
  <si>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</si>
  <si>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</si>
  <si>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</si>
  <si>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</si>
  <si>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</si>
  <si>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</si>
  <si>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物価高騰による施設維持管理費等の増加や施設の改修・更新に伴い多額の費用を要する一方で、人口減少による給水収益の減少が懸念されることから、本市を取り巻く経営環境は、依然厳しい状況にあると言えます。
　料金改定を行ったものの、経常収支比率は、全国平均を下回っている状態で、料金回収率も100％を下回っています。一方で、管路更新率は低い状況にあり、必要な更新に向けた投資ができていない状態です。
　今後の安定した経営のために引き続き有収率向上に向けた取組や施設の効率的な利用、管路の更新等における適正な設備投資を行い、安定した経営ができるよう事業を進めていきます。</t>
    <rPh sb="1" eb="5">
      <t>ブッカコウトウ</t>
    </rPh>
    <rPh sb="8" eb="10">
      <t>シセツ</t>
    </rPh>
    <rPh sb="10" eb="15">
      <t>イジカンリヒ</t>
    </rPh>
    <rPh sb="15" eb="16">
      <t>トウ</t>
    </rPh>
    <rPh sb="17" eb="19">
      <t>ゾウカ</t>
    </rPh>
    <rPh sb="100" eb="104">
      <t>リョウキンカイテイ</t>
    </rPh>
    <rPh sb="105" eb="106">
      <t>オコナ</t>
    </rPh>
    <phoneticPr fontId="4"/>
  </si>
  <si>
    <t>①経常収支比率は、令和6年4月に料金改定を行った結果、類似団体平均を上回りましたが全国平均を下回っている状況です。
③流動比率は、建設改良費支払いのための未払金の減少により流動負債が大幅に減少したことから、指標数値は改善しましたが類似団体平均を下回っている状況です。
④企業債残高対給水収益比率は、全国平均および類似団体平均と比較すると平均値を上回っていることから、事業費の財源を企業債に依存している状況です。
⑤料金回収率は100％を下回り、全国平均も下回っているため、給水収益以外の収入に依存している状態です。
⑥給水原価は、全国平均および類似団体平均を上回っている状態です。大規模な施設・設備更新等の影響で年々増加傾向にあり、今後も経常費用増加による給水原価の上昇が見込まれます。そのため、当該指標の動向に留意した上で、投資の効率化などの経営改善を図っていく必要があります。
⑦施設利用率は、全国平均よりも低いことから、施設の効率的な利用の検討が必要です。
⑧有収率は、全国平均および類似団体平均を下回っていることから、有収率向上のために、継続的な漏水調査や老朽化管路の更新を行っていく必要があります。</t>
    <rPh sb="24" eb="26">
      <t>ケッカ</t>
    </rPh>
    <rPh sb="34" eb="36">
      <t>ウワマワ</t>
    </rPh>
    <rPh sb="52" eb="54">
      <t>ジョウキョウ</t>
    </rPh>
    <rPh sb="65" eb="70">
      <t>ケンセツカイリョウヒ</t>
    </rPh>
    <rPh sb="70" eb="72">
      <t>シハラ</t>
    </rPh>
    <rPh sb="77" eb="80">
      <t>ミバライキン</t>
    </rPh>
    <rPh sb="81" eb="83">
      <t>ゲンショウ</t>
    </rPh>
    <rPh sb="86" eb="90">
      <t>リュウドウフサイ</t>
    </rPh>
    <rPh sb="91" eb="93">
      <t>オオハバ</t>
    </rPh>
    <rPh sb="94" eb="96">
      <t>ゲンショウ</t>
    </rPh>
    <rPh sb="103" eb="105">
      <t>シヒョウ</t>
    </rPh>
    <rPh sb="105" eb="107">
      <t>スウチ</t>
    </rPh>
    <rPh sb="108" eb="110">
      <t>カイゼン</t>
    </rPh>
    <rPh sb="115" eb="119">
      <t>ルイジダンタイ</t>
    </rPh>
    <rPh sb="119" eb="121">
      <t>ヘイキン</t>
    </rPh>
    <rPh sb="122" eb="124">
      <t>シタマワ</t>
    </rPh>
    <rPh sb="128" eb="130">
      <t>ジョウキョウ</t>
    </rPh>
    <rPh sb="279" eb="281">
      <t>ウワマワ</t>
    </rPh>
    <rPh sb="285" eb="287">
      <t>ジョウタイ</t>
    </rPh>
    <phoneticPr fontId="4"/>
  </si>
  <si>
    <t>①有形固定資産減価償却率は、全国平均および類似団体平均を下回っており、資産全体の老朽化度合いは高いとまでは言えません。
②管路経年化率は、全国平均および類似団体平均を下回っていますが増加傾向にあります。
③管路更新率は、全国平均および類似団体平均よりも低いことから、アセットマネジメントに基づき、今後も計画的な管路更新を行っていく必要があります。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</si>
</sst>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0.25</c:v>
                </c:pt>
                <c:pt idx="2">
                  <c:v>0.2</c:v>
                </c:pt>
                <c:pt idx="3">
                  <c:v>0.17</c:v>
                </c:pt>
                <c:pt idx="4">
                  <c:v>0.16</c:v>
                </c:pt>
              </c:numCache>
            </c:numRef>
          </c:val>
          <c:extLst>
            <c:ext xmlns:c16="http://schemas.microsoft.com/office/drawing/2014/chart" uri="{C3380CC4-5D6E-409C-BE32-E72D297353CC}">
              <c16:uniqueId val="{00000000-A1CF-4A4A-AA64-B2A20F84524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A1CF-4A4A-AA64-B2A20F84524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54.63</c:v>
                </c:pt>
                <c:pt idx="1">
                  <c:v>55.34</c:v>
                </c:pt>
                <c:pt idx="2">
                  <c:v>57.26</c:v>
                </c:pt>
                <c:pt idx="3">
                  <c:v>56.21</c:v>
                </c:pt>
                <c:pt idx="4">
                  <c:v>57.71</c:v>
                </c:pt>
              </c:numCache>
            </c:numRef>
          </c:val>
          <c:extLst>
            <c:ext xmlns:c16="http://schemas.microsoft.com/office/drawing/2014/chart" uri="{C3380CC4-5D6E-409C-BE32-E72D297353CC}">
              <c16:uniqueId val="{00000000-B9AE-437B-9732-550A978270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9AE-437B-9732-550A978270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81.27</c:v>
                </c:pt>
                <c:pt idx="1">
                  <c:v>80.540000000000006</c:v>
                </c:pt>
                <c:pt idx="2">
                  <c:v>77.55</c:v>
                </c:pt>
                <c:pt idx="3">
                  <c:v>76.930000000000007</c:v>
                </c:pt>
                <c:pt idx="4">
                  <c:v>74.34</c:v>
                </c:pt>
              </c:numCache>
            </c:numRef>
          </c:val>
          <c:extLst>
            <c:ext xmlns:c16="http://schemas.microsoft.com/office/drawing/2014/chart" uri="{C3380CC4-5D6E-409C-BE32-E72D297353CC}">
              <c16:uniqueId val="{00000000-CA72-4EA7-8136-5587D11E839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CA72-4EA7-8136-5587D11E839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110.8</c:v>
                </c:pt>
                <c:pt idx="1">
                  <c:v>107.75</c:v>
                </c:pt>
                <c:pt idx="2">
                  <c:v>107.97</c:v>
                </c:pt>
                <c:pt idx="3">
                  <c:v>105.68</c:v>
                </c:pt>
                <c:pt idx="4">
                  <c:v>104.3</c:v>
                </c:pt>
              </c:numCache>
            </c:numRef>
          </c:val>
          <c:extLst>
            <c:ext xmlns:c16="http://schemas.microsoft.com/office/drawing/2014/chart" uri="{C3380CC4-5D6E-409C-BE32-E72D297353CC}">
              <c16:uniqueId val="{00000000-B4BD-469C-8806-D9E7346BA3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B4BD-469C-8806-D9E7346BA3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43.02</c:v>
                </c:pt>
                <c:pt idx="1">
                  <c:v>45.19</c:v>
                </c:pt>
                <c:pt idx="2">
                  <c:v>47.33</c:v>
                </c:pt>
                <c:pt idx="3">
                  <c:v>44.03</c:v>
                </c:pt>
                <c:pt idx="4">
                  <c:v>46.07</c:v>
                </c:pt>
              </c:numCache>
            </c:numRef>
          </c:val>
          <c:extLst>
            <c:ext xmlns:c16="http://schemas.microsoft.com/office/drawing/2014/chart" uri="{C3380CC4-5D6E-409C-BE32-E72D297353CC}">
              <c16:uniqueId val="{00000000-1240-4897-AE60-D931C6CB32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1240-4897-AE60-D931C6CB32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4.8099999999999996</c:v>
                </c:pt>
                <c:pt idx="1">
                  <c:v>6.46</c:v>
                </c:pt>
                <c:pt idx="2">
                  <c:v>7.76</c:v>
                </c:pt>
                <c:pt idx="3">
                  <c:v>8.2899999999999991</c:v>
                </c:pt>
                <c:pt idx="4">
                  <c:v>7.72</c:v>
                </c:pt>
              </c:numCache>
            </c:numRef>
          </c:val>
          <c:extLst>
            <c:ext xmlns:c16="http://schemas.microsoft.com/office/drawing/2014/chart" uri="{C3380CC4-5D6E-409C-BE32-E72D297353CC}">
              <c16:uniqueId val="{00000000-0471-4814-B359-70DF2B29133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0471-4814-B359-70DF2B29133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C5-4F0D-9AC8-9E1384DD034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1C5-4F0D-9AC8-9E1384DD034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223.45</c:v>
                </c:pt>
                <c:pt idx="1">
                  <c:v>479.32</c:v>
                </c:pt>
                <c:pt idx="2">
                  <c:v>217.85</c:v>
                </c:pt>
                <c:pt idx="3">
                  <c:v>146.88999999999999</c:v>
                </c:pt>
                <c:pt idx="4">
                  <c:v>307.38</c:v>
                </c:pt>
              </c:numCache>
            </c:numRef>
          </c:val>
          <c:extLst>
            <c:ext xmlns:c16="http://schemas.microsoft.com/office/drawing/2014/chart" uri="{C3380CC4-5D6E-409C-BE32-E72D297353CC}">
              <c16:uniqueId val="{00000000-979C-4B51-934E-A8C538606E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979C-4B51-934E-A8C538606E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471.7</c:v>
                </c:pt>
                <c:pt idx="1">
                  <c:v>490.56</c:v>
                </c:pt>
                <c:pt idx="2">
                  <c:v>477.57</c:v>
                </c:pt>
                <c:pt idx="3">
                  <c:v>570.15</c:v>
                </c:pt>
                <c:pt idx="4">
                  <c:v>467.37</c:v>
                </c:pt>
              </c:numCache>
            </c:numRef>
          </c:val>
          <c:extLst>
            <c:ext xmlns:c16="http://schemas.microsoft.com/office/drawing/2014/chart" uri="{C3380CC4-5D6E-409C-BE32-E72D297353CC}">
              <c16:uniqueId val="{00000000-7109-49B2-8875-30675ECDAF2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7109-49B2-8875-30675ECDAF2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101.68</c:v>
                </c:pt>
                <c:pt idx="1">
                  <c:v>97.1</c:v>
                </c:pt>
                <c:pt idx="2">
                  <c:v>96.37</c:v>
                </c:pt>
                <c:pt idx="3">
                  <c:v>93.49</c:v>
                </c:pt>
                <c:pt idx="4">
                  <c:v>93.85</c:v>
                </c:pt>
              </c:numCache>
            </c:numRef>
          </c:val>
          <c:extLst>
            <c:ext xmlns:c16="http://schemas.microsoft.com/office/drawing/2014/chart" uri="{C3380CC4-5D6E-409C-BE32-E72D297353CC}">
              <c16:uniqueId val="{00000000-DD12-468E-8055-9CC80409CE8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D12-468E-8055-9CC80409CE8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159.71</c:v>
                </c:pt>
                <c:pt idx="1">
                  <c:v>168.55</c:v>
                </c:pt>
                <c:pt idx="2">
                  <c:v>169.85</c:v>
                </c:pt>
                <c:pt idx="3">
                  <c:v>177.62</c:v>
                </c:pt>
                <c:pt idx="4">
                  <c:v>207.53</c:v>
                </c:pt>
              </c:numCache>
            </c:numRef>
          </c:val>
          <c:extLst>
            <c:ext xmlns:c16="http://schemas.microsoft.com/office/drawing/2014/chart" uri="{C3380CC4-5D6E-409C-BE32-E72D297353CC}">
              <c16:uniqueId val="{00000000-3B47-47B1-8A74-27D78420B16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B47-47B1-8A74-27D78420B16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滋賀県　米原市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36928</v>
      </c>
      <c r="AM8" s="65"/>
      <c r="AN8" s="65"/>
      <c r="AO8" s="65"/>
      <c r="AP8" s="65"/>
      <c r="AQ8" s="65"/>
      <c r="AR8" s="65"/>
      <c r="AS8" s="65"/>
      <c r="AT8" s="36">
        <f>データ!$S$6</f>
        <v>250.39</v>
      </c>
      <c r="AU8" s="37"/>
      <c r="AV8" s="37"/>
      <c r="AW8" s="37"/>
      <c r="AX8" s="37"/>
      <c r="AY8" s="37"/>
      <c r="AZ8" s="37"/>
      <c r="BA8" s="37"/>
      <c r="BB8" s="54">
        <f>データ!$T$6</f>
        <v>147.47999999999999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73.150000000000006</v>
      </c>
      <c r="J10" s="37"/>
      <c r="K10" s="37"/>
      <c r="L10" s="37"/>
      <c r="M10" s="37"/>
      <c r="N10" s="37"/>
      <c r="O10" s="64"/>
      <c r="P10" s="54">
        <f>データ!$P$6</f>
        <v>99.6</v>
      </c>
      <c r="Q10" s="54"/>
      <c r="R10" s="54"/>
      <c r="S10" s="54"/>
      <c r="T10" s="54"/>
      <c r="U10" s="54"/>
      <c r="V10" s="54"/>
      <c r="W10" s="65">
        <f>データ!$Q$6</f>
        <v>3520</v>
      </c>
      <c r="X10" s="65"/>
      <c r="Y10" s="65"/>
      <c r="Z10" s="65"/>
      <c r="AA10" s="65"/>
      <c r="AB10" s="65"/>
      <c r="AC10" s="65"/>
      <c r="AD10" s="2"/>
      <c r="AE10" s="2"/>
      <c r="AF10" s="2"/>
      <c r="AG10" s="2"/>
      <c r="AH10" s="2"/>
      <c r="AI10" s="2"/>
      <c r="AJ10" s="2"/>
      <c r="AK10" s="2"/>
      <c r="AL10" s="65">
        <f>データ!$U$6</f>
        <v>26632</v>
      </c>
      <c r="AM10" s="65"/>
      <c r="AN10" s="65"/>
      <c r="AO10" s="65"/>
      <c r="AP10" s="65"/>
      <c r="AQ10" s="65"/>
      <c r="AR10" s="65"/>
      <c r="AS10" s="65"/>
      <c r="AT10" s="36">
        <f>データ!$V$6</f>
        <v>60.48</v>
      </c>
      <c r="AU10" s="37"/>
      <c r="AV10" s="37"/>
      <c r="AW10" s="37"/>
      <c r="AX10" s="37"/>
      <c r="AY10" s="37"/>
      <c r="AZ10" s="37"/>
      <c r="BA10" s="37"/>
      <c r="BB10" s="54">
        <f>データ!$W$6</f>
        <v>440.34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Peb2R6XfKlD/cF6we/U06xyV7kAK77mrvoREVktAId4i3gPlXwrheJ8KXfyc+YHYqNJNUVr65Pl/WkU57r8cw==" saltValue="DEEzxLerI+W1GCOm03Py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252140</v>
      </c>
      <c r="D6" s="20">
        <f t="shared" si="3"/>
        <v>46</v>
      </c>
      <c r="E6" s="20">
        <f t="shared" si="3"/>
        <v>1</v>
      </c>
      <c r="F6" s="20">
        <f t="shared" si="3"/>
        <v>0</v>
      </c>
      <c r="G6" s="20">
        <f t="shared" si="3"/>
        <v>1</v>
      </c>
      <c r="H6" s="20" t="str">
        <f t="shared" si="3"/>
        <v>滋賀県　米原市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73.150000000000006</v>
      </c>
      <c r="P6" s="21">
        <f t="shared" si="3"/>
        <v>99.6</v>
      </c>
      <c r="Q6" s="21">
        <f t="shared" si="3"/>
        <v>3520</v>
      </c>
      <c r="R6" s="21">
        <f t="shared" si="3"/>
        <v>36928</v>
      </c>
      <c r="S6" s="21">
        <f t="shared" si="3"/>
        <v>250.39</v>
      </c>
      <c r="T6" s="21">
        <f t="shared" si="3"/>
        <v>147.47999999999999</v>
      </c>
      <c r="U6" s="21">
        <f t="shared" si="3"/>
        <v>26632</v>
      </c>
      <c r="V6" s="21">
        <f t="shared" si="3"/>
        <v>60.48</v>
      </c>
      <c r="W6" s="21">
        <f t="shared" si="3"/>
        <v>440.34</v>
      </c>
      <c r="X6" s="22">
        <f>IF(X7="",NA(),X7)</f>
        <v>110.8</v>
      </c>
      <c r="Y6" s="22">
        <f t="shared" ref="Y6:AG6" si="4">IF(Y7="",NA(),Y7)</f>
        <v>107.75</v>
      </c>
      <c r="Z6" s="22">
        <f t="shared" si="4"/>
        <v>107.97</v>
      </c>
      <c r="AA6" s="22">
        <f t="shared" si="4"/>
        <v>105.68</v>
      </c>
      <c r="AB6" s="22">
        <f t="shared" si="4"/>
        <v>104.3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223.45</v>
      </c>
      <c r="AU6" s="22">
        <f t="shared" ref="AU6:BC6" si="6">IF(AU7="",NA(),AU7)</f>
        <v>479.32</v>
      </c>
      <c r="AV6" s="22">
        <f t="shared" si="6"/>
        <v>217.85</v>
      </c>
      <c r="AW6" s="22">
        <f t="shared" si="6"/>
        <v>146.88999999999999</v>
      </c>
      <c r="AX6" s="22">
        <f t="shared" si="6"/>
        <v>307.38</v>
      </c>
      <c r="AY6" s="22">
        <f t="shared" si="6"/>
        <v>367.55</v>
      </c>
      <c r="AZ6" s="22">
        <f t="shared" si="6"/>
        <v>378.56</v>
      </c>
      <c r="BA6" s="22">
        <f t="shared" si="6"/>
        <v>364.46</v>
      </c>
      <c r="BB6" s="22">
        <f t="shared" si="6"/>
        <v>338.89</v>
      </c>
      <c r="BC6" s="22">
        <f t="shared" si="6"/>
        <v>352.34</v>
      </c>
      <c r="BD6" s="21" t="str">
        <f>IF(BD7="","",IF(BD7="-","【-】","【"&amp;SUBSTITUTE(TEXT(BD7,"#,##0.00"),"-","△")&amp;"】"))</f>
        <v>【239.69】</v>
      </c>
      <c r="BE6" s="22">
        <f>IF(BE7="",NA(),BE7)</f>
        <v>471.7</v>
      </c>
      <c r="BF6" s="22">
        <f t="shared" ref="BF6:BN6" si="7">IF(BF7="",NA(),BF7)</f>
        <v>490.56</v>
      </c>
      <c r="BG6" s="22">
        <f t="shared" si="7"/>
        <v>477.57</v>
      </c>
      <c r="BH6" s="22">
        <f t="shared" si="7"/>
        <v>570.15</v>
      </c>
      <c r="BI6" s="22">
        <f t="shared" si="7"/>
        <v>467.37</v>
      </c>
      <c r="BJ6" s="22">
        <f t="shared" si="7"/>
        <v>418.68</v>
      </c>
      <c r="BK6" s="22">
        <f t="shared" si="7"/>
        <v>395.68</v>
      </c>
      <c r="BL6" s="22">
        <f t="shared" si="7"/>
        <v>403.72</v>
      </c>
      <c r="BM6" s="22">
        <f t="shared" si="7"/>
        <v>400.21</v>
      </c>
      <c r="BN6" s="22">
        <f t="shared" si="7"/>
        <v>391.13</v>
      </c>
      <c r="BO6" s="21" t="str">
        <f>IF(BO7="","",IF(BO7="-","【-】","【"&amp;SUBSTITUTE(TEXT(BO7,"#,##0.00"),"-","△")&amp;"】"))</f>
        <v>【264.86】</v>
      </c>
      <c r="BP6" s="22">
        <f>IF(BP7="",NA(),BP7)</f>
        <v>101.68</v>
      </c>
      <c r="BQ6" s="22">
        <f t="shared" ref="BQ6:BY6" si="8">IF(BQ7="",NA(),BQ7)</f>
        <v>97.1</v>
      </c>
      <c r="BR6" s="22">
        <f t="shared" si="8"/>
        <v>96.37</v>
      </c>
      <c r="BS6" s="22">
        <f t="shared" si="8"/>
        <v>93.49</v>
      </c>
      <c r="BT6" s="22">
        <f t="shared" si="8"/>
        <v>93.85</v>
      </c>
      <c r="BU6" s="22">
        <f t="shared" si="8"/>
        <v>94.78</v>
      </c>
      <c r="BV6" s="22">
        <f t="shared" si="8"/>
        <v>97.59</v>
      </c>
      <c r="BW6" s="22">
        <f t="shared" si="8"/>
        <v>92.17</v>
      </c>
      <c r="BX6" s="22">
        <f t="shared" si="8"/>
        <v>92.83</v>
      </c>
      <c r="BY6" s="22">
        <f t="shared" si="8"/>
        <v>92.16</v>
      </c>
      <c r="BZ6" s="21" t="str">
        <f>IF(BZ7="","",IF(BZ7="-","【-】","【"&amp;SUBSTITUTE(TEXT(BZ7,"#,##0.00"),"-","△")&amp;"】"))</f>
        <v>【97.59】</v>
      </c>
      <c r="CA6" s="22">
        <f>IF(CA7="",NA(),CA7)</f>
        <v>159.71</v>
      </c>
      <c r="CB6" s="22">
        <f t="shared" ref="CB6:CJ6" si="9">IF(CB7="",NA(),CB7)</f>
        <v>168.55</v>
      </c>
      <c r="CC6" s="22">
        <f t="shared" si="9"/>
        <v>169.85</v>
      </c>
      <c r="CD6" s="22">
        <f t="shared" si="9"/>
        <v>177.62</v>
      </c>
      <c r="CE6" s="22">
        <f t="shared" si="9"/>
        <v>207.53</v>
      </c>
      <c r="CF6" s="22">
        <f t="shared" si="9"/>
        <v>181.3</v>
      </c>
      <c r="CG6" s="22">
        <f t="shared" si="9"/>
        <v>181.71</v>
      </c>
      <c r="CH6" s="22">
        <f t="shared" si="9"/>
        <v>188.51</v>
      </c>
      <c r="CI6" s="22">
        <f t="shared" si="9"/>
        <v>189.43</v>
      </c>
      <c r="CJ6" s="22">
        <f t="shared" si="9"/>
        <v>196.75</v>
      </c>
      <c r="CK6" s="21" t="str">
        <f>IF(CK7="","",IF(CK7="-","【-】","【"&amp;SUBSTITUTE(TEXT(CK7,"#,##0.00"),"-","△")&amp;"】"))</f>
        <v>【181.66】</v>
      </c>
      <c r="CL6" s="22">
        <f>IF(CL7="",NA(),CL7)</f>
        <v>54.63</v>
      </c>
      <c r="CM6" s="22">
        <f t="shared" ref="CM6:CU6" si="10">IF(CM7="",NA(),CM7)</f>
        <v>55.34</v>
      </c>
      <c r="CN6" s="22">
        <f t="shared" si="10"/>
        <v>57.26</v>
      </c>
      <c r="CO6" s="22">
        <f t="shared" si="10"/>
        <v>56.21</v>
      </c>
      <c r="CP6" s="22">
        <f t="shared" si="10"/>
        <v>57.71</v>
      </c>
      <c r="CQ6" s="22">
        <f t="shared" si="10"/>
        <v>55.89</v>
      </c>
      <c r="CR6" s="22">
        <f t="shared" si="10"/>
        <v>55.72</v>
      </c>
      <c r="CS6" s="22">
        <f t="shared" si="10"/>
        <v>55.31</v>
      </c>
      <c r="CT6" s="22">
        <f t="shared" si="10"/>
        <v>55.14</v>
      </c>
      <c r="CU6" s="22">
        <f t="shared" si="10"/>
        <v>54.99</v>
      </c>
      <c r="CV6" s="21" t="str">
        <f>IF(CV7="","",IF(CV7="-","【-】","【"&amp;SUBSTITUTE(TEXT(CV7,"#,##0.00"),"-","△")&amp;"】"))</f>
        <v>【60.21】</v>
      </c>
      <c r="CW6" s="22">
        <f>IF(CW7="",NA(),CW7)</f>
        <v>81.27</v>
      </c>
      <c r="CX6" s="22">
        <f t="shared" ref="CX6:DF6" si="11">IF(CX7="",NA(),CX7)</f>
        <v>80.540000000000006</v>
      </c>
      <c r="CY6" s="22">
        <f t="shared" si="11"/>
        <v>77.55</v>
      </c>
      <c r="CZ6" s="22">
        <f t="shared" si="11"/>
        <v>76.930000000000007</v>
      </c>
      <c r="DA6" s="22">
        <f t="shared" si="11"/>
        <v>74.34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43.02</v>
      </c>
      <c r="DI6" s="22">
        <f t="shared" ref="DI6:DQ6" si="12">IF(DI7="",NA(),DI7)</f>
        <v>45.19</v>
      </c>
      <c r="DJ6" s="22">
        <f t="shared" si="12"/>
        <v>47.33</v>
      </c>
      <c r="DK6" s="22">
        <f t="shared" si="12"/>
        <v>44.03</v>
      </c>
      <c r="DL6" s="22">
        <f t="shared" si="12"/>
        <v>46.07</v>
      </c>
      <c r="DM6" s="22">
        <f t="shared" si="12"/>
        <v>50.63</v>
      </c>
      <c r="DN6" s="22">
        <f t="shared" si="12"/>
        <v>51.29</v>
      </c>
      <c r="DO6" s="22">
        <f t="shared" si="12"/>
        <v>52.2</v>
      </c>
      <c r="DP6" s="22">
        <f t="shared" si="12"/>
        <v>52.7</v>
      </c>
      <c r="DQ6" s="22">
        <f t="shared" si="12"/>
        <v>53.48</v>
      </c>
      <c r="DR6" s="21" t="str">
        <f>IF(DR7="","",IF(DR7="-","【-】","【"&amp;SUBSTITUTE(TEXT(DR7,"#,##0.00"),"-","△")&amp;"】"))</f>
        <v>【52.41】</v>
      </c>
      <c r="DS6" s="22">
        <f>IF(DS7="",NA(),DS7)</f>
        <v>4.8099999999999996</v>
      </c>
      <c r="DT6" s="22">
        <f t="shared" ref="DT6:EB6" si="13">IF(DT7="",NA(),DT7)</f>
        <v>6.46</v>
      </c>
      <c r="DU6" s="22">
        <f t="shared" si="13"/>
        <v>7.76</v>
      </c>
      <c r="DV6" s="22">
        <f t="shared" si="13"/>
        <v>8.2899999999999991</v>
      </c>
      <c r="DW6" s="22">
        <f t="shared" si="13"/>
        <v>7.72</v>
      </c>
      <c r="DX6" s="22">
        <f t="shared" si="13"/>
        <v>18.28</v>
      </c>
      <c r="DY6" s="22">
        <f t="shared" si="13"/>
        <v>19.61</v>
      </c>
      <c r="DZ6" s="22">
        <f t="shared" si="13"/>
        <v>20.73</v>
      </c>
      <c r="EA6" s="22">
        <f t="shared" si="13"/>
        <v>22.86</v>
      </c>
      <c r="EB6" s="22">
        <f t="shared" si="13"/>
        <v>24.31</v>
      </c>
      <c r="EC6" s="21" t="str">
        <f>IF(EC7="","",IF(EC7="-","【-】","【"&amp;SUBSTITUTE(TEXT(EC7,"#,##0.00"),"-","△")&amp;"】"))</f>
        <v>【26.78】</v>
      </c>
      <c r="ED6" s="22">
        <f>IF(ED7="",NA(),ED7)</f>
        <v>0.31</v>
      </c>
      <c r="EE6" s="22">
        <f t="shared" ref="EE6:EM6" si="14">IF(EE7="",NA(),EE7)</f>
        <v>0.25</v>
      </c>
      <c r="EF6" s="22">
        <f t="shared" si="14"/>
        <v>0.2</v>
      </c>
      <c r="EG6" s="22">
        <f t="shared" si="14"/>
        <v>0.17</v>
      </c>
      <c r="EH6" s="22">
        <f t="shared" si="14"/>
        <v>0.16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252140</v>
      </c>
      <c r="D7" s="24">
        <v>46</v>
      </c>
      <c r="E7" s="24">
        <v>1</v>
      </c>
      <c r="F7" s="24">
        <v>0</v>
      </c>
      <c r="G7" s="24">
        <v>1</v>
      </c>
      <c r="H7" s="24" t="s">
        <v>93</v>
      </c>
      <c r="I7" s="24" t="s">
        <v>94</v>
      </c>
      <c r="J7" s="24" t="s">
        <v>95</v>
      </c>
      <c r="K7" s="24" t="s">
        <v>96</v>
      </c>
      <c r="L7" s="24" t="s">
        <v>97</v>
      </c>
      <c r="M7" s="24" t="s">
        <v>98</v>
      </c>
      <c r="N7" s="25" t="s">
        <v>99</v>
      </c>
      <c r="O7" s="25">
        <v>73.150000000000006</v>
      </c>
      <c r="P7" s="25">
        <v>99.6</v>
      </c>
      <c r="Q7" s="25">
        <v>3520</v>
      </c>
      <c r="R7" s="25">
        <v>36928</v>
      </c>
      <c r="S7" s="25">
        <v>250.39</v>
      </c>
      <c r="T7" s="25">
        <v>147.47999999999999</v>
      </c>
      <c r="U7" s="25">
        <v>26632</v>
      </c>
      <c r="V7" s="25">
        <v>60.48</v>
      </c>
      <c r="W7" s="25">
        <v>440.34</v>
      </c>
      <c r="X7" s="25">
        <v>110.8</v>
      </c>
      <c r="Y7" s="25">
        <v>107.75</v>
      </c>
      <c r="Z7" s="25">
        <v>107.97</v>
      </c>
      <c r="AA7" s="25">
        <v>105.68</v>
      </c>
      <c r="AB7" s="25">
        <v>104.3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223.45</v>
      </c>
      <c r="AU7" s="25">
        <v>479.32</v>
      </c>
      <c r="AV7" s="25">
        <v>217.85</v>
      </c>
      <c r="AW7" s="25">
        <v>146.88999999999999</v>
      </c>
      <c r="AX7" s="25">
        <v>307.38</v>
      </c>
      <c r="AY7" s="25">
        <v>367.55</v>
      </c>
      <c r="AZ7" s="25">
        <v>378.56</v>
      </c>
      <c r="BA7" s="25">
        <v>364.46</v>
      </c>
      <c r="BB7" s="25">
        <v>338.89</v>
      </c>
      <c r="BC7" s="25">
        <v>352.34</v>
      </c>
      <c r="BD7" s="25">
        <v>239.69</v>
      </c>
      <c r="BE7" s="25">
        <v>471.7</v>
      </c>
      <c r="BF7" s="25">
        <v>490.56</v>
      </c>
      <c r="BG7" s="25">
        <v>477.57</v>
      </c>
      <c r="BH7" s="25">
        <v>570.15</v>
      </c>
      <c r="BI7" s="25">
        <v>467.37</v>
      </c>
      <c r="BJ7" s="25">
        <v>418.68</v>
      </c>
      <c r="BK7" s="25">
        <v>395.68</v>
      </c>
      <c r="BL7" s="25">
        <v>403.72</v>
      </c>
      <c r="BM7" s="25">
        <v>400.21</v>
      </c>
      <c r="BN7" s="25">
        <v>391.13</v>
      </c>
      <c r="BO7" s="25">
        <v>264.86</v>
      </c>
      <c r="BP7" s="25">
        <v>101.68</v>
      </c>
      <c r="BQ7" s="25">
        <v>97.1</v>
      </c>
      <c r="BR7" s="25">
        <v>96.37</v>
      </c>
      <c r="BS7" s="25">
        <v>93.49</v>
      </c>
      <c r="BT7" s="25">
        <v>93.85</v>
      </c>
      <c r="BU7" s="25">
        <v>94.78</v>
      </c>
      <c r="BV7" s="25">
        <v>97.59</v>
      </c>
      <c r="BW7" s="25">
        <v>92.17</v>
      </c>
      <c r="BX7" s="25">
        <v>92.83</v>
      </c>
      <c r="BY7" s="25">
        <v>92.16</v>
      </c>
      <c r="BZ7" s="25">
        <v>97.59</v>
      </c>
      <c r="CA7" s="25">
        <v>159.71</v>
      </c>
      <c r="CB7" s="25">
        <v>168.55</v>
      </c>
      <c r="CC7" s="25">
        <v>169.85</v>
      </c>
      <c r="CD7" s="25">
        <v>177.62</v>
      </c>
      <c r="CE7" s="25">
        <v>207.53</v>
      </c>
      <c r="CF7" s="25">
        <v>181.3</v>
      </c>
      <c r="CG7" s="25">
        <v>181.71</v>
      </c>
      <c r="CH7" s="25">
        <v>188.51</v>
      </c>
      <c r="CI7" s="25">
        <v>189.43</v>
      </c>
      <c r="CJ7" s="25">
        <v>196.75</v>
      </c>
      <c r="CK7" s="25">
        <v>181.66</v>
      </c>
      <c r="CL7" s="25">
        <v>54.63</v>
      </c>
      <c r="CM7" s="25">
        <v>55.34</v>
      </c>
      <c r="CN7" s="25">
        <v>57.26</v>
      </c>
      <c r="CO7" s="25">
        <v>56.21</v>
      </c>
      <c r="CP7" s="25">
        <v>57.71</v>
      </c>
      <c r="CQ7" s="25">
        <v>55.89</v>
      </c>
      <c r="CR7" s="25">
        <v>55.72</v>
      </c>
      <c r="CS7" s="25">
        <v>55.31</v>
      </c>
      <c r="CT7" s="25">
        <v>55.14</v>
      </c>
      <c r="CU7" s="25">
        <v>54.99</v>
      </c>
      <c r="CV7" s="25">
        <v>60.21</v>
      </c>
      <c r="CW7" s="25">
        <v>81.27</v>
      </c>
      <c r="CX7" s="25">
        <v>80.540000000000006</v>
      </c>
      <c r="CY7" s="25">
        <v>77.55</v>
      </c>
      <c r="CZ7" s="25">
        <v>76.930000000000007</v>
      </c>
      <c r="DA7" s="25">
        <v>74.34</v>
      </c>
      <c r="DB7" s="25">
        <v>81.27</v>
      </c>
      <c r="DC7" s="25">
        <v>81.260000000000005</v>
      </c>
      <c r="DD7" s="25">
        <v>80.36</v>
      </c>
      <c r="DE7" s="25">
        <v>80.13</v>
      </c>
      <c r="DF7" s="25">
        <v>79.34</v>
      </c>
      <c r="DG7" s="25">
        <v>89.21</v>
      </c>
      <c r="DH7" s="25">
        <v>43.02</v>
      </c>
      <c r="DI7" s="25">
        <v>45.19</v>
      </c>
      <c r="DJ7" s="25">
        <v>47.33</v>
      </c>
      <c r="DK7" s="25">
        <v>44.03</v>
      </c>
      <c r="DL7" s="25">
        <v>46.07</v>
      </c>
      <c r="DM7" s="25">
        <v>50.63</v>
      </c>
      <c r="DN7" s="25">
        <v>51.29</v>
      </c>
      <c r="DO7" s="25">
        <v>52.2</v>
      </c>
      <c r="DP7" s="25">
        <v>52.7</v>
      </c>
      <c r="DQ7" s="25">
        <v>53.48</v>
      </c>
      <c r="DR7" s="25">
        <v>52.41</v>
      </c>
      <c r="DS7" s="25">
        <v>4.8099999999999996</v>
      </c>
      <c r="DT7" s="25">
        <v>6.46</v>
      </c>
      <c r="DU7" s="25">
        <v>7.76</v>
      </c>
      <c r="DV7" s="25">
        <v>8.2899999999999991</v>
      </c>
      <c r="DW7" s="25">
        <v>7.72</v>
      </c>
      <c r="DX7" s="25">
        <v>18.28</v>
      </c>
      <c r="DY7" s="25">
        <v>19.61</v>
      </c>
      <c r="DZ7" s="25">
        <v>20.73</v>
      </c>
      <c r="EA7" s="25">
        <v>22.86</v>
      </c>
      <c r="EB7" s="25">
        <v>24.31</v>
      </c>
      <c r="EC7" s="25">
        <v>26.78</v>
      </c>
      <c r="ED7" s="25">
        <v>0.31</v>
      </c>
      <c r="EE7" s="25">
        <v>0.25</v>
      </c>
      <c r="EF7" s="25">
        <v>0.2</v>
      </c>
      <c r="EG7" s="25">
        <v>0.17</v>
      </c>
      <c r="EH7" s="25">
        <v>0.16</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松永　剛英</cp:lastModifiedBy>
  <dcterms:created xsi:type="dcterms:W3CDTF">2025-12-12T09:19:09Z</dcterms:created>
  <dcterms:modified xsi:type="dcterms:W3CDTF">2026-02-02T05:36:50Z</dcterms:modified>
  <cp:category/>
</cp:coreProperties>
</file>