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共有\14-02-01_上下水道総務課\010_共通・総務課\010_収受・回答\01_回答\R7\R8.2.6〆　公営企業に係る経営比較分析表（令和６年度決算）の分析等について\252131_東近江市\"/>
    </mc:Choice>
  </mc:AlternateContent>
  <xr:revisionPtr revIDLastSave="0" documentId="13_ncr:1_{B7ED4A0B-3AC5-4460-A1CF-DB3C7FF7B9E5}" xr6:coauthVersionLast="47" xr6:coauthVersionMax="47" xr10:uidLastSave="{00000000-0000-0000-0000-000000000000}"/>
  <workbookProtection workbookAlgorithmName="SHA-512" workbookHashValue="8KsaeniwNYx1z+lV9dp6BfmWalCDy3wjY/NrtYgROm44qUKSAQOXyLrHetsZAbffDwg6/WwScQD+2b9XeZqMcA==" workbookSaltValue="KZy+LF/C0fVPwJ+AMT04sQ=="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BB10" i="4"/>
  <c r="AT10" i="4"/>
  <c r="AL10" i="4"/>
  <c r="W10" i="4"/>
  <c r="P10" i="4"/>
  <c r="B10"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<sst xmlns="http://schemas.openxmlformats.org/spreadsheetml/2006/main" count="228" uniqueCount="114">
  <si>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</si>
  <si>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</si>
  <si>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</si>
  <si>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</si>
  <si>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</si>
  <si>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</si>
  <si>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</si>
  <si>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</si>
  <si>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</si>
  <si>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</si>
  <si>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</si>
  <si>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</si>
  <si>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</si>
  <si>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</si>
  <si>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</si>
  <si>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</si>
  <si>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</si>
  <si>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</si>
  <si>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</si>
  <si>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</si>
  <si>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</si>
  <si>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</si>
  <si>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</si>
  <si>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</si>
  <si>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</si>
  <si>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</si>
  <si>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</si>
  <si>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</si>
  <si>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</si>
  <si>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</si>
  <si>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</si>
  <si>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</si>
  <si>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</si>
  <si>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</si>
  <si>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</si>
  <si>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</si>
  <si>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</si>
  <si>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</si>
  <si>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</si>
  <si>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</si>
  <si>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</si>
  <si>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</si>
  <si>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</si>
  <si>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</si>
  <si>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</si>
  <si>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</si>
  <si>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</si>
  <si>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</si>
  <si>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</si>
  <si>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</si>
  <si>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</si>
  <si>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</si>
  <si>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</si>
  <si>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</si>
  <si>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</si>
  <si>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</si>
  <si>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</si>
  <si>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</si>
  <si>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</si>
  <si>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</si>
  <si>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</si>
  <si>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</si>
  <si>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</si>
  <si>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</si>
  <si>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</si>
  <si>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</si>
  <si>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</si>
  <si>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</si>
  <si>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</si>
  <si>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</si>
  <si>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</si>
  <si>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</si>
  <si>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</si>
  <si>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</si>
  <si>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</si>
  <si>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</si>
  <si>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</si>
  <si>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</si>
  <si>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</si>
  <si>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</si>
  <si>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</si>
  <si>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</si>
  <si>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</si>
  <si>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</si>
  <si>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</si>
  <si>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</si>
  <si>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</si>
  <si>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</si>
  <si>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</si>
  <si>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</si>
  <si>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</si>
  <si>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</si>
  <si>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</si>
  <si>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</si>
  <si>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</si>
  <si>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</si>
  <si>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</si>
  <si>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</si>
  <si>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</si>
  <si>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</si>
  <si>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</si>
  <si>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</si>
  <si>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</si>
  <si>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</si>
  <si>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</si>
  <si>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</si>
  <si>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</si>
  <si>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</si>
  <si>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</si>
  <si>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</si>
  <si>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</si>
  <si>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６年度における単年度収支は、前年度に引き続き黒字経営を維持することができました。類似団体の数値や各種指標の基準値から見ても、経営状態については健全な状態を維持できていると考えられます。
　しかし、今後は給水人口の減少により、給水収益が減少することが見込まれ、また、水道施設の耐震化を進めていく必要があることから、多額の資金が必要となり、経営状況は厳しくなっていくことが想定されます。
　このことから、経営戦略と施設整備計画を基に繰入金、補助金などの財源確保に努め、計画的に水道施設の耐震化等を進め、引き続き持続可能な水道事業の運営を図っていきます。</t>
    <rPh sb="135" eb="137">
      <t>スイドウ</t>
    </rPh>
    <rPh sb="137" eb="139">
      <t>シセツ</t>
    </rPh>
    <rPh sb="140" eb="143">
      <t>タイシンカ</t>
    </rPh>
    <rPh sb="217" eb="220">
      <t>クリイレキン</t>
    </rPh>
    <rPh sb="221" eb="224">
      <t>ホジョキン</t>
    </rPh>
    <rPh sb="227" eb="229">
      <t>ザイゲン</t>
    </rPh>
    <rPh sb="229" eb="231">
      <t>カクホ</t>
    </rPh>
    <rPh sb="232" eb="233">
      <t>ツト</t>
    </rPh>
    <rPh sb="239" eb="241">
      <t>スイドウ</t>
    </rPh>
    <rPh sb="241" eb="243">
      <t>シセツ</t>
    </rPh>
    <rPh sb="244" eb="247">
      <t>タイシンカ</t>
    </rPh>
    <rPh sb="247" eb="248">
      <t>トウ</t>
    </rPh>
    <rPh sb="252" eb="253">
      <t>ヒ</t>
    </rPh>
    <rPh sb="254" eb="255">
      <t>ツヅ</t>
    </rPh>
    <rPh sb="256" eb="258">
      <t>ジゾク</t>
    </rPh>
    <rPh sb="258" eb="260">
      <t>カノウ</t>
    </rPh>
    <rPh sb="261" eb="263">
      <t>スイドウ</t>
    </rPh>
    <rPh sb="263" eb="265">
      <t>ジギョウ</t>
    </rPh>
    <rPh sb="266" eb="268">
      <t>ウンエイ</t>
    </rPh>
    <rPh sb="269" eb="270">
      <t>ハカ</t>
    </rPh>
    <phoneticPr fontId="4"/>
  </si>
  <si>
    <t>　①有形固定資産減価償却率は上昇傾向にあり、今後も資産の老朽化が進んでいきます。このことから施設整備計画を基に計画的に水道施設の更新を行うとともに、管路については耐震適合性のある管種に優先的に更新を進めることで耐震化の推進についても同時に実施していきます。
　②管路経年化率について、耐用年数を経過した管路の割合が類似団体と比較して低い水準にあり、また、③管路更新率については類似団体と比較して、高くなっています。
　既設管路が耐用年数に達し、更新が必要となる管路が増加していくことが見込まれるため、今後も計画的に管路更新を行う必要があります。</t>
    <rPh sb="16" eb="18">
      <t>ケイコウ</t>
    </rPh>
    <rPh sb="55" eb="57">
      <t>ケイカク</t>
    </rPh>
    <rPh sb="57" eb="58">
      <t>テキ</t>
    </rPh>
    <rPh sb="59" eb="61">
      <t>スイドウ</t>
    </rPh>
    <rPh sb="61" eb="63">
      <t>シセツ</t>
    </rPh>
    <rPh sb="67" eb="68">
      <t>オコナ</t>
    </rPh>
    <rPh sb="74" eb="76">
      <t>カンロ</t>
    </rPh>
    <rPh sb="81" eb="83">
      <t>タイシン</t>
    </rPh>
    <rPh sb="83" eb="86">
      <t>テキゴウセイ</t>
    </rPh>
    <rPh sb="105" eb="108">
      <t>タイシンカ</t>
    </rPh>
    <rPh sb="109" eb="111">
      <t>スイシン</t>
    </rPh>
    <rPh sb="116" eb="118">
      <t>ドウジ</t>
    </rPh>
    <rPh sb="119" eb="121">
      <t>ジッシ</t>
    </rPh>
    <rPh sb="198" eb="199">
      <t>タカ</t>
    </rPh>
    <rPh sb="250" eb="252">
      <t>コンゴ</t>
    </rPh>
    <rPh sb="253" eb="254">
      <t>ケイ</t>
    </rPh>
    <rPh sb="262" eb="263">
      <t>オコナ</t>
    </rPh>
    <phoneticPr fontId="4"/>
  </si>
  <si>
    <t>　①経常収支比率が100％を上回っていることから、単年度において黒字となっています。また、⑤料金回収率については、100％を上回っていることから、給水に係る費用を給水収益で賄えています。
　③流動比率については、100％を大きく上回っており、類似団体平均値以上の水準となっています。このことにより、１年以内に支払う必要がある債務に対して支払能力が十分あると考えられます。
　④企業債残高対給水収益比率は類似団体平均値よりも低い水準となっており、他団体よりも建設改良工事等に対する企業債の新規借入を行う余力があると言えます。今後、水道施設の耐震化を進めるには多額の費用が必要であるため、中長期的に経営状況を見据え、収益と費用のバランス等を考慮した上で、借入を行う必要があります。
　⑥給水原価については、類似団体平均値と比較し、低くなっていることから、有収水量１㎥当たりにかかる費用が少ないことが分かります。
　⑦施設利用率については、類似団体平均値を上回る一方、⑧有収率については、年々減少しています。今後、漏水箇所の調査や修繕を進めるとともに、施設の統廃合やダウンサイジングなどを検討し、施設の稼働がより効率的に収益に反映されるよう改善を図ることが必要であると考えられます。</t>
    <rPh sb="273" eb="274">
      <t>スス</t>
    </rPh>
    <rPh sb="278" eb="280">
      <t>タガク</t>
    </rPh>
    <rPh sb="281" eb="283">
      <t>ヒヨウ</t>
    </rPh>
    <rPh sb="284" eb="286">
      <t>ヒツヨウ</t>
    </rPh>
    <rPh sb="425" eb="427">
      <t>ウワマワ</t>
    </rPh>
    <rPh sb="428" eb="430">
      <t>イッポウ</t>
    </rPh>
    <rPh sb="441" eb="443">
      <t>ネンネン</t>
    </rPh>
    <rPh sb="443" eb="44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</si>
</sst>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0.44</c:v>
                </c:pt>
                <c:pt idx="2">
                  <c:v>0.52</c:v>
                </c:pt>
                <c:pt idx="3">
                  <c:v>0.49</c:v>
                </c:pt>
                <c:pt idx="4">
                  <c:v>0.65</c:v>
                </c:pt>
              </c:numCache>
            </c:numRef>
          </c:val>
          <c:extLst>
            <c:ext xmlns:c16="http://schemas.microsoft.com/office/drawing/2014/chart" uri="{C3380CC4-5D6E-409C-BE32-E72D297353CC}">
              <c16:uniqueId val="{00000000-2124-4E51-94F0-942DF77B8C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124-4E51-94F0-942DF77B8C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56.45</c:v>
                </c:pt>
                <c:pt idx="1">
                  <c:v>56.25</c:v>
                </c:pt>
                <c:pt idx="2">
                  <c:v>57.52</c:v>
                </c:pt>
                <c:pt idx="3">
                  <c:v>56.62</c:v>
                </c:pt>
                <c:pt idx="4">
                  <c:v>61.47</c:v>
                </c:pt>
              </c:numCache>
            </c:numRef>
          </c:val>
          <c:extLst>
            <c:ext xmlns:c16="http://schemas.microsoft.com/office/drawing/2014/chart" uri="{C3380CC4-5D6E-409C-BE32-E72D297353CC}">
              <c16:uniqueId val="{00000000-014D-451D-8717-0B567AF997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14D-451D-8717-0B567AF997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89.63</c:v>
                </c:pt>
                <c:pt idx="1">
                  <c:v>89.4</c:v>
                </c:pt>
                <c:pt idx="2">
                  <c:v>88.2</c:v>
                </c:pt>
                <c:pt idx="3">
                  <c:v>87.46</c:v>
                </c:pt>
                <c:pt idx="4">
                  <c:v>86.69</c:v>
                </c:pt>
              </c:numCache>
            </c:numRef>
          </c:val>
          <c:extLst>
            <c:ext xmlns:c16="http://schemas.microsoft.com/office/drawing/2014/chart" uri="{C3380CC4-5D6E-409C-BE32-E72D297353CC}">
              <c16:uniqueId val="{00000000-9FF6-4924-9EAB-2DE76A7503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FF6-4924-9EAB-2DE76A7503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116.88</c:v>
                </c:pt>
                <c:pt idx="1">
                  <c:v>117.85</c:v>
                </c:pt>
                <c:pt idx="2">
                  <c:v>116.94</c:v>
                </c:pt>
                <c:pt idx="3">
                  <c:v>114.57</c:v>
                </c:pt>
                <c:pt idx="4">
                  <c:v>111.45</c:v>
                </c:pt>
              </c:numCache>
            </c:numRef>
          </c:val>
          <c:extLst>
            <c:ext xmlns:c16="http://schemas.microsoft.com/office/drawing/2014/chart" uri="{C3380CC4-5D6E-409C-BE32-E72D297353CC}">
              <c16:uniqueId val="{00000000-D59A-4389-A6AA-BB20B0CF2EB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59A-4389-A6AA-BB20B0CF2EB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53.17</c:v>
                </c:pt>
                <c:pt idx="1">
                  <c:v>54.32</c:v>
                </c:pt>
                <c:pt idx="2">
                  <c:v>55.02</c:v>
                </c:pt>
                <c:pt idx="3">
                  <c:v>55.33</c:v>
                </c:pt>
                <c:pt idx="4">
                  <c:v>55.06</c:v>
                </c:pt>
              </c:numCache>
            </c:numRef>
          </c:val>
          <c:extLst>
            <c:ext xmlns:c16="http://schemas.microsoft.com/office/drawing/2014/chart" uri="{C3380CC4-5D6E-409C-BE32-E72D297353CC}">
              <c16:uniqueId val="{00000000-2DBF-44AD-AE12-19D135CE62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DBF-44AD-AE12-19D135CE62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11.23</c:v>
                </c:pt>
                <c:pt idx="1">
                  <c:v>12.24</c:v>
                </c:pt>
                <c:pt idx="2">
                  <c:v>12.02</c:v>
                </c:pt>
                <c:pt idx="3">
                  <c:v>12.44</c:v>
                </c:pt>
                <c:pt idx="4">
                  <c:v>13</c:v>
                </c:pt>
              </c:numCache>
            </c:numRef>
          </c:val>
          <c:extLst>
            <c:ext xmlns:c16="http://schemas.microsoft.com/office/drawing/2014/chart" uri="{C3380CC4-5D6E-409C-BE32-E72D297353CC}">
              <c16:uniqueId val="{00000000-03B5-4FE7-9B76-F3F27A70BB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3B5-4FE7-9B76-F3F27A70BB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F1-42CE-8A01-7275D693F0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4F1-42CE-8A01-7275D693F0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476.37</c:v>
                </c:pt>
                <c:pt idx="1">
                  <c:v>520.02</c:v>
                </c:pt>
                <c:pt idx="2">
                  <c:v>557.66999999999996</c:v>
                </c:pt>
                <c:pt idx="3">
                  <c:v>528.79999999999995</c:v>
                </c:pt>
                <c:pt idx="4">
                  <c:v>428.41</c:v>
                </c:pt>
              </c:numCache>
            </c:numRef>
          </c:val>
          <c:extLst>
            <c:ext xmlns:c16="http://schemas.microsoft.com/office/drawing/2014/chart" uri="{C3380CC4-5D6E-409C-BE32-E72D297353CC}">
              <c16:uniqueId val="{00000000-22BE-4562-8338-A5DD4B4E05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2BE-4562-8338-A5DD4B4E05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159.01</c:v>
                </c:pt>
                <c:pt idx="1">
                  <c:v>155.94999999999999</c:v>
                </c:pt>
                <c:pt idx="2">
                  <c:v>156.86000000000001</c:v>
                </c:pt>
                <c:pt idx="3">
                  <c:v>157.79</c:v>
                </c:pt>
                <c:pt idx="4">
                  <c:v>157.53</c:v>
                </c:pt>
              </c:numCache>
            </c:numRef>
          </c:val>
          <c:extLst>
            <c:ext xmlns:c16="http://schemas.microsoft.com/office/drawing/2014/chart" uri="{C3380CC4-5D6E-409C-BE32-E72D297353CC}">
              <c16:uniqueId val="{00000000-A451-4036-9EDF-6305884354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451-4036-9EDF-6305884354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108.06</c:v>
                </c:pt>
                <c:pt idx="1">
                  <c:v>110.63</c:v>
                </c:pt>
                <c:pt idx="2">
                  <c:v>109.21</c:v>
                </c:pt>
                <c:pt idx="3">
                  <c:v>106.45</c:v>
                </c:pt>
                <c:pt idx="4">
                  <c:v>101.96</c:v>
                </c:pt>
              </c:numCache>
            </c:numRef>
          </c:val>
          <c:extLst>
            <c:ext xmlns:c16="http://schemas.microsoft.com/office/drawing/2014/chart" uri="{C3380CC4-5D6E-409C-BE32-E72D297353CC}">
              <c16:uniqueId val="{00000000-2AAC-4499-AE3A-AE10A43027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AAC-4499-AE3A-AE10A43027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161.85</c:v>
                </c:pt>
                <c:pt idx="1">
                  <c:v>158.58000000000001</c:v>
                </c:pt>
                <c:pt idx="2">
                  <c:v>161.1</c:v>
                </c:pt>
                <c:pt idx="3">
                  <c:v>165.58</c:v>
                </c:pt>
                <c:pt idx="4">
                  <c:v>173.36</c:v>
                </c:pt>
              </c:numCache>
            </c:numRef>
          </c:val>
          <c:extLst>
            <c:ext xmlns:c16="http://schemas.microsoft.com/office/drawing/2014/chart" uri="{C3380CC4-5D6E-409C-BE32-E72D297353CC}">
              <c16:uniqueId val="{00000000-7069-4B91-83E7-7B6B3DACFF9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069-4B91-83E7-7B6B3DACFF9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滋賀県　東近江市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111349</v>
      </c>
      <c r="AM8" s="65"/>
      <c r="AN8" s="65"/>
      <c r="AO8" s="65"/>
      <c r="AP8" s="65"/>
      <c r="AQ8" s="65"/>
      <c r="AR8" s="65"/>
      <c r="AS8" s="65"/>
      <c r="AT8" s="36">
        <f>データ!$S$6</f>
        <v>388.37</v>
      </c>
      <c r="AU8" s="37"/>
      <c r="AV8" s="37"/>
      <c r="AW8" s="37"/>
      <c r="AX8" s="37"/>
      <c r="AY8" s="37"/>
      <c r="AZ8" s="37"/>
      <c r="BA8" s="37"/>
      <c r="BB8" s="54">
        <f>データ!$T$6</f>
        <v>286.70999999999998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77.790000000000006</v>
      </c>
      <c r="J10" s="37"/>
      <c r="K10" s="37"/>
      <c r="L10" s="37"/>
      <c r="M10" s="37"/>
      <c r="N10" s="37"/>
      <c r="O10" s="64"/>
      <c r="P10" s="54">
        <f>データ!$P$6</f>
        <v>87.41</v>
      </c>
      <c r="Q10" s="54"/>
      <c r="R10" s="54"/>
      <c r="S10" s="54"/>
      <c r="T10" s="54"/>
      <c r="U10" s="54"/>
      <c r="V10" s="54"/>
      <c r="W10" s="65">
        <f>データ!$Q$6</f>
        <v>3450</v>
      </c>
      <c r="X10" s="65"/>
      <c r="Y10" s="65"/>
      <c r="Z10" s="65"/>
      <c r="AA10" s="65"/>
      <c r="AB10" s="65"/>
      <c r="AC10" s="65"/>
      <c r="AD10" s="2"/>
      <c r="AE10" s="2"/>
      <c r="AF10" s="2"/>
      <c r="AG10" s="2"/>
      <c r="AH10" s="2"/>
      <c r="AI10" s="2"/>
      <c r="AJ10" s="2"/>
      <c r="AK10" s="2"/>
      <c r="AL10" s="65">
        <f>データ!$U$6</f>
        <v>97065</v>
      </c>
      <c r="AM10" s="65"/>
      <c r="AN10" s="65"/>
      <c r="AO10" s="65"/>
      <c r="AP10" s="65"/>
      <c r="AQ10" s="65"/>
      <c r="AR10" s="65"/>
      <c r="AS10" s="65"/>
      <c r="AT10" s="36">
        <f>データ!$V$6</f>
        <v>147.49</v>
      </c>
      <c r="AU10" s="37"/>
      <c r="AV10" s="37"/>
      <c r="AW10" s="37"/>
      <c r="AX10" s="37"/>
      <c r="AY10" s="37"/>
      <c r="AZ10" s="37"/>
      <c r="BA10" s="37"/>
      <c r="BB10" s="54">
        <f>データ!$W$6</f>
        <v>658.11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TCsa+boTkmnVNxlRY9audns+FlaLNmVEH0OsQfv3DPGzYyyayskZ4VEz8RNDixUHsg3H6WQP23Qb8V5gcVDvA==" saltValue="BiXUE7wP6hG2ORVbCv0z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252131</v>
      </c>
      <c r="D6" s="20">
        <f t="shared" si="3"/>
        <v>46</v>
      </c>
      <c r="E6" s="20">
        <f t="shared" si="3"/>
        <v>1</v>
      </c>
      <c r="F6" s="20">
        <f t="shared" si="3"/>
        <v>0</v>
      </c>
      <c r="G6" s="20">
        <f t="shared" si="3"/>
        <v>1</v>
      </c>
      <c r="H6" s="20" t="str">
        <f t="shared" si="3"/>
        <v>滋賀県　東近江市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77.790000000000006</v>
      </c>
      <c r="P6" s="21">
        <f t="shared" si="3"/>
        <v>87.41</v>
      </c>
      <c r="Q6" s="21">
        <f t="shared" si="3"/>
        <v>3450</v>
      </c>
      <c r="R6" s="21">
        <f t="shared" si="3"/>
        <v>111349</v>
      </c>
      <c r="S6" s="21">
        <f t="shared" si="3"/>
        <v>388.37</v>
      </c>
      <c r="T6" s="21">
        <f t="shared" si="3"/>
        <v>286.70999999999998</v>
      </c>
      <c r="U6" s="21">
        <f t="shared" si="3"/>
        <v>97065</v>
      </c>
      <c r="V6" s="21">
        <f t="shared" si="3"/>
        <v>147.49</v>
      </c>
      <c r="W6" s="21">
        <f t="shared" si="3"/>
        <v>658.11</v>
      </c>
      <c r="X6" s="22">
        <f>IF(X7="",NA(),X7)</f>
        <v>116.88</v>
      </c>
      <c r="Y6" s="22">
        <f t="shared" ref="Y6:AG6" si="4">IF(Y7="",NA(),Y7)</f>
        <v>117.85</v>
      </c>
      <c r="Z6" s="22">
        <f t="shared" si="4"/>
        <v>116.94</v>
      </c>
      <c r="AA6" s="22">
        <f t="shared" si="4"/>
        <v>114.57</v>
      </c>
      <c r="AB6" s="22">
        <f t="shared" si="4"/>
        <v>111.45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476.37</v>
      </c>
      <c r="AU6" s="22">
        <f t="shared" ref="AU6:BC6" si="6">IF(AU7="",NA(),AU7)</f>
        <v>520.02</v>
      </c>
      <c r="AV6" s="22">
        <f t="shared" si="6"/>
        <v>557.66999999999996</v>
      </c>
      <c r="AW6" s="22">
        <f t="shared" si="6"/>
        <v>528.79999999999995</v>
      </c>
      <c r="AX6" s="22">
        <f t="shared" si="6"/>
        <v>428.41</v>
      </c>
      <c r="AY6" s="22">
        <f t="shared" si="6"/>
        <v>350.79</v>
      </c>
      <c r="AZ6" s="22">
        <f t="shared" si="6"/>
        <v>354.57</v>
      </c>
      <c r="BA6" s="22">
        <f t="shared" si="6"/>
        <v>357.74</v>
      </c>
      <c r="BB6" s="22">
        <f t="shared" si="6"/>
        <v>344.88</v>
      </c>
      <c r="BC6" s="22">
        <f t="shared" si="6"/>
        <v>326.02</v>
      </c>
      <c r="BD6" s="21" t="str">
        <f>IF(BD7="","",IF(BD7="-","【-】","【"&amp;SUBSTITUTE(TEXT(BD7,"#,##0.00"),"-","△")&amp;"】"))</f>
        <v>【239.69】</v>
      </c>
      <c r="BE6" s="22">
        <f>IF(BE7="",NA(),BE7)</f>
        <v>159.01</v>
      </c>
      <c r="BF6" s="22">
        <f t="shared" ref="BF6:BN6" si="7">IF(BF7="",NA(),BF7)</f>
        <v>155.94999999999999</v>
      </c>
      <c r="BG6" s="22">
        <f t="shared" si="7"/>
        <v>156.86000000000001</v>
      </c>
      <c r="BH6" s="22">
        <f t="shared" si="7"/>
        <v>157.79</v>
      </c>
      <c r="BI6" s="22">
        <f t="shared" si="7"/>
        <v>157.53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108.06</v>
      </c>
      <c r="BQ6" s="22">
        <f t="shared" ref="BQ6:BY6" si="8">IF(BQ7="",NA(),BQ7)</f>
        <v>110.63</v>
      </c>
      <c r="BR6" s="22">
        <f t="shared" si="8"/>
        <v>109.21</v>
      </c>
      <c r="BS6" s="22">
        <f t="shared" si="8"/>
        <v>106.45</v>
      </c>
      <c r="BT6" s="22">
        <f t="shared" si="8"/>
        <v>101.96</v>
      </c>
      <c r="BU6" s="22">
        <f t="shared" si="8"/>
        <v>100.85</v>
      </c>
      <c r="BV6" s="22">
        <f t="shared" si="8"/>
        <v>103.79</v>
      </c>
      <c r="BW6" s="22">
        <f t="shared" si="8"/>
        <v>98.3</v>
      </c>
      <c r="BX6" s="22">
        <f t="shared" si="8"/>
        <v>98.89</v>
      </c>
      <c r="BY6" s="22">
        <f t="shared" si="8"/>
        <v>99.25</v>
      </c>
      <c r="BZ6" s="21" t="str">
        <f>IF(BZ7="","",IF(BZ7="-","【-】","【"&amp;SUBSTITUTE(TEXT(BZ7,"#,##0.00"),"-","△")&amp;"】"))</f>
        <v>【97.59】</v>
      </c>
      <c r="CA6" s="22">
        <f>IF(CA7="",NA(),CA7)</f>
        <v>161.85</v>
      </c>
      <c r="CB6" s="22">
        <f t="shared" ref="CB6:CJ6" si="9">IF(CB7="",NA(),CB7)</f>
        <v>158.58000000000001</v>
      </c>
      <c r="CC6" s="22">
        <f t="shared" si="9"/>
        <v>161.1</v>
      </c>
      <c r="CD6" s="22">
        <f t="shared" si="9"/>
        <v>165.58</v>
      </c>
      <c r="CE6" s="22">
        <f t="shared" si="9"/>
        <v>173.36</v>
      </c>
      <c r="CF6" s="22">
        <f t="shared" si="9"/>
        <v>167.1</v>
      </c>
      <c r="CG6" s="22">
        <f t="shared" si="9"/>
        <v>167.86</v>
      </c>
      <c r="CH6" s="22">
        <f t="shared" si="9"/>
        <v>173.68</v>
      </c>
      <c r="CI6" s="22">
        <f t="shared" si="9"/>
        <v>174.52</v>
      </c>
      <c r="CJ6" s="22">
        <f t="shared" si="9"/>
        <v>178.92</v>
      </c>
      <c r="CK6" s="21" t="str">
        <f>IF(CK7="","",IF(CK7="-","【-】","【"&amp;SUBSTITUTE(TEXT(CK7,"#,##0.00"),"-","△")&amp;"】"))</f>
        <v>【181.66】</v>
      </c>
      <c r="CL6" s="22">
        <f>IF(CL7="",NA(),CL7)</f>
        <v>56.45</v>
      </c>
      <c r="CM6" s="22">
        <f t="shared" ref="CM6:CU6" si="10">IF(CM7="",NA(),CM7)</f>
        <v>56.25</v>
      </c>
      <c r="CN6" s="22">
        <f t="shared" si="10"/>
        <v>57.52</v>
      </c>
      <c r="CO6" s="22">
        <f t="shared" si="10"/>
        <v>56.62</v>
      </c>
      <c r="CP6" s="22">
        <f t="shared" si="10"/>
        <v>61.47</v>
      </c>
      <c r="CQ6" s="22">
        <f t="shared" si="10"/>
        <v>59.91</v>
      </c>
      <c r="CR6" s="22">
        <f t="shared" si="10"/>
        <v>59.4</v>
      </c>
      <c r="CS6" s="22">
        <f t="shared" si="10"/>
        <v>59.24</v>
      </c>
      <c r="CT6" s="22">
        <f t="shared" si="10"/>
        <v>58.77</v>
      </c>
      <c r="CU6" s="22">
        <f t="shared" si="10"/>
        <v>59.17</v>
      </c>
      <c r="CV6" s="21" t="str">
        <f>IF(CV7="","",IF(CV7="-","【-】","【"&amp;SUBSTITUTE(TEXT(CV7,"#,##0.00"),"-","△")&amp;"】"))</f>
        <v>【60.21】</v>
      </c>
      <c r="CW6" s="22">
        <f>IF(CW7="",NA(),CW7)</f>
        <v>89.63</v>
      </c>
      <c r="CX6" s="22">
        <f t="shared" ref="CX6:DF6" si="11">IF(CX7="",NA(),CX7)</f>
        <v>89.4</v>
      </c>
      <c r="CY6" s="22">
        <f t="shared" si="11"/>
        <v>88.2</v>
      </c>
      <c r="CZ6" s="22">
        <f t="shared" si="11"/>
        <v>87.46</v>
      </c>
      <c r="DA6" s="22">
        <f t="shared" si="11"/>
        <v>86.69</v>
      </c>
      <c r="DB6" s="22">
        <f t="shared" si="11"/>
        <v>87.26</v>
      </c>
      <c r="DC6" s="22">
        <f t="shared" si="11"/>
        <v>87.57</v>
      </c>
      <c r="DD6" s="22">
        <f t="shared" si="11"/>
        <v>87.26</v>
      </c>
      <c r="DE6" s="22">
        <f t="shared" si="11"/>
        <v>86.95</v>
      </c>
      <c r="DF6" s="22">
        <f t="shared" si="11"/>
        <v>86.58</v>
      </c>
      <c r="DG6" s="21" t="str">
        <f>IF(DG7="","",IF(DG7="-","【-】","【"&amp;SUBSTITUTE(TEXT(DG7,"#,##0.00"),"-","△")&amp;"】"))</f>
        <v>【89.21】</v>
      </c>
      <c r="DH6" s="22">
        <f>IF(DH7="",NA(),DH7)</f>
        <v>53.17</v>
      </c>
      <c r="DI6" s="22">
        <f t="shared" ref="DI6:DQ6" si="12">IF(DI7="",NA(),DI7)</f>
        <v>54.32</v>
      </c>
      <c r="DJ6" s="22">
        <f t="shared" si="12"/>
        <v>55.02</v>
      </c>
      <c r="DK6" s="22">
        <f t="shared" si="12"/>
        <v>55.33</v>
      </c>
      <c r="DL6" s="22">
        <f t="shared" si="12"/>
        <v>55.06</v>
      </c>
      <c r="DM6" s="22">
        <f t="shared" si="12"/>
        <v>49.2</v>
      </c>
      <c r="DN6" s="22">
        <f t="shared" si="12"/>
        <v>50.01</v>
      </c>
      <c r="DO6" s="22">
        <f t="shared" si="12"/>
        <v>50.99</v>
      </c>
      <c r="DP6" s="22">
        <f t="shared" si="12"/>
        <v>51.79</v>
      </c>
      <c r="DQ6" s="22">
        <f t="shared" si="12"/>
        <v>52.02</v>
      </c>
      <c r="DR6" s="21" t="str">
        <f>IF(DR7="","",IF(DR7="-","【-】","【"&amp;SUBSTITUTE(TEXT(DR7,"#,##0.00"),"-","△")&amp;"】"))</f>
        <v>【52.41】</v>
      </c>
      <c r="DS6" s="22">
        <f>IF(DS7="",NA(),DS7)</f>
        <v>11.23</v>
      </c>
      <c r="DT6" s="22">
        <f t="shared" ref="DT6:EB6" si="13">IF(DT7="",NA(),DT7)</f>
        <v>12.24</v>
      </c>
      <c r="DU6" s="22">
        <f t="shared" si="13"/>
        <v>12.02</v>
      </c>
      <c r="DV6" s="22">
        <f t="shared" si="13"/>
        <v>12.44</v>
      </c>
      <c r="DW6" s="22">
        <f t="shared" si="13"/>
        <v>13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0.43</v>
      </c>
      <c r="EE6" s="22">
        <f t="shared" ref="EE6:EM6" si="14">IF(EE7="",NA(),EE7)</f>
        <v>0.44</v>
      </c>
      <c r="EF6" s="22">
        <f t="shared" si="14"/>
        <v>0.52</v>
      </c>
      <c r="EG6" s="22">
        <f t="shared" si="14"/>
        <v>0.49</v>
      </c>
      <c r="EH6" s="22">
        <f t="shared" si="14"/>
        <v>0.65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252131</v>
      </c>
      <c r="D7" s="24">
        <v>46</v>
      </c>
      <c r="E7" s="24">
        <v>1</v>
      </c>
      <c r="F7" s="24">
        <v>0</v>
      </c>
      <c r="G7" s="24">
        <v>1</v>
      </c>
      <c r="H7" s="24" t="s">
        <v>93</v>
      </c>
      <c r="I7" s="24" t="s">
        <v>94</v>
      </c>
      <c r="J7" s="24" t="s">
        <v>95</v>
      </c>
      <c r="K7" s="24" t="s">
        <v>96</v>
      </c>
      <c r="L7" s="24" t="s">
        <v>97</v>
      </c>
      <c r="M7" s="24" t="s">
        <v>98</v>
      </c>
      <c r="N7" s="25" t="s">
        <v>99</v>
      </c>
      <c r="O7" s="25">
        <v>77.790000000000006</v>
      </c>
      <c r="P7" s="25">
        <v>87.41</v>
      </c>
      <c r="Q7" s="25">
        <v>3450</v>
      </c>
      <c r="R7" s="25">
        <v>111349</v>
      </c>
      <c r="S7" s="25">
        <v>388.37</v>
      </c>
      <c r="T7" s="25">
        <v>286.70999999999998</v>
      </c>
      <c r="U7" s="25">
        <v>97065</v>
      </c>
      <c r="V7" s="25">
        <v>147.49</v>
      </c>
      <c r="W7" s="25">
        <v>658.11</v>
      </c>
      <c r="X7" s="25">
        <v>116.88</v>
      </c>
      <c r="Y7" s="25">
        <v>117.85</v>
      </c>
      <c r="Z7" s="25">
        <v>116.94</v>
      </c>
      <c r="AA7" s="25">
        <v>114.57</v>
      </c>
      <c r="AB7" s="25">
        <v>111.45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476.37</v>
      </c>
      <c r="AU7" s="25">
        <v>520.02</v>
      </c>
      <c r="AV7" s="25">
        <v>557.66999999999996</v>
      </c>
      <c r="AW7" s="25">
        <v>528.79999999999995</v>
      </c>
      <c r="AX7" s="25">
        <v>428.41</v>
      </c>
      <c r="AY7" s="25">
        <v>350.79</v>
      </c>
      <c r="AZ7" s="25">
        <v>354.57</v>
      </c>
      <c r="BA7" s="25">
        <v>357.74</v>
      </c>
      <c r="BB7" s="25">
        <v>344.88</v>
      </c>
      <c r="BC7" s="25">
        <v>326.02</v>
      </c>
      <c r="BD7" s="25">
        <v>239.69</v>
      </c>
      <c r="BE7" s="25">
        <v>159.01</v>
      </c>
      <c r="BF7" s="25">
        <v>155.94999999999999</v>
      </c>
      <c r="BG7" s="25">
        <v>156.86000000000001</v>
      </c>
      <c r="BH7" s="25">
        <v>157.79</v>
      </c>
      <c r="BI7" s="25">
        <v>157.53</v>
      </c>
      <c r="BJ7" s="25">
        <v>322.92</v>
      </c>
      <c r="BK7" s="25">
        <v>303.45999999999998</v>
      </c>
      <c r="BL7" s="25">
        <v>307.27999999999997</v>
      </c>
      <c r="BM7" s="25">
        <v>304.02</v>
      </c>
      <c r="BN7" s="25">
        <v>300.54000000000002</v>
      </c>
      <c r="BO7" s="25">
        <v>264.86</v>
      </c>
      <c r="BP7" s="25">
        <v>108.06</v>
      </c>
      <c r="BQ7" s="25">
        <v>110.63</v>
      </c>
      <c r="BR7" s="25">
        <v>109.21</v>
      </c>
      <c r="BS7" s="25">
        <v>106.45</v>
      </c>
      <c r="BT7" s="25">
        <v>101.96</v>
      </c>
      <c r="BU7" s="25">
        <v>100.85</v>
      </c>
      <c r="BV7" s="25">
        <v>103.79</v>
      </c>
      <c r="BW7" s="25">
        <v>98.3</v>
      </c>
      <c r="BX7" s="25">
        <v>98.89</v>
      </c>
      <c r="BY7" s="25">
        <v>99.25</v>
      </c>
      <c r="BZ7" s="25">
        <v>97.59</v>
      </c>
      <c r="CA7" s="25">
        <v>161.85</v>
      </c>
      <c r="CB7" s="25">
        <v>158.58000000000001</v>
      </c>
      <c r="CC7" s="25">
        <v>161.1</v>
      </c>
      <c r="CD7" s="25">
        <v>165.58</v>
      </c>
      <c r="CE7" s="25">
        <v>173.36</v>
      </c>
      <c r="CF7" s="25">
        <v>167.1</v>
      </c>
      <c r="CG7" s="25">
        <v>167.86</v>
      </c>
      <c r="CH7" s="25">
        <v>173.68</v>
      </c>
      <c r="CI7" s="25">
        <v>174.52</v>
      </c>
      <c r="CJ7" s="25">
        <v>178.92</v>
      </c>
      <c r="CK7" s="25">
        <v>181.66</v>
      </c>
      <c r="CL7" s="25">
        <v>56.45</v>
      </c>
      <c r="CM7" s="25">
        <v>56.25</v>
      </c>
      <c r="CN7" s="25">
        <v>57.52</v>
      </c>
      <c r="CO7" s="25">
        <v>56.62</v>
      </c>
      <c r="CP7" s="25">
        <v>61.47</v>
      </c>
      <c r="CQ7" s="25">
        <v>59.91</v>
      </c>
      <c r="CR7" s="25">
        <v>59.4</v>
      </c>
      <c r="CS7" s="25">
        <v>59.24</v>
      </c>
      <c r="CT7" s="25">
        <v>58.77</v>
      </c>
      <c r="CU7" s="25">
        <v>59.17</v>
      </c>
      <c r="CV7" s="25">
        <v>60.21</v>
      </c>
      <c r="CW7" s="25">
        <v>89.63</v>
      </c>
      <c r="CX7" s="25">
        <v>89.4</v>
      </c>
      <c r="CY7" s="25">
        <v>88.2</v>
      </c>
      <c r="CZ7" s="25">
        <v>87.46</v>
      </c>
      <c r="DA7" s="25">
        <v>86.69</v>
      </c>
      <c r="DB7" s="25">
        <v>87.26</v>
      </c>
      <c r="DC7" s="25">
        <v>87.57</v>
      </c>
      <c r="DD7" s="25">
        <v>87.26</v>
      </c>
      <c r="DE7" s="25">
        <v>86.95</v>
      </c>
      <c r="DF7" s="25">
        <v>86.58</v>
      </c>
      <c r="DG7" s="25">
        <v>89.21</v>
      </c>
      <c r="DH7" s="25">
        <v>53.17</v>
      </c>
      <c r="DI7" s="25">
        <v>54.32</v>
      </c>
      <c r="DJ7" s="25">
        <v>55.02</v>
      </c>
      <c r="DK7" s="25">
        <v>55.33</v>
      </c>
      <c r="DL7" s="25">
        <v>55.06</v>
      </c>
      <c r="DM7" s="25">
        <v>49.2</v>
      </c>
      <c r="DN7" s="25">
        <v>50.01</v>
      </c>
      <c r="DO7" s="25">
        <v>50.99</v>
      </c>
      <c r="DP7" s="25">
        <v>51.79</v>
      </c>
      <c r="DQ7" s="25">
        <v>52.02</v>
      </c>
      <c r="DR7" s="25">
        <v>52.41</v>
      </c>
      <c r="DS7" s="25">
        <v>11.23</v>
      </c>
      <c r="DT7" s="25">
        <v>12.24</v>
      </c>
      <c r="DU7" s="25">
        <v>12.02</v>
      </c>
      <c r="DV7" s="25">
        <v>12.44</v>
      </c>
      <c r="DW7" s="25">
        <v>13</v>
      </c>
      <c r="DX7" s="25">
        <v>18.329999999999998</v>
      </c>
      <c r="DY7" s="25">
        <v>20.27</v>
      </c>
      <c r="DZ7" s="25">
        <v>21.69</v>
      </c>
      <c r="EA7" s="25">
        <v>23.19</v>
      </c>
      <c r="EB7" s="25">
        <v>24.61</v>
      </c>
      <c r="EC7" s="25">
        <v>26.78</v>
      </c>
      <c r="ED7" s="25">
        <v>0.43</v>
      </c>
      <c r="EE7" s="25">
        <v>0.44</v>
      </c>
      <c r="EF7" s="25">
        <v>0.52</v>
      </c>
      <c r="EG7" s="25">
        <v>0.49</v>
      </c>
      <c r="EH7" s="25">
        <v>0.65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ｵｶﾓﾄ ﾏｷ</cp:lastModifiedBy>
  <cp:lastPrinted>2026-02-26T02:35:20Z</cp:lastPrinted>
  <dcterms:created xsi:type="dcterms:W3CDTF">2025-12-12T09:19:09Z</dcterms:created>
  <dcterms:modified xsi:type="dcterms:W3CDTF">2026-02-26T03:04:01Z</dcterms:modified>
  <cp:category/>
</cp:coreProperties>
</file>