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57.50.131\0905_suido\◆◆H26～ 上下水道課◆◆\▼各グループ共通\★各グループ共通（調査・報告）\●R7\20260210〆_公営企業に係る経営比較分析表（令和6年度決算）\252123_高島市\252123_高島市\"/>
    </mc:Choice>
  </mc:AlternateContent>
  <workbookProtection workbookAlgorithmName="SHA-512" workbookHashValue="CXAZ0ao8uPgPpyzxEJakN1j4gHObWenY6Okl5gKR9Swb5QiUxYxYTRHaGVKzcdyt8+OzJSD7aHCyGlJHSIOCFA==" workbookSaltValue="WaSk0Y+Ay0VbTgjuFn/LEg==" workbookSpinCount="100000" lockStructure="1"/>
  <bookViews>
    <workbookView xWindow="0" yWindow="0" windowWidth="20490" windowHeight="76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<sst xmlns="http://schemas.openxmlformats.org/spreadsheetml/2006/main" count="231" uniqueCount="116">
  <si>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</si>
  <si>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</si>
  <si>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</si>
  <si>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</si>
  <si>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</si>
  <si>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</si>
  <si>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</si>
  <si>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</si>
  <si>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</si>
  <si>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</si>
  <si>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</si>
  <si>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</si>
  <si>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</si>
  <si>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</si>
  <si>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</si>
  <si>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</si>
  <si>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</si>
  <si>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</si>
  <si>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</si>
  <si>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</si>
  <si>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</si>
  <si>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</si>
  <si>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</si>
  <si>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</si>
  <si>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</si>
  <si>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</si>
  <si>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</si>
  <si>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</si>
  <si>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</si>
  <si>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</si>
  <si>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</si>
  <si>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</si>
  <si>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</si>
  <si>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</si>
  <si>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</si>
  <si>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</si>
  <si>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</si>
  <si>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</si>
  <si>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</si>
  <si>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</si>
  <si>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</si>
  <si>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</si>
  <si>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</si>
  <si>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</si>
  <si>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</si>
  <si>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</si>
  <si>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</si>
  <si>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</si>
  <si>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</si>
  <si>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</si>
  <si>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</si>
  <si>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</si>
  <si>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</si>
  <si>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</si>
  <si>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</si>
  <si>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</si>
  <si>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</si>
  <si>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</si>
  <si>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</si>
  <si>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</si>
  <si>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</si>
  <si>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</si>
  <si>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</si>
  <si>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</si>
  <si>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</si>
  <si>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</si>
  <si>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</si>
  <si>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</si>
  <si>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</si>
  <si>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</si>
  <si>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</si>
  <si>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</si>
  <si>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</si>
  <si>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</si>
  <si>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</si>
  <si>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</si>
  <si>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</si>
  <si>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</si>
  <si>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</si>
  <si>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</si>
  <si>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</si>
  <si>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</si>
  <si>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</si>
  <si>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</si>
  <si>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</si>
  <si>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</si>
  <si>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</si>
  <si>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</si>
  <si>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</si>
  <si>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</si>
  <si>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</si>
  <si>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</si>
  <si>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</si>
  <si>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</si>
  <si>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</si>
  <si>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</si>
  <si>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高島市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</si>
  <si>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</si>
  <si>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</si>
  <si>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</si>
  <si>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</si>
  <si>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</si>
  <si>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</si>
  <si>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</si>
  <si>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</si>
  <si>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</si>
  <si>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</si>
  <si>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</si>
  <si>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</si>
  <si>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</si>
  <si>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</si>
  <si>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</si>
  <si>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</si>
  <si>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を上回っており、年々上昇傾向にあるが、法定耐用年数を経過した管渠はないことから、②管渠老朽化率は０となっており、また、更新を実施していないため、③管渠改善率も０となっている。</t>
    <rPh sb="1" eb="12">
      <t>ユウケイコテイシサンゲンカショウキャクリツ</t>
    </rPh>
    <rPh sb="28" eb="30">
      <t>ジョウショウ</t>
    </rPh>
    <rPh sb="30" eb="32">
      <t>ケイコウ</t>
    </rPh>
    <rPh sb="37" eb="43">
      <t>ホウテイタイヨウネンスウ</t>
    </rPh>
    <rPh sb="44" eb="46">
      <t>ケイカ</t>
    </rPh>
    <rPh sb="48" eb="50">
      <t>カンキョ</t>
    </rPh>
    <rPh sb="59" eb="61">
      <t>カンキョ</t>
    </rPh>
    <rPh sb="61" eb="64">
      <t>ロウキュウカ</t>
    </rPh>
    <rPh sb="64" eb="65">
      <t>リツ</t>
    </rPh>
    <rPh sb="77" eb="79">
      <t>コウシン</t>
    </rPh>
    <rPh sb="80" eb="82">
      <t>ジッシ</t>
    </rPh>
    <rPh sb="91" eb="93">
      <t>カンキョ</t>
    </rPh>
    <rPh sb="93" eb="95">
      <t>カイゼン</t>
    </rPh>
    <rPh sb="95" eb="96">
      <t>リツ</t>
    </rPh>
    <phoneticPr fontId="4"/>
  </si>
  <si>
    <t>①経常収支比率は、物価上昇等による経費の増加により前年度を下回った。
③流動比率は、手持ち資金が少なく、企業債償還額が多いことにより、１００％を下回っている。また、類似団体と比較して低位で推移していることから、資金の造成を図る必要がある。
④企業債残高対事業規模比率は、新たな更新を行っていないことから企業債償還が進み残高が減少しているため、類似団体より低位で推移している。
⑤経費回収率は、物価上昇等による経費の増加により前年度を下回った。
⑥汚水処理原価は、物価上昇等による経費の増加により前年度を上回った。
⑦施設利用率は、昨年度と同率であったが、類似団体をわずかに下回っている。
⑧水洗化率は、類似団体を上回っている。</t>
    <rPh sb="1" eb="7">
      <t>ケイジョウシュウシヒリツ</t>
    </rPh>
    <rPh sb="9" eb="13">
      <t>ブッカジョウショウ</t>
    </rPh>
    <rPh sb="13" eb="14">
      <t>トウ</t>
    </rPh>
    <rPh sb="17" eb="19">
      <t>ケイヒ</t>
    </rPh>
    <rPh sb="20" eb="22">
      <t>ゾウカ</t>
    </rPh>
    <rPh sb="25" eb="28">
      <t>ゼンネンド</t>
    </rPh>
    <rPh sb="29" eb="30">
      <t>シタ</t>
    </rPh>
    <rPh sb="36" eb="40">
      <t>リュウドウヒリツ</t>
    </rPh>
    <rPh sb="42" eb="44">
      <t>テモ</t>
    </rPh>
    <rPh sb="45" eb="47">
      <t>シキン</t>
    </rPh>
    <rPh sb="48" eb="49">
      <t>スク</t>
    </rPh>
    <rPh sb="52" eb="55">
      <t>キギョウサイ</t>
    </rPh>
    <rPh sb="55" eb="57">
      <t>ショウカン</t>
    </rPh>
    <rPh sb="57" eb="58">
      <t>ガク</t>
    </rPh>
    <rPh sb="59" eb="60">
      <t>オオ</t>
    </rPh>
    <rPh sb="72" eb="74">
      <t>シタマワ</t>
    </rPh>
    <rPh sb="91" eb="93">
      <t>テイイ</t>
    </rPh>
    <rPh sb="121" eb="129">
      <t>キギョウサイザンダカタイジギョウ</t>
    </rPh>
    <rPh sb="129" eb="133">
      <t>キボヒリツ</t>
    </rPh>
    <rPh sb="171" eb="173">
      <t>ルイジ</t>
    </rPh>
    <rPh sb="173" eb="175">
      <t>ダンタイ</t>
    </rPh>
    <rPh sb="177" eb="179">
      <t>テイイ</t>
    </rPh>
    <rPh sb="180" eb="182">
      <t>スイイ</t>
    </rPh>
    <rPh sb="189" eb="191">
      <t>ケイヒ</t>
    </rPh>
    <rPh sb="191" eb="194">
      <t>カイシュウリツ</t>
    </rPh>
    <rPh sb="196" eb="200">
      <t>ブッカジョウショウ</t>
    </rPh>
    <rPh sb="200" eb="201">
      <t>トウ</t>
    </rPh>
    <rPh sb="204" eb="206">
      <t>ケイヒ</t>
    </rPh>
    <rPh sb="207" eb="209">
      <t>ゾウカ</t>
    </rPh>
    <rPh sb="212" eb="215">
      <t>ゼンネンド</t>
    </rPh>
    <rPh sb="216" eb="217">
      <t>シタ</t>
    </rPh>
    <rPh sb="223" eb="229">
      <t>オスイショリゲンカ</t>
    </rPh>
    <rPh sb="231" eb="235">
      <t>ブッカジョウショウ</t>
    </rPh>
    <rPh sb="235" eb="236">
      <t>トウ</t>
    </rPh>
    <rPh sb="239" eb="241">
      <t>ケイヒ</t>
    </rPh>
    <rPh sb="242" eb="244">
      <t>ゾウカ</t>
    </rPh>
    <rPh sb="247" eb="250">
      <t>ゼンネンド</t>
    </rPh>
    <rPh sb="251" eb="252">
      <t>ウワ</t>
    </rPh>
    <rPh sb="258" eb="262">
      <t>シセツリヨウ</t>
    </rPh>
    <rPh sb="262" eb="263">
      <t>リツ</t>
    </rPh>
    <rPh sb="265" eb="268">
      <t>サクネンド</t>
    </rPh>
    <rPh sb="269" eb="271">
      <t>ドウリツ</t>
    </rPh>
    <rPh sb="277" eb="279">
      <t>ルイジ</t>
    </rPh>
    <rPh sb="279" eb="281">
      <t>ダンタイ</t>
    </rPh>
    <rPh sb="286" eb="287">
      <t>シタ</t>
    </rPh>
    <rPh sb="294" eb="299">
      <t>８スイセンカリツ</t>
    </rPh>
    <rPh sb="301" eb="305">
      <t>ルイジダンタイ</t>
    </rPh>
    <rPh sb="306" eb="308">
      <t>ウワマワ</t>
    </rPh>
    <phoneticPr fontId="4"/>
  </si>
  <si>
    <t>　当市の農業集落排水の面整備事業は完了しています。
　今後は施設の老朽化に伴う経費の増加が見込まれるなど、下水道事業を取り巻く状況は厳しさを増すことが予測されます。
　維持管理経費の削減や将来の改築・更新といった投資的経費を抑えるため、公共下水道への接続を計画的に進めるとともに、公共下水道に接続できない施設は、農業集落排水処理施設維持管理適正化計画により計画的かつ効果的に改築・更新を行います。</t>
    <rPh sb="1" eb="3">
      <t>トウシ</t>
    </rPh>
    <rPh sb="4" eb="6">
      <t>ノウギョウ</t>
    </rPh>
    <rPh sb="6" eb="8">
      <t>シュウラク</t>
    </rPh>
    <rPh sb="8" eb="10">
      <t>ハイスイ</t>
    </rPh>
    <rPh sb="11" eb="12">
      <t>メン</t>
    </rPh>
    <rPh sb="12" eb="14">
      <t>セイビ</t>
    </rPh>
    <rPh sb="14" eb="16">
      <t>ジギョウ</t>
    </rPh>
    <rPh sb="17" eb="19">
      <t>カンリョウ</t>
    </rPh>
    <rPh sb="27" eb="29">
      <t>コンゴ</t>
    </rPh>
    <rPh sb="30" eb="32">
      <t>シセツ</t>
    </rPh>
    <rPh sb="33" eb="36">
      <t>ロウキュウカ</t>
    </rPh>
    <rPh sb="37" eb="38">
      <t>トモナ</t>
    </rPh>
    <rPh sb="39" eb="41">
      <t>ケイヒ</t>
    </rPh>
    <rPh sb="42" eb="44">
      <t>ゾウカ</t>
    </rPh>
    <rPh sb="45" eb="47">
      <t>ミコ</t>
    </rPh>
    <rPh sb="53" eb="56">
      <t>ゲスイドウ</t>
    </rPh>
    <rPh sb="56" eb="58">
      <t>ジギョウ</t>
    </rPh>
    <rPh sb="59" eb="60">
      <t>ト</t>
    </rPh>
    <rPh sb="61" eb="62">
      <t>マ</t>
    </rPh>
    <rPh sb="63" eb="65">
      <t>ジョウキョウ</t>
    </rPh>
    <rPh sb="66" eb="67">
      <t>キビ</t>
    </rPh>
    <rPh sb="70" eb="71">
      <t>マ</t>
    </rPh>
    <rPh sb="75" eb="77">
      <t>ヨソク</t>
    </rPh>
    <rPh sb="140" eb="142">
      <t>コウキョウ</t>
    </rPh>
    <rPh sb="142" eb="145">
      <t>ゲスイドウ</t>
    </rPh>
    <rPh sb="146" eb="148">
      <t>セツゾク</t>
    </rPh>
    <rPh sb="152" eb="154">
      <t>シセツ</t>
    </rPh>
    <rPh sb="162" eb="164">
      <t>ショリ</t>
    </rPh>
    <rPh sb="164" eb="166">
      <t>シセツ</t>
    </rPh>
    <rPh sb="166" eb="170">
      <t>イジカンリ</t>
    </rPh>
    <rPh sb="170" eb="173">
      <t>テキセイカ</t>
    </rPh>
    <rPh sb="173" eb="175">
      <t>ケイカク</t>
    </rPh>
    <rPh sb="178" eb="181">
      <t>ケイカクテキ</t>
    </rPh>
    <rPh sb="183" eb="186">
      <t>コウカテキ</t>
    </rPh>
    <rPh sb="187" eb="189">
      <t>カイチク</t>
    </rPh>
    <rPh sb="190" eb="192">
      <t>コウシン</t>
    </rPh>
    <rPh sb="193" eb="1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</si>
</sst>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1-43CB-AC43-C56C69F343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A91-43CB-AC43-C56C69F343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62.06</c:v>
                </c:pt>
                <c:pt idx="1">
                  <c:v>57.39</c:v>
                </c:pt>
                <c:pt idx="2">
                  <c:v>53.17</c:v>
                </c:pt>
                <c:pt idx="3">
                  <c:v>51.96</c:v>
                </c:pt>
                <c:pt idx="4">
                  <c:v>51.96</c:v>
                </c:pt>
              </c:numCache>
            </c:numRef>
          </c:val>
          <c:extLst>
            <c:ext xmlns:c16="http://schemas.microsoft.com/office/drawing/2014/chart" uri="{C3380CC4-5D6E-409C-BE32-E72D297353CC}">
              <c16:uniqueId val="{00000000-4945-4150-B0CB-353F3843B0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4945-4150-B0CB-353F3843B0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96.37</c:v>
                </c:pt>
                <c:pt idx="1">
                  <c:v>96.43</c:v>
                </c:pt>
                <c:pt idx="2">
                  <c:v>96.64</c:v>
                </c:pt>
                <c:pt idx="3">
                  <c:v>96.62</c:v>
                </c:pt>
                <c:pt idx="4">
                  <c:v>96.83</c:v>
                </c:pt>
              </c:numCache>
            </c:numRef>
          </c:val>
          <c:extLst>
            <c:ext xmlns:c16="http://schemas.microsoft.com/office/drawing/2014/chart" uri="{C3380CC4-5D6E-409C-BE32-E72D297353CC}">
              <c16:uniqueId val="{00000000-2FE8-4701-887B-F2F6D93B27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FE8-4701-887B-F2F6D93B27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102.83</c:v>
                </c:pt>
                <c:pt idx="1">
                  <c:v>100.98</c:v>
                </c:pt>
                <c:pt idx="2">
                  <c:v>101.31</c:v>
                </c:pt>
                <c:pt idx="3">
                  <c:v>100.88</c:v>
                </c:pt>
                <c:pt idx="4">
                  <c:v>100.73</c:v>
                </c:pt>
              </c:numCache>
            </c:numRef>
          </c:val>
          <c:extLst>
            <c:ext xmlns:c16="http://schemas.microsoft.com/office/drawing/2014/chart" uri="{C3380CC4-5D6E-409C-BE32-E72D297353CC}">
              <c16:uniqueId val="{00000000-B145-46D2-BDE5-1A316AB2EE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145-46D2-BDE5-1A316AB2EE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58.69</c:v>
                </c:pt>
                <c:pt idx="1">
                  <c:v>60.06</c:v>
                </c:pt>
                <c:pt idx="2">
                  <c:v>61.45</c:v>
                </c:pt>
                <c:pt idx="3">
                  <c:v>62.81</c:v>
                </c:pt>
                <c:pt idx="4">
                  <c:v>64.14</c:v>
                </c:pt>
              </c:numCache>
            </c:numRef>
          </c:val>
          <c:extLst>
            <c:ext xmlns:c16="http://schemas.microsoft.com/office/drawing/2014/chart" uri="{C3380CC4-5D6E-409C-BE32-E72D297353CC}">
              <c16:uniqueId val="{00000000-EE0A-4ECA-BD84-1627F391FC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E0A-4ECA-BD84-1627F391FC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AA-45C3-B7AE-693ECF0D7A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2AA-45C3-B7AE-693ECF0D7A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E7-46FF-B935-65DE56B20D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7E7-46FF-B935-65DE56B20D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15.4</c:v>
                </c:pt>
                <c:pt idx="1">
                  <c:v>13.35</c:v>
                </c:pt>
                <c:pt idx="2">
                  <c:v>13.09</c:v>
                </c:pt>
                <c:pt idx="3">
                  <c:v>20.07</c:v>
                </c:pt>
                <c:pt idx="4">
                  <c:v>34.03</c:v>
                </c:pt>
              </c:numCache>
            </c:numRef>
          </c:val>
          <c:extLst>
            <c:ext xmlns:c16="http://schemas.microsoft.com/office/drawing/2014/chart" uri="{C3380CC4-5D6E-409C-BE32-E72D297353CC}">
              <c16:uniqueId val="{00000000-E4DE-4A7E-8448-845EF2E388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E4DE-4A7E-8448-845EF2E388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107.75</c:v>
                </c:pt>
                <c:pt idx="1">
                  <c:v>86.58</c:v>
                </c:pt>
                <c:pt idx="2">
                  <c:v>68.11</c:v>
                </c:pt>
                <c:pt idx="3">
                  <c:v>58.33</c:v>
                </c:pt>
                <c:pt idx="4">
                  <c:v>46.9</c:v>
                </c:pt>
              </c:numCache>
            </c:numRef>
          </c:val>
          <c:extLst>
            <c:ext xmlns:c16="http://schemas.microsoft.com/office/drawing/2014/chart" uri="{C3380CC4-5D6E-409C-BE32-E72D297353CC}">
              <c16:uniqueId val="{00000000-A437-42BE-90BF-49F3CBDF5D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437-42BE-90BF-49F3CBDF5D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47.3</c:v>
                </c:pt>
                <c:pt idx="1">
                  <c:v>42.18</c:v>
                </c:pt>
                <c:pt idx="2">
                  <c:v>50.69</c:v>
                </c:pt>
                <c:pt idx="3">
                  <c:v>43.69</c:v>
                </c:pt>
                <c:pt idx="4">
                  <c:v>36.56</c:v>
                </c:pt>
              </c:numCache>
            </c:numRef>
          </c:val>
          <c:extLst>
            <c:ext xmlns:c16="http://schemas.microsoft.com/office/drawing/2014/chart" uri="{C3380CC4-5D6E-409C-BE32-E72D297353CC}">
              <c16:uniqueId val="{00000000-C7FD-4EFB-A519-7ECC6FFFA4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7FD-4EFB-A519-7ECC6FFFA4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337.04</c:v>
                </c:pt>
                <c:pt idx="1">
                  <c:v>403.1</c:v>
                </c:pt>
                <c:pt idx="2">
                  <c:v>340.58</c:v>
                </c:pt>
                <c:pt idx="3">
                  <c:v>397.14</c:v>
                </c:pt>
                <c:pt idx="4">
                  <c:v>477.31</c:v>
                </c:pt>
              </c:numCache>
            </c:numRef>
          </c:val>
          <c:extLst>
            <c:ext xmlns:c16="http://schemas.microsoft.com/office/drawing/2014/chart" uri="{C3380CC4-5D6E-409C-BE32-E72D297353CC}">
              <c16:uniqueId val="{00000000-9B84-429C-9062-0E839DEBFA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B84-429C-9062-0E839DEBFA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高島市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45190</v>
      </c>
      <c r="AM8" s="44"/>
      <c r="AN8" s="44"/>
      <c r="AO8" s="44"/>
      <c r="AP8" s="44"/>
      <c r="AQ8" s="44"/>
      <c r="AR8" s="44"/>
      <c r="AS8" s="44"/>
      <c r="AT8" s="45">
        <f>データ!T6</f>
        <v>693.05</v>
      </c>
      <c r="AU8" s="45"/>
      <c r="AV8" s="45"/>
      <c r="AW8" s="45"/>
      <c r="AX8" s="45"/>
      <c r="AY8" s="45"/>
      <c r="AZ8" s="45"/>
      <c r="BA8" s="45"/>
      <c r="BB8" s="45">
        <f>データ!U6</f>
        <v>65.2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92.12</v>
      </c>
      <c r="J10" s="45"/>
      <c r="K10" s="45"/>
      <c r="L10" s="45"/>
      <c r="M10" s="45"/>
      <c r="N10" s="45"/>
      <c r="O10" s="45"/>
      <c r="P10" s="45">
        <f>データ!P6</f>
        <v>6.67</v>
      </c>
      <c r="Q10" s="45"/>
      <c r="R10" s="45"/>
      <c r="S10" s="45"/>
      <c r="T10" s="45"/>
      <c r="U10" s="45"/>
      <c r="V10" s="45"/>
      <c r="W10" s="45">
        <f>データ!Q6</f>
        <v>85.11</v>
      </c>
      <c r="X10" s="45"/>
      <c r="Y10" s="45"/>
      <c r="Z10" s="45"/>
      <c r="AA10" s="45"/>
      <c r="AB10" s="45"/>
      <c r="AC10" s="45"/>
      <c r="AD10" s="44">
        <f>データ!R6</f>
        <v>3300</v>
      </c>
      <c r="AE10" s="44"/>
      <c r="AF10" s="44"/>
      <c r="AG10" s="44"/>
      <c r="AH10" s="44"/>
      <c r="AI10" s="44"/>
      <c r="AJ10" s="44"/>
      <c r="AK10" s="2"/>
      <c r="AL10" s="44">
        <f>データ!V6</f>
        <v>2994</v>
      </c>
      <c r="AM10" s="44"/>
      <c r="AN10" s="44"/>
      <c r="AO10" s="44"/>
      <c r="AP10" s="44"/>
      <c r="AQ10" s="44"/>
      <c r="AR10" s="44"/>
      <c r="AS10" s="44"/>
      <c r="AT10" s="45">
        <f>データ!W6</f>
        <v>5.0199999999999996</v>
      </c>
      <c r="AU10" s="45"/>
      <c r="AV10" s="45"/>
      <c r="AW10" s="45"/>
      <c r="AX10" s="45"/>
      <c r="AY10" s="45"/>
      <c r="AZ10" s="45"/>
      <c r="BA10" s="45"/>
      <c r="BB10" s="45">
        <f>データ!X6</f>
        <v>596.41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e0KGlGwHgtyfWouJC/sCqjKX/5ZgS0BM6Lwwux1Op2gDZ760K7CijfnxW2fQDfZs5ecuSxdc7prfXMoZEC2lQ==" saltValue="GguzAAfBwaEXnVWZ5q1s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252123</v>
      </c>
      <c r="D6" s="19">
        <f t="shared" si="3"/>
        <v>46</v>
      </c>
      <c r="E6" s="19">
        <f t="shared" si="3"/>
        <v>17</v>
      </c>
      <c r="F6" s="19">
        <f t="shared" si="3"/>
        <v>5</v>
      </c>
      <c r="G6" s="19">
        <f t="shared" si="3"/>
        <v>0</v>
      </c>
      <c r="H6" s="19" t="str">
        <f t="shared" si="3"/>
        <v>滋賀県　高島市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92.12</v>
      </c>
      <c r="P6" s="20">
        <f t="shared" si="3"/>
        <v>6.67</v>
      </c>
      <c r="Q6" s="20">
        <f t="shared" si="3"/>
        <v>85.11</v>
      </c>
      <c r="R6" s="20">
        <f t="shared" si="3"/>
        <v>3300</v>
      </c>
      <c r="S6" s="20">
        <f t="shared" si="3"/>
        <v>45190</v>
      </c>
      <c r="T6" s="20">
        <f t="shared" si="3"/>
        <v>693.05</v>
      </c>
      <c r="U6" s="20">
        <f t="shared" si="3"/>
        <v>65.2</v>
      </c>
      <c r="V6" s="20">
        <f t="shared" si="3"/>
        <v>2994</v>
      </c>
      <c r="W6" s="20">
        <f t="shared" si="3"/>
        <v>5.0199999999999996</v>
      </c>
      <c r="X6" s="20">
        <f t="shared" si="3"/>
        <v>596.41</v>
      </c>
      <c r="Y6" s="21">
        <f>IF(Y7="",NA(),Y7)</f>
        <v>102.83</v>
      </c>
      <c r="Z6" s="21">
        <f t="shared" ref="Z6:AH6" si="4">IF(Z7="",NA(),Z7)</f>
        <v>100.98</v>
      </c>
      <c r="AA6" s="21">
        <f t="shared" si="4"/>
        <v>101.31</v>
      </c>
      <c r="AB6" s="21">
        <f t="shared" si="4"/>
        <v>100.88</v>
      </c>
      <c r="AC6" s="21">
        <f t="shared" si="4"/>
        <v>100.73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15.4</v>
      </c>
      <c r="AV6" s="21">
        <f t="shared" ref="AV6:BD6" si="6">IF(AV7="",NA(),AV7)</f>
        <v>13.35</v>
      </c>
      <c r="AW6" s="21">
        <f t="shared" si="6"/>
        <v>13.09</v>
      </c>
      <c r="AX6" s="21">
        <f t="shared" si="6"/>
        <v>20.07</v>
      </c>
      <c r="AY6" s="21">
        <f t="shared" si="6"/>
        <v>34.03</v>
      </c>
      <c r="AZ6" s="21">
        <f t="shared" si="6"/>
        <v>37.24</v>
      </c>
      <c r="BA6" s="21">
        <f t="shared" si="6"/>
        <v>33.58</v>
      </c>
      <c r="BB6" s="21">
        <f t="shared" si="6"/>
        <v>35.42</v>
      </c>
      <c r="BC6" s="21">
        <f t="shared" si="6"/>
        <v>39.82</v>
      </c>
      <c r="BD6" s="21">
        <f t="shared" si="6"/>
        <v>41.03</v>
      </c>
      <c r="BE6" s="20" t="str">
        <f>IF(BE7="","",IF(BE7="-","【-】","【"&amp;SUBSTITUTE(TEXT(BE7,"#,##0.00"),"-","△")&amp;"】"))</f>
        <v>【47.19】</v>
      </c>
      <c r="BF6" s="21">
        <f>IF(BF7="",NA(),BF7)</f>
        <v>107.75</v>
      </c>
      <c r="BG6" s="21">
        <f t="shared" ref="BG6:BO6" si="7">IF(BG7="",NA(),BG7)</f>
        <v>86.58</v>
      </c>
      <c r="BH6" s="21">
        <f t="shared" si="7"/>
        <v>68.11</v>
      </c>
      <c r="BI6" s="21">
        <f t="shared" si="7"/>
        <v>58.33</v>
      </c>
      <c r="BJ6" s="21">
        <f t="shared" si="7"/>
        <v>46.9</v>
      </c>
      <c r="BK6" s="21">
        <f t="shared" si="7"/>
        <v>783.8</v>
      </c>
      <c r="BL6" s="21">
        <f t="shared" si="7"/>
        <v>778.81</v>
      </c>
      <c r="BM6" s="21">
        <f t="shared" si="7"/>
        <v>718.49</v>
      </c>
      <c r="BN6" s="21">
        <f t="shared" si="7"/>
        <v>743.31</v>
      </c>
      <c r="BO6" s="21">
        <f t="shared" si="7"/>
        <v>796.8</v>
      </c>
      <c r="BP6" s="20" t="str">
        <f>IF(BP7="","",IF(BP7="-","【-】","【"&amp;SUBSTITUTE(TEXT(BP7,"#,##0.00"),"-","△")&amp;"】"))</f>
        <v>【798.10】</v>
      </c>
      <c r="BQ6" s="21">
        <f>IF(BQ7="",NA(),BQ7)</f>
        <v>47.3</v>
      </c>
      <c r="BR6" s="21">
        <f t="shared" ref="BR6:BZ6" si="8">IF(BR7="",NA(),BR7)</f>
        <v>42.18</v>
      </c>
      <c r="BS6" s="21">
        <f t="shared" si="8"/>
        <v>50.69</v>
      </c>
      <c r="BT6" s="21">
        <f t="shared" si="8"/>
        <v>43.69</v>
      </c>
      <c r="BU6" s="21">
        <f t="shared" si="8"/>
        <v>36.56</v>
      </c>
      <c r="BV6" s="21">
        <f t="shared" si="8"/>
        <v>68.11</v>
      </c>
      <c r="BW6" s="21">
        <f t="shared" si="8"/>
        <v>67.23</v>
      </c>
      <c r="BX6" s="21">
        <f t="shared" si="8"/>
        <v>61.82</v>
      </c>
      <c r="BY6" s="21">
        <f t="shared" si="8"/>
        <v>61.15</v>
      </c>
      <c r="BZ6" s="21">
        <f t="shared" si="8"/>
        <v>58.41</v>
      </c>
      <c r="CA6" s="20" t="str">
        <f>IF(CA7="","",IF(CA7="-","【-】","【"&amp;SUBSTITUTE(TEXT(CA7,"#,##0.00"),"-","△")&amp;"】"))</f>
        <v>【54.51】</v>
      </c>
      <c r="CB6" s="21">
        <f>IF(CB7="",NA(),CB7)</f>
        <v>337.04</v>
      </c>
      <c r="CC6" s="21">
        <f t="shared" ref="CC6:CK6" si="9">IF(CC7="",NA(),CC7)</f>
        <v>403.1</v>
      </c>
      <c r="CD6" s="21">
        <f t="shared" si="9"/>
        <v>340.58</v>
      </c>
      <c r="CE6" s="21">
        <f t="shared" si="9"/>
        <v>397.14</v>
      </c>
      <c r="CF6" s="21">
        <f t="shared" si="9"/>
        <v>477.31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62.06</v>
      </c>
      <c r="CN6" s="21">
        <f t="shared" ref="CN6:CV6" si="10">IF(CN7="",NA(),CN7)</f>
        <v>57.39</v>
      </c>
      <c r="CO6" s="21">
        <f t="shared" si="10"/>
        <v>53.17</v>
      </c>
      <c r="CP6" s="21">
        <f t="shared" si="10"/>
        <v>51.96</v>
      </c>
      <c r="CQ6" s="21">
        <f t="shared" si="10"/>
        <v>51.96</v>
      </c>
      <c r="CR6" s="21">
        <f t="shared" si="10"/>
        <v>55.26</v>
      </c>
      <c r="CS6" s="21">
        <f t="shared" si="10"/>
        <v>54.54</v>
      </c>
      <c r="CT6" s="21">
        <f t="shared" si="10"/>
        <v>52.9</v>
      </c>
      <c r="CU6" s="21">
        <f t="shared" si="10"/>
        <v>52.63</v>
      </c>
      <c r="CV6" s="21">
        <f t="shared" si="10"/>
        <v>52.34</v>
      </c>
      <c r="CW6" s="20" t="str">
        <f>IF(CW7="","",IF(CW7="-","【-】","【"&amp;SUBSTITUTE(TEXT(CW7,"#,##0.00"),"-","△")&amp;"】"))</f>
        <v>【49.92】</v>
      </c>
      <c r="CX6" s="21">
        <f>IF(CX7="",NA(),CX7)</f>
        <v>96.37</v>
      </c>
      <c r="CY6" s="21">
        <f t="shared" ref="CY6:DG6" si="11">IF(CY7="",NA(),CY7)</f>
        <v>96.43</v>
      </c>
      <c r="CZ6" s="21">
        <f t="shared" si="11"/>
        <v>96.64</v>
      </c>
      <c r="DA6" s="21">
        <f t="shared" si="11"/>
        <v>96.62</v>
      </c>
      <c r="DB6" s="21">
        <f t="shared" si="11"/>
        <v>96.83</v>
      </c>
      <c r="DC6" s="21">
        <f t="shared" si="11"/>
        <v>90.52</v>
      </c>
      <c r="DD6" s="21">
        <f t="shared" si="11"/>
        <v>90.3</v>
      </c>
      <c r="DE6" s="21">
        <f t="shared" si="11"/>
        <v>90.3</v>
      </c>
      <c r="DF6" s="21">
        <f t="shared" si="11"/>
        <v>90.32</v>
      </c>
      <c r="DG6" s="21">
        <f t="shared" si="11"/>
        <v>90.05</v>
      </c>
      <c r="DH6" s="20" t="str">
        <f>IF(DH7="","",IF(DH7="-","【-】","【"&amp;SUBSTITUTE(TEXT(DH7,"#,##0.00"),"-","△")&amp;"】"))</f>
        <v>【87.80】</v>
      </c>
      <c r="DI6" s="21">
        <f>IF(DI7="",NA(),DI7)</f>
        <v>58.69</v>
      </c>
      <c r="DJ6" s="21">
        <f t="shared" ref="DJ6:DR6" si="12">IF(DJ7="",NA(),DJ7)</f>
        <v>60.06</v>
      </c>
      <c r="DK6" s="21">
        <f t="shared" si="12"/>
        <v>61.45</v>
      </c>
      <c r="DL6" s="21">
        <f t="shared" si="12"/>
        <v>62.81</v>
      </c>
      <c r="DM6" s="21">
        <f t="shared" si="12"/>
        <v>64.14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252123</v>
      </c>
      <c r="D7" s="23">
        <v>46</v>
      </c>
      <c r="E7" s="23">
        <v>17</v>
      </c>
      <c r="F7" s="23">
        <v>5</v>
      </c>
      <c r="G7" s="23">
        <v>0</v>
      </c>
      <c r="H7" s="23" t="s">
        <v>96</v>
      </c>
      <c r="I7" s="23" t="s">
        <v>97</v>
      </c>
      <c r="J7" s="23" t="s">
        <v>98</v>
      </c>
      <c r="K7" s="23" t="s">
        <v>99</v>
      </c>
      <c r="L7" s="23" t="s">
        <v>100</v>
      </c>
      <c r="M7" s="23" t="s">
        <v>101</v>
      </c>
      <c r="N7" s="24" t="s">
        <v>102</v>
      </c>
      <c r="O7" s="24">
        <v>92.12</v>
      </c>
      <c r="P7" s="24">
        <v>6.67</v>
      </c>
      <c r="Q7" s="24">
        <v>85.11</v>
      </c>
      <c r="R7" s="24">
        <v>3300</v>
      </c>
      <c r="S7" s="24">
        <v>45190</v>
      </c>
      <c r="T7" s="24">
        <v>693.05</v>
      </c>
      <c r="U7" s="24">
        <v>65.2</v>
      </c>
      <c r="V7" s="24">
        <v>2994</v>
      </c>
      <c r="W7" s="24">
        <v>5.0199999999999996</v>
      </c>
      <c r="X7" s="24">
        <v>596.41</v>
      </c>
      <c r="Y7" s="24">
        <v>102.83</v>
      </c>
      <c r="Z7" s="24">
        <v>100.98</v>
      </c>
      <c r="AA7" s="24">
        <v>101.31</v>
      </c>
      <c r="AB7" s="24">
        <v>100.88</v>
      </c>
      <c r="AC7" s="24">
        <v>100.73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15.4</v>
      </c>
      <c r="AV7" s="24">
        <v>13.35</v>
      </c>
      <c r="AW7" s="24">
        <v>13.09</v>
      </c>
      <c r="AX7" s="24">
        <v>20.07</v>
      </c>
      <c r="AY7" s="24">
        <v>34.03</v>
      </c>
      <c r="AZ7" s="24">
        <v>37.24</v>
      </c>
      <c r="BA7" s="24">
        <v>33.58</v>
      </c>
      <c r="BB7" s="24">
        <v>35.42</v>
      </c>
      <c r="BC7" s="24">
        <v>39.82</v>
      </c>
      <c r="BD7" s="24">
        <v>41.03</v>
      </c>
      <c r="BE7" s="24">
        <v>47.19</v>
      </c>
      <c r="BF7" s="24">
        <v>107.75</v>
      </c>
      <c r="BG7" s="24">
        <v>86.58</v>
      </c>
      <c r="BH7" s="24">
        <v>68.11</v>
      </c>
      <c r="BI7" s="24">
        <v>58.33</v>
      </c>
      <c r="BJ7" s="24">
        <v>46.9</v>
      </c>
      <c r="BK7" s="24">
        <v>783.8</v>
      </c>
      <c r="BL7" s="24">
        <v>778.81</v>
      </c>
      <c r="BM7" s="24">
        <v>718.49</v>
      </c>
      <c r="BN7" s="24">
        <v>743.31</v>
      </c>
      <c r="BO7" s="24">
        <v>796.8</v>
      </c>
      <c r="BP7" s="24">
        <v>798.1</v>
      </c>
      <c r="BQ7" s="24">
        <v>47.3</v>
      </c>
      <c r="BR7" s="24">
        <v>42.18</v>
      </c>
      <c r="BS7" s="24">
        <v>50.69</v>
      </c>
      <c r="BT7" s="24">
        <v>43.69</v>
      </c>
      <c r="BU7" s="24">
        <v>36.56</v>
      </c>
      <c r="BV7" s="24">
        <v>68.11</v>
      </c>
      <c r="BW7" s="24">
        <v>67.23</v>
      </c>
      <c r="BX7" s="24">
        <v>61.82</v>
      </c>
      <c r="BY7" s="24">
        <v>61.15</v>
      </c>
      <c r="BZ7" s="24">
        <v>58.41</v>
      </c>
      <c r="CA7" s="24">
        <v>54.51</v>
      </c>
      <c r="CB7" s="24">
        <v>337.04</v>
      </c>
      <c r="CC7" s="24">
        <v>403.1</v>
      </c>
      <c r="CD7" s="24">
        <v>340.58</v>
      </c>
      <c r="CE7" s="24">
        <v>397.14</v>
      </c>
      <c r="CF7" s="24">
        <v>477.31</v>
      </c>
      <c r="CG7" s="24">
        <v>222.41</v>
      </c>
      <c r="CH7" s="24">
        <v>228.21</v>
      </c>
      <c r="CI7" s="24">
        <v>246.9</v>
      </c>
      <c r="CJ7" s="24">
        <v>250.43</v>
      </c>
      <c r="CK7" s="24">
        <v>267.33999999999997</v>
      </c>
      <c r="CL7" s="24">
        <v>286.33</v>
      </c>
      <c r="CM7" s="24">
        <v>62.06</v>
      </c>
      <c r="CN7" s="24">
        <v>57.39</v>
      </c>
      <c r="CO7" s="24">
        <v>53.17</v>
      </c>
      <c r="CP7" s="24">
        <v>51.96</v>
      </c>
      <c r="CQ7" s="24">
        <v>51.96</v>
      </c>
      <c r="CR7" s="24">
        <v>55.26</v>
      </c>
      <c r="CS7" s="24">
        <v>54.54</v>
      </c>
      <c r="CT7" s="24">
        <v>52.9</v>
      </c>
      <c r="CU7" s="24">
        <v>52.63</v>
      </c>
      <c r="CV7" s="24">
        <v>52.34</v>
      </c>
      <c r="CW7" s="24">
        <v>49.92</v>
      </c>
      <c r="CX7" s="24">
        <v>96.37</v>
      </c>
      <c r="CY7" s="24">
        <v>96.43</v>
      </c>
      <c r="CZ7" s="24">
        <v>96.64</v>
      </c>
      <c r="DA7" s="24">
        <v>96.62</v>
      </c>
      <c r="DB7" s="24">
        <v>96.83</v>
      </c>
      <c r="DC7" s="24">
        <v>90.52</v>
      </c>
      <c r="DD7" s="24">
        <v>90.3</v>
      </c>
      <c r="DE7" s="24">
        <v>90.3</v>
      </c>
      <c r="DF7" s="24">
        <v>90.32</v>
      </c>
      <c r="DG7" s="24">
        <v>90.05</v>
      </c>
      <c r="DH7" s="24">
        <v>87.8</v>
      </c>
      <c r="DI7" s="24">
        <v>58.69</v>
      </c>
      <c r="DJ7" s="24">
        <v>60.06</v>
      </c>
      <c r="DK7" s="24">
        <v>61.45</v>
      </c>
      <c r="DL7" s="24">
        <v>62.81</v>
      </c>
      <c r="DM7" s="24">
        <v>64.14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幸代</cp:lastModifiedBy>
  <cp:lastPrinted>2026-02-12T08:18:24Z</cp:lastPrinted>
  <dcterms:created xsi:type="dcterms:W3CDTF">2025-12-23T06:21:20Z</dcterms:created>
  <dcterms:modified xsi:type="dcterms:W3CDTF">2026-02-12T08:18:25Z</dcterms:modified>
  <cp:category/>
</cp:coreProperties>
</file>