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57.50.131\0905_suido\◆◆H26～ 上下水道課◆◆\▼各グループ共通\★各グループ共通（調査・報告）\●R7\20260210〆_公営企業に係る経営比較分析表（令和6年度決算）\252123_高島市\252123_高島市\"/>
    </mc:Choice>
  </mc:AlternateContent>
  <workbookProtection workbookAlgorithmName="SHA-512" workbookHashValue="JtNfguOaFTd7vxepnrmfkLx3rXWHOwRoR7Qn4TgXN5bsromslchjH+zrRNjsOmsysZHH9R1Iaj+EB6RSin5nMA==" workbookSaltValue="r18+oiUzD/BlX7TkEGMDYQ==" workbookSpinCount="100000" lockStructure="1"/>
  <bookViews>
    <workbookView xWindow="0" yWindow="0" windowWidth="20490" windowHeight="766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L85" i="4"/>
  <c r="K85" i="4"/>
  <c r="I85" i="4"/>
  <c r="H85" i="4"/>
  <c r="G85" i="4"/>
  <c r="E85" i="4"/>
  <c r="BB10" i="4"/>
  <c r="AT10" i="4"/>
  <c r="P10" i="4"/>
  <c r="AT8" i="4"/>
  <c r="W8" i="4"/>
  <c r="P8" i="4"/>
  <c r="B6" i="4"/>
</calcChain>
</file>

<file path=xl/sharedStrings.xml><?xml version="1.0" encoding="utf-8"?>
<sst xmlns="http://schemas.openxmlformats.org/spreadsheetml/2006/main" count="231" uniqueCount="116">
  <si>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</si>
  <si>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</si>
  <si>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</si>
  <si>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</si>
  <si>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</si>
  <si>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</si>
  <si>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</si>
  <si>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</si>
  <si>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</si>
  <si>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</si>
  <si>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</si>
  <si>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</si>
  <si>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</si>
  <si>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</si>
  <si>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</si>
  <si>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</si>
  <si>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</si>
  <si>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</si>
  <si>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</si>
  <si>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</si>
  <si>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</si>
  <si>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</si>
  <si>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</si>
  <si>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</si>
  <si>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</si>
  <si>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</si>
  <si>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</si>
  <si>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</si>
  <si>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</si>
  <si>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</si>
  <si>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</si>
  <si>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</si>
  <si>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</si>
  <si>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</si>
  <si>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</si>
  <si>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</si>
  <si>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</si>
  <si>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</si>
  <si>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</si>
  <si>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</si>
  <si>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</si>
  <si>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</si>
  <si>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</si>
  <si>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</si>
  <si>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</si>
  <si>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</si>
  <si>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</si>
  <si>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</si>
  <si>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</si>
  <si>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</si>
  <si>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</si>
  <si>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</si>
  <si>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</si>
  <si>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</si>
  <si>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</si>
  <si>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</si>
  <si>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</si>
  <si>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</si>
  <si>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</si>
  <si>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</si>
  <si>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</si>
  <si>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</si>
  <si>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</si>
  <si>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</si>
  <si>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</si>
  <si>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</si>
  <si>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</si>
  <si>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</si>
  <si>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</si>
  <si>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</si>
  <si>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</si>
  <si>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</si>
  <si>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</si>
  <si>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</si>
  <si>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</si>
  <si>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</si>
  <si>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</si>
  <si>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</si>
  <si>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</si>
  <si>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</si>
  <si>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</si>
  <si>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</si>
  <si>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</si>
  <si>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</si>
  <si>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</si>
  <si>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</si>
  <si>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</si>
  <si>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</si>
  <si>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</si>
  <si>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</si>
  <si>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</si>
  <si>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</si>
  <si>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</si>
  <si>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</si>
  <si>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</si>
  <si>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</si>
  <si>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滋賀県　高島市</t>
  </si>
  <si>
    <t>法適用</t>
  </si>
  <si>
    <t>下水道事業</t>
  </si>
  <si>
    <t>特定環境保全公共下水道</t>
  </si>
  <si>
    <t>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</si>
  <si>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</si>
  <si>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</si>
  <si>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</si>
  <si>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</si>
  <si>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</si>
  <si>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</si>
  <si>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</si>
  <si>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</si>
  <si>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</si>
  <si>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</si>
  <si>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</si>
  <si>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</si>
  <si>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は、類似団体を上回っており、年々上昇傾向にあるが、法定耐用年数を経過した管渠はないことから、②管渠老朽化率は０となっており、また、更新を実施していないため、③管渠改善率も０となっている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4" eb="16">
      <t>ルイジ</t>
    </rPh>
    <rPh sb="16" eb="18">
      <t>ダンタイ</t>
    </rPh>
    <rPh sb="19" eb="21">
      <t>ウワマワ</t>
    </rPh>
    <rPh sb="26" eb="28">
      <t>ネンネン</t>
    </rPh>
    <rPh sb="28" eb="30">
      <t>ジョウショウ</t>
    </rPh>
    <rPh sb="30" eb="32">
      <t>ケイコウ</t>
    </rPh>
    <rPh sb="37" eb="39">
      <t>ホウテイ</t>
    </rPh>
    <rPh sb="39" eb="41">
      <t>タイヨウ</t>
    </rPh>
    <rPh sb="41" eb="43">
      <t>ネンスウ</t>
    </rPh>
    <rPh sb="44" eb="46">
      <t>ケイカ</t>
    </rPh>
    <rPh sb="48" eb="50">
      <t>カンキョ</t>
    </rPh>
    <rPh sb="59" eb="61">
      <t>カンキョ</t>
    </rPh>
    <rPh sb="61" eb="64">
      <t>ロウキュウカ</t>
    </rPh>
    <rPh sb="64" eb="65">
      <t>リツ</t>
    </rPh>
    <rPh sb="77" eb="79">
      <t>コウシン</t>
    </rPh>
    <rPh sb="80" eb="82">
      <t>ジッシ</t>
    </rPh>
    <rPh sb="91" eb="93">
      <t>カンキョ</t>
    </rPh>
    <rPh sb="93" eb="95">
      <t>カイゼン</t>
    </rPh>
    <rPh sb="95" eb="96">
      <t>リツ</t>
    </rPh>
    <phoneticPr fontId="4"/>
  </si>
  <si>
    <t>①経常収支比率は、前年度をわずかに上回ったが、類似団体より低位で推移している。
③流動比率は、手持ち資金が少なく、類似団体と比較して低位で推移していることから、資金の造成を図る必要がある。
④企業債残高対事業規模比率は、類似団体より低位で推移しているが、処理場の機械装置が更新時期を迎えつつあり、今後は企業債残高が増える見込みである。
⑤経費回収率は、汚水処理費の減少により前年度を上回った。
⑥汚水処理原価は、汚水処理費の減少により前年度を下回った。
⑦施設利用率は、類似団体を上回っている。
⑧水洗化率は、農業集落排水からの接続により年々上昇しているが、継続した啓発により引き続き水洗化率の向上を目指す必要がある。</t>
    <rPh sb="0" eb="7">
      <t>１ケイジョウシュウシヒリツ</t>
    </rPh>
    <rPh sb="23" eb="25">
      <t>ルイジ</t>
    </rPh>
    <rPh sb="25" eb="27">
      <t>ダンタイ</t>
    </rPh>
    <rPh sb="29" eb="31">
      <t>テイイ</t>
    </rPh>
    <rPh sb="32" eb="34">
      <t>スイイ</t>
    </rPh>
    <rPh sb="41" eb="45">
      <t>リュウドウヒリツ</t>
    </rPh>
    <rPh sb="47" eb="49">
      <t>テモ</t>
    </rPh>
    <rPh sb="50" eb="52">
      <t>シキン</t>
    </rPh>
    <rPh sb="53" eb="54">
      <t>スク</t>
    </rPh>
    <rPh sb="66" eb="68">
      <t>テイイ</t>
    </rPh>
    <rPh sb="96" eb="102">
      <t>キギョウサイザンダカタイ</t>
    </rPh>
    <rPh sb="102" eb="104">
      <t>ジギョウ</t>
    </rPh>
    <rPh sb="104" eb="106">
      <t>キボ</t>
    </rPh>
    <rPh sb="106" eb="108">
      <t>ヒリツ</t>
    </rPh>
    <rPh sb="110" eb="112">
      <t>ルイジ</t>
    </rPh>
    <rPh sb="112" eb="114">
      <t>ダンタイ</t>
    </rPh>
    <rPh sb="116" eb="118">
      <t>テイイ</t>
    </rPh>
    <rPh sb="119" eb="121">
      <t>スイイ</t>
    </rPh>
    <rPh sb="127" eb="130">
      <t>ショリジョウ</t>
    </rPh>
    <rPh sb="131" eb="133">
      <t>キカイ</t>
    </rPh>
    <rPh sb="133" eb="135">
      <t>ソウチ</t>
    </rPh>
    <rPh sb="136" eb="138">
      <t>コウシン</t>
    </rPh>
    <rPh sb="138" eb="140">
      <t>ジキ</t>
    </rPh>
    <rPh sb="141" eb="142">
      <t>ムカ</t>
    </rPh>
    <rPh sb="148" eb="150">
      <t>コンゴ</t>
    </rPh>
    <rPh sb="151" eb="154">
      <t>キギョウサイ</t>
    </rPh>
    <rPh sb="154" eb="156">
      <t>ザンダカ</t>
    </rPh>
    <rPh sb="157" eb="158">
      <t>フ</t>
    </rPh>
    <rPh sb="160" eb="162">
      <t>ミコ</t>
    </rPh>
    <rPh sb="169" eb="171">
      <t>ケイヒ</t>
    </rPh>
    <rPh sb="171" eb="174">
      <t>カイシュウリツ</t>
    </rPh>
    <rPh sb="182" eb="184">
      <t>ゲンショウ</t>
    </rPh>
    <rPh sb="187" eb="190">
      <t>ゼンネンド</t>
    </rPh>
    <rPh sb="191" eb="192">
      <t>ウワ</t>
    </rPh>
    <rPh sb="198" eb="200">
      <t>オスイ</t>
    </rPh>
    <rPh sb="200" eb="202">
      <t>ショリ</t>
    </rPh>
    <rPh sb="202" eb="204">
      <t>ゲンカ</t>
    </rPh>
    <rPh sb="212" eb="214">
      <t>ゲンショウ</t>
    </rPh>
    <rPh sb="217" eb="220">
      <t>ゼンネンド</t>
    </rPh>
    <rPh sb="221" eb="222">
      <t>シタ</t>
    </rPh>
    <rPh sb="228" eb="230">
      <t>シセツ</t>
    </rPh>
    <rPh sb="230" eb="232">
      <t>リヨウ</t>
    </rPh>
    <rPh sb="232" eb="233">
      <t>リツ</t>
    </rPh>
    <rPh sb="235" eb="237">
      <t>ルイジ</t>
    </rPh>
    <rPh sb="237" eb="239">
      <t>ダンタイ</t>
    </rPh>
    <rPh sb="240" eb="242">
      <t>ウワマワ</t>
    </rPh>
    <rPh sb="249" eb="253">
      <t>スイセンカリツ</t>
    </rPh>
    <rPh sb="255" eb="257">
      <t>ノウギョウ</t>
    </rPh>
    <rPh sb="257" eb="259">
      <t>シュウラク</t>
    </rPh>
    <rPh sb="259" eb="261">
      <t>ハイスイ</t>
    </rPh>
    <rPh sb="264" eb="266">
      <t>セツゾク</t>
    </rPh>
    <rPh sb="269" eb="271">
      <t>ネンネン</t>
    </rPh>
    <rPh sb="271" eb="273">
      <t>ジョウショウ</t>
    </rPh>
    <rPh sb="279" eb="281">
      <t>ケイゾク</t>
    </rPh>
    <rPh sb="283" eb="285">
      <t>ケイハツ</t>
    </rPh>
    <rPh sb="288" eb="289">
      <t>ヒ</t>
    </rPh>
    <rPh sb="290" eb="291">
      <t>ツヅ</t>
    </rPh>
    <rPh sb="292" eb="295">
      <t>スイセンカ</t>
    </rPh>
    <rPh sb="295" eb="296">
      <t>リツ</t>
    </rPh>
    <rPh sb="297" eb="299">
      <t>コウジョウ</t>
    </rPh>
    <rPh sb="300" eb="302">
      <t>メザ</t>
    </rPh>
    <rPh sb="303" eb="305">
      <t>ヒツヨウ</t>
    </rPh>
    <phoneticPr fontId="4"/>
  </si>
  <si>
    <t>　下水道事業を取り巻く状況は、今後も厳しさを増すことが予測されます。このため、事業の効率化や経費の縮減に引き続き取り組み、また施設の老朽化については、ストックマネジメント計画に基づく計画的かつ効率的な改築・更新を行うことで、持続可能な事業経営に努めていく必要があります。</t>
    <rPh sb="1" eb="4">
      <t>ゲスイドウ</t>
    </rPh>
    <rPh sb="4" eb="6">
      <t>ジギョウ</t>
    </rPh>
    <rPh sb="7" eb="8">
      <t>ト</t>
    </rPh>
    <rPh sb="9" eb="10">
      <t>マ</t>
    </rPh>
    <rPh sb="11" eb="13">
      <t>ジョウキョウ</t>
    </rPh>
    <rPh sb="15" eb="17">
      <t>コンゴ</t>
    </rPh>
    <rPh sb="18" eb="19">
      <t>キビ</t>
    </rPh>
    <rPh sb="22" eb="23">
      <t>マ</t>
    </rPh>
    <rPh sb="27" eb="29">
      <t>ヨソク</t>
    </rPh>
    <rPh sb="39" eb="41">
      <t>ジギョウ</t>
    </rPh>
    <rPh sb="42" eb="45">
      <t>コウリツカ</t>
    </rPh>
    <rPh sb="46" eb="48">
      <t>ケイヒ</t>
    </rPh>
    <rPh sb="49" eb="51">
      <t>シュクゲン</t>
    </rPh>
    <rPh sb="52" eb="53">
      <t>ヒ</t>
    </rPh>
    <rPh sb="54" eb="55">
      <t>ツヅ</t>
    </rPh>
    <rPh sb="56" eb="57">
      <t>ト</t>
    </rPh>
    <rPh sb="58" eb="59">
      <t>ク</t>
    </rPh>
    <rPh sb="63" eb="65">
      <t>シセツ</t>
    </rPh>
    <rPh sb="66" eb="69">
      <t>ロウキュウカ</t>
    </rPh>
    <rPh sb="85" eb="87">
      <t>ケイカク</t>
    </rPh>
    <rPh sb="88" eb="89">
      <t>モト</t>
    </rPh>
    <rPh sb="91" eb="94">
      <t>ケイカクテキ</t>
    </rPh>
    <rPh sb="96" eb="99">
      <t>コウリツテキ</t>
    </rPh>
    <rPh sb="100" eb="102">
      <t>カイチク</t>
    </rPh>
    <rPh sb="103" eb="105">
      <t>コウシン</t>
    </rPh>
    <rPh sb="106" eb="107">
      <t>オコナ</t>
    </rPh>
    <rPh sb="112" eb="116">
      <t>ジゾクカノウ</t>
    </rPh>
    <rPh sb="117" eb="121">
      <t>ジギョウケイエイ</t>
    </rPh>
    <rPh sb="122" eb="123">
      <t>ツト</t>
    </rPh>
    <rPh sb="127" eb="129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</si>
</sst>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D9-49BE-B1E6-594A83CBD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0.39</c:v>
                </c:pt>
                <c:pt idx="1">
                  <c:v>0.1</c:v>
                </c:pt>
                <c:pt idx="2">
                  <c:v>0.08</c:v>
                </c:pt>
                <c:pt idx="3">
                  <c:v>0.06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9-49BE-B1E6-594A83CBD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67.78</c:v>
                </c:pt>
                <c:pt idx="1">
                  <c:v>64</c:v>
                </c:pt>
                <c:pt idx="2">
                  <c:v>63.33</c:v>
                </c:pt>
                <c:pt idx="3">
                  <c:v>61.56</c:v>
                </c:pt>
                <c:pt idx="4">
                  <c:v>60.44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6F-4D6A-8259-B18557901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42.4</c:v>
                </c:pt>
                <c:pt idx="1">
                  <c:v>42.28</c:v>
                </c:pt>
                <c:pt idx="2">
                  <c:v>41.06</c:v>
                </c:pt>
                <c:pt idx="3">
                  <c:v>42.09</c:v>
                </c:pt>
                <c:pt idx="4">
                  <c:v>42.15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F-4D6A-8259-B18557901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84</c:v>
                </c:pt>
                <c:pt idx="1">
                  <c:v>86.53</c:v>
                </c:pt>
                <c:pt idx="2">
                  <c:v>87.04</c:v>
                </c:pt>
                <c:pt idx="3">
                  <c:v>87.38</c:v>
                </c:pt>
                <c:pt idx="4">
                  <c:v>87.54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EB-43A0-84A0-61EA52AD4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84.19</c:v>
                </c:pt>
                <c:pt idx="1">
                  <c:v>84.34</c:v>
                </c:pt>
                <c:pt idx="2">
                  <c:v>84.34</c:v>
                </c:pt>
                <c:pt idx="3">
                  <c:v>84.73</c:v>
                </c:pt>
                <c:pt idx="4">
                  <c:v>84.21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B-43A0-84A0-61EA52AD4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100.06</c:v>
                </c:pt>
                <c:pt idx="1">
                  <c:v>100.11</c:v>
                </c:pt>
                <c:pt idx="2">
                  <c:v>100.07</c:v>
                </c:pt>
                <c:pt idx="3">
                  <c:v>100.06</c:v>
                </c:pt>
                <c:pt idx="4">
                  <c:v>100.14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60-4562-A805-5418B48BB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105.78</c:v>
                </c:pt>
                <c:pt idx="1">
                  <c:v>106.09</c:v>
                </c:pt>
                <c:pt idx="2">
                  <c:v>106.44</c:v>
                </c:pt>
                <c:pt idx="3">
                  <c:v>107.11</c:v>
                </c:pt>
                <c:pt idx="4">
                  <c:v>106.38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0-4562-A805-5418B48BB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38.299999999999997</c:v>
                </c:pt>
                <c:pt idx="1">
                  <c:v>40</c:v>
                </c:pt>
                <c:pt idx="2">
                  <c:v>41.69</c:v>
                </c:pt>
                <c:pt idx="3">
                  <c:v>43.33</c:v>
                </c:pt>
                <c:pt idx="4">
                  <c:v>44.78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E-4E91-B9FF-1C4AA35F9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21.36</c:v>
                </c:pt>
                <c:pt idx="1">
                  <c:v>22.79</c:v>
                </c:pt>
                <c:pt idx="2">
                  <c:v>24.8</c:v>
                </c:pt>
                <c:pt idx="3">
                  <c:v>26.77</c:v>
                </c:pt>
                <c:pt idx="4">
                  <c:v>27.46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E-4E91-B9FF-1C4AA35F9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06-4EC8-93E4-57F1E9F3A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0.02</c:v>
                </c:pt>
                <c:pt idx="3">
                  <c:v>7.0000000000000007E-2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6-4EC8-93E4-57F1E9F3A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4-49C1-AC0D-F8875D4EB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63.96</c:v>
                </c:pt>
                <c:pt idx="1">
                  <c:v>69.42</c:v>
                </c:pt>
                <c:pt idx="2">
                  <c:v>72.86</c:v>
                </c:pt>
                <c:pt idx="3">
                  <c:v>69.540000000000006</c:v>
                </c:pt>
                <c:pt idx="4">
                  <c:v>70.63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4-49C1-AC0D-F8875D4EB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31.32</c:v>
                </c:pt>
                <c:pt idx="1">
                  <c:v>36.51</c:v>
                </c:pt>
                <c:pt idx="2">
                  <c:v>33.92</c:v>
                </c:pt>
                <c:pt idx="3">
                  <c:v>36.47</c:v>
                </c:pt>
                <c:pt idx="4">
                  <c:v>29.55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2-4CF9-ADEA-5EE73E4FB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44.24</c:v>
                </c:pt>
                <c:pt idx="1">
                  <c:v>43.07</c:v>
                </c:pt>
                <c:pt idx="2">
                  <c:v>45.42</c:v>
                </c:pt>
                <c:pt idx="3">
                  <c:v>50.63</c:v>
                </c:pt>
                <c:pt idx="4">
                  <c:v>53.28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2-4CF9-ADEA-5EE73E4FB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66.55</c:v>
                </c:pt>
                <c:pt idx="1">
                  <c:v>67.59</c:v>
                </c:pt>
                <c:pt idx="2">
                  <c:v>63.61</c:v>
                </c:pt>
                <c:pt idx="3">
                  <c:v>57.64</c:v>
                </c:pt>
                <c:pt idx="4">
                  <c:v>53.54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8-4D34-9FF8-8213A6A67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1258.43</c:v>
                </c:pt>
                <c:pt idx="1">
                  <c:v>1163.75</c:v>
                </c:pt>
                <c:pt idx="2">
                  <c:v>1195.47</c:v>
                </c:pt>
                <c:pt idx="3">
                  <c:v>1168.69</c:v>
                </c:pt>
                <c:pt idx="4">
                  <c:v>1142.44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8-4D34-9FF8-8213A6A67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86.59</c:v>
                </c:pt>
                <c:pt idx="1">
                  <c:v>94.87</c:v>
                </c:pt>
                <c:pt idx="2">
                  <c:v>92.9</c:v>
                </c:pt>
                <c:pt idx="3">
                  <c:v>88.98</c:v>
                </c:pt>
                <c:pt idx="4">
                  <c:v>94.35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B-463B-A97F-36448B8C2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73.36</c:v>
                </c:pt>
                <c:pt idx="1">
                  <c:v>72.599999999999994</c:v>
                </c:pt>
                <c:pt idx="2">
                  <c:v>69.430000000000007</c:v>
                </c:pt>
                <c:pt idx="3">
                  <c:v>70.709999999999994</c:v>
                </c:pt>
                <c:pt idx="4">
                  <c:v>66.63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B-463B-A97F-36448B8C2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186.05</c:v>
                </c:pt>
                <c:pt idx="1">
                  <c:v>180.27</c:v>
                </c:pt>
                <c:pt idx="2">
                  <c:v>184.58</c:v>
                </c:pt>
                <c:pt idx="3">
                  <c:v>193.29</c:v>
                </c:pt>
                <c:pt idx="4">
                  <c:v>183.41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12-4250-B761-52FBF90AE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224.88</c:v>
                </c:pt>
                <c:pt idx="1">
                  <c:v>228.64</c:v>
                </c:pt>
                <c:pt idx="2">
                  <c:v>239.46</c:v>
                </c:pt>
                <c:pt idx="3">
                  <c:v>233.15</c:v>
                </c:pt>
                <c:pt idx="4">
                  <c:v>252.17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2-4250-B761-52FBF90AE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【1,099.15】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G59" zoomScaleNormal="10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7" t="str">
        <f>データ!H6</f>
        <v>滋賀県　高島市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15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特定環境保全公共下水道</v>
      </c>
      <c r="Q8" s="64"/>
      <c r="R8" s="64"/>
      <c r="S8" s="64"/>
      <c r="T8" s="64"/>
      <c r="U8" s="64"/>
      <c r="V8" s="64"/>
      <c r="W8" s="64" t="str">
        <f>データ!L6</f>
        <v>D2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4">
        <f>データ!S6</f>
        <v>45190</v>
      </c>
      <c r="AM8" s="44"/>
      <c r="AN8" s="44"/>
      <c r="AO8" s="44"/>
      <c r="AP8" s="44"/>
      <c r="AQ8" s="44"/>
      <c r="AR8" s="44"/>
      <c r="AS8" s="44"/>
      <c r="AT8" s="45">
        <f>データ!T6</f>
        <v>693.05</v>
      </c>
      <c r="AU8" s="45"/>
      <c r="AV8" s="45"/>
      <c r="AW8" s="45"/>
      <c r="AX8" s="45"/>
      <c r="AY8" s="45"/>
      <c r="AZ8" s="45"/>
      <c r="BA8" s="45"/>
      <c r="BB8" s="45">
        <f>データ!U6</f>
        <v>65.2</v>
      </c>
      <c r="BC8" s="45"/>
      <c r="BD8" s="45"/>
      <c r="BE8" s="45"/>
      <c r="BF8" s="45"/>
      <c r="BG8" s="45"/>
      <c r="BH8" s="45"/>
      <c r="BI8" s="45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15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62.69</v>
      </c>
      <c r="J10" s="45"/>
      <c r="K10" s="45"/>
      <c r="L10" s="45"/>
      <c r="M10" s="45"/>
      <c r="N10" s="45"/>
      <c r="O10" s="45"/>
      <c r="P10" s="45">
        <f>データ!P6</f>
        <v>40.31</v>
      </c>
      <c r="Q10" s="45"/>
      <c r="R10" s="45"/>
      <c r="S10" s="45"/>
      <c r="T10" s="45"/>
      <c r="U10" s="45"/>
      <c r="V10" s="45"/>
      <c r="W10" s="45">
        <f>データ!Q6</f>
        <v>86</v>
      </c>
      <c r="X10" s="45"/>
      <c r="Y10" s="45"/>
      <c r="Z10" s="45"/>
      <c r="AA10" s="45"/>
      <c r="AB10" s="45"/>
      <c r="AC10" s="45"/>
      <c r="AD10" s="44">
        <f>データ!R6</f>
        <v>3300</v>
      </c>
      <c r="AE10" s="44"/>
      <c r="AF10" s="44"/>
      <c r="AG10" s="44"/>
      <c r="AH10" s="44"/>
      <c r="AI10" s="44"/>
      <c r="AJ10" s="44"/>
      <c r="AK10" s="2"/>
      <c r="AL10" s="44">
        <f>データ!V6</f>
        <v>18094</v>
      </c>
      <c r="AM10" s="44"/>
      <c r="AN10" s="44"/>
      <c r="AO10" s="44"/>
      <c r="AP10" s="44"/>
      <c r="AQ10" s="44"/>
      <c r="AR10" s="44"/>
      <c r="AS10" s="44"/>
      <c r="AT10" s="45">
        <f>データ!W6</f>
        <v>12</v>
      </c>
      <c r="AU10" s="45"/>
      <c r="AV10" s="45"/>
      <c r="AW10" s="45"/>
      <c r="AX10" s="45"/>
      <c r="AY10" s="45"/>
      <c r="AZ10" s="45"/>
      <c r="BA10" s="45"/>
      <c r="BB10" s="45">
        <f>データ!X6</f>
        <v>1507.83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114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115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【105.07】</v>
      </c>
      <c r="F85" s="12" t="str">
        <f>データ!AT6</f>
        <v>【63.54】</v>
      </c>
      <c r="G85" s="12" t="str">
        <f>データ!BE6</f>
        <v>【50.90】</v>
      </c>
      <c r="H85" s="12" t="str">
        <f>データ!BP6</f>
        <v>【1,099.15】</v>
      </c>
      <c r="I85" s="12" t="str">
        <f>データ!CA6</f>
        <v>【72.92】</v>
      </c>
      <c r="J85" s="12" t="str">
        <f>データ!CL6</f>
        <v>【225.78】</v>
      </c>
      <c r="K85" s="12" t="str">
        <f>データ!CW6</f>
        <v>【43.17】</v>
      </c>
      <c r="L85" s="12" t="str">
        <f>データ!DH6</f>
        <v>【86.31】</v>
      </c>
      <c r="M85" s="12" t="str">
        <f>データ!DS6</f>
        <v>【30.82】</v>
      </c>
      <c r="N85" s="12" t="str">
        <f>データ!ED6</f>
        <v>【0.06】</v>
      </c>
      <c r="O85" s="12" t="str">
        <f>データ!EO6</f>
        <v>【0.15】</v>
      </c>
    </row>
  </sheetData>
  <sheetProtection algorithmName="SHA-512" hashValue="fYb8HAKHGzILQdE7kwyXgxyfa4Try1m/69TBev0bR6Dv2GbAugxMuzNcQLziULC9gliFzMZ4cVWNr1CmXNnXCg==" saltValue="B0H+7Xq81VzU5UUB4rc6G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252123</v>
      </c>
      <c r="D6" s="19">
        <f t="shared" si="3"/>
        <v>46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滋賀県　高島市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D2</v>
      </c>
      <c r="M6" s="19" t="str">
        <f t="shared" si="3"/>
        <v>非設置</v>
      </c>
      <c r="N6" s="20" t="str">
        <f t="shared" si="3"/>
        <v>-</v>
      </c>
      <c r="O6" s="20">
        <f t="shared" si="3"/>
        <v>62.69</v>
      </c>
      <c r="P6" s="20">
        <f t="shared" si="3"/>
        <v>40.31</v>
      </c>
      <c r="Q6" s="20">
        <f t="shared" si="3"/>
        <v>86</v>
      </c>
      <c r="R6" s="20">
        <f t="shared" si="3"/>
        <v>3300</v>
      </c>
      <c r="S6" s="20">
        <f t="shared" si="3"/>
        <v>45190</v>
      </c>
      <c r="T6" s="20">
        <f t="shared" si="3"/>
        <v>693.05</v>
      </c>
      <c r="U6" s="20">
        <f t="shared" si="3"/>
        <v>65.2</v>
      </c>
      <c r="V6" s="20">
        <f t="shared" si="3"/>
        <v>18094</v>
      </c>
      <c r="W6" s="20">
        <f t="shared" si="3"/>
        <v>12</v>
      </c>
      <c r="X6" s="20">
        <f t="shared" si="3"/>
        <v>1507.83</v>
      </c>
      <c r="Y6" s="21">
        <f>IF(Y7="",NA(),Y7)</f>
        <v>100.06</v>
      </c>
      <c r="Z6" s="21">
        <f t="shared" ref="Z6:AH6" si="4">IF(Z7="",NA(),Z7)</f>
        <v>100.11</v>
      </c>
      <c r="AA6" s="21">
        <f t="shared" si="4"/>
        <v>100.07</v>
      </c>
      <c r="AB6" s="21">
        <f t="shared" si="4"/>
        <v>100.06</v>
      </c>
      <c r="AC6" s="21">
        <f t="shared" si="4"/>
        <v>100.14</v>
      </c>
      <c r="AD6" s="21">
        <f t="shared" si="4"/>
        <v>105.78</v>
      </c>
      <c r="AE6" s="21">
        <f t="shared" si="4"/>
        <v>106.09</v>
      </c>
      <c r="AF6" s="21">
        <f t="shared" si="4"/>
        <v>106.44</v>
      </c>
      <c r="AG6" s="21">
        <f t="shared" si="4"/>
        <v>107.11</v>
      </c>
      <c r="AH6" s="21">
        <f t="shared" si="4"/>
        <v>106.38</v>
      </c>
      <c r="AI6" s="20" t="str">
        <f>IF(AI7="","",IF(AI7="-","【-】","【"&amp;SUBSTITUTE(TEXT(AI7,"#,##0.00"),"-","△")&amp;"】"))</f>
        <v>【105.07】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63.96</v>
      </c>
      <c r="AP6" s="21">
        <f t="shared" si="5"/>
        <v>69.42</v>
      </c>
      <c r="AQ6" s="21">
        <f t="shared" si="5"/>
        <v>72.86</v>
      </c>
      <c r="AR6" s="21">
        <f t="shared" si="5"/>
        <v>69.540000000000006</v>
      </c>
      <c r="AS6" s="21">
        <f t="shared" si="5"/>
        <v>70.63</v>
      </c>
      <c r="AT6" s="20" t="str">
        <f>IF(AT7="","",IF(AT7="-","【-】","【"&amp;SUBSTITUTE(TEXT(AT7,"#,##0.00"),"-","△")&amp;"】"))</f>
        <v>【63.54】</v>
      </c>
      <c r="AU6" s="21">
        <f>IF(AU7="",NA(),AU7)</f>
        <v>31.32</v>
      </c>
      <c r="AV6" s="21">
        <f t="shared" ref="AV6:BD6" si="6">IF(AV7="",NA(),AV7)</f>
        <v>36.51</v>
      </c>
      <c r="AW6" s="21">
        <f t="shared" si="6"/>
        <v>33.92</v>
      </c>
      <c r="AX6" s="21">
        <f t="shared" si="6"/>
        <v>36.47</v>
      </c>
      <c r="AY6" s="21">
        <f t="shared" si="6"/>
        <v>29.55</v>
      </c>
      <c r="AZ6" s="21">
        <f t="shared" si="6"/>
        <v>44.24</v>
      </c>
      <c r="BA6" s="21">
        <f t="shared" si="6"/>
        <v>43.07</v>
      </c>
      <c r="BB6" s="21">
        <f t="shared" si="6"/>
        <v>45.42</v>
      </c>
      <c r="BC6" s="21">
        <f t="shared" si="6"/>
        <v>50.63</v>
      </c>
      <c r="BD6" s="21">
        <f t="shared" si="6"/>
        <v>53.28</v>
      </c>
      <c r="BE6" s="20" t="str">
        <f>IF(BE7="","",IF(BE7="-","【-】","【"&amp;SUBSTITUTE(TEXT(BE7,"#,##0.00"),"-","△")&amp;"】"))</f>
        <v>【50.90】</v>
      </c>
      <c r="BF6" s="21">
        <f>IF(BF7="",NA(),BF7)</f>
        <v>66.55</v>
      </c>
      <c r="BG6" s="21">
        <f t="shared" ref="BG6:BO6" si="7">IF(BG7="",NA(),BG7)</f>
        <v>67.59</v>
      </c>
      <c r="BH6" s="21">
        <f t="shared" si="7"/>
        <v>63.61</v>
      </c>
      <c r="BI6" s="21">
        <f t="shared" si="7"/>
        <v>57.64</v>
      </c>
      <c r="BJ6" s="21">
        <f t="shared" si="7"/>
        <v>53.54</v>
      </c>
      <c r="BK6" s="21">
        <f t="shared" si="7"/>
        <v>1258.43</v>
      </c>
      <c r="BL6" s="21">
        <f t="shared" si="7"/>
        <v>1163.75</v>
      </c>
      <c r="BM6" s="21">
        <f t="shared" si="7"/>
        <v>1195.47</v>
      </c>
      <c r="BN6" s="21">
        <f t="shared" si="7"/>
        <v>1168.69</v>
      </c>
      <c r="BO6" s="21">
        <f t="shared" si="7"/>
        <v>1142.44</v>
      </c>
      <c r="BP6" s="20" t="str">
        <f>IF(BP7="","",IF(BP7="-","【-】","【"&amp;SUBSTITUTE(TEXT(BP7,"#,##0.00"),"-","△")&amp;"】"))</f>
        <v>【1,099.15】</v>
      </c>
      <c r="BQ6" s="21">
        <f>IF(BQ7="",NA(),BQ7)</f>
        <v>86.59</v>
      </c>
      <c r="BR6" s="21">
        <f t="shared" ref="BR6:BZ6" si="8">IF(BR7="",NA(),BR7)</f>
        <v>94.87</v>
      </c>
      <c r="BS6" s="21">
        <f t="shared" si="8"/>
        <v>92.9</v>
      </c>
      <c r="BT6" s="21">
        <f t="shared" si="8"/>
        <v>88.98</v>
      </c>
      <c r="BU6" s="21">
        <f t="shared" si="8"/>
        <v>94.35</v>
      </c>
      <c r="BV6" s="21">
        <f t="shared" si="8"/>
        <v>73.36</v>
      </c>
      <c r="BW6" s="21">
        <f t="shared" si="8"/>
        <v>72.599999999999994</v>
      </c>
      <c r="BX6" s="21">
        <f t="shared" si="8"/>
        <v>69.430000000000007</v>
      </c>
      <c r="BY6" s="21">
        <f t="shared" si="8"/>
        <v>70.709999999999994</v>
      </c>
      <c r="BZ6" s="21">
        <f t="shared" si="8"/>
        <v>66.63</v>
      </c>
      <c r="CA6" s="20" t="str">
        <f>IF(CA7="","",IF(CA7="-","【-】","【"&amp;SUBSTITUTE(TEXT(CA7,"#,##0.00"),"-","△")&amp;"】"))</f>
        <v>【72.92】</v>
      </c>
      <c r="CB6" s="21">
        <f>IF(CB7="",NA(),CB7)</f>
        <v>186.05</v>
      </c>
      <c r="CC6" s="21">
        <f t="shared" ref="CC6:CK6" si="9">IF(CC7="",NA(),CC7)</f>
        <v>180.27</v>
      </c>
      <c r="CD6" s="21">
        <f t="shared" si="9"/>
        <v>184.58</v>
      </c>
      <c r="CE6" s="21">
        <f t="shared" si="9"/>
        <v>193.29</v>
      </c>
      <c r="CF6" s="21">
        <f t="shared" si="9"/>
        <v>183.41</v>
      </c>
      <c r="CG6" s="21">
        <f t="shared" si="9"/>
        <v>224.88</v>
      </c>
      <c r="CH6" s="21">
        <f t="shared" si="9"/>
        <v>228.64</v>
      </c>
      <c r="CI6" s="21">
        <f t="shared" si="9"/>
        <v>239.46</v>
      </c>
      <c r="CJ6" s="21">
        <f t="shared" si="9"/>
        <v>233.15</v>
      </c>
      <c r="CK6" s="21">
        <f t="shared" si="9"/>
        <v>252.17</v>
      </c>
      <c r="CL6" s="20" t="str">
        <f>IF(CL7="","",IF(CL7="-","【-】","【"&amp;SUBSTITUTE(TEXT(CL7,"#,##0.00"),"-","△")&amp;"】"))</f>
        <v>【225.78】</v>
      </c>
      <c r="CM6" s="21">
        <f>IF(CM7="",NA(),CM7)</f>
        <v>67.78</v>
      </c>
      <c r="CN6" s="21">
        <f t="shared" ref="CN6:CV6" si="10">IF(CN7="",NA(),CN7)</f>
        <v>64</v>
      </c>
      <c r="CO6" s="21">
        <f t="shared" si="10"/>
        <v>63.33</v>
      </c>
      <c r="CP6" s="21">
        <f t="shared" si="10"/>
        <v>61.56</v>
      </c>
      <c r="CQ6" s="21">
        <f t="shared" si="10"/>
        <v>60.44</v>
      </c>
      <c r="CR6" s="21">
        <f t="shared" si="10"/>
        <v>42.4</v>
      </c>
      <c r="CS6" s="21">
        <f t="shared" si="10"/>
        <v>42.28</v>
      </c>
      <c r="CT6" s="21">
        <f t="shared" si="10"/>
        <v>41.06</v>
      </c>
      <c r="CU6" s="21">
        <f t="shared" si="10"/>
        <v>42.09</v>
      </c>
      <c r="CV6" s="21">
        <f t="shared" si="10"/>
        <v>42.15</v>
      </c>
      <c r="CW6" s="20" t="str">
        <f>IF(CW7="","",IF(CW7="-","【-】","【"&amp;SUBSTITUTE(TEXT(CW7,"#,##0.00"),"-","△")&amp;"】"))</f>
        <v>【43.17】</v>
      </c>
      <c r="CX6" s="21">
        <f>IF(CX7="",NA(),CX7)</f>
        <v>84</v>
      </c>
      <c r="CY6" s="21">
        <f t="shared" ref="CY6:DG6" si="11">IF(CY7="",NA(),CY7)</f>
        <v>86.53</v>
      </c>
      <c r="CZ6" s="21">
        <f t="shared" si="11"/>
        <v>87.04</v>
      </c>
      <c r="DA6" s="21">
        <f t="shared" si="11"/>
        <v>87.38</v>
      </c>
      <c r="DB6" s="21">
        <f t="shared" si="11"/>
        <v>87.54</v>
      </c>
      <c r="DC6" s="21">
        <f t="shared" si="11"/>
        <v>84.19</v>
      </c>
      <c r="DD6" s="21">
        <f t="shared" si="11"/>
        <v>84.34</v>
      </c>
      <c r="DE6" s="21">
        <f t="shared" si="11"/>
        <v>84.34</v>
      </c>
      <c r="DF6" s="21">
        <f t="shared" si="11"/>
        <v>84.73</v>
      </c>
      <c r="DG6" s="21">
        <f t="shared" si="11"/>
        <v>84.21</v>
      </c>
      <c r="DH6" s="20" t="str">
        <f>IF(DH7="","",IF(DH7="-","【-】","【"&amp;SUBSTITUTE(TEXT(DH7,"#,##0.00"),"-","△")&amp;"】"))</f>
        <v>【86.31】</v>
      </c>
      <c r="DI6" s="21">
        <f>IF(DI7="",NA(),DI7)</f>
        <v>38.299999999999997</v>
      </c>
      <c r="DJ6" s="21">
        <f t="shared" ref="DJ6:DR6" si="12">IF(DJ7="",NA(),DJ7)</f>
        <v>40</v>
      </c>
      <c r="DK6" s="21">
        <f t="shared" si="12"/>
        <v>41.69</v>
      </c>
      <c r="DL6" s="21">
        <f t="shared" si="12"/>
        <v>43.33</v>
      </c>
      <c r="DM6" s="21">
        <f t="shared" si="12"/>
        <v>44.78</v>
      </c>
      <c r="DN6" s="21">
        <f t="shared" si="12"/>
        <v>21.36</v>
      </c>
      <c r="DO6" s="21">
        <f t="shared" si="12"/>
        <v>22.79</v>
      </c>
      <c r="DP6" s="21">
        <f t="shared" si="12"/>
        <v>24.8</v>
      </c>
      <c r="DQ6" s="21">
        <f t="shared" si="12"/>
        <v>26.77</v>
      </c>
      <c r="DR6" s="21">
        <f t="shared" si="12"/>
        <v>27.46</v>
      </c>
      <c r="DS6" s="20" t="str">
        <f>IF(DS7="","",IF(DS7="-","【-】","【"&amp;SUBSTITUTE(TEXT(DS7,"#,##0.00"),"-","△")&amp;"】"))</f>
        <v>【30.82】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>
        <f t="shared" si="13"/>
        <v>0.01</v>
      </c>
      <c r="DZ6" s="21">
        <f t="shared" si="13"/>
        <v>0.01</v>
      </c>
      <c r="EA6" s="21">
        <f t="shared" si="13"/>
        <v>0.02</v>
      </c>
      <c r="EB6" s="21">
        <f t="shared" si="13"/>
        <v>7.0000000000000007E-2</v>
      </c>
      <c r="EC6" s="21">
        <f t="shared" si="13"/>
        <v>0.02</v>
      </c>
      <c r="ED6" s="20" t="str">
        <f>IF(ED7="","",IF(ED7="-","【-】","【"&amp;SUBSTITUTE(TEXT(ED7,"#,##0.00"),"-","△")&amp;"】"))</f>
        <v>【0.06】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0.39</v>
      </c>
      <c r="EK6" s="21">
        <f t="shared" si="14"/>
        <v>0.1</v>
      </c>
      <c r="EL6" s="21">
        <f t="shared" si="14"/>
        <v>0.08</v>
      </c>
      <c r="EM6" s="21">
        <f t="shared" si="14"/>
        <v>0.06</v>
      </c>
      <c r="EN6" s="21">
        <f t="shared" si="14"/>
        <v>0.05</v>
      </c>
      <c r="EO6" s="20" t="str">
        <f>IF(EO7="","",IF(EO7="-","【-】","【"&amp;SUBSTITUTE(TEXT(EO7,"#,##0.00"),"-","△")&amp;"】"))</f>
        <v>【0.15】</v>
      </c>
    </row>
    <row r="7" spans="1:148" s="22" customFormat="1" x14ac:dyDescent="0.15">
      <c r="A7" s="14"/>
      <c r="B7" s="23">
        <v>2024</v>
      </c>
      <c r="C7" s="23">
        <v>252123</v>
      </c>
      <c r="D7" s="23">
        <v>46</v>
      </c>
      <c r="E7" s="23">
        <v>17</v>
      </c>
      <c r="F7" s="23">
        <v>4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62.69</v>
      </c>
      <c r="P7" s="24">
        <v>40.31</v>
      </c>
      <c r="Q7" s="24">
        <v>86</v>
      </c>
      <c r="R7" s="24">
        <v>3300</v>
      </c>
      <c r="S7" s="24">
        <v>45190</v>
      </c>
      <c r="T7" s="24">
        <v>693.05</v>
      </c>
      <c r="U7" s="24">
        <v>65.2</v>
      </c>
      <c r="V7" s="24">
        <v>18094</v>
      </c>
      <c r="W7" s="24">
        <v>12</v>
      </c>
      <c r="X7" s="24">
        <v>1507.83</v>
      </c>
      <c r="Y7" s="24">
        <v>100.06</v>
      </c>
      <c r="Z7" s="24">
        <v>100.11</v>
      </c>
      <c r="AA7" s="24">
        <v>100.07</v>
      </c>
      <c r="AB7" s="24">
        <v>100.06</v>
      </c>
      <c r="AC7" s="24">
        <v>100.14</v>
      </c>
      <c r="AD7" s="24">
        <v>105.78</v>
      </c>
      <c r="AE7" s="24">
        <v>106.09</v>
      </c>
      <c r="AF7" s="24">
        <v>106.44</v>
      </c>
      <c r="AG7" s="24">
        <v>107.11</v>
      </c>
      <c r="AH7" s="24">
        <v>106.38</v>
      </c>
      <c r="AI7" s="24">
        <v>105.07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63.96</v>
      </c>
      <c r="AP7" s="24">
        <v>69.42</v>
      </c>
      <c r="AQ7" s="24">
        <v>72.86</v>
      </c>
      <c r="AR7" s="24">
        <v>69.540000000000006</v>
      </c>
      <c r="AS7" s="24">
        <v>70.63</v>
      </c>
      <c r="AT7" s="24">
        <v>63.54</v>
      </c>
      <c r="AU7" s="24">
        <v>31.32</v>
      </c>
      <c r="AV7" s="24">
        <v>36.51</v>
      </c>
      <c r="AW7" s="24">
        <v>33.92</v>
      </c>
      <c r="AX7" s="24">
        <v>36.47</v>
      </c>
      <c r="AY7" s="24">
        <v>29.55</v>
      </c>
      <c r="AZ7" s="24">
        <v>44.24</v>
      </c>
      <c r="BA7" s="24">
        <v>43.07</v>
      </c>
      <c r="BB7" s="24">
        <v>45.42</v>
      </c>
      <c r="BC7" s="24">
        <v>50.63</v>
      </c>
      <c r="BD7" s="24">
        <v>53.28</v>
      </c>
      <c r="BE7" s="24">
        <v>50.9</v>
      </c>
      <c r="BF7" s="24">
        <v>66.55</v>
      </c>
      <c r="BG7" s="24">
        <v>67.59</v>
      </c>
      <c r="BH7" s="24">
        <v>63.61</v>
      </c>
      <c r="BI7" s="24">
        <v>57.64</v>
      </c>
      <c r="BJ7" s="24">
        <v>53.54</v>
      </c>
      <c r="BK7" s="24">
        <v>1258.43</v>
      </c>
      <c r="BL7" s="24">
        <v>1163.75</v>
      </c>
      <c r="BM7" s="24">
        <v>1195.47</v>
      </c>
      <c r="BN7" s="24">
        <v>1168.69</v>
      </c>
      <c r="BO7" s="24">
        <v>1142.44</v>
      </c>
      <c r="BP7" s="24">
        <v>1099.1500000000001</v>
      </c>
      <c r="BQ7" s="24">
        <v>86.59</v>
      </c>
      <c r="BR7" s="24">
        <v>94.87</v>
      </c>
      <c r="BS7" s="24">
        <v>92.9</v>
      </c>
      <c r="BT7" s="24">
        <v>88.98</v>
      </c>
      <c r="BU7" s="24">
        <v>94.35</v>
      </c>
      <c r="BV7" s="24">
        <v>73.36</v>
      </c>
      <c r="BW7" s="24">
        <v>72.599999999999994</v>
      </c>
      <c r="BX7" s="24">
        <v>69.430000000000007</v>
      </c>
      <c r="BY7" s="24">
        <v>70.709999999999994</v>
      </c>
      <c r="BZ7" s="24">
        <v>66.63</v>
      </c>
      <c r="CA7" s="24">
        <v>72.92</v>
      </c>
      <c r="CB7" s="24">
        <v>186.05</v>
      </c>
      <c r="CC7" s="24">
        <v>180.27</v>
      </c>
      <c r="CD7" s="24">
        <v>184.58</v>
      </c>
      <c r="CE7" s="24">
        <v>193.29</v>
      </c>
      <c r="CF7" s="24">
        <v>183.41</v>
      </c>
      <c r="CG7" s="24">
        <v>224.88</v>
      </c>
      <c r="CH7" s="24">
        <v>228.64</v>
      </c>
      <c r="CI7" s="24">
        <v>239.46</v>
      </c>
      <c r="CJ7" s="24">
        <v>233.15</v>
      </c>
      <c r="CK7" s="24">
        <v>252.17</v>
      </c>
      <c r="CL7" s="24">
        <v>225.78</v>
      </c>
      <c r="CM7" s="24">
        <v>67.78</v>
      </c>
      <c r="CN7" s="24">
        <v>64</v>
      </c>
      <c r="CO7" s="24">
        <v>63.33</v>
      </c>
      <c r="CP7" s="24">
        <v>61.56</v>
      </c>
      <c r="CQ7" s="24">
        <v>60.44</v>
      </c>
      <c r="CR7" s="24">
        <v>42.4</v>
      </c>
      <c r="CS7" s="24">
        <v>42.28</v>
      </c>
      <c r="CT7" s="24">
        <v>41.06</v>
      </c>
      <c r="CU7" s="24">
        <v>42.09</v>
      </c>
      <c r="CV7" s="24">
        <v>42.15</v>
      </c>
      <c r="CW7" s="24">
        <v>43.17</v>
      </c>
      <c r="CX7" s="24">
        <v>84</v>
      </c>
      <c r="CY7" s="24">
        <v>86.53</v>
      </c>
      <c r="CZ7" s="24">
        <v>87.04</v>
      </c>
      <c r="DA7" s="24">
        <v>87.38</v>
      </c>
      <c r="DB7" s="24">
        <v>87.54</v>
      </c>
      <c r="DC7" s="24">
        <v>84.19</v>
      </c>
      <c r="DD7" s="24">
        <v>84.34</v>
      </c>
      <c r="DE7" s="24">
        <v>84.34</v>
      </c>
      <c r="DF7" s="24">
        <v>84.73</v>
      </c>
      <c r="DG7" s="24">
        <v>84.21</v>
      </c>
      <c r="DH7" s="24">
        <v>86.31</v>
      </c>
      <c r="DI7" s="24">
        <v>38.299999999999997</v>
      </c>
      <c r="DJ7" s="24">
        <v>40</v>
      </c>
      <c r="DK7" s="24">
        <v>41.69</v>
      </c>
      <c r="DL7" s="24">
        <v>43.33</v>
      </c>
      <c r="DM7" s="24">
        <v>44.78</v>
      </c>
      <c r="DN7" s="24">
        <v>21.36</v>
      </c>
      <c r="DO7" s="24">
        <v>22.79</v>
      </c>
      <c r="DP7" s="24">
        <v>24.8</v>
      </c>
      <c r="DQ7" s="24">
        <v>26.77</v>
      </c>
      <c r="DR7" s="24">
        <v>27.46</v>
      </c>
      <c r="DS7" s="24">
        <v>30.82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0.01</v>
      </c>
      <c r="DZ7" s="24">
        <v>0.01</v>
      </c>
      <c r="EA7" s="24">
        <v>0.02</v>
      </c>
      <c r="EB7" s="24">
        <v>7.0000000000000007E-2</v>
      </c>
      <c r="EC7" s="24">
        <v>0.02</v>
      </c>
      <c r="ED7" s="24">
        <v>0.06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0.39</v>
      </c>
      <c r="EK7" s="24">
        <v>0.1</v>
      </c>
      <c r="EL7" s="24">
        <v>0.08</v>
      </c>
      <c r="EM7" s="24">
        <v>0.06</v>
      </c>
      <c r="EN7" s="24">
        <v>0.05</v>
      </c>
      <c r="EO7" s="24">
        <v>0.15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111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太田　幸代</cp:lastModifiedBy>
  <cp:lastPrinted>2026-02-12T08:19:44Z</cp:lastPrinted>
  <dcterms:created xsi:type="dcterms:W3CDTF">2025-12-23T06:12:23Z</dcterms:created>
  <dcterms:modified xsi:type="dcterms:W3CDTF">2026-02-12T08:19:45Z</dcterms:modified>
  <cp:category/>
</cp:coreProperties>
</file>