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07_公営企業\2025（R7）\03 経営比較分析表\03_市町等→県\受信メール\09_野洲市\上下水道\"/>
    </mc:Choice>
  </mc:AlternateContent>
  <xr:revisionPtr revIDLastSave="0" documentId="8_{CD38F864-6A66-4F1B-B3B9-CB3550E7E7BF}" xr6:coauthVersionLast="47" xr6:coauthVersionMax="47" xr10:uidLastSave="{00000000-0000-0000-0000-000000000000}"/>
  <workbookProtection workbookAlgorithmName="SHA-512" workbookHashValue="Rkghdj2Tq5K4S4j1qqPKKhC3iRz4/d707Xb6D+iqSyxXWiorHRpW0WET0vq8kWY+UZhluAn4hj7yThQbcZLlYQ==" workbookSaltValue="6copoJwAgT0eoroUmZeQNw==" workbookSpinCount="100000" lockStructure="1"/>
  <bookViews>
    <workbookView xWindow="-120"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G85" i="4"/>
  <c r="AT10"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<sst xmlns="http://schemas.openxmlformats.org/spreadsheetml/2006/main" count="236" uniqueCount="116">
  <si>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</si>
  <si>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</si>
  <si>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</si>
  <si>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</si>
  <si>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</si>
  <si>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</si>
  <si>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</si>
  <si>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</si>
  <si>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</si>
  <si>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</si>
  <si>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</si>
  <si>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</si>
  <si>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</si>
  <si>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</si>
  <si>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</si>
  <si>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</si>
  <si>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</si>
  <si>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</si>
  <si>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</si>
  <si>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</si>
  <si>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</si>
  <si>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</si>
  <si>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</si>
  <si>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</si>
  <si>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</si>
  <si>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</si>
  <si>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</si>
  <si>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</si>
  <si>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</si>
  <si>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</si>
  <si>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</si>
  <si>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</si>
  <si>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</si>
  <si>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</si>
  <si>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</si>
  <si>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</si>
  <si>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</si>
  <si>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</si>
  <si>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</si>
  <si>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</si>
  <si>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</si>
  <si>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</si>
  <si>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</si>
  <si>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</si>
  <si>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</si>
  <si>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</si>
  <si>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</si>
  <si>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</si>
  <si>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</si>
  <si>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</si>
  <si>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</si>
  <si>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</si>
  <si>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</si>
  <si>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</si>
  <si>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</si>
  <si>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</si>
  <si>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</si>
  <si>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</si>
  <si>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</si>
  <si>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</si>
  <si>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</si>
  <si>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</si>
  <si>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</si>
  <si>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</si>
  <si>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</si>
  <si>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</si>
  <si>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</si>
  <si>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</si>
  <si>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</si>
  <si>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</si>
  <si>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</si>
  <si>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</si>
  <si>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</si>
  <si>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</si>
  <si>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</si>
  <si>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</si>
  <si>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</si>
  <si>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</si>
  <si>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</si>
  <si>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</si>
  <si>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</si>
  <si>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</si>
  <si>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</si>
  <si>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</si>
  <si>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</si>
  <si>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</si>
  <si>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</si>
  <si>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</si>
  <si>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</si>
  <si>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</si>
  <si>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</si>
  <si>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</si>
  <si>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</si>
  <si>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</si>
  <si>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</si>
  <si>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</si>
  <si>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野洲市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</si>
  <si>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</si>
  <si>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</si>
  <si>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</si>
  <si>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</si>
  <si>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</si>
  <si>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</si>
  <si>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</si>
  <si>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</si>
  <si>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</si>
  <si>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</si>
  <si>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</si>
  <si>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</si>
  <si>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</si>
  <si>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</si>
  <si>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</si>
  <si>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</si>
  <si>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</si>
  <si>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有形固定資産減価償却率は、類似団体と比較して低い水準となっているが、年々資産の老朽化率が上昇しつつある。
　管渠老朽化率、管渠改善率は0となっており、耐用年数を超えた管路はない。しかし、今後増加していくことが見込まれるため、更新需要の把握が必要となる。</t>
    <rPh sb="1" eb="3">
      <t>ユウケイ</t>
    </rPh>
    <rPh sb="3" eb="5">
      <t>コテイ</t>
    </rPh>
    <rPh sb="5" eb="7">
      <t>シサン</t>
    </rPh>
    <rPh sb="7" eb="9">
      <t>ゲンカ</t>
    </rPh>
    <rPh sb="9" eb="11">
      <t>ショウキャク</t>
    </rPh>
    <rPh sb="11" eb="12">
      <t>リツ</t>
    </rPh>
    <rPh sb="14" eb="16">
      <t>ルイジ</t>
    </rPh>
    <rPh sb="16" eb="18">
      <t>ダンタイ</t>
    </rPh>
    <rPh sb="19" eb="21">
      <t>ヒカク</t>
    </rPh>
    <rPh sb="23" eb="24">
      <t>ヒク</t>
    </rPh>
    <rPh sb="25" eb="27">
      <t>スイジュン</t>
    </rPh>
    <rPh sb="35" eb="37">
      <t>ネンネン</t>
    </rPh>
    <rPh sb="37" eb="39">
      <t>シサン</t>
    </rPh>
    <rPh sb="40" eb="44">
      <t>ロウキュウカリツ</t>
    </rPh>
    <rPh sb="45" eb="47">
      <t>ジョウショウ</t>
    </rPh>
    <rPh sb="55" eb="56">
      <t>カン</t>
    </rPh>
    <rPh sb="56" eb="57">
      <t>キョ</t>
    </rPh>
    <rPh sb="57" eb="60">
      <t>ロウキュウカ</t>
    </rPh>
    <rPh sb="60" eb="61">
      <t>リツ</t>
    </rPh>
    <rPh sb="62" eb="63">
      <t>カン</t>
    </rPh>
    <rPh sb="63" eb="64">
      <t>キョ</t>
    </rPh>
    <rPh sb="64" eb="66">
      <t>カイゼン</t>
    </rPh>
    <rPh sb="66" eb="67">
      <t>リツ</t>
    </rPh>
    <rPh sb="76" eb="78">
      <t>タイヨウ</t>
    </rPh>
    <rPh sb="78" eb="80">
      <t>ネンスウ</t>
    </rPh>
    <rPh sb="81" eb="82">
      <t>コ</t>
    </rPh>
    <rPh sb="84" eb="86">
      <t>カンロ</t>
    </rPh>
    <rPh sb="94" eb="96">
      <t>コンゴ</t>
    </rPh>
    <rPh sb="96" eb="98">
      <t>ゾウカ</t>
    </rPh>
    <rPh sb="105" eb="107">
      <t>ミコ</t>
    </rPh>
    <rPh sb="113" eb="115">
      <t>コウシン</t>
    </rPh>
    <rPh sb="115" eb="117">
      <t>ジュヨウ</t>
    </rPh>
    <rPh sb="118" eb="120">
      <t>ハアク</t>
    </rPh>
    <rPh sb="121" eb="123">
      <t>ヒツヨウ</t>
    </rPh>
    <phoneticPr fontId="4"/>
  </si>
  <si>
    <t>　経常収支比率は100％を超え、累積欠損金比率も0であり、安定した経営状況である。また、流動比率は100％を超えてきており、短期的な支出に対する資金が賄えつつある。しかし、更新財源等を考えると十分財源が確保されている状況ではなく、経営改善を進めることが必要である。
　企業債残高対事業規模比率は類似団体と比較して低い水準となっている。
　経費回収率は100％を上回っており、類似団体と比較してやや高い水準となっている。
　汚水処理原価は有収水量の減少により、徐々に増加している傾向である。
　施設利用率は流域関連下水道であるため、０となっている。
　水洗化率は、類似団体と比較して高い水準となっている。
　</t>
    <rPh sb="1" eb="3">
      <t>ケイジョウ</t>
    </rPh>
    <rPh sb="3" eb="5">
      <t>シュウシ</t>
    </rPh>
    <rPh sb="5" eb="7">
      <t>ヒリツ</t>
    </rPh>
    <rPh sb="13" eb="14">
      <t>コ</t>
    </rPh>
    <rPh sb="16" eb="18">
      <t>ルイセキ</t>
    </rPh>
    <rPh sb="18" eb="20">
      <t>ケッソン</t>
    </rPh>
    <rPh sb="20" eb="21">
      <t>キン</t>
    </rPh>
    <rPh sb="21" eb="23">
      <t>ヒリツ</t>
    </rPh>
    <rPh sb="29" eb="31">
      <t>アンテイ</t>
    </rPh>
    <rPh sb="33" eb="35">
      <t>ケイエイ</t>
    </rPh>
    <rPh sb="35" eb="37">
      <t>ジョウキョウ</t>
    </rPh>
    <rPh sb="62" eb="65">
      <t>タンキテキ</t>
    </rPh>
    <rPh sb="86" eb="88">
      <t>コウシン</t>
    </rPh>
    <rPh sb="88" eb="91">
      <t>ザイゲントウ</t>
    </rPh>
    <rPh sb="92" eb="93">
      <t>カンガ</t>
    </rPh>
    <rPh sb="96" eb="98">
      <t>ジュウブン</t>
    </rPh>
    <rPh sb="98" eb="100">
      <t>ザイゲン</t>
    </rPh>
    <rPh sb="101" eb="103">
      <t>カクホ</t>
    </rPh>
    <rPh sb="108" eb="110">
      <t>ジョウキョウ</t>
    </rPh>
    <rPh sb="115" eb="117">
      <t>ケイエイ</t>
    </rPh>
    <rPh sb="117" eb="119">
      <t>カイゼン</t>
    </rPh>
    <rPh sb="120" eb="121">
      <t>スス</t>
    </rPh>
    <rPh sb="126" eb="128">
      <t>ヒツヨウ</t>
    </rPh>
    <rPh sb="134" eb="136">
      <t>キギョウ</t>
    </rPh>
    <rPh sb="136" eb="137">
      <t>サイ</t>
    </rPh>
    <rPh sb="137" eb="139">
      <t>ザンダカ</t>
    </rPh>
    <rPh sb="139" eb="140">
      <t>タイ</t>
    </rPh>
    <rPh sb="140" eb="142">
      <t>ジギョウ</t>
    </rPh>
    <rPh sb="142" eb="144">
      <t>キボ</t>
    </rPh>
    <rPh sb="144" eb="146">
      <t>ヒリツ</t>
    </rPh>
    <rPh sb="147" eb="149">
      <t>ルイジ</t>
    </rPh>
    <rPh sb="149" eb="151">
      <t>ダンタイ</t>
    </rPh>
    <rPh sb="152" eb="154">
      <t>ヒカク</t>
    </rPh>
    <rPh sb="156" eb="157">
      <t>ヒク</t>
    </rPh>
    <rPh sb="158" eb="160">
      <t>スイジュン</t>
    </rPh>
    <rPh sb="169" eb="171">
      <t>ケイヒ</t>
    </rPh>
    <rPh sb="171" eb="173">
      <t>カイシュウ</t>
    </rPh>
    <rPh sb="173" eb="174">
      <t>リツ</t>
    </rPh>
    <rPh sb="180" eb="181">
      <t>ウエ</t>
    </rPh>
    <rPh sb="187" eb="189">
      <t>ルイジ</t>
    </rPh>
    <rPh sb="189" eb="191">
      <t>ダンタイ</t>
    </rPh>
    <rPh sb="192" eb="194">
      <t>ヒカク</t>
    </rPh>
    <rPh sb="211" eb="213">
      <t>オスイ</t>
    </rPh>
    <rPh sb="213" eb="215">
      <t>ショリ</t>
    </rPh>
    <rPh sb="215" eb="217">
      <t>ゲンカ</t>
    </rPh>
    <rPh sb="223" eb="225">
      <t>ゲンショウ</t>
    </rPh>
    <rPh sb="229" eb="231">
      <t>ジョジョ</t>
    </rPh>
    <rPh sb="232" eb="234">
      <t>ゾウカ</t>
    </rPh>
    <rPh sb="238" eb="240">
      <t>ケイコウ</t>
    </rPh>
    <rPh sb="246" eb="248">
      <t>シセツ</t>
    </rPh>
    <rPh sb="248" eb="251">
      <t>リヨウリツ</t>
    </rPh>
    <rPh sb="252" eb="254">
      <t>リュウイキ</t>
    </rPh>
    <rPh sb="254" eb="256">
      <t>カンレン</t>
    </rPh>
    <rPh sb="256" eb="259">
      <t>ゲスイドウ</t>
    </rPh>
    <rPh sb="275" eb="278">
      <t>スイセンカ</t>
    </rPh>
    <rPh sb="278" eb="279">
      <t>リツ</t>
    </rPh>
    <rPh sb="281" eb="283">
      <t>ルイジ</t>
    </rPh>
    <rPh sb="283" eb="285">
      <t>ダンタイ</t>
    </rPh>
    <rPh sb="286" eb="288">
      <t>ヒカク</t>
    </rPh>
    <rPh sb="290" eb="291">
      <t>タカ</t>
    </rPh>
    <rPh sb="292" eb="294">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</si>
</sst>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3" fillId="0" borderId="6"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BA-4C51-82B8-9AD3060391F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9ABA-4C51-82B8-9AD3060391F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74-4CA4-9398-AB64CE11602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4474-4CA4-9398-AB64CE11602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98.57</c:v>
                </c:pt>
                <c:pt idx="1">
                  <c:v>98.58</c:v>
                </c:pt>
                <c:pt idx="2">
                  <c:v>98.59</c:v>
                </c:pt>
                <c:pt idx="3">
                  <c:v>98.58</c:v>
                </c:pt>
                <c:pt idx="4">
                  <c:v>98.59</c:v>
                </c:pt>
              </c:numCache>
            </c:numRef>
          </c:val>
          <c:extLst>
            <c:ext xmlns:c16="http://schemas.microsoft.com/office/drawing/2014/chart" uri="{C3380CC4-5D6E-409C-BE32-E72D297353CC}">
              <c16:uniqueId val="{00000000-D076-4CA6-A7DA-05CE43B11FE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D076-4CA6-A7DA-05CE43B11FE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114.13</c:v>
                </c:pt>
                <c:pt idx="1">
                  <c:v>115.95</c:v>
                </c:pt>
                <c:pt idx="2">
                  <c:v>114.27</c:v>
                </c:pt>
                <c:pt idx="3">
                  <c:v>112.7</c:v>
                </c:pt>
                <c:pt idx="4">
                  <c:v>111.59</c:v>
                </c:pt>
              </c:numCache>
            </c:numRef>
          </c:val>
          <c:extLst>
            <c:ext xmlns:c16="http://schemas.microsoft.com/office/drawing/2014/chart" uri="{C3380CC4-5D6E-409C-BE32-E72D297353CC}">
              <c16:uniqueId val="{00000000-9DD2-418A-8828-629A1770338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9DD2-418A-8828-629A1770338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13.68</c:v>
                </c:pt>
                <c:pt idx="1">
                  <c:v>17.07</c:v>
                </c:pt>
                <c:pt idx="2">
                  <c:v>20.420000000000002</c:v>
                </c:pt>
                <c:pt idx="3">
                  <c:v>23.77</c:v>
                </c:pt>
                <c:pt idx="4">
                  <c:v>27.01</c:v>
                </c:pt>
              </c:numCache>
            </c:numRef>
          </c:val>
          <c:extLst>
            <c:ext xmlns:c16="http://schemas.microsoft.com/office/drawing/2014/chart" uri="{C3380CC4-5D6E-409C-BE32-E72D297353CC}">
              <c16:uniqueId val="{00000000-96AA-4E64-BAAF-1BF76DFA225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96AA-4E64-BAAF-1BF76DFA225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0B-4F66-81F6-93C056565A5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140B-4F66-81F6-93C056565A5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57-4F35-8CB4-9264CCE0834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5C57-4F35-8CB4-9264CCE0834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107.95</c:v>
                </c:pt>
                <c:pt idx="1">
                  <c:v>129.96</c:v>
                </c:pt>
                <c:pt idx="2">
                  <c:v>156.58000000000001</c:v>
                </c:pt>
                <c:pt idx="3">
                  <c:v>166.85</c:v>
                </c:pt>
                <c:pt idx="4">
                  <c:v>199.73</c:v>
                </c:pt>
              </c:numCache>
            </c:numRef>
          </c:val>
          <c:extLst>
            <c:ext xmlns:c16="http://schemas.microsoft.com/office/drawing/2014/chart" uri="{C3380CC4-5D6E-409C-BE32-E72D297353CC}">
              <c16:uniqueId val="{00000000-BB8B-4414-A245-2C6DF915845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BB8B-4414-A245-2C6DF915845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185.05</c:v>
                </c:pt>
                <c:pt idx="1">
                  <c:v>193.56</c:v>
                </c:pt>
                <c:pt idx="2">
                  <c:v>187.56</c:v>
                </c:pt>
                <c:pt idx="3">
                  <c:v>526.46</c:v>
                </c:pt>
                <c:pt idx="4">
                  <c:v>499.54</c:v>
                </c:pt>
              </c:numCache>
            </c:numRef>
          </c:val>
          <c:extLst>
            <c:ext xmlns:c16="http://schemas.microsoft.com/office/drawing/2014/chart" uri="{C3380CC4-5D6E-409C-BE32-E72D297353CC}">
              <c16:uniqueId val="{00000000-8309-4A1D-8D70-FED7FE03ED6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8309-4A1D-8D70-FED7FE03ED6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103.75</c:v>
                </c:pt>
                <c:pt idx="1">
                  <c:v>110.34</c:v>
                </c:pt>
                <c:pt idx="2">
                  <c:v>107.09</c:v>
                </c:pt>
                <c:pt idx="3">
                  <c:v>104.93</c:v>
                </c:pt>
                <c:pt idx="4">
                  <c:v>101.81</c:v>
                </c:pt>
              </c:numCache>
            </c:numRef>
          </c:val>
          <c:extLst>
            <c:ext xmlns:c16="http://schemas.microsoft.com/office/drawing/2014/chart" uri="{C3380CC4-5D6E-409C-BE32-E72D297353CC}">
              <c16:uniqueId val="{00000000-EE56-424A-9D62-E87DBA3B392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EE56-424A-9D62-E87DBA3B392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157.41</c:v>
                </c:pt>
                <c:pt idx="1">
                  <c:v>148.1</c:v>
                </c:pt>
                <c:pt idx="2">
                  <c:v>153.79</c:v>
                </c:pt>
                <c:pt idx="3">
                  <c:v>156.84</c:v>
                </c:pt>
                <c:pt idx="4">
                  <c:v>159.66</c:v>
                </c:pt>
              </c:numCache>
            </c:numRef>
          </c:val>
          <c:extLst>
            <c:ext xmlns:c16="http://schemas.microsoft.com/office/drawing/2014/chart" uri="{C3380CC4-5D6E-409C-BE32-E72D297353CC}">
              <c16:uniqueId val="{00000000-25C4-4A60-945B-ED2D26EC9F8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25C4-4A60-945B-ED2D26EC9F8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7" zoomScaleNormal="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滋賀県　野洲市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5">
        <f>データ!S6</f>
        <v>50607</v>
      </c>
      <c r="AM8" s="45"/>
      <c r="AN8" s="45"/>
      <c r="AO8" s="45"/>
      <c r="AP8" s="45"/>
      <c r="AQ8" s="45"/>
      <c r="AR8" s="45"/>
      <c r="AS8" s="45"/>
      <c r="AT8" s="44">
        <f>データ!T6</f>
        <v>80.150000000000006</v>
      </c>
      <c r="AU8" s="44"/>
      <c r="AV8" s="44"/>
      <c r="AW8" s="44"/>
      <c r="AX8" s="44"/>
      <c r="AY8" s="44"/>
      <c r="AZ8" s="44"/>
      <c r="BA8" s="44"/>
      <c r="BB8" s="44">
        <f>データ!U6</f>
        <v>631.4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73.66</v>
      </c>
      <c r="J10" s="44"/>
      <c r="K10" s="44"/>
      <c r="L10" s="44"/>
      <c r="M10" s="44"/>
      <c r="N10" s="44"/>
      <c r="O10" s="44"/>
      <c r="P10" s="44">
        <f>データ!P6</f>
        <v>19.79</v>
      </c>
      <c r="Q10" s="44"/>
      <c r="R10" s="44"/>
      <c r="S10" s="44"/>
      <c r="T10" s="44"/>
      <c r="U10" s="44"/>
      <c r="V10" s="44"/>
      <c r="W10" s="44">
        <f>データ!Q6</f>
        <v>84.82</v>
      </c>
      <c r="X10" s="44"/>
      <c r="Y10" s="44"/>
      <c r="Z10" s="44"/>
      <c r="AA10" s="44"/>
      <c r="AB10" s="44"/>
      <c r="AC10" s="44"/>
      <c r="AD10" s="45">
        <f>データ!R6</f>
        <v>2921</v>
      </c>
      <c r="AE10" s="45"/>
      <c r="AF10" s="45"/>
      <c r="AG10" s="45"/>
      <c r="AH10" s="45"/>
      <c r="AI10" s="45"/>
      <c r="AJ10" s="45"/>
      <c r="AK10" s="2"/>
      <c r="AL10" s="45">
        <f>データ!V6</f>
        <v>9995</v>
      </c>
      <c r="AM10" s="45"/>
      <c r="AN10" s="45"/>
      <c r="AO10" s="45"/>
      <c r="AP10" s="45"/>
      <c r="AQ10" s="45"/>
      <c r="AR10" s="45"/>
      <c r="AS10" s="45"/>
      <c r="AT10" s="44">
        <f>データ!W6</f>
        <v>3.51</v>
      </c>
      <c r="AU10" s="44"/>
      <c r="AV10" s="44"/>
      <c r="AW10" s="44"/>
      <c r="AX10" s="44"/>
      <c r="AY10" s="44"/>
      <c r="AZ10" s="44"/>
      <c r="BA10" s="44"/>
      <c r="BB10" s="44">
        <f>データ!X6</f>
        <v>2847.58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RAk3cCkPIX3LFw0j+dnUTTu+UapbJKWp6IKwIY08dON9UhjSfEE0jvsdGYw6GkCZZrfleoShoU4cxVpT26PEag==" saltValue="oKkwDm7vE9dncIAtiBFQI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252107</v>
      </c>
      <c r="D6" s="19">
        <f t="shared" si="3"/>
        <v>46</v>
      </c>
      <c r="E6" s="19">
        <f t="shared" si="3"/>
        <v>17</v>
      </c>
      <c r="F6" s="19">
        <f t="shared" si="3"/>
        <v>4</v>
      </c>
      <c r="G6" s="19">
        <f t="shared" si="3"/>
        <v>0</v>
      </c>
      <c r="H6" s="19" t="str">
        <f t="shared" si="3"/>
        <v>滋賀県　野洲市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73.66</v>
      </c>
      <c r="P6" s="20">
        <f t="shared" si="3"/>
        <v>19.79</v>
      </c>
      <c r="Q6" s="20">
        <f t="shared" si="3"/>
        <v>84.82</v>
      </c>
      <c r="R6" s="20">
        <f t="shared" si="3"/>
        <v>2921</v>
      </c>
      <c r="S6" s="20">
        <f t="shared" si="3"/>
        <v>50607</v>
      </c>
      <c r="T6" s="20">
        <f t="shared" si="3"/>
        <v>80.150000000000006</v>
      </c>
      <c r="U6" s="20">
        <f t="shared" si="3"/>
        <v>631.4</v>
      </c>
      <c r="V6" s="20">
        <f t="shared" si="3"/>
        <v>9995</v>
      </c>
      <c r="W6" s="20">
        <f t="shared" si="3"/>
        <v>3.51</v>
      </c>
      <c r="X6" s="20">
        <f t="shared" si="3"/>
        <v>2847.58</v>
      </c>
      <c r="Y6" s="21">
        <f>IF(Y7="",NA(),Y7)</f>
        <v>114.13</v>
      </c>
      <c r="Z6" s="21">
        <f t="shared" ref="Z6:AH6" si="4">IF(Z7="",NA(),Z7)</f>
        <v>115.95</v>
      </c>
      <c r="AA6" s="21">
        <f t="shared" si="4"/>
        <v>114.27</v>
      </c>
      <c r="AB6" s="21">
        <f t="shared" si="4"/>
        <v>112.7</v>
      </c>
      <c r="AC6" s="21">
        <f t="shared" si="4"/>
        <v>111.59</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107.95</v>
      </c>
      <c r="AV6" s="21">
        <f t="shared" ref="AV6:BD6" si="6">IF(AV7="",NA(),AV7)</f>
        <v>129.96</v>
      </c>
      <c r="AW6" s="21">
        <f t="shared" si="6"/>
        <v>156.58000000000001</v>
      </c>
      <c r="AX6" s="21">
        <f t="shared" si="6"/>
        <v>166.85</v>
      </c>
      <c r="AY6" s="21">
        <f t="shared" si="6"/>
        <v>199.73</v>
      </c>
      <c r="AZ6" s="21">
        <f t="shared" si="6"/>
        <v>46.85</v>
      </c>
      <c r="BA6" s="21">
        <f t="shared" si="6"/>
        <v>44.35</v>
      </c>
      <c r="BB6" s="21">
        <f t="shared" si="6"/>
        <v>41.51</v>
      </c>
      <c r="BC6" s="21">
        <f t="shared" si="6"/>
        <v>45.01</v>
      </c>
      <c r="BD6" s="21">
        <f t="shared" si="6"/>
        <v>46.37</v>
      </c>
      <c r="BE6" s="20" t="str">
        <f>IF(BE7="","",IF(BE7="-","【-】","【"&amp;SUBSTITUTE(TEXT(BE7,"#,##0.00"),"-","△")&amp;"】"))</f>
        <v>【50.90】</v>
      </c>
      <c r="BF6" s="21">
        <f>IF(BF7="",NA(),BF7)</f>
        <v>185.05</v>
      </c>
      <c r="BG6" s="21">
        <f t="shared" ref="BG6:BO6" si="7">IF(BG7="",NA(),BG7)</f>
        <v>193.56</v>
      </c>
      <c r="BH6" s="21">
        <f t="shared" si="7"/>
        <v>187.56</v>
      </c>
      <c r="BI6" s="21">
        <f t="shared" si="7"/>
        <v>526.46</v>
      </c>
      <c r="BJ6" s="21">
        <f t="shared" si="7"/>
        <v>499.54</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103.75</v>
      </c>
      <c r="BR6" s="21">
        <f t="shared" ref="BR6:BZ6" si="8">IF(BR7="",NA(),BR7)</f>
        <v>110.34</v>
      </c>
      <c r="BS6" s="21">
        <f t="shared" si="8"/>
        <v>107.09</v>
      </c>
      <c r="BT6" s="21">
        <f t="shared" si="8"/>
        <v>104.93</v>
      </c>
      <c r="BU6" s="21">
        <f t="shared" si="8"/>
        <v>101.81</v>
      </c>
      <c r="BV6" s="21">
        <f t="shared" si="8"/>
        <v>82.88</v>
      </c>
      <c r="BW6" s="21">
        <f t="shared" si="8"/>
        <v>82.53</v>
      </c>
      <c r="BX6" s="21">
        <f t="shared" si="8"/>
        <v>81.81</v>
      </c>
      <c r="BY6" s="21">
        <f t="shared" si="8"/>
        <v>82.27</v>
      </c>
      <c r="BZ6" s="21">
        <f t="shared" si="8"/>
        <v>80.36</v>
      </c>
      <c r="CA6" s="20" t="str">
        <f>IF(CA7="","",IF(CA7="-","【-】","【"&amp;SUBSTITUTE(TEXT(CA7,"#,##0.00"),"-","△")&amp;"】"))</f>
        <v>【72.92】</v>
      </c>
      <c r="CB6" s="21">
        <f>IF(CB7="",NA(),CB7)</f>
        <v>157.41</v>
      </c>
      <c r="CC6" s="21">
        <f t="shared" ref="CC6:CK6" si="9">IF(CC7="",NA(),CC7)</f>
        <v>148.1</v>
      </c>
      <c r="CD6" s="21">
        <f t="shared" si="9"/>
        <v>153.79</v>
      </c>
      <c r="CE6" s="21">
        <f t="shared" si="9"/>
        <v>156.84</v>
      </c>
      <c r="CF6" s="21">
        <f t="shared" si="9"/>
        <v>159.66</v>
      </c>
      <c r="CG6" s="21">
        <f t="shared" si="9"/>
        <v>187.76</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45.87</v>
      </c>
      <c r="CS6" s="21">
        <f t="shared" si="10"/>
        <v>44.24</v>
      </c>
      <c r="CT6" s="21">
        <f t="shared" si="10"/>
        <v>45.3</v>
      </c>
      <c r="CU6" s="21">
        <f t="shared" si="10"/>
        <v>45.6</v>
      </c>
      <c r="CV6" s="21">
        <f t="shared" si="10"/>
        <v>44.79</v>
      </c>
      <c r="CW6" s="20" t="str">
        <f>IF(CW7="","",IF(CW7="-","【-】","【"&amp;SUBSTITUTE(TEXT(CW7,"#,##0.00"),"-","△")&amp;"】"))</f>
        <v>【43.17】</v>
      </c>
      <c r="CX6" s="21">
        <f>IF(CX7="",NA(),CX7)</f>
        <v>98.57</v>
      </c>
      <c r="CY6" s="21">
        <f t="shared" ref="CY6:DG6" si="11">IF(CY7="",NA(),CY7)</f>
        <v>98.58</v>
      </c>
      <c r="CZ6" s="21">
        <f t="shared" si="11"/>
        <v>98.59</v>
      </c>
      <c r="DA6" s="21">
        <f t="shared" si="11"/>
        <v>98.58</v>
      </c>
      <c r="DB6" s="21">
        <f t="shared" si="11"/>
        <v>98.59</v>
      </c>
      <c r="DC6" s="21">
        <f t="shared" si="11"/>
        <v>87.65</v>
      </c>
      <c r="DD6" s="21">
        <f t="shared" si="11"/>
        <v>88.15</v>
      </c>
      <c r="DE6" s="21">
        <f t="shared" si="11"/>
        <v>88.37</v>
      </c>
      <c r="DF6" s="21">
        <f t="shared" si="11"/>
        <v>88.66</v>
      </c>
      <c r="DG6" s="21">
        <f t="shared" si="11"/>
        <v>88.68</v>
      </c>
      <c r="DH6" s="20" t="str">
        <f>IF(DH7="","",IF(DH7="-","【-】","【"&amp;SUBSTITUTE(TEXT(DH7,"#,##0.00"),"-","△")&amp;"】"))</f>
        <v>【86.31】</v>
      </c>
      <c r="DI6" s="21">
        <f>IF(DI7="",NA(),DI7)</f>
        <v>13.68</v>
      </c>
      <c r="DJ6" s="21">
        <f t="shared" ref="DJ6:DR6" si="12">IF(DJ7="",NA(),DJ7)</f>
        <v>17.07</v>
      </c>
      <c r="DK6" s="21">
        <f t="shared" si="12"/>
        <v>20.420000000000002</v>
      </c>
      <c r="DL6" s="21">
        <f t="shared" si="12"/>
        <v>23.77</v>
      </c>
      <c r="DM6" s="21">
        <f t="shared" si="12"/>
        <v>27.01</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252107</v>
      </c>
      <c r="D7" s="23">
        <v>46</v>
      </c>
      <c r="E7" s="23">
        <v>17</v>
      </c>
      <c r="F7" s="23">
        <v>4</v>
      </c>
      <c r="G7" s="23">
        <v>0</v>
      </c>
      <c r="H7" s="23" t="s">
        <v>96</v>
      </c>
      <c r="I7" s="23" t="s">
        <v>97</v>
      </c>
      <c r="J7" s="23" t="s">
        <v>98</v>
      </c>
      <c r="K7" s="23" t="s">
        <v>99</v>
      </c>
      <c r="L7" s="23" t="s">
        <v>100</v>
      </c>
      <c r="M7" s="23" t="s">
        <v>101</v>
      </c>
      <c r="N7" s="24" t="s">
        <v>102</v>
      </c>
      <c r="O7" s="24">
        <v>73.66</v>
      </c>
      <c r="P7" s="24">
        <v>19.79</v>
      </c>
      <c r="Q7" s="24">
        <v>84.82</v>
      </c>
      <c r="R7" s="24">
        <v>2921</v>
      </c>
      <c r="S7" s="24">
        <v>50607</v>
      </c>
      <c r="T7" s="24">
        <v>80.150000000000006</v>
      </c>
      <c r="U7" s="24">
        <v>631.4</v>
      </c>
      <c r="V7" s="24">
        <v>9995</v>
      </c>
      <c r="W7" s="24">
        <v>3.51</v>
      </c>
      <c r="X7" s="24">
        <v>2847.58</v>
      </c>
      <c r="Y7" s="24">
        <v>114.13</v>
      </c>
      <c r="Z7" s="24">
        <v>115.95</v>
      </c>
      <c r="AA7" s="24">
        <v>114.27</v>
      </c>
      <c r="AB7" s="24">
        <v>112.7</v>
      </c>
      <c r="AC7" s="24">
        <v>111.59</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107.95</v>
      </c>
      <c r="AV7" s="24">
        <v>129.96</v>
      </c>
      <c r="AW7" s="24">
        <v>156.58000000000001</v>
      </c>
      <c r="AX7" s="24">
        <v>166.85</v>
      </c>
      <c r="AY7" s="24">
        <v>199.73</v>
      </c>
      <c r="AZ7" s="24">
        <v>46.85</v>
      </c>
      <c r="BA7" s="24">
        <v>44.35</v>
      </c>
      <c r="BB7" s="24">
        <v>41.51</v>
      </c>
      <c r="BC7" s="24">
        <v>45.01</v>
      </c>
      <c r="BD7" s="24">
        <v>46.37</v>
      </c>
      <c r="BE7" s="24">
        <v>50.9</v>
      </c>
      <c r="BF7" s="24">
        <v>185.05</v>
      </c>
      <c r="BG7" s="24">
        <v>193.56</v>
      </c>
      <c r="BH7" s="24">
        <v>187.56</v>
      </c>
      <c r="BI7" s="24">
        <v>526.46</v>
      </c>
      <c r="BJ7" s="24">
        <v>499.54</v>
      </c>
      <c r="BK7" s="24">
        <v>1268.6300000000001</v>
      </c>
      <c r="BL7" s="24">
        <v>1283.69</v>
      </c>
      <c r="BM7" s="24">
        <v>1160.22</v>
      </c>
      <c r="BN7" s="24">
        <v>1141.98</v>
      </c>
      <c r="BO7" s="24">
        <v>1062.58</v>
      </c>
      <c r="BP7" s="24">
        <v>1099.1500000000001</v>
      </c>
      <c r="BQ7" s="24">
        <v>103.75</v>
      </c>
      <c r="BR7" s="24">
        <v>110.34</v>
      </c>
      <c r="BS7" s="24">
        <v>107.09</v>
      </c>
      <c r="BT7" s="24">
        <v>104.93</v>
      </c>
      <c r="BU7" s="24">
        <v>101.81</v>
      </c>
      <c r="BV7" s="24">
        <v>82.88</v>
      </c>
      <c r="BW7" s="24">
        <v>82.53</v>
      </c>
      <c r="BX7" s="24">
        <v>81.81</v>
      </c>
      <c r="BY7" s="24">
        <v>82.27</v>
      </c>
      <c r="BZ7" s="24">
        <v>80.36</v>
      </c>
      <c r="CA7" s="24">
        <v>72.92</v>
      </c>
      <c r="CB7" s="24">
        <v>157.41</v>
      </c>
      <c r="CC7" s="24">
        <v>148.1</v>
      </c>
      <c r="CD7" s="24">
        <v>153.79</v>
      </c>
      <c r="CE7" s="24">
        <v>156.84</v>
      </c>
      <c r="CF7" s="24">
        <v>159.66</v>
      </c>
      <c r="CG7" s="24">
        <v>187.76</v>
      </c>
      <c r="CH7" s="24">
        <v>190.48</v>
      </c>
      <c r="CI7" s="24">
        <v>193.59</v>
      </c>
      <c r="CJ7" s="24">
        <v>194.42</v>
      </c>
      <c r="CK7" s="24">
        <v>201.33</v>
      </c>
      <c r="CL7" s="24">
        <v>225.78</v>
      </c>
      <c r="CM7" s="24" t="s">
        <v>102</v>
      </c>
      <c r="CN7" s="24" t="s">
        <v>102</v>
      </c>
      <c r="CO7" s="24" t="s">
        <v>102</v>
      </c>
      <c r="CP7" s="24" t="s">
        <v>102</v>
      </c>
      <c r="CQ7" s="24" t="s">
        <v>102</v>
      </c>
      <c r="CR7" s="24">
        <v>45.87</v>
      </c>
      <c r="CS7" s="24">
        <v>44.24</v>
      </c>
      <c r="CT7" s="24">
        <v>45.3</v>
      </c>
      <c r="CU7" s="24">
        <v>45.6</v>
      </c>
      <c r="CV7" s="24">
        <v>44.79</v>
      </c>
      <c r="CW7" s="24">
        <v>43.17</v>
      </c>
      <c r="CX7" s="24">
        <v>98.57</v>
      </c>
      <c r="CY7" s="24">
        <v>98.58</v>
      </c>
      <c r="CZ7" s="24">
        <v>98.59</v>
      </c>
      <c r="DA7" s="24">
        <v>98.58</v>
      </c>
      <c r="DB7" s="24">
        <v>98.59</v>
      </c>
      <c r="DC7" s="24">
        <v>87.65</v>
      </c>
      <c r="DD7" s="24">
        <v>88.15</v>
      </c>
      <c r="DE7" s="24">
        <v>88.37</v>
      </c>
      <c r="DF7" s="24">
        <v>88.66</v>
      </c>
      <c r="DG7" s="24">
        <v>88.68</v>
      </c>
      <c r="DH7" s="24">
        <v>86.31</v>
      </c>
      <c r="DI7" s="24">
        <v>13.68</v>
      </c>
      <c r="DJ7" s="24">
        <v>17.07</v>
      </c>
      <c r="DK7" s="24">
        <v>20.420000000000002</v>
      </c>
      <c r="DL7" s="24">
        <v>23.77</v>
      </c>
      <c r="DM7" s="24">
        <v>27.01</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dcterms:created xsi:type="dcterms:W3CDTF">2025-12-23T06:12:22Z</dcterms:created>
  <dcterms:modified xsi:type="dcterms:W3CDTF">2026-02-24T02:04:39Z</dcterms:modified>
  <cp:category/>
</cp:coreProperties>
</file>