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v1\上下水道課\令和７年度\03管理担当関連\03　下水道\13　経営比較分析表\"/>
    </mc:Choice>
  </mc:AlternateContent>
  <xr:revisionPtr revIDLastSave="0" documentId="13_ncr:1_{A9770903-B6D8-4950-B13D-7B8F9C5D17D5}" xr6:coauthVersionLast="47" xr6:coauthVersionMax="47" xr10:uidLastSave="{00000000-0000-0000-0000-000000000000}"/>
  <workbookProtection workbookAlgorithmName="SHA-512" workbookHashValue="b1MynJNuRW5yYH8kwn88PXr8cEkQrJ2pK2SlxH/LXnHxlmvCZFXB5I/B76SV62CRNdBCdtjGwkHypbfiaa/ndg==" workbookSaltValue="ry2JKiI7BiEEN1Q2NJBmwA==" workbookSpinCount="100000" lockStructure="1"/>
  <bookViews>
    <workbookView xWindow="11508" yWindow="-12" windowWidth="11544" windowHeight="12264"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P6" i="5"/>
  <c r="P10" i="4" s="1"/>
  <c r="O6" i="5"/>
  <c r="I10" i="4" s="1"/>
  <c r="N6" i="5"/>
  <c r="B10" i="4" s="1"/>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W10" i="4"/>
  <c r="B8" i="4"/>
  <c r="B6" i="4"/>
</calcChain>
</file>

<file path=xl/sharedStrings.xml><?xml version="1.0" encoding="utf-8"?>
<sst xmlns="http://schemas.openxmlformats.org/spreadsheetml/2006/main" count="236" uniqueCount="114">
  <si>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</si>
  <si>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</si>
  <si>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</si>
  <si>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</si>
  <si>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</si>
  <si>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</si>
  <si>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</si>
  <si>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</si>
  <si>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</si>
  <si>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</si>
  <si>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</si>
  <si>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</si>
  <si>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</si>
  <si>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</si>
  <si>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</si>
  <si>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</si>
  <si>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</si>
  <si>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</si>
  <si>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</si>
  <si>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</si>
  <si>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</si>
  <si>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</si>
  <si>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</si>
  <si>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</si>
  <si>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</si>
  <si>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</si>
  <si>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</si>
  <si>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</si>
  <si>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</si>
  <si>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</si>
  <si>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</si>
  <si>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</si>
  <si>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</si>
  <si>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</si>
  <si>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</si>
  <si>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</si>
  <si>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</si>
  <si>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</si>
  <si>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</si>
  <si>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</si>
  <si>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</si>
  <si>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</si>
  <si>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</si>
  <si>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</si>
  <si>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</si>
  <si>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</si>
  <si>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</si>
  <si>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</si>
  <si>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</si>
  <si>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</si>
  <si>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</si>
  <si>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</si>
  <si>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</si>
  <si>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</si>
  <si>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</si>
  <si>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</si>
  <si>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</si>
  <si>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</si>
  <si>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</si>
  <si>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</si>
  <si>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</si>
  <si>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</si>
  <si>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</si>
  <si>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</si>
  <si>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</si>
  <si>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</si>
  <si>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</si>
  <si>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</si>
  <si>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</si>
  <si>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</si>
  <si>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</si>
  <si>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</si>
  <si>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</si>
  <si>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</si>
  <si>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</si>
  <si>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</si>
  <si>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</si>
  <si>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</si>
  <si>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</si>
  <si>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</si>
  <si>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</si>
  <si>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</si>
  <si>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</si>
  <si>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</si>
  <si>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</si>
  <si>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</si>
  <si>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</si>
  <si>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</si>
  <si>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</si>
  <si>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</si>
  <si>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</si>
  <si>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</si>
  <si>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</si>
  <si>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</si>
  <si>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</si>
  <si>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</si>
  <si>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野洲市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</si>
  <si>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</si>
  <si>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</si>
  <si>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</si>
  <si>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</si>
  <si>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</si>
  <si>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</si>
  <si>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</si>
  <si>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</si>
  <si>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</si>
  <si>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</si>
  <si>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</si>
  <si>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</si>
  <si>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</si>
  <si>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</si>
  <si>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</si>
  <si>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有形固定資産減価償却率は、類似団体と比較して低い水準となっているが、年々資産の老朽化率が上昇しつつある。
　管渠老朽化率、管渠改善率は0となっており、耐用年数を超えた管路はない。しかし、今後増加していくことが見込まれるため、更新需要の把握が必要となる。</t>
    <rPh sb="1" eb="3">
      <t>ユウケイ</t>
    </rPh>
    <rPh sb="3" eb="5">
      <t>コテイ</t>
    </rPh>
    <rPh sb="5" eb="7">
      <t>シサン</t>
    </rPh>
    <rPh sb="7" eb="9">
      <t>ゲンカ</t>
    </rPh>
    <rPh sb="9" eb="11">
      <t>ショウキャク</t>
    </rPh>
    <rPh sb="11" eb="12">
      <t>リツ</t>
    </rPh>
    <rPh sb="14" eb="16">
      <t>ルイジ</t>
    </rPh>
    <rPh sb="16" eb="18">
      <t>ダンタイ</t>
    </rPh>
    <rPh sb="19" eb="21">
      <t>ヒカク</t>
    </rPh>
    <rPh sb="23" eb="24">
      <t>ヒク</t>
    </rPh>
    <rPh sb="25" eb="27">
      <t>スイジュン</t>
    </rPh>
    <rPh sb="35" eb="37">
      <t>ネンネン</t>
    </rPh>
    <rPh sb="37" eb="39">
      <t>シサン</t>
    </rPh>
    <rPh sb="40" eb="44">
      <t>ロウキュウカリツ</t>
    </rPh>
    <rPh sb="45" eb="47">
      <t>ジョウショウ</t>
    </rPh>
    <rPh sb="55" eb="56">
      <t>カン</t>
    </rPh>
    <rPh sb="56" eb="57">
      <t>キョ</t>
    </rPh>
    <rPh sb="57" eb="60">
      <t>ロウキュウカ</t>
    </rPh>
    <rPh sb="60" eb="61">
      <t>リツ</t>
    </rPh>
    <rPh sb="62" eb="63">
      <t>カン</t>
    </rPh>
    <rPh sb="63" eb="64">
      <t>キョ</t>
    </rPh>
    <rPh sb="64" eb="66">
      <t>カイゼン</t>
    </rPh>
    <rPh sb="66" eb="67">
      <t>リツ</t>
    </rPh>
    <rPh sb="76" eb="78">
      <t>タイヨウ</t>
    </rPh>
    <rPh sb="78" eb="80">
      <t>ネンスウ</t>
    </rPh>
    <rPh sb="81" eb="82">
      <t>コ</t>
    </rPh>
    <rPh sb="84" eb="86">
      <t>カンロ</t>
    </rPh>
    <rPh sb="94" eb="96">
      <t>コンゴ</t>
    </rPh>
    <rPh sb="96" eb="98">
      <t>ゾウカ</t>
    </rPh>
    <rPh sb="105" eb="107">
      <t>ミコ</t>
    </rPh>
    <rPh sb="113" eb="115">
      <t>コウシン</t>
    </rPh>
    <rPh sb="115" eb="117">
      <t>ジュヨウ</t>
    </rPh>
    <rPh sb="118" eb="120">
      <t>ハアク</t>
    </rPh>
    <rPh sb="121" eb="123">
      <t>ヒツヨウ</t>
    </rPh>
    <phoneticPr fontId="4"/>
  </si>
  <si>
    <t>　経常収支比率は100％を超え、累積欠損金比率も0であり、安定した経営状況である。また、流動比率は100％を超えてきており、短期的な支出に対する資金が賄えつつある。しかし、更新財源等を考えると十分財源が確保されている状況ではなく、経営改善を進めることが必要である。
　企業債残高対事業規模比率は類似団体と比較して低い水準となっているが、企業の業績悪化に伴い下水道使用料が減少しているため、急激に増加している。
　経費回収率は100％を上回っており、類似団体と比較してやや高い水準となっている。
　汚水処理原価は有収水量の減少により、徐々に増加している傾向である。
　施設利用率は流域関連下水道であるため、０となっている。
　水洗化率は、類似団体と比較して高い水準となっている。
　</t>
    <rPh sb="1" eb="3">
      <t>ケイジョウ</t>
    </rPh>
    <rPh sb="3" eb="5">
      <t>シュウシ</t>
    </rPh>
    <rPh sb="5" eb="7">
      <t>ヒリツ</t>
    </rPh>
    <rPh sb="13" eb="14">
      <t>コ</t>
    </rPh>
    <rPh sb="16" eb="18">
      <t>ルイセキ</t>
    </rPh>
    <rPh sb="18" eb="20">
      <t>ケッソン</t>
    </rPh>
    <rPh sb="20" eb="21">
      <t>キン</t>
    </rPh>
    <rPh sb="21" eb="23">
      <t>ヒリツ</t>
    </rPh>
    <rPh sb="29" eb="31">
      <t>アンテイ</t>
    </rPh>
    <rPh sb="33" eb="35">
      <t>ケイエイ</t>
    </rPh>
    <rPh sb="35" eb="37">
      <t>ジョウキョウ</t>
    </rPh>
    <rPh sb="62" eb="65">
      <t>タンキテキ</t>
    </rPh>
    <rPh sb="86" eb="88">
      <t>コウシン</t>
    </rPh>
    <rPh sb="88" eb="91">
      <t>ザイゲントウ</t>
    </rPh>
    <rPh sb="92" eb="93">
      <t>カンガ</t>
    </rPh>
    <rPh sb="96" eb="98">
      <t>ジュウブン</t>
    </rPh>
    <rPh sb="98" eb="100">
      <t>ザイゲン</t>
    </rPh>
    <rPh sb="101" eb="103">
      <t>カクホ</t>
    </rPh>
    <rPh sb="108" eb="110">
      <t>ジョウキョウ</t>
    </rPh>
    <rPh sb="115" eb="117">
      <t>ケイエイ</t>
    </rPh>
    <rPh sb="117" eb="119">
      <t>カイゼン</t>
    </rPh>
    <rPh sb="120" eb="121">
      <t>スス</t>
    </rPh>
    <rPh sb="126" eb="128">
      <t>ヒツヨウ</t>
    </rPh>
    <rPh sb="134" eb="136">
      <t>キギョウ</t>
    </rPh>
    <rPh sb="136" eb="137">
      <t>サイ</t>
    </rPh>
    <rPh sb="137" eb="139">
      <t>ザンダカ</t>
    </rPh>
    <rPh sb="139" eb="140">
      <t>タイ</t>
    </rPh>
    <rPh sb="140" eb="142">
      <t>ジギョウ</t>
    </rPh>
    <rPh sb="142" eb="144">
      <t>キボ</t>
    </rPh>
    <rPh sb="144" eb="146">
      <t>ヒリツ</t>
    </rPh>
    <rPh sb="147" eb="149">
      <t>ルイジ</t>
    </rPh>
    <rPh sb="149" eb="151">
      <t>ダンタイ</t>
    </rPh>
    <rPh sb="152" eb="154">
      <t>ヒカク</t>
    </rPh>
    <rPh sb="156" eb="157">
      <t>ヒク</t>
    </rPh>
    <rPh sb="158" eb="160">
      <t>スイジュン</t>
    </rPh>
    <rPh sb="168" eb="170">
      <t>キギョウ</t>
    </rPh>
    <rPh sb="176" eb="177">
      <t>トモナ</t>
    </rPh>
    <rPh sb="178" eb="184">
      <t>ゲスイドウシヨウリョウ</t>
    </rPh>
    <rPh sb="185" eb="187">
      <t>ゲンショウ</t>
    </rPh>
    <rPh sb="194" eb="196">
      <t>キュウゲキ</t>
    </rPh>
    <rPh sb="197" eb="199">
      <t>ゾウカ</t>
    </rPh>
    <rPh sb="206" eb="208">
      <t>ケイヒ</t>
    </rPh>
    <rPh sb="208" eb="210">
      <t>カイシュウ</t>
    </rPh>
    <rPh sb="210" eb="211">
      <t>リツ</t>
    </rPh>
    <rPh sb="217" eb="218">
      <t>ウエ</t>
    </rPh>
    <rPh sb="224" eb="226">
      <t>ルイジ</t>
    </rPh>
    <rPh sb="226" eb="228">
      <t>ダンタイ</t>
    </rPh>
    <rPh sb="229" eb="231">
      <t>ヒカク</t>
    </rPh>
    <rPh sb="248" eb="250">
      <t>オスイ</t>
    </rPh>
    <rPh sb="250" eb="252">
      <t>ショリ</t>
    </rPh>
    <rPh sb="252" eb="254">
      <t>ゲンカ</t>
    </rPh>
    <rPh sb="260" eb="262">
      <t>ゲンショウ</t>
    </rPh>
    <rPh sb="266" eb="268">
      <t>ジョジョ</t>
    </rPh>
    <rPh sb="269" eb="271">
      <t>ゾウカ</t>
    </rPh>
    <rPh sb="275" eb="277">
      <t>ケイコウ</t>
    </rPh>
    <rPh sb="283" eb="285">
      <t>シセツ</t>
    </rPh>
    <rPh sb="285" eb="288">
      <t>リヨウリツ</t>
    </rPh>
    <rPh sb="289" eb="291">
      <t>リュウイキ</t>
    </rPh>
    <rPh sb="291" eb="293">
      <t>カンレン</t>
    </rPh>
    <rPh sb="293" eb="296">
      <t>ゲスイドウ</t>
    </rPh>
    <rPh sb="312" eb="315">
      <t>スイセンカ</t>
    </rPh>
    <rPh sb="315" eb="316">
      <t>リツ</t>
    </rPh>
    <rPh sb="318" eb="320">
      <t>ルイジ</t>
    </rPh>
    <rPh sb="320" eb="322">
      <t>ダンタイ</t>
    </rPh>
    <rPh sb="323" eb="325">
      <t>ヒカク</t>
    </rPh>
    <rPh sb="327" eb="328">
      <t>タカ</t>
    </rPh>
    <rPh sb="329" eb="331">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</si>
</sst>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3" fillId="0" borderId="6"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9C-4E72-8616-868B160AFBF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4F9C-4E72-8616-868B160AFBF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84-4C8A-BE69-DE018A7AA69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5F84-4C8A-BE69-DE018A7AA69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99.03</c:v>
                </c:pt>
                <c:pt idx="1">
                  <c:v>99.03</c:v>
                </c:pt>
                <c:pt idx="2">
                  <c:v>99.03</c:v>
                </c:pt>
                <c:pt idx="3">
                  <c:v>99.03</c:v>
                </c:pt>
                <c:pt idx="4">
                  <c:v>99.02</c:v>
                </c:pt>
              </c:numCache>
            </c:numRef>
          </c:val>
          <c:extLst>
            <c:ext xmlns:c16="http://schemas.microsoft.com/office/drawing/2014/chart" uri="{C3380CC4-5D6E-409C-BE32-E72D297353CC}">
              <c16:uniqueId val="{00000000-926A-4C25-A2AF-DA6ADECF141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926A-4C25-A2AF-DA6ADECF141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113.95</c:v>
                </c:pt>
                <c:pt idx="1">
                  <c:v>115.74</c:v>
                </c:pt>
                <c:pt idx="2">
                  <c:v>114.09</c:v>
                </c:pt>
                <c:pt idx="3">
                  <c:v>112.54</c:v>
                </c:pt>
                <c:pt idx="4">
                  <c:v>111.44</c:v>
                </c:pt>
              </c:numCache>
            </c:numRef>
          </c:val>
          <c:extLst>
            <c:ext xmlns:c16="http://schemas.microsoft.com/office/drawing/2014/chart" uri="{C3380CC4-5D6E-409C-BE32-E72D297353CC}">
              <c16:uniqueId val="{00000000-61A6-4956-85B6-21471F4305A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61A6-4956-85B6-21471F4305A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13.44</c:v>
                </c:pt>
                <c:pt idx="1">
                  <c:v>16.77</c:v>
                </c:pt>
                <c:pt idx="2">
                  <c:v>20.07</c:v>
                </c:pt>
                <c:pt idx="3">
                  <c:v>23.36</c:v>
                </c:pt>
                <c:pt idx="4">
                  <c:v>26.55</c:v>
                </c:pt>
              </c:numCache>
            </c:numRef>
          </c:val>
          <c:extLst>
            <c:ext xmlns:c16="http://schemas.microsoft.com/office/drawing/2014/chart" uri="{C3380CC4-5D6E-409C-BE32-E72D297353CC}">
              <c16:uniqueId val="{00000000-B31F-4796-8072-D3C6CC9EDAF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B31F-4796-8072-D3C6CC9EDAF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B7-4DD2-A3D7-FD547326E66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00B7-4DD2-A3D7-FD547326E66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7A-4950-A8FF-EE38971D0DE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767A-4950-A8FF-EE38971D0DE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106.55</c:v>
                </c:pt>
                <c:pt idx="1">
                  <c:v>127.22</c:v>
                </c:pt>
                <c:pt idx="2">
                  <c:v>152.88999999999999</c:v>
                </c:pt>
                <c:pt idx="3">
                  <c:v>161.78</c:v>
                </c:pt>
                <c:pt idx="4">
                  <c:v>195.76</c:v>
                </c:pt>
              </c:numCache>
            </c:numRef>
          </c:val>
          <c:extLst>
            <c:ext xmlns:c16="http://schemas.microsoft.com/office/drawing/2014/chart" uri="{C3380CC4-5D6E-409C-BE32-E72D297353CC}">
              <c16:uniqueId val="{00000000-3FDA-4D1A-B453-975F0E70E9B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3FDA-4D1A-B453-975F0E70E9B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207.33</c:v>
                </c:pt>
                <c:pt idx="1">
                  <c:v>193.56</c:v>
                </c:pt>
                <c:pt idx="2">
                  <c:v>187.56</c:v>
                </c:pt>
                <c:pt idx="3">
                  <c:v>187.75</c:v>
                </c:pt>
                <c:pt idx="4">
                  <c:v>515.85</c:v>
                </c:pt>
              </c:numCache>
            </c:numRef>
          </c:val>
          <c:extLst>
            <c:ext xmlns:c16="http://schemas.microsoft.com/office/drawing/2014/chart" uri="{C3380CC4-5D6E-409C-BE32-E72D297353CC}">
              <c16:uniqueId val="{00000000-3DDC-4F47-9488-32A0ECA3E2E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3DDC-4F47-9488-32A0ECA3E2E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103.75</c:v>
                </c:pt>
                <c:pt idx="1">
                  <c:v>110.34</c:v>
                </c:pt>
                <c:pt idx="2">
                  <c:v>107.09</c:v>
                </c:pt>
                <c:pt idx="3">
                  <c:v>104.93</c:v>
                </c:pt>
                <c:pt idx="4">
                  <c:v>101.81</c:v>
                </c:pt>
              </c:numCache>
            </c:numRef>
          </c:val>
          <c:extLst>
            <c:ext xmlns:c16="http://schemas.microsoft.com/office/drawing/2014/chart" uri="{C3380CC4-5D6E-409C-BE32-E72D297353CC}">
              <c16:uniqueId val="{00000000-0EA6-4EDA-B9FB-7540BA90F6C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0EA6-4EDA-B9FB-7540BA90F6C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157.63</c:v>
                </c:pt>
                <c:pt idx="1">
                  <c:v>151.19999999999999</c:v>
                </c:pt>
                <c:pt idx="2">
                  <c:v>153.82</c:v>
                </c:pt>
                <c:pt idx="3">
                  <c:v>156.63</c:v>
                </c:pt>
                <c:pt idx="4">
                  <c:v>159.72999999999999</c:v>
                </c:pt>
              </c:numCache>
            </c:numRef>
          </c:val>
          <c:extLst>
            <c:ext xmlns:c16="http://schemas.microsoft.com/office/drawing/2014/chart" uri="{C3380CC4-5D6E-409C-BE32-E72D297353CC}">
              <c16:uniqueId val="{00000000-A6E7-4ADD-80AB-8DD28766A76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A6E7-4ADD-80AB-8DD28766A76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Y55" zoomScaleNormal="100" workbookViewId="0">
      <selection activeCell="B60" sqref="B60:BJ61"/>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3" t="s">
        <v>0</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row>
    <row r="3" spans="1:78" ht="9.75" customHeight="1" x14ac:dyDescent="0.2">
      <c r="A3" s="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row>
    <row r="4" spans="1:78" ht="9.75" customHeight="1" x14ac:dyDescent="0.2">
      <c r="A4" s="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4" t="str">
        <f>データ!H6</f>
        <v>滋賀県　野洲市</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56" t="s">
        <v>9</v>
      </c>
      <c r="BM7" s="57"/>
      <c r="BN7" s="57"/>
      <c r="BO7" s="57"/>
      <c r="BP7" s="57"/>
      <c r="BQ7" s="57"/>
      <c r="BR7" s="57"/>
      <c r="BS7" s="57"/>
      <c r="BT7" s="57"/>
      <c r="BU7" s="57"/>
      <c r="BV7" s="57"/>
      <c r="BW7" s="57"/>
      <c r="BX7" s="57"/>
      <c r="BY7" s="58"/>
    </row>
    <row r="8" spans="1:78" ht="18.75" customHeight="1" x14ac:dyDescent="0.2">
      <c r="A8" s="2"/>
      <c r="B8" s="59" t="str">
        <f>データ!I6</f>
        <v>法適用</v>
      </c>
      <c r="C8" s="59"/>
      <c r="D8" s="59"/>
      <c r="E8" s="59"/>
      <c r="F8" s="59"/>
      <c r="G8" s="59"/>
      <c r="H8" s="59"/>
      <c r="I8" s="59" t="str">
        <f>データ!J6</f>
        <v>下水道事業</v>
      </c>
      <c r="J8" s="59"/>
      <c r="K8" s="59"/>
      <c r="L8" s="59"/>
      <c r="M8" s="59"/>
      <c r="N8" s="59"/>
      <c r="O8" s="59"/>
      <c r="P8" s="59" t="str">
        <f>データ!K6</f>
        <v>公共下水道</v>
      </c>
      <c r="Q8" s="59"/>
      <c r="R8" s="59"/>
      <c r="S8" s="59"/>
      <c r="T8" s="59"/>
      <c r="U8" s="59"/>
      <c r="V8" s="59"/>
      <c r="W8" s="59" t="str">
        <f>データ!L6</f>
        <v>Bd1</v>
      </c>
      <c r="X8" s="59"/>
      <c r="Y8" s="59"/>
      <c r="Z8" s="59"/>
      <c r="AA8" s="59"/>
      <c r="AB8" s="59"/>
      <c r="AC8" s="59"/>
      <c r="AD8" s="60" t="str">
        <f>データ!$M$6</f>
        <v>非設置</v>
      </c>
      <c r="AE8" s="60"/>
      <c r="AF8" s="60"/>
      <c r="AG8" s="60"/>
      <c r="AH8" s="60"/>
      <c r="AI8" s="60"/>
      <c r="AJ8" s="60"/>
      <c r="AK8" s="3"/>
      <c r="AL8" s="48">
        <f>データ!S6</f>
        <v>50607</v>
      </c>
      <c r="AM8" s="48"/>
      <c r="AN8" s="48"/>
      <c r="AO8" s="48"/>
      <c r="AP8" s="48"/>
      <c r="AQ8" s="48"/>
      <c r="AR8" s="48"/>
      <c r="AS8" s="48"/>
      <c r="AT8" s="47">
        <f>データ!T6</f>
        <v>80.150000000000006</v>
      </c>
      <c r="AU8" s="47"/>
      <c r="AV8" s="47"/>
      <c r="AW8" s="47"/>
      <c r="AX8" s="47"/>
      <c r="AY8" s="47"/>
      <c r="AZ8" s="47"/>
      <c r="BA8" s="47"/>
      <c r="BB8" s="47">
        <f>データ!U6</f>
        <v>631.4</v>
      </c>
      <c r="BC8" s="47"/>
      <c r="BD8" s="47"/>
      <c r="BE8" s="47"/>
      <c r="BF8" s="47"/>
      <c r="BG8" s="47"/>
      <c r="BH8" s="47"/>
      <c r="BI8" s="47"/>
      <c r="BJ8" s="3"/>
      <c r="BK8" s="3"/>
      <c r="BL8" s="61" t="s">
        <v>10</v>
      </c>
      <c r="BM8" s="62"/>
      <c r="BN8" s="51" t="s">
        <v>11</v>
      </c>
      <c r="BO8" s="51"/>
      <c r="BP8" s="51"/>
      <c r="BQ8" s="51"/>
      <c r="BR8" s="51"/>
      <c r="BS8" s="51"/>
      <c r="BT8" s="51"/>
      <c r="BU8" s="51"/>
      <c r="BV8" s="51"/>
      <c r="BW8" s="51"/>
      <c r="BX8" s="51"/>
      <c r="BY8" s="52"/>
    </row>
    <row r="9" spans="1:78" ht="18.75" customHeight="1" x14ac:dyDescent="0.2">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45" t="s">
        <v>21</v>
      </c>
      <c r="BO9" s="45"/>
      <c r="BP9" s="45"/>
      <c r="BQ9" s="45"/>
      <c r="BR9" s="45"/>
      <c r="BS9" s="45"/>
      <c r="BT9" s="45"/>
      <c r="BU9" s="45"/>
      <c r="BV9" s="45"/>
      <c r="BW9" s="45"/>
      <c r="BX9" s="45"/>
      <c r="BY9" s="46"/>
    </row>
    <row r="10" spans="1:78" ht="18.75" customHeight="1" x14ac:dyDescent="0.2">
      <c r="A10" s="2"/>
      <c r="B10" s="47" t="str">
        <f>データ!N6</f>
        <v>-</v>
      </c>
      <c r="C10" s="47"/>
      <c r="D10" s="47"/>
      <c r="E10" s="47"/>
      <c r="F10" s="47"/>
      <c r="G10" s="47"/>
      <c r="H10" s="47"/>
      <c r="I10" s="47">
        <f>データ!O6</f>
        <v>73.98</v>
      </c>
      <c r="J10" s="47"/>
      <c r="K10" s="47"/>
      <c r="L10" s="47"/>
      <c r="M10" s="47"/>
      <c r="N10" s="47"/>
      <c r="O10" s="47"/>
      <c r="P10" s="47">
        <f>データ!P6</f>
        <v>79.180000000000007</v>
      </c>
      <c r="Q10" s="47"/>
      <c r="R10" s="47"/>
      <c r="S10" s="47"/>
      <c r="T10" s="47"/>
      <c r="U10" s="47"/>
      <c r="V10" s="47"/>
      <c r="W10" s="47">
        <f>データ!Q6</f>
        <v>84.78</v>
      </c>
      <c r="X10" s="47"/>
      <c r="Y10" s="47"/>
      <c r="Z10" s="47"/>
      <c r="AA10" s="47"/>
      <c r="AB10" s="47"/>
      <c r="AC10" s="47"/>
      <c r="AD10" s="48">
        <f>データ!R6</f>
        <v>2921</v>
      </c>
      <c r="AE10" s="48"/>
      <c r="AF10" s="48"/>
      <c r="AG10" s="48"/>
      <c r="AH10" s="48"/>
      <c r="AI10" s="48"/>
      <c r="AJ10" s="48"/>
      <c r="AK10" s="2"/>
      <c r="AL10" s="48">
        <f>データ!V6</f>
        <v>39984</v>
      </c>
      <c r="AM10" s="48"/>
      <c r="AN10" s="48"/>
      <c r="AO10" s="48"/>
      <c r="AP10" s="48"/>
      <c r="AQ10" s="48"/>
      <c r="AR10" s="48"/>
      <c r="AS10" s="48"/>
      <c r="AT10" s="47">
        <f>データ!W6</f>
        <v>9.77</v>
      </c>
      <c r="AU10" s="47"/>
      <c r="AV10" s="47"/>
      <c r="AW10" s="47"/>
      <c r="AX10" s="47"/>
      <c r="AY10" s="47"/>
      <c r="AZ10" s="47"/>
      <c r="BA10" s="47"/>
      <c r="BB10" s="47">
        <f>データ!X6</f>
        <v>4092.53</v>
      </c>
      <c r="BC10" s="47"/>
      <c r="BD10" s="47"/>
      <c r="BE10" s="47"/>
      <c r="BF10" s="47"/>
      <c r="BG10" s="47"/>
      <c r="BH10" s="47"/>
      <c r="BI10" s="47"/>
      <c r="BJ10" s="2"/>
      <c r="BK10" s="2"/>
      <c r="BL10" s="49" t="s">
        <v>22</v>
      </c>
      <c r="BM10" s="50"/>
      <c r="BN10" s="38" t="s">
        <v>23</v>
      </c>
      <c r="BO10" s="38"/>
      <c r="BP10" s="38"/>
      <c r="BQ10" s="38"/>
      <c r="BR10" s="38"/>
      <c r="BS10" s="38"/>
      <c r="BT10" s="38"/>
      <c r="BU10" s="38"/>
      <c r="BV10" s="38"/>
      <c r="BW10" s="38"/>
      <c r="BX10" s="38"/>
      <c r="BY10" s="3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24</v>
      </c>
      <c r="BM11" s="40"/>
      <c r="BN11" s="40"/>
      <c r="BO11" s="40"/>
      <c r="BP11" s="40"/>
      <c r="BQ11" s="40"/>
      <c r="BR11" s="40"/>
      <c r="BS11" s="40"/>
      <c r="BT11" s="40"/>
      <c r="BU11" s="40"/>
      <c r="BV11" s="40"/>
      <c r="BW11" s="40"/>
      <c r="BX11" s="40"/>
      <c r="BY11" s="40"/>
      <c r="BZ11" s="4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1"/>
      <c r="BM13" s="41"/>
      <c r="BN13" s="41"/>
      <c r="BO13" s="41"/>
      <c r="BP13" s="41"/>
      <c r="BQ13" s="41"/>
      <c r="BR13" s="41"/>
      <c r="BS13" s="41"/>
      <c r="BT13" s="41"/>
      <c r="BU13" s="41"/>
      <c r="BV13" s="41"/>
      <c r="BW13" s="41"/>
      <c r="BX13" s="41"/>
      <c r="BY13" s="41"/>
      <c r="BZ13" s="41"/>
    </row>
    <row r="14" spans="1:78" ht="13.5" customHeight="1" x14ac:dyDescent="0.2">
      <c r="A14" s="2"/>
      <c r="B14" s="42" t="s">
        <v>25</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4"/>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113</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112</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112</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WQyttkkK8kZktbD7Y8SrP+ic2d76v9udPPFnl4fHWaTVu8Et6eCYG4q47nCfeKKN+OenlcHaTywBjrE3HiMi2w==" saltValue="z8rcQuMFXwg/GmCTlOPcB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252107</v>
      </c>
      <c r="D6" s="19">
        <f t="shared" si="3"/>
        <v>46</v>
      </c>
      <c r="E6" s="19">
        <f t="shared" si="3"/>
        <v>17</v>
      </c>
      <c r="F6" s="19">
        <f t="shared" si="3"/>
        <v>1</v>
      </c>
      <c r="G6" s="19">
        <f t="shared" si="3"/>
        <v>0</v>
      </c>
      <c r="H6" s="19" t="str">
        <f t="shared" si="3"/>
        <v>滋賀県　野洲市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73.98</v>
      </c>
      <c r="P6" s="20">
        <f t="shared" si="3"/>
        <v>79.180000000000007</v>
      </c>
      <c r="Q6" s="20">
        <f t="shared" si="3"/>
        <v>84.78</v>
      </c>
      <c r="R6" s="20">
        <f t="shared" si="3"/>
        <v>2921</v>
      </c>
      <c r="S6" s="20">
        <f t="shared" si="3"/>
        <v>50607</v>
      </c>
      <c r="T6" s="20">
        <f t="shared" si="3"/>
        <v>80.150000000000006</v>
      </c>
      <c r="U6" s="20">
        <f t="shared" si="3"/>
        <v>631.4</v>
      </c>
      <c r="V6" s="20">
        <f t="shared" si="3"/>
        <v>39984</v>
      </c>
      <c r="W6" s="20">
        <f t="shared" si="3"/>
        <v>9.77</v>
      </c>
      <c r="X6" s="20">
        <f t="shared" si="3"/>
        <v>4092.53</v>
      </c>
      <c r="Y6" s="21">
        <f>IF(Y7="",NA(),Y7)</f>
        <v>113.95</v>
      </c>
      <c r="Z6" s="21">
        <f t="shared" ref="Z6:AH6" si="4">IF(Z7="",NA(),Z7)</f>
        <v>115.74</v>
      </c>
      <c r="AA6" s="21">
        <f t="shared" si="4"/>
        <v>114.09</v>
      </c>
      <c r="AB6" s="21">
        <f t="shared" si="4"/>
        <v>112.54</v>
      </c>
      <c r="AC6" s="21">
        <f t="shared" si="4"/>
        <v>111.44</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106.55</v>
      </c>
      <c r="AV6" s="21">
        <f t="shared" ref="AV6:BD6" si="6">IF(AV7="",NA(),AV7)</f>
        <v>127.22</v>
      </c>
      <c r="AW6" s="21">
        <f t="shared" si="6"/>
        <v>152.88999999999999</v>
      </c>
      <c r="AX6" s="21">
        <f t="shared" si="6"/>
        <v>161.78</v>
      </c>
      <c r="AY6" s="21">
        <f t="shared" si="6"/>
        <v>195.76</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207.33</v>
      </c>
      <c r="BG6" s="21">
        <f t="shared" ref="BG6:BO6" si="7">IF(BG7="",NA(),BG7)</f>
        <v>193.56</v>
      </c>
      <c r="BH6" s="21">
        <f t="shared" si="7"/>
        <v>187.56</v>
      </c>
      <c r="BI6" s="21">
        <f t="shared" si="7"/>
        <v>187.75</v>
      </c>
      <c r="BJ6" s="21">
        <f t="shared" si="7"/>
        <v>515.85</v>
      </c>
      <c r="BK6" s="21">
        <f t="shared" si="7"/>
        <v>857.88</v>
      </c>
      <c r="BL6" s="21">
        <f t="shared" si="7"/>
        <v>825.1</v>
      </c>
      <c r="BM6" s="21">
        <f t="shared" si="7"/>
        <v>789.87</v>
      </c>
      <c r="BN6" s="21">
        <f t="shared" si="7"/>
        <v>749.43</v>
      </c>
      <c r="BO6" s="21">
        <f t="shared" si="7"/>
        <v>698.04</v>
      </c>
      <c r="BP6" s="20" t="str">
        <f>IF(BP7="","",IF(BP7="-","【-】","【"&amp;SUBSTITUTE(TEXT(BP7,"#,##0.00"),"-","△")&amp;"】"))</f>
        <v>【602.56】</v>
      </c>
      <c r="BQ6" s="21">
        <f>IF(BQ7="",NA(),BQ7)</f>
        <v>103.75</v>
      </c>
      <c r="BR6" s="21">
        <f t="shared" ref="BR6:BZ6" si="8">IF(BR7="",NA(),BR7)</f>
        <v>110.34</v>
      </c>
      <c r="BS6" s="21">
        <f t="shared" si="8"/>
        <v>107.09</v>
      </c>
      <c r="BT6" s="21">
        <f t="shared" si="8"/>
        <v>104.93</v>
      </c>
      <c r="BU6" s="21">
        <f t="shared" si="8"/>
        <v>101.81</v>
      </c>
      <c r="BV6" s="21">
        <f t="shared" si="8"/>
        <v>94.97</v>
      </c>
      <c r="BW6" s="21">
        <f t="shared" si="8"/>
        <v>97.07</v>
      </c>
      <c r="BX6" s="21">
        <f t="shared" si="8"/>
        <v>98.06</v>
      </c>
      <c r="BY6" s="21">
        <f t="shared" si="8"/>
        <v>98.46</v>
      </c>
      <c r="BZ6" s="21">
        <f t="shared" si="8"/>
        <v>97.98</v>
      </c>
      <c r="CA6" s="20" t="str">
        <f>IF(CA7="","",IF(CA7="-","【-】","【"&amp;SUBSTITUTE(TEXT(CA7,"#,##0.00"),"-","△")&amp;"】"))</f>
        <v>【97.94】</v>
      </c>
      <c r="CB6" s="21">
        <f>IF(CB7="",NA(),CB7)</f>
        <v>157.63</v>
      </c>
      <c r="CC6" s="21">
        <f t="shared" ref="CC6:CK6" si="9">IF(CC7="",NA(),CC7)</f>
        <v>151.19999999999999</v>
      </c>
      <c r="CD6" s="21">
        <f t="shared" si="9"/>
        <v>153.82</v>
      </c>
      <c r="CE6" s="21">
        <f t="shared" si="9"/>
        <v>156.63</v>
      </c>
      <c r="CF6" s="21">
        <f t="shared" si="9"/>
        <v>159.72999999999999</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99.03</v>
      </c>
      <c r="CY6" s="21">
        <f t="shared" ref="CY6:DG6" si="11">IF(CY7="",NA(),CY7)</f>
        <v>99.03</v>
      </c>
      <c r="CZ6" s="21">
        <f t="shared" si="11"/>
        <v>99.03</v>
      </c>
      <c r="DA6" s="21">
        <f t="shared" si="11"/>
        <v>99.03</v>
      </c>
      <c r="DB6" s="21">
        <f t="shared" si="11"/>
        <v>99.02</v>
      </c>
      <c r="DC6" s="21">
        <f t="shared" si="11"/>
        <v>92.72</v>
      </c>
      <c r="DD6" s="21">
        <f t="shared" si="11"/>
        <v>92.88</v>
      </c>
      <c r="DE6" s="21">
        <f t="shared" si="11"/>
        <v>92.9</v>
      </c>
      <c r="DF6" s="21">
        <f t="shared" si="11"/>
        <v>92.89</v>
      </c>
      <c r="DG6" s="21">
        <f t="shared" si="11"/>
        <v>93.08</v>
      </c>
      <c r="DH6" s="20" t="str">
        <f>IF(DH7="","",IF(DH7="-","【-】","【"&amp;SUBSTITUTE(TEXT(DH7,"#,##0.00"),"-","△")&amp;"】"))</f>
        <v>【96.00】</v>
      </c>
      <c r="DI6" s="21">
        <f>IF(DI7="",NA(),DI7)</f>
        <v>13.44</v>
      </c>
      <c r="DJ6" s="21">
        <f t="shared" ref="DJ6:DR6" si="12">IF(DJ7="",NA(),DJ7)</f>
        <v>16.77</v>
      </c>
      <c r="DK6" s="21">
        <f t="shared" si="12"/>
        <v>20.07</v>
      </c>
      <c r="DL6" s="21">
        <f t="shared" si="12"/>
        <v>23.36</v>
      </c>
      <c r="DM6" s="21">
        <f t="shared" si="12"/>
        <v>26.55</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252107</v>
      </c>
      <c r="D7" s="23">
        <v>46</v>
      </c>
      <c r="E7" s="23">
        <v>17</v>
      </c>
      <c r="F7" s="23">
        <v>1</v>
      </c>
      <c r="G7" s="23">
        <v>0</v>
      </c>
      <c r="H7" s="23" t="s">
        <v>96</v>
      </c>
      <c r="I7" s="23" t="s">
        <v>97</v>
      </c>
      <c r="J7" s="23" t="s">
        <v>98</v>
      </c>
      <c r="K7" s="23" t="s">
        <v>99</v>
      </c>
      <c r="L7" s="23" t="s">
        <v>100</v>
      </c>
      <c r="M7" s="23" t="s">
        <v>101</v>
      </c>
      <c r="N7" s="24" t="s">
        <v>102</v>
      </c>
      <c r="O7" s="24">
        <v>73.98</v>
      </c>
      <c r="P7" s="24">
        <v>79.180000000000007</v>
      </c>
      <c r="Q7" s="24">
        <v>84.78</v>
      </c>
      <c r="R7" s="24">
        <v>2921</v>
      </c>
      <c r="S7" s="24">
        <v>50607</v>
      </c>
      <c r="T7" s="24">
        <v>80.150000000000006</v>
      </c>
      <c r="U7" s="24">
        <v>631.4</v>
      </c>
      <c r="V7" s="24">
        <v>39984</v>
      </c>
      <c r="W7" s="24">
        <v>9.77</v>
      </c>
      <c r="X7" s="24">
        <v>4092.53</v>
      </c>
      <c r="Y7" s="24">
        <v>113.95</v>
      </c>
      <c r="Z7" s="24">
        <v>115.74</v>
      </c>
      <c r="AA7" s="24">
        <v>114.09</v>
      </c>
      <c r="AB7" s="24">
        <v>112.54</v>
      </c>
      <c r="AC7" s="24">
        <v>111.44</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106.55</v>
      </c>
      <c r="AV7" s="24">
        <v>127.22</v>
      </c>
      <c r="AW7" s="24">
        <v>152.88999999999999</v>
      </c>
      <c r="AX7" s="24">
        <v>161.78</v>
      </c>
      <c r="AY7" s="24">
        <v>195.76</v>
      </c>
      <c r="AZ7" s="24">
        <v>67.930000000000007</v>
      </c>
      <c r="BA7" s="24">
        <v>68.53</v>
      </c>
      <c r="BB7" s="24">
        <v>69.180000000000007</v>
      </c>
      <c r="BC7" s="24">
        <v>76.319999999999993</v>
      </c>
      <c r="BD7" s="24">
        <v>80.33</v>
      </c>
      <c r="BE7" s="24">
        <v>82.75</v>
      </c>
      <c r="BF7" s="24">
        <v>207.33</v>
      </c>
      <c r="BG7" s="24">
        <v>193.56</v>
      </c>
      <c r="BH7" s="24">
        <v>187.56</v>
      </c>
      <c r="BI7" s="24">
        <v>187.75</v>
      </c>
      <c r="BJ7" s="24">
        <v>515.85</v>
      </c>
      <c r="BK7" s="24">
        <v>857.88</v>
      </c>
      <c r="BL7" s="24">
        <v>825.1</v>
      </c>
      <c r="BM7" s="24">
        <v>789.87</v>
      </c>
      <c r="BN7" s="24">
        <v>749.43</v>
      </c>
      <c r="BO7" s="24">
        <v>698.04</v>
      </c>
      <c r="BP7" s="24">
        <v>602.55999999999995</v>
      </c>
      <c r="BQ7" s="24">
        <v>103.75</v>
      </c>
      <c r="BR7" s="24">
        <v>110.34</v>
      </c>
      <c r="BS7" s="24">
        <v>107.09</v>
      </c>
      <c r="BT7" s="24">
        <v>104.93</v>
      </c>
      <c r="BU7" s="24">
        <v>101.81</v>
      </c>
      <c r="BV7" s="24">
        <v>94.97</v>
      </c>
      <c r="BW7" s="24">
        <v>97.07</v>
      </c>
      <c r="BX7" s="24">
        <v>98.06</v>
      </c>
      <c r="BY7" s="24">
        <v>98.46</v>
      </c>
      <c r="BZ7" s="24">
        <v>97.98</v>
      </c>
      <c r="CA7" s="24">
        <v>97.94</v>
      </c>
      <c r="CB7" s="24">
        <v>157.63</v>
      </c>
      <c r="CC7" s="24">
        <v>151.19999999999999</v>
      </c>
      <c r="CD7" s="24">
        <v>153.82</v>
      </c>
      <c r="CE7" s="24">
        <v>156.63</v>
      </c>
      <c r="CF7" s="24">
        <v>159.72999999999999</v>
      </c>
      <c r="CG7" s="24">
        <v>159.49</v>
      </c>
      <c r="CH7" s="24">
        <v>157.81</v>
      </c>
      <c r="CI7" s="24">
        <v>157.37</v>
      </c>
      <c r="CJ7" s="24">
        <v>157.44999999999999</v>
      </c>
      <c r="CK7" s="24">
        <v>159.75</v>
      </c>
      <c r="CL7" s="24">
        <v>140.97999999999999</v>
      </c>
      <c r="CM7" s="24" t="s">
        <v>102</v>
      </c>
      <c r="CN7" s="24" t="s">
        <v>102</v>
      </c>
      <c r="CO7" s="24" t="s">
        <v>102</v>
      </c>
      <c r="CP7" s="24" t="s">
        <v>102</v>
      </c>
      <c r="CQ7" s="24" t="s">
        <v>102</v>
      </c>
      <c r="CR7" s="24">
        <v>65.28</v>
      </c>
      <c r="CS7" s="24">
        <v>64.92</v>
      </c>
      <c r="CT7" s="24">
        <v>64.14</v>
      </c>
      <c r="CU7" s="24">
        <v>63.71</v>
      </c>
      <c r="CV7" s="24">
        <v>64.95</v>
      </c>
      <c r="CW7" s="24">
        <v>60.13</v>
      </c>
      <c r="CX7" s="24">
        <v>99.03</v>
      </c>
      <c r="CY7" s="24">
        <v>99.03</v>
      </c>
      <c r="CZ7" s="24">
        <v>99.03</v>
      </c>
      <c r="DA7" s="24">
        <v>99.03</v>
      </c>
      <c r="DB7" s="24">
        <v>99.02</v>
      </c>
      <c r="DC7" s="24">
        <v>92.72</v>
      </c>
      <c r="DD7" s="24">
        <v>92.88</v>
      </c>
      <c r="DE7" s="24">
        <v>92.9</v>
      </c>
      <c r="DF7" s="24">
        <v>92.89</v>
      </c>
      <c r="DG7" s="24">
        <v>93.08</v>
      </c>
      <c r="DH7" s="24">
        <v>96</v>
      </c>
      <c r="DI7" s="24">
        <v>13.44</v>
      </c>
      <c r="DJ7" s="24">
        <v>16.77</v>
      </c>
      <c r="DK7" s="24">
        <v>20.07</v>
      </c>
      <c r="DL7" s="24">
        <v>23.36</v>
      </c>
      <c r="DM7" s="24">
        <v>26.55</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上下水道課</cp:lastModifiedBy>
  <dcterms:created xsi:type="dcterms:W3CDTF">2025-12-23T06:02:34Z</dcterms:created>
  <dcterms:modified xsi:type="dcterms:W3CDTF">2026-01-20T01:28:42Z</dcterms:modified>
  <cp:category/>
</cp:coreProperties>
</file>