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上下水道課\令和７年度\03管理担当関連\02　上水道\11　経営比較分析表\"/>
    </mc:Choice>
  </mc:AlternateContent>
  <xr:revisionPtr revIDLastSave="0" documentId="13_ncr:1_{532F3C7A-F9E1-457F-AFC8-F43D380A7BF4}" xr6:coauthVersionLast="47" xr6:coauthVersionMax="47" xr10:uidLastSave="{00000000-0000-0000-0000-000000000000}"/>
  <workbookProtection workbookAlgorithmName="SHA-512" workbookHashValue="M3OhhgNs2QFHit/MJzIfh6Uigh5Pkr7o+2kSWr5uNTl/22IbrLA7cnj9fqAgBY9qlO0osfoPelvcDZYs26msWg==" workbookSaltValue="dxgHYf3viwAQHgg7KbSCp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H85" i="4"/>
  <c r="F85" i="4"/>
  <c r="AL10" i="4"/>
  <c r="W10" i="4"/>
  <c r="P10" i="4"/>
  <c r="BB8" i="4"/>
  <c r="AT8" i="4"/>
  <c r="AL8"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<sst xmlns="http://schemas.openxmlformats.org/spreadsheetml/2006/main" count="228" uniqueCount="112">
  <si>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</si>
  <si>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</si>
  <si>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</si>
  <si>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</si>
  <si>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</si>
  <si>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</si>
  <si>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</si>
  <si>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</si>
  <si>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</si>
  <si>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</si>
  <si>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</si>
  <si>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</si>
  <si>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</si>
  <si>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</si>
  <si>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</si>
  <si>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</si>
  <si>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</si>
  <si>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</si>
  <si>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</si>
  <si>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</si>
  <si>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</si>
  <si>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</si>
  <si>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</si>
  <si>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</si>
  <si>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</si>
  <si>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</si>
  <si>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</si>
  <si>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</si>
  <si>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</si>
  <si>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</si>
  <si>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</si>
  <si>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</si>
  <si>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</si>
  <si>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</si>
  <si>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</si>
  <si>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</si>
  <si>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</si>
  <si>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</si>
  <si>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</si>
  <si>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</si>
  <si>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</si>
  <si>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</si>
  <si>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</si>
  <si>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</si>
  <si>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</si>
  <si>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</si>
  <si>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</si>
  <si>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</si>
  <si>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</si>
  <si>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</si>
  <si>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</si>
  <si>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</si>
  <si>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</si>
  <si>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</si>
  <si>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</si>
  <si>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</si>
  <si>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</si>
  <si>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</si>
  <si>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</si>
  <si>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</si>
  <si>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</si>
  <si>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</si>
  <si>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</si>
  <si>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</si>
  <si>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</si>
  <si>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</si>
  <si>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</si>
  <si>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</si>
  <si>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</si>
  <si>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</si>
  <si>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</si>
  <si>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</si>
  <si>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</si>
  <si>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</si>
  <si>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</si>
  <si>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</si>
  <si>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</si>
  <si>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</si>
  <si>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</si>
  <si>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</si>
  <si>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</si>
  <si>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</si>
  <si>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</si>
  <si>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</si>
  <si>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</si>
  <si>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</si>
  <si>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</si>
  <si>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</si>
  <si>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</si>
  <si>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</si>
  <si>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</si>
  <si>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</si>
  <si>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</si>
  <si>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野洲市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</si>
  <si>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</si>
  <si>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</si>
  <si>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</si>
  <si>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</si>
  <si>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</si>
  <si>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</si>
  <si>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</si>
  <si>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</si>
  <si>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</si>
  <si>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</si>
  <si>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</si>
  <si>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</si>
  <si>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</si>
  <si>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</si>
  <si>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</si>
  <si>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経営収支比率は100％を下回っており累積欠損金比率は0ではあるが、近年の更新投資の増加や物価高騰の影響で大きく悪化している状況であり、料金改定が必要となっている。
　流動比率は100％を継続して超えており、短期的な財政状況は安定している。
　企業債残高対給水収益比率は、更新投資の増加により増加傾向にある。
　料金回収率は100％を下まわったが、企業の業績悪化の影響で給水収益が大きく下落したことによるものである。
　施設利用率は類似団体と比較して高い水準であり、効率的な施設運営ができているといえる。
　有収率は、類似団体と比較して低い水準で推移しており、老朽管の更新等の対策が必要である。
　</t>
    <rPh sb="1" eb="3">
      <t>ケイエイ</t>
    </rPh>
    <rPh sb="3" eb="5">
      <t>シュウシ</t>
    </rPh>
    <rPh sb="5" eb="7">
      <t>ヒリツ</t>
    </rPh>
    <rPh sb="13" eb="15">
      <t>シタマワ</t>
    </rPh>
    <rPh sb="19" eb="21">
      <t>ルイセキ</t>
    </rPh>
    <rPh sb="21" eb="24">
      <t>ケッソンキン</t>
    </rPh>
    <rPh sb="24" eb="26">
      <t>ヒリツ</t>
    </rPh>
    <rPh sb="35" eb="37">
      <t>スイイ</t>
    </rPh>
    <rPh sb="43" eb="45">
      <t>キンネン</t>
    </rPh>
    <rPh sb="46" eb="50">
      <t>コウシントウシ</t>
    </rPh>
    <rPh sb="51" eb="53">
      <t>ゾウカ</t>
    </rPh>
    <rPh sb="54" eb="58">
      <t>ブッカコウトウ</t>
    </rPh>
    <rPh sb="59" eb="61">
      <t>エイキョウ</t>
    </rPh>
    <rPh sb="62" eb="63">
      <t>オオ</t>
    </rPh>
    <rPh sb="85" eb="87">
      <t>ジョウキョウ</t>
    </rPh>
    <rPh sb="93" eb="95">
      <t>リュウドウ</t>
    </rPh>
    <rPh sb="95" eb="97">
      <t>ヒリツ</t>
    </rPh>
    <rPh sb="103" eb="105">
      <t>ケイゾク</t>
    </rPh>
    <rPh sb="107" eb="108">
      <t>コ</t>
    </rPh>
    <rPh sb="113" eb="116">
      <t>タンキテキ</t>
    </rPh>
    <rPh sb="117" eb="119">
      <t>ザイセイ</t>
    </rPh>
    <rPh sb="119" eb="121">
      <t>ジョウキョウ</t>
    </rPh>
    <rPh sb="122" eb="124">
      <t>アンテイ</t>
    </rPh>
    <rPh sb="131" eb="133">
      <t>キギョウ</t>
    </rPh>
    <rPh sb="133" eb="134">
      <t>サイ</t>
    </rPh>
    <rPh sb="136" eb="137">
      <t>タイ</t>
    </rPh>
    <rPh sb="137" eb="139">
      <t>キュウスイ</t>
    </rPh>
    <rPh sb="139" eb="141">
      <t>シュウエキ</t>
    </rPh>
    <rPh sb="141" eb="143">
      <t>ヒリツ</t>
    </rPh>
    <rPh sb="145" eb="147">
      <t>コウシン</t>
    </rPh>
    <rPh sb="147" eb="149">
      <t>トウシ</t>
    </rPh>
    <rPh sb="150" eb="152">
      <t>ゾウカ</t>
    </rPh>
    <rPh sb="155" eb="157">
      <t>ゾウカ</t>
    </rPh>
    <rPh sb="157" eb="159">
      <t>ケイコウ</t>
    </rPh>
    <rPh sb="165" eb="167">
      <t>リョウキン</t>
    </rPh>
    <rPh sb="167" eb="169">
      <t>カイシュウ</t>
    </rPh>
    <rPh sb="169" eb="170">
      <t>リツ</t>
    </rPh>
    <rPh sb="174" eb="176">
      <t>キギョウ</t>
    </rPh>
    <rPh sb="177" eb="181">
      <t>ギョウセキアッカ</t>
    </rPh>
    <rPh sb="190" eb="192">
      <t>エイキョウ</t>
    </rPh>
    <rPh sb="193" eb="197">
      <t>キュウスイシュウエキ</t>
    </rPh>
    <rPh sb="198" eb="199">
      <t>オオ</t>
    </rPh>
    <rPh sb="201" eb="203">
      <t>ゲラク</t>
    </rPh>
    <rPh sb="218" eb="220">
      <t>シセツ</t>
    </rPh>
    <rPh sb="220" eb="223">
      <t>リヨウリツ</t>
    </rPh>
    <rPh sb="224" eb="226">
      <t>ルイジ</t>
    </rPh>
    <rPh sb="226" eb="228">
      <t>ダンタイ</t>
    </rPh>
    <rPh sb="229" eb="231">
      <t>ヒカク</t>
    </rPh>
    <rPh sb="233" eb="234">
      <t>タカ</t>
    </rPh>
    <rPh sb="235" eb="237">
      <t>スイジュン</t>
    </rPh>
    <rPh sb="241" eb="244">
      <t>コウリツテキ</t>
    </rPh>
    <rPh sb="245" eb="247">
      <t>シセツ</t>
    </rPh>
    <rPh sb="247" eb="249">
      <t>ウンエイ</t>
    </rPh>
    <rPh sb="262" eb="263">
      <t>ユウ</t>
    </rPh>
    <rPh sb="263" eb="264">
      <t>シュウ</t>
    </rPh>
    <rPh sb="264" eb="265">
      <t>リツ</t>
    </rPh>
    <rPh sb="267" eb="269">
      <t>ルイジ</t>
    </rPh>
    <rPh sb="269" eb="271">
      <t>ダンタイ</t>
    </rPh>
    <rPh sb="272" eb="274">
      <t>ヒカク</t>
    </rPh>
    <rPh sb="276" eb="277">
      <t>ヒク</t>
    </rPh>
    <rPh sb="278" eb="280">
      <t>スイジュン</t>
    </rPh>
    <rPh sb="281" eb="283">
      <t>スイイ</t>
    </rPh>
    <rPh sb="288" eb="290">
      <t>ロウキュウ</t>
    </rPh>
    <rPh sb="290" eb="291">
      <t>カン</t>
    </rPh>
    <rPh sb="292" eb="295">
      <t>コウシントウ</t>
    </rPh>
    <rPh sb="296" eb="298">
      <t>タイサク</t>
    </rPh>
    <rPh sb="299" eb="301">
      <t>ヒツヨウ</t>
    </rPh>
    <phoneticPr fontId="4"/>
  </si>
  <si>
    <t>　有形固定資産減価償却率は,徐々に高くなっている。今後も老朽管の更新を進めていく必要がある。
　管路経年化率は類似団体と比較し低い水準であるが、水道整備から約40年を経過しようとしているため、今後数年で著しく悪化していく懸念がある。
　管路更新率は、類似団体と比較して高い水準となっており、経年管路の更新が順調に進められている。</t>
    <rPh sb="1" eb="3">
      <t>ユウケイ</t>
    </rPh>
    <rPh sb="3" eb="5">
      <t>コテイ</t>
    </rPh>
    <rPh sb="5" eb="7">
      <t>シサン</t>
    </rPh>
    <rPh sb="7" eb="9">
      <t>ゲンカ</t>
    </rPh>
    <rPh sb="9" eb="11">
      <t>ショウキャク</t>
    </rPh>
    <rPh sb="11" eb="12">
      <t>リツ</t>
    </rPh>
    <rPh sb="14" eb="16">
      <t>ジョジョ</t>
    </rPh>
    <rPh sb="17" eb="18">
      <t>タカ</t>
    </rPh>
    <rPh sb="25" eb="27">
      <t>コンゴ</t>
    </rPh>
    <rPh sb="28" eb="30">
      <t>ロウキュウ</t>
    </rPh>
    <rPh sb="30" eb="31">
      <t>カン</t>
    </rPh>
    <rPh sb="32" eb="34">
      <t>コウシン</t>
    </rPh>
    <rPh sb="35" eb="36">
      <t>スス</t>
    </rPh>
    <rPh sb="40" eb="42">
      <t>ヒツヨウ</t>
    </rPh>
    <rPh sb="48" eb="50">
      <t>カンロ</t>
    </rPh>
    <rPh sb="50" eb="53">
      <t>ケイネンカ</t>
    </rPh>
    <rPh sb="53" eb="54">
      <t>リツ</t>
    </rPh>
    <rPh sb="55" eb="57">
      <t>ルイジ</t>
    </rPh>
    <rPh sb="57" eb="59">
      <t>ダンタイ</t>
    </rPh>
    <rPh sb="60" eb="62">
      <t>ヒカク</t>
    </rPh>
    <rPh sb="63" eb="64">
      <t>ヒク</t>
    </rPh>
    <rPh sb="65" eb="67">
      <t>スイジュン</t>
    </rPh>
    <rPh sb="74" eb="76">
      <t>セイビ</t>
    </rPh>
    <rPh sb="78" eb="79">
      <t>ヤク</t>
    </rPh>
    <rPh sb="81" eb="82">
      <t>ネン</t>
    </rPh>
    <rPh sb="83" eb="85">
      <t>ケイカ</t>
    </rPh>
    <rPh sb="96" eb="98">
      <t>コンゴ</t>
    </rPh>
    <rPh sb="98" eb="100">
      <t>スウネン</t>
    </rPh>
    <rPh sb="101" eb="102">
      <t>イチジル</t>
    </rPh>
    <rPh sb="104" eb="106">
      <t>アッカ</t>
    </rPh>
    <rPh sb="110" eb="112">
      <t>ケネン</t>
    </rPh>
    <rPh sb="125" eb="127">
      <t>ルイジ</t>
    </rPh>
    <rPh sb="134" eb="135">
      <t>タカ</t>
    </rPh>
    <rPh sb="136" eb="138">
      <t>スイジュン</t>
    </rPh>
    <rPh sb="145" eb="149">
      <t>ケイネンカンロ</t>
    </rPh>
    <rPh sb="150" eb="152">
      <t>コウシン</t>
    </rPh>
    <rPh sb="153" eb="155">
      <t>ジュンチョウ</t>
    </rPh>
    <rPh sb="156" eb="157">
      <t>スス</t>
    </rPh>
    <phoneticPr fontId="4"/>
  </si>
  <si>
    <t>　今後も安心、安全な水の安定供給のため、引き続き老朽管の更新や浄水施設の整備を進めていく必要がある。また、そのための財源確保のために、水道料金の改定や効率的な事業運営を行っていく。</t>
    <rPh sb="1" eb="3">
      <t>コンゴ</t>
    </rPh>
    <rPh sb="4" eb="6">
      <t>アンシン</t>
    </rPh>
    <rPh sb="7" eb="9">
      <t>アンゼン</t>
    </rPh>
    <rPh sb="10" eb="11">
      <t>ミズ</t>
    </rPh>
    <rPh sb="12" eb="16">
      <t>アンテイキョウキュウ</t>
    </rPh>
    <rPh sb="20" eb="21">
      <t>ヒ</t>
    </rPh>
    <rPh sb="22" eb="23">
      <t>ツヅ</t>
    </rPh>
    <rPh sb="24" eb="26">
      <t>ロウキュウ</t>
    </rPh>
    <rPh sb="26" eb="27">
      <t>カン</t>
    </rPh>
    <rPh sb="28" eb="30">
      <t>コウシン</t>
    </rPh>
    <rPh sb="31" eb="33">
      <t>ジョウスイ</t>
    </rPh>
    <rPh sb="33" eb="35">
      <t>シセツ</t>
    </rPh>
    <rPh sb="36" eb="38">
      <t>セイビ</t>
    </rPh>
    <rPh sb="39" eb="40">
      <t>スス</t>
    </rPh>
    <rPh sb="44" eb="46">
      <t>ヒツヨウ</t>
    </rPh>
    <rPh sb="58" eb="62">
      <t>ザイゲンカクホ</t>
    </rPh>
    <rPh sb="67" eb="69">
      <t>スイドウ</t>
    </rPh>
    <rPh sb="69" eb="71">
      <t>リョウキン</t>
    </rPh>
    <rPh sb="72" eb="74">
      <t>カイテイ</t>
    </rPh>
    <rPh sb="75" eb="78">
      <t>コウリツテキ</t>
    </rPh>
    <rPh sb="79" eb="82">
      <t>ジギョウウン</t>
    </rPh>
    <rPh sb="82" eb="83">
      <t>エイ</t>
    </rPh>
    <rPh sb="84" eb="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</si>
</sst>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3"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0.61</c:v>
                </c:pt>
                <c:pt idx="2">
                  <c:v>1.25</c:v>
                </c:pt>
                <c:pt idx="3">
                  <c:v>0.27</c:v>
                </c:pt>
                <c:pt idx="4">
                  <c:v>0.9</c:v>
                </c:pt>
              </c:numCache>
            </c:numRef>
          </c:val>
          <c:extLst>
            <c:ext xmlns:c16="http://schemas.microsoft.com/office/drawing/2014/chart" uri="{C3380CC4-5D6E-409C-BE32-E72D297353CC}">
              <c16:uniqueId val="{00000000-29BA-42AB-80AF-063778FE16C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9BA-42AB-80AF-063778FE16C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89.49</c:v>
                </c:pt>
                <c:pt idx="1">
                  <c:v>88.9</c:v>
                </c:pt>
                <c:pt idx="2">
                  <c:v>87.17</c:v>
                </c:pt>
                <c:pt idx="3">
                  <c:v>86.31</c:v>
                </c:pt>
                <c:pt idx="4">
                  <c:v>84.66</c:v>
                </c:pt>
              </c:numCache>
            </c:numRef>
          </c:val>
          <c:extLst>
            <c:ext xmlns:c16="http://schemas.microsoft.com/office/drawing/2014/chart" uri="{C3380CC4-5D6E-409C-BE32-E72D297353CC}">
              <c16:uniqueId val="{00000000-AEBA-4AA6-B186-72B3E3D9F2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AEBA-4AA6-B186-72B3E3D9F2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82.86</c:v>
                </c:pt>
                <c:pt idx="1">
                  <c:v>82.56</c:v>
                </c:pt>
                <c:pt idx="2">
                  <c:v>82.75</c:v>
                </c:pt>
                <c:pt idx="3">
                  <c:v>83.99</c:v>
                </c:pt>
                <c:pt idx="4">
                  <c:v>85.08</c:v>
                </c:pt>
              </c:numCache>
            </c:numRef>
          </c:val>
          <c:extLst>
            <c:ext xmlns:c16="http://schemas.microsoft.com/office/drawing/2014/chart" uri="{C3380CC4-5D6E-409C-BE32-E72D297353CC}">
              <c16:uniqueId val="{00000000-E8B4-417F-AE7E-27F479CB79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8B4-417F-AE7E-27F479CB79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111.2</c:v>
                </c:pt>
                <c:pt idx="1">
                  <c:v>110.67</c:v>
                </c:pt>
                <c:pt idx="2">
                  <c:v>103.16</c:v>
                </c:pt>
                <c:pt idx="3">
                  <c:v>103.08</c:v>
                </c:pt>
                <c:pt idx="4">
                  <c:v>97.17</c:v>
                </c:pt>
              </c:numCache>
            </c:numRef>
          </c:val>
          <c:extLst>
            <c:ext xmlns:c16="http://schemas.microsoft.com/office/drawing/2014/chart" uri="{C3380CC4-5D6E-409C-BE32-E72D297353CC}">
              <c16:uniqueId val="{00000000-DAE9-4F86-B14A-DE898C098E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AE9-4F86-B14A-DE898C098E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52.19</c:v>
                </c:pt>
                <c:pt idx="1">
                  <c:v>49.87</c:v>
                </c:pt>
                <c:pt idx="2">
                  <c:v>50.14</c:v>
                </c:pt>
                <c:pt idx="3">
                  <c:v>51.22</c:v>
                </c:pt>
                <c:pt idx="4">
                  <c:v>51.6</c:v>
                </c:pt>
              </c:numCache>
            </c:numRef>
          </c:val>
          <c:extLst>
            <c:ext xmlns:c16="http://schemas.microsoft.com/office/drawing/2014/chart" uri="{C3380CC4-5D6E-409C-BE32-E72D297353CC}">
              <c16:uniqueId val="{00000000-1C34-4D7A-9826-D54BE9DD3A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C34-4D7A-9826-D54BE9DD3A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13.33</c:v>
                </c:pt>
                <c:pt idx="1">
                  <c:v>13</c:v>
                </c:pt>
                <c:pt idx="2">
                  <c:v>13.95</c:v>
                </c:pt>
                <c:pt idx="3">
                  <c:v>14.6</c:v>
                </c:pt>
                <c:pt idx="4">
                  <c:v>14.43</c:v>
                </c:pt>
              </c:numCache>
            </c:numRef>
          </c:val>
          <c:extLst>
            <c:ext xmlns:c16="http://schemas.microsoft.com/office/drawing/2014/chart" uri="{C3380CC4-5D6E-409C-BE32-E72D297353CC}">
              <c16:uniqueId val="{00000000-656B-471F-886D-09D03FC2792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656B-471F-886D-09D03FC2792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2E-497E-91BB-17853757D7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92E-497E-91BB-17853757D7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308.62</c:v>
                </c:pt>
                <c:pt idx="1">
                  <c:v>211.25</c:v>
                </c:pt>
                <c:pt idx="2">
                  <c:v>263.52999999999997</c:v>
                </c:pt>
                <c:pt idx="3">
                  <c:v>264.38</c:v>
                </c:pt>
                <c:pt idx="4">
                  <c:v>251.78</c:v>
                </c:pt>
              </c:numCache>
            </c:numRef>
          </c:val>
          <c:extLst>
            <c:ext xmlns:c16="http://schemas.microsoft.com/office/drawing/2014/chart" uri="{C3380CC4-5D6E-409C-BE32-E72D297353CC}">
              <c16:uniqueId val="{00000000-BCB7-4BFA-A50C-81125A92EA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CB7-4BFA-A50C-81125A92EA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304.73</c:v>
                </c:pt>
                <c:pt idx="1">
                  <c:v>334.26</c:v>
                </c:pt>
                <c:pt idx="2">
                  <c:v>352.29</c:v>
                </c:pt>
                <c:pt idx="3">
                  <c:v>355.47</c:v>
                </c:pt>
                <c:pt idx="4">
                  <c:v>387.19</c:v>
                </c:pt>
              </c:numCache>
            </c:numRef>
          </c:val>
          <c:extLst>
            <c:ext xmlns:c16="http://schemas.microsoft.com/office/drawing/2014/chart" uri="{C3380CC4-5D6E-409C-BE32-E72D297353CC}">
              <c16:uniqueId val="{00000000-EA20-4180-8250-13EDA3CF2F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A20-4180-8250-13EDA3CF2F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106.43</c:v>
                </c:pt>
                <c:pt idx="1">
                  <c:v>105.79</c:v>
                </c:pt>
                <c:pt idx="2">
                  <c:v>98.38</c:v>
                </c:pt>
                <c:pt idx="3">
                  <c:v>98.41</c:v>
                </c:pt>
                <c:pt idx="4">
                  <c:v>93.07</c:v>
                </c:pt>
              </c:numCache>
            </c:numRef>
          </c:val>
          <c:extLst>
            <c:ext xmlns:c16="http://schemas.microsoft.com/office/drawing/2014/chart" uri="{C3380CC4-5D6E-409C-BE32-E72D297353CC}">
              <c16:uniqueId val="{00000000-C51A-4C5E-895C-EB60259B88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51A-4C5E-895C-EB60259B88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124.52</c:v>
                </c:pt>
                <c:pt idx="1">
                  <c:v>125.52</c:v>
                </c:pt>
                <c:pt idx="2">
                  <c:v>138</c:v>
                </c:pt>
                <c:pt idx="3">
                  <c:v>138.91999999999999</c:v>
                </c:pt>
                <c:pt idx="4">
                  <c:v>146.46</c:v>
                </c:pt>
              </c:numCache>
            </c:numRef>
          </c:val>
          <c:extLst>
            <c:ext xmlns:c16="http://schemas.microsoft.com/office/drawing/2014/chart" uri="{C3380CC4-5D6E-409C-BE32-E72D297353CC}">
              <c16:uniqueId val="{00000000-528C-4C77-870B-0467A69FB1A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28C-4C77-870B-0467A69FB1A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滋賀県　野洲市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A4</v>
      </c>
      <c r="X8" s="69"/>
      <c r="Y8" s="69"/>
      <c r="Z8" s="69"/>
      <c r="AA8" s="69"/>
      <c r="AB8" s="69"/>
      <c r="AC8" s="69"/>
      <c r="AD8" s="69" t="str">
        <f>データ!$M$6</f>
        <v>非設置</v>
      </c>
      <c r="AE8" s="69"/>
      <c r="AF8" s="69"/>
      <c r="AG8" s="69"/>
      <c r="AH8" s="69"/>
      <c r="AI8" s="69"/>
      <c r="AJ8" s="69"/>
      <c r="AK8" s="2"/>
      <c r="AL8" s="52">
        <f>データ!$R$6</f>
        <v>50607</v>
      </c>
      <c r="AM8" s="52"/>
      <c r="AN8" s="52"/>
      <c r="AO8" s="52"/>
      <c r="AP8" s="52"/>
      <c r="AQ8" s="52"/>
      <c r="AR8" s="52"/>
      <c r="AS8" s="52"/>
      <c r="AT8" s="49">
        <f>データ!$S$6</f>
        <v>80.150000000000006</v>
      </c>
      <c r="AU8" s="50"/>
      <c r="AV8" s="50"/>
      <c r="AW8" s="50"/>
      <c r="AX8" s="50"/>
      <c r="AY8" s="50"/>
      <c r="AZ8" s="50"/>
      <c r="BA8" s="50"/>
      <c r="BB8" s="39">
        <f>データ!$T$6</f>
        <v>631.4</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61.19</v>
      </c>
      <c r="J10" s="50"/>
      <c r="K10" s="50"/>
      <c r="L10" s="50"/>
      <c r="M10" s="50"/>
      <c r="N10" s="50"/>
      <c r="O10" s="51"/>
      <c r="P10" s="39">
        <f>データ!$P$6</f>
        <v>99.96</v>
      </c>
      <c r="Q10" s="39"/>
      <c r="R10" s="39"/>
      <c r="S10" s="39"/>
      <c r="T10" s="39"/>
      <c r="U10" s="39"/>
      <c r="V10" s="39"/>
      <c r="W10" s="52">
        <f>データ!$Q$6</f>
        <v>2541</v>
      </c>
      <c r="X10" s="52"/>
      <c r="Y10" s="52"/>
      <c r="Z10" s="52"/>
      <c r="AA10" s="52"/>
      <c r="AB10" s="52"/>
      <c r="AC10" s="52"/>
      <c r="AD10" s="2"/>
      <c r="AE10" s="2"/>
      <c r="AF10" s="2"/>
      <c r="AG10" s="2"/>
      <c r="AH10" s="2"/>
      <c r="AI10" s="2"/>
      <c r="AJ10" s="2"/>
      <c r="AK10" s="2"/>
      <c r="AL10" s="52">
        <f>データ!$U$6</f>
        <v>50479</v>
      </c>
      <c r="AM10" s="52"/>
      <c r="AN10" s="52"/>
      <c r="AO10" s="52"/>
      <c r="AP10" s="52"/>
      <c r="AQ10" s="52"/>
      <c r="AR10" s="52"/>
      <c r="AS10" s="52"/>
      <c r="AT10" s="49">
        <f>データ!$V$6</f>
        <v>45.35</v>
      </c>
      <c r="AU10" s="50"/>
      <c r="AV10" s="50"/>
      <c r="AW10" s="50"/>
      <c r="AX10" s="50"/>
      <c r="AY10" s="50"/>
      <c r="AZ10" s="50"/>
      <c r="BA10" s="50"/>
      <c r="BB10" s="39">
        <f>データ!$W$6</f>
        <v>1113.0999999999999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QzK1qOQCCquiTa1XMFdq/RZ48O4jODvcTbLxw25R+OK0p6bTnEkGFCF/oi+4ezrKTegPPaoIssU55n/Ofg36w==" saltValue="/54ZxijAQuBR9hAi8jZI3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252107</v>
      </c>
      <c r="D6" s="20">
        <f t="shared" si="3"/>
        <v>46</v>
      </c>
      <c r="E6" s="20">
        <f t="shared" si="3"/>
        <v>1</v>
      </c>
      <c r="F6" s="20">
        <f t="shared" si="3"/>
        <v>0</v>
      </c>
      <c r="G6" s="20">
        <f t="shared" si="3"/>
        <v>1</v>
      </c>
      <c r="H6" s="20" t="str">
        <f t="shared" si="3"/>
        <v>滋賀県　野洲市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61.19</v>
      </c>
      <c r="P6" s="21">
        <f t="shared" si="3"/>
        <v>99.96</v>
      </c>
      <c r="Q6" s="21">
        <f t="shared" si="3"/>
        <v>2541</v>
      </c>
      <c r="R6" s="21">
        <f t="shared" si="3"/>
        <v>50607</v>
      </c>
      <c r="S6" s="21">
        <f t="shared" si="3"/>
        <v>80.150000000000006</v>
      </c>
      <c r="T6" s="21">
        <f t="shared" si="3"/>
        <v>631.4</v>
      </c>
      <c r="U6" s="21">
        <f t="shared" si="3"/>
        <v>50479</v>
      </c>
      <c r="V6" s="21">
        <f t="shared" si="3"/>
        <v>45.35</v>
      </c>
      <c r="W6" s="21">
        <f t="shared" si="3"/>
        <v>1113.0999999999999</v>
      </c>
      <c r="X6" s="22">
        <f>IF(X7="",NA(),X7)</f>
        <v>111.2</v>
      </c>
      <c r="Y6" s="22">
        <f t="shared" ref="Y6:AG6" si="4">IF(Y7="",NA(),Y7)</f>
        <v>110.67</v>
      </c>
      <c r="Z6" s="22">
        <f t="shared" si="4"/>
        <v>103.16</v>
      </c>
      <c r="AA6" s="22">
        <f t="shared" si="4"/>
        <v>103.08</v>
      </c>
      <c r="AB6" s="22">
        <f t="shared" si="4"/>
        <v>97.17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308.62</v>
      </c>
      <c r="AU6" s="22">
        <f t="shared" ref="AU6:BC6" si="6">IF(AU7="",NA(),AU7)</f>
        <v>211.25</v>
      </c>
      <c r="AV6" s="22">
        <f t="shared" si="6"/>
        <v>263.52999999999997</v>
      </c>
      <c r="AW6" s="22">
        <f t="shared" si="6"/>
        <v>264.38</v>
      </c>
      <c r="AX6" s="22">
        <f t="shared" si="6"/>
        <v>251.78</v>
      </c>
      <c r="AY6" s="22">
        <f t="shared" si="6"/>
        <v>350.79</v>
      </c>
      <c r="AZ6" s="22">
        <f t="shared" si="6"/>
        <v>354.57</v>
      </c>
      <c r="BA6" s="22">
        <f t="shared" si="6"/>
        <v>357.74</v>
      </c>
      <c r="BB6" s="22">
        <f t="shared" si="6"/>
        <v>344.88</v>
      </c>
      <c r="BC6" s="22">
        <f t="shared" si="6"/>
        <v>326.02</v>
      </c>
      <c r="BD6" s="21" t="str">
        <f>IF(BD7="","",IF(BD7="-","【-】","【"&amp;SUBSTITUTE(TEXT(BD7,"#,##0.00"),"-","△")&amp;"】"))</f>
        <v>【239.69】</v>
      </c>
      <c r="BE6" s="22">
        <f>IF(BE7="",NA(),BE7)</f>
        <v>304.73</v>
      </c>
      <c r="BF6" s="22">
        <f t="shared" ref="BF6:BN6" si="7">IF(BF7="",NA(),BF7)</f>
        <v>334.26</v>
      </c>
      <c r="BG6" s="22">
        <f t="shared" si="7"/>
        <v>352.29</v>
      </c>
      <c r="BH6" s="22">
        <f t="shared" si="7"/>
        <v>355.47</v>
      </c>
      <c r="BI6" s="22">
        <f t="shared" si="7"/>
        <v>387.19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106.43</v>
      </c>
      <c r="BQ6" s="22">
        <f t="shared" ref="BQ6:BY6" si="8">IF(BQ7="",NA(),BQ7)</f>
        <v>105.79</v>
      </c>
      <c r="BR6" s="22">
        <f t="shared" si="8"/>
        <v>98.38</v>
      </c>
      <c r="BS6" s="22">
        <f t="shared" si="8"/>
        <v>98.41</v>
      </c>
      <c r="BT6" s="22">
        <f t="shared" si="8"/>
        <v>93.07</v>
      </c>
      <c r="BU6" s="22">
        <f t="shared" si="8"/>
        <v>100.85</v>
      </c>
      <c r="BV6" s="22">
        <f t="shared" si="8"/>
        <v>103.79</v>
      </c>
      <c r="BW6" s="22">
        <f t="shared" si="8"/>
        <v>98.3</v>
      </c>
      <c r="BX6" s="22">
        <f t="shared" si="8"/>
        <v>98.89</v>
      </c>
      <c r="BY6" s="22">
        <f t="shared" si="8"/>
        <v>99.25</v>
      </c>
      <c r="BZ6" s="21" t="str">
        <f>IF(BZ7="","",IF(BZ7="-","【-】","【"&amp;SUBSTITUTE(TEXT(BZ7,"#,##0.00"),"-","△")&amp;"】"))</f>
        <v>【97.59】</v>
      </c>
      <c r="CA6" s="22">
        <f>IF(CA7="",NA(),CA7)</f>
        <v>124.52</v>
      </c>
      <c r="CB6" s="22">
        <f t="shared" ref="CB6:CJ6" si="9">IF(CB7="",NA(),CB7)</f>
        <v>125.52</v>
      </c>
      <c r="CC6" s="22">
        <f t="shared" si="9"/>
        <v>138</v>
      </c>
      <c r="CD6" s="22">
        <f t="shared" si="9"/>
        <v>138.91999999999999</v>
      </c>
      <c r="CE6" s="22">
        <f t="shared" si="9"/>
        <v>146.46</v>
      </c>
      <c r="CF6" s="22">
        <f t="shared" si="9"/>
        <v>167.1</v>
      </c>
      <c r="CG6" s="22">
        <f t="shared" si="9"/>
        <v>167.86</v>
      </c>
      <c r="CH6" s="22">
        <f t="shared" si="9"/>
        <v>173.68</v>
      </c>
      <c r="CI6" s="22">
        <f t="shared" si="9"/>
        <v>174.52</v>
      </c>
      <c r="CJ6" s="22">
        <f t="shared" si="9"/>
        <v>178.92</v>
      </c>
      <c r="CK6" s="21" t="str">
        <f>IF(CK7="","",IF(CK7="-","【-】","【"&amp;SUBSTITUTE(TEXT(CK7,"#,##0.00"),"-","△")&amp;"】"))</f>
        <v>【181.66】</v>
      </c>
      <c r="CL6" s="22">
        <f>IF(CL7="",NA(),CL7)</f>
        <v>89.49</v>
      </c>
      <c r="CM6" s="22">
        <f t="shared" ref="CM6:CU6" si="10">IF(CM7="",NA(),CM7)</f>
        <v>88.9</v>
      </c>
      <c r="CN6" s="22">
        <f t="shared" si="10"/>
        <v>87.17</v>
      </c>
      <c r="CO6" s="22">
        <f t="shared" si="10"/>
        <v>86.31</v>
      </c>
      <c r="CP6" s="22">
        <f t="shared" si="10"/>
        <v>84.66</v>
      </c>
      <c r="CQ6" s="22">
        <f t="shared" si="10"/>
        <v>59.91</v>
      </c>
      <c r="CR6" s="22">
        <f t="shared" si="10"/>
        <v>59.4</v>
      </c>
      <c r="CS6" s="22">
        <f t="shared" si="10"/>
        <v>59.24</v>
      </c>
      <c r="CT6" s="22">
        <f t="shared" si="10"/>
        <v>58.77</v>
      </c>
      <c r="CU6" s="22">
        <f t="shared" si="10"/>
        <v>59.17</v>
      </c>
      <c r="CV6" s="21" t="str">
        <f>IF(CV7="","",IF(CV7="-","【-】","【"&amp;SUBSTITUTE(TEXT(CV7,"#,##0.00"),"-","△")&amp;"】"))</f>
        <v>【60.21】</v>
      </c>
      <c r="CW6" s="22">
        <f>IF(CW7="",NA(),CW7)</f>
        <v>82.86</v>
      </c>
      <c r="CX6" s="22">
        <f t="shared" ref="CX6:DF6" si="11">IF(CX7="",NA(),CX7)</f>
        <v>82.56</v>
      </c>
      <c r="CY6" s="22">
        <f t="shared" si="11"/>
        <v>82.75</v>
      </c>
      <c r="CZ6" s="22">
        <f t="shared" si="11"/>
        <v>83.99</v>
      </c>
      <c r="DA6" s="22">
        <f t="shared" si="11"/>
        <v>85.08</v>
      </c>
      <c r="DB6" s="22">
        <f t="shared" si="11"/>
        <v>87.26</v>
      </c>
      <c r="DC6" s="22">
        <f t="shared" si="11"/>
        <v>87.57</v>
      </c>
      <c r="DD6" s="22">
        <f t="shared" si="11"/>
        <v>87.26</v>
      </c>
      <c r="DE6" s="22">
        <f t="shared" si="11"/>
        <v>86.95</v>
      </c>
      <c r="DF6" s="22">
        <f t="shared" si="11"/>
        <v>86.58</v>
      </c>
      <c r="DG6" s="21" t="str">
        <f>IF(DG7="","",IF(DG7="-","【-】","【"&amp;SUBSTITUTE(TEXT(DG7,"#,##0.00"),"-","△")&amp;"】"))</f>
        <v>【89.21】</v>
      </c>
      <c r="DH6" s="22">
        <f>IF(DH7="",NA(),DH7)</f>
        <v>52.19</v>
      </c>
      <c r="DI6" s="22">
        <f t="shared" ref="DI6:DQ6" si="12">IF(DI7="",NA(),DI7)</f>
        <v>49.87</v>
      </c>
      <c r="DJ6" s="22">
        <f t="shared" si="12"/>
        <v>50.14</v>
      </c>
      <c r="DK6" s="22">
        <f t="shared" si="12"/>
        <v>51.22</v>
      </c>
      <c r="DL6" s="22">
        <f t="shared" si="12"/>
        <v>51.6</v>
      </c>
      <c r="DM6" s="22">
        <f t="shared" si="12"/>
        <v>49.2</v>
      </c>
      <c r="DN6" s="22">
        <f t="shared" si="12"/>
        <v>50.01</v>
      </c>
      <c r="DO6" s="22">
        <f t="shared" si="12"/>
        <v>50.99</v>
      </c>
      <c r="DP6" s="22">
        <f t="shared" si="12"/>
        <v>51.79</v>
      </c>
      <c r="DQ6" s="22">
        <f t="shared" si="12"/>
        <v>52.02</v>
      </c>
      <c r="DR6" s="21" t="str">
        <f>IF(DR7="","",IF(DR7="-","【-】","【"&amp;SUBSTITUTE(TEXT(DR7,"#,##0.00"),"-","△")&amp;"】"))</f>
        <v>【52.41】</v>
      </c>
      <c r="DS6" s="22">
        <f>IF(DS7="",NA(),DS7)</f>
        <v>13.33</v>
      </c>
      <c r="DT6" s="22">
        <f t="shared" ref="DT6:EB6" si="13">IF(DT7="",NA(),DT7)</f>
        <v>13</v>
      </c>
      <c r="DU6" s="22">
        <f t="shared" si="13"/>
        <v>13.95</v>
      </c>
      <c r="DV6" s="22">
        <f t="shared" si="13"/>
        <v>14.6</v>
      </c>
      <c r="DW6" s="22">
        <f t="shared" si="13"/>
        <v>14.43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0.57999999999999996</v>
      </c>
      <c r="EE6" s="22">
        <f t="shared" ref="EE6:EM6" si="14">IF(EE7="",NA(),EE7)</f>
        <v>0.61</v>
      </c>
      <c r="EF6" s="22">
        <f t="shared" si="14"/>
        <v>1.25</v>
      </c>
      <c r="EG6" s="22">
        <f t="shared" si="14"/>
        <v>0.27</v>
      </c>
      <c r="EH6" s="22">
        <f t="shared" si="14"/>
        <v>0.9</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252107</v>
      </c>
      <c r="D7" s="24">
        <v>46</v>
      </c>
      <c r="E7" s="24">
        <v>1</v>
      </c>
      <c r="F7" s="24">
        <v>0</v>
      </c>
      <c r="G7" s="24">
        <v>1</v>
      </c>
      <c r="H7" s="24" t="s">
        <v>93</v>
      </c>
      <c r="I7" s="24" t="s">
        <v>94</v>
      </c>
      <c r="J7" s="24" t="s">
        <v>95</v>
      </c>
      <c r="K7" s="24" t="s">
        <v>96</v>
      </c>
      <c r="L7" s="24" t="s">
        <v>97</v>
      </c>
      <c r="M7" s="24" t="s">
        <v>98</v>
      </c>
      <c r="N7" s="25" t="s">
        <v>99</v>
      </c>
      <c r="O7" s="25">
        <v>61.19</v>
      </c>
      <c r="P7" s="25">
        <v>99.96</v>
      </c>
      <c r="Q7" s="25">
        <v>2541</v>
      </c>
      <c r="R7" s="25">
        <v>50607</v>
      </c>
      <c r="S7" s="25">
        <v>80.150000000000006</v>
      </c>
      <c r="T7" s="25">
        <v>631.4</v>
      </c>
      <c r="U7" s="25">
        <v>50479</v>
      </c>
      <c r="V7" s="25">
        <v>45.35</v>
      </c>
      <c r="W7" s="25">
        <v>1113.0999999999999</v>
      </c>
      <c r="X7" s="25">
        <v>111.2</v>
      </c>
      <c r="Y7" s="25">
        <v>110.67</v>
      </c>
      <c r="Z7" s="25">
        <v>103.16</v>
      </c>
      <c r="AA7" s="25">
        <v>103.08</v>
      </c>
      <c r="AB7" s="25">
        <v>97.17</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308.62</v>
      </c>
      <c r="AU7" s="25">
        <v>211.25</v>
      </c>
      <c r="AV7" s="25">
        <v>263.52999999999997</v>
      </c>
      <c r="AW7" s="25">
        <v>264.38</v>
      </c>
      <c r="AX7" s="25">
        <v>251.78</v>
      </c>
      <c r="AY7" s="25">
        <v>350.79</v>
      </c>
      <c r="AZ7" s="25">
        <v>354.57</v>
      </c>
      <c r="BA7" s="25">
        <v>357.74</v>
      </c>
      <c r="BB7" s="25">
        <v>344.88</v>
      </c>
      <c r="BC7" s="25">
        <v>326.02</v>
      </c>
      <c r="BD7" s="25">
        <v>239.69</v>
      </c>
      <c r="BE7" s="25">
        <v>304.73</v>
      </c>
      <c r="BF7" s="25">
        <v>334.26</v>
      </c>
      <c r="BG7" s="25">
        <v>352.29</v>
      </c>
      <c r="BH7" s="25">
        <v>355.47</v>
      </c>
      <c r="BI7" s="25">
        <v>387.19</v>
      </c>
      <c r="BJ7" s="25">
        <v>322.92</v>
      </c>
      <c r="BK7" s="25">
        <v>303.45999999999998</v>
      </c>
      <c r="BL7" s="25">
        <v>307.27999999999997</v>
      </c>
      <c r="BM7" s="25">
        <v>304.02</v>
      </c>
      <c r="BN7" s="25">
        <v>300.54000000000002</v>
      </c>
      <c r="BO7" s="25">
        <v>264.86</v>
      </c>
      <c r="BP7" s="25">
        <v>106.43</v>
      </c>
      <c r="BQ7" s="25">
        <v>105.79</v>
      </c>
      <c r="BR7" s="25">
        <v>98.38</v>
      </c>
      <c r="BS7" s="25">
        <v>98.41</v>
      </c>
      <c r="BT7" s="25">
        <v>93.07</v>
      </c>
      <c r="BU7" s="25">
        <v>100.85</v>
      </c>
      <c r="BV7" s="25">
        <v>103.79</v>
      </c>
      <c r="BW7" s="25">
        <v>98.3</v>
      </c>
      <c r="BX7" s="25">
        <v>98.89</v>
      </c>
      <c r="BY7" s="25">
        <v>99.25</v>
      </c>
      <c r="BZ7" s="25">
        <v>97.59</v>
      </c>
      <c r="CA7" s="25">
        <v>124.52</v>
      </c>
      <c r="CB7" s="25">
        <v>125.52</v>
      </c>
      <c r="CC7" s="25">
        <v>138</v>
      </c>
      <c r="CD7" s="25">
        <v>138.91999999999999</v>
      </c>
      <c r="CE7" s="25">
        <v>146.46</v>
      </c>
      <c r="CF7" s="25">
        <v>167.1</v>
      </c>
      <c r="CG7" s="25">
        <v>167.86</v>
      </c>
      <c r="CH7" s="25">
        <v>173.68</v>
      </c>
      <c r="CI7" s="25">
        <v>174.52</v>
      </c>
      <c r="CJ7" s="25">
        <v>178.92</v>
      </c>
      <c r="CK7" s="25">
        <v>181.66</v>
      </c>
      <c r="CL7" s="25">
        <v>89.49</v>
      </c>
      <c r="CM7" s="25">
        <v>88.9</v>
      </c>
      <c r="CN7" s="25">
        <v>87.17</v>
      </c>
      <c r="CO7" s="25">
        <v>86.31</v>
      </c>
      <c r="CP7" s="25">
        <v>84.66</v>
      </c>
      <c r="CQ7" s="25">
        <v>59.91</v>
      </c>
      <c r="CR7" s="25">
        <v>59.4</v>
      </c>
      <c r="CS7" s="25">
        <v>59.24</v>
      </c>
      <c r="CT7" s="25">
        <v>58.77</v>
      </c>
      <c r="CU7" s="25">
        <v>59.17</v>
      </c>
      <c r="CV7" s="25">
        <v>60.21</v>
      </c>
      <c r="CW7" s="25">
        <v>82.86</v>
      </c>
      <c r="CX7" s="25">
        <v>82.56</v>
      </c>
      <c r="CY7" s="25">
        <v>82.75</v>
      </c>
      <c r="CZ7" s="25">
        <v>83.99</v>
      </c>
      <c r="DA7" s="25">
        <v>85.08</v>
      </c>
      <c r="DB7" s="25">
        <v>87.26</v>
      </c>
      <c r="DC7" s="25">
        <v>87.57</v>
      </c>
      <c r="DD7" s="25">
        <v>87.26</v>
      </c>
      <c r="DE7" s="25">
        <v>86.95</v>
      </c>
      <c r="DF7" s="25">
        <v>86.58</v>
      </c>
      <c r="DG7" s="25">
        <v>89.21</v>
      </c>
      <c r="DH7" s="25">
        <v>52.19</v>
      </c>
      <c r="DI7" s="25">
        <v>49.87</v>
      </c>
      <c r="DJ7" s="25">
        <v>50.14</v>
      </c>
      <c r="DK7" s="25">
        <v>51.22</v>
      </c>
      <c r="DL7" s="25">
        <v>51.6</v>
      </c>
      <c r="DM7" s="25">
        <v>49.2</v>
      </c>
      <c r="DN7" s="25">
        <v>50.01</v>
      </c>
      <c r="DO7" s="25">
        <v>50.99</v>
      </c>
      <c r="DP7" s="25">
        <v>51.79</v>
      </c>
      <c r="DQ7" s="25">
        <v>52.02</v>
      </c>
      <c r="DR7" s="25">
        <v>52.41</v>
      </c>
      <c r="DS7" s="25">
        <v>13.33</v>
      </c>
      <c r="DT7" s="25">
        <v>13</v>
      </c>
      <c r="DU7" s="25">
        <v>13.95</v>
      </c>
      <c r="DV7" s="25">
        <v>14.6</v>
      </c>
      <c r="DW7" s="25">
        <v>14.43</v>
      </c>
      <c r="DX7" s="25">
        <v>18.329999999999998</v>
      </c>
      <c r="DY7" s="25">
        <v>20.27</v>
      </c>
      <c r="DZ7" s="25">
        <v>21.69</v>
      </c>
      <c r="EA7" s="25">
        <v>23.19</v>
      </c>
      <c r="EB7" s="25">
        <v>24.61</v>
      </c>
      <c r="EC7" s="25">
        <v>26.78</v>
      </c>
      <c r="ED7" s="25">
        <v>0.57999999999999996</v>
      </c>
      <c r="EE7" s="25">
        <v>0.61</v>
      </c>
      <c r="EF7" s="25">
        <v>1.25</v>
      </c>
      <c r="EG7" s="25">
        <v>0.27</v>
      </c>
      <c r="EH7" s="25">
        <v>0.9</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cp:lastModifiedBy>
  <cp:lastPrinted>2026-01-20T01:09:49Z</cp:lastPrinted>
  <dcterms:created xsi:type="dcterms:W3CDTF">2025-12-12T09:19:07Z</dcterms:created>
  <dcterms:modified xsi:type="dcterms:W3CDTF">2026-01-20T01:09:49Z</dcterms:modified>
  <cp:category/>
</cp:coreProperties>
</file>