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ileserver3\F1030\★財政係\2025(令和7)年度\090調査・照会・通知（係全般）\美之浦\照会\【R8.2.12〆】公営企業に係る経営比較分析表（令和６年度決算）の分析等について\各課回答\農林課\"/>
    </mc:Choice>
  </mc:AlternateContent>
  <xr:revisionPtr revIDLastSave="0" documentId="8_{2DC64DDE-8E08-4800-AC2A-3636D7068BDD}" xr6:coauthVersionLast="47" xr6:coauthVersionMax="47" xr10:uidLastSave="{00000000-0000-0000-0000-000000000000}"/>
  <workbookProtection workbookAlgorithmName="SHA-512" workbookHashValue="F85O0z3mHqUnV+cyUKkSzMmfinzd5KViwiY4EkoBcd8a0LwcHDW/dxypvqj9I09XphHwaFGXTgSGaXBcmrrRXA==" workbookSaltValue="OudKHMl8bbYJeNriL6xdlg==" workbookSpinCount="100000" lockStructure="1"/>
  <bookViews>
    <workbookView xWindow="-41160" yWindow="-11085" windowWidth="20760" windowHeight="1320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6" i="4"/>
  <c r="I86" i="4"/>
  <c r="AL10" i="4"/>
  <c r="I10" i="4"/>
  <c r="I8" i="4"/>
</calcChain>
</file>

<file path=xl/sharedStrings.xml><?xml version="1.0" encoding="utf-8"?>
<sst xmlns="http://schemas.openxmlformats.org/spreadsheetml/2006/main" count="236" uniqueCount="121">
  <si>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</si>
  <si>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</si>
  <si>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</si>
  <si>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</si>
  <si>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</si>
  <si>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</si>
  <si>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</si>
  <si>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</si>
  <si>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</si>
  <si>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</si>
  <si>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</si>
  <si>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</si>
  <si>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</si>
  <si>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</si>
  <si>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</si>
  <si>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</si>
  <si>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</si>
  <si>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</si>
  <si>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</si>
  <si>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</si>
  <si>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</si>
  <si>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</si>
  <si>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</si>
  <si>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</si>
  <si>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</si>
  <si>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</si>
  <si>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</si>
  <si>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</si>
  <si>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</si>
  <si>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</si>
  <si>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</si>
  <si>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</si>
  <si>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</si>
  <si>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</si>
  <si>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</si>
  <si>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</si>
  <si>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</si>
  <si>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</si>
  <si>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</si>
  <si>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</si>
  <si>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</si>
  <si>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</si>
  <si>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</si>
  <si>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</si>
  <si>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</si>
  <si>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</si>
  <si>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</si>
  <si>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</si>
  <si>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</si>
  <si>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</si>
  <si>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</si>
  <si>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</si>
  <si>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</si>
  <si>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</si>
  <si>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</si>
  <si>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</si>
  <si>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</si>
  <si>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</si>
  <si>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</si>
  <si>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</si>
  <si>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</si>
  <si>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</si>
  <si>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</si>
  <si>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</si>
  <si>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</si>
  <si>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</si>
  <si>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</si>
  <si>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</si>
  <si>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</si>
  <si>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</si>
  <si>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</si>
  <si>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</si>
  <si>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</si>
  <si>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</si>
  <si>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</si>
  <si>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</si>
  <si>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</si>
  <si>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</si>
  <si>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</si>
  <si>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</si>
  <si>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</si>
  <si>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</si>
  <si>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</si>
  <si>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</si>
  <si>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</si>
  <si>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</si>
  <si>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</si>
  <si>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</si>
  <si>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</si>
  <si>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</si>
  <si>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</si>
  <si>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</si>
  <si>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</si>
  <si>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</si>
  <si>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</si>
  <si>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</si>
  <si>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</si>
  <si>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</si>
  <si>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滋賀県　栗東市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</si>
  <si>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</si>
  <si>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</si>
  <si>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</si>
  <si>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</si>
  <si>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</si>
  <si>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</si>
  <si>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</si>
  <si>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</si>
  <si>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</si>
  <si>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</si>
  <si>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</si>
  <si>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</si>
  <si>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</si>
  <si>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</si>
  <si>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</si>
  <si>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</si>
  <si>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</si>
  <si>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</si>
  <si>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</si>
  <si>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本市農業集落排水事業については、観音寺地区の１地区で事業を進めています。①収益的収支比率は１００％前後で推移しており、単年度収支は赤字となっております。
　また、⑤経費回収率、⑥汚水処理原価、⑦施設利用率については、使用料を公共下水道と同一料金で設定していることや、市街化調整区域での事業で受益者についても、少数に限定されていることから、類似団体平均値と大きく差があり、使用料以外の収入で経費を賄っている状態であると考えられます。
　⑧水洗化率については、全国平均を上回っており、受益者の理解と協力により、高い水洗化率となっております。</t>
    <phoneticPr fontId="4"/>
  </si>
  <si>
    <t>　本事業の供用開始は観音寺地区が平成１３年からであり、管渠更新の必要な時期に達しておりません。今後、老朽化の状況に合わせて計画を策定し、更新整備を進めます。
　また、浅柄野地区においては、令和６年４月１日に公共下水道への接続を完了しました。</t>
    <rPh sb="113" eb="115">
      <t>カンリョウ</t>
    </rPh>
    <phoneticPr fontId="4"/>
  </si>
  <si>
    <t>　当処理区域の観音寺地区は、市街化を抑制すべき市街化調整区域であるため、使用者数の増減は少なく推移し、浅柄野地区においては、公共下水道への接続を令和６年４月１日に完了しました。今後も、合理的な事業運営を図っていきます。</t>
    <rPh sb="7" eb="10">
      <t>カンオンジ</t>
    </rPh>
    <rPh sb="81" eb="83">
      <t>カンリョウ</t>
    </rPh>
    <rPh sb="88" eb="90">
      <t>コンゴ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</si>
</sst>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C-410C-8D5B-E183F158D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0.25</c:v>
                </c:pt>
                <c:pt idx="1">
                  <c:v>0.05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C-410C-8D5B-E183F158D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16.45</c:v>
                </c:pt>
                <c:pt idx="1">
                  <c:v>14.47</c:v>
                </c:pt>
                <c:pt idx="2">
                  <c:v>15.13</c:v>
                </c:pt>
                <c:pt idx="3">
                  <c:v>15.79</c:v>
                </c:pt>
                <c:pt idx="4">
                  <c:v>6.58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B-4FD3-AAD2-F2B986C1B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54.83</c:v>
                </c:pt>
                <c:pt idx="1">
                  <c:v>66.53</c:v>
                </c:pt>
                <c:pt idx="2">
                  <c:v>52.35</c:v>
                </c:pt>
                <c:pt idx="3">
                  <c:v>46.25</c:v>
                </c:pt>
                <c:pt idx="4">
                  <c:v>45.32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B-4FD3-AAD2-F2B986C1B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97.74</c:v>
                </c:pt>
                <c:pt idx="1">
                  <c:v>98.27</c:v>
                </c:pt>
                <c:pt idx="2">
                  <c:v>98.13</c:v>
                </c:pt>
                <c:pt idx="3">
                  <c:v>98.25</c:v>
                </c:pt>
                <c:pt idx="4">
                  <c:v>98.25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2-4225-A83C-490862504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84.7</c:v>
                </c:pt>
                <c:pt idx="1">
                  <c:v>84.67</c:v>
                </c:pt>
                <c:pt idx="2">
                  <c:v>84.39</c:v>
                </c:pt>
                <c:pt idx="3">
                  <c:v>83.96</c:v>
                </c:pt>
                <c:pt idx="4">
                  <c:v>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2-4225-A83C-490862504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101.59</c:v>
                </c:pt>
                <c:pt idx="1">
                  <c:v>99.41</c:v>
                </c:pt>
                <c:pt idx="2">
                  <c:v>96.51</c:v>
                </c:pt>
                <c:pt idx="3">
                  <c:v>101.4</c:v>
                </c:pt>
                <c:pt idx="4">
                  <c:v>99.51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4-44E1-96C6-EA9E9FE17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4-44E1-96C6-EA9E9FE17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5-4C07-B7D7-B15809102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5-4C07-B7D7-B15809102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1-485E-B1E3-4C167F61B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1-485E-B1E3-4C167F61B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2-46D6-8E9D-4687F1BD5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2-46D6-8E9D-4687F1BD5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D-497D-A278-0D672AC3E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D-497D-A278-0D672AC3E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63.02</c:v>
                </c:pt>
                <c:pt idx="1">
                  <c:v>58.38</c:v>
                </c:pt>
                <c:pt idx="2">
                  <c:v>47.06</c:v>
                </c:pt>
                <c:pt idx="3">
                  <c:v>30.26</c:v>
                </c:pt>
                <c:pt idx="4">
                  <c:v>69.3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18-45EE-954F-A5B7E36D9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867.83</c:v>
                </c:pt>
                <c:pt idx="1">
                  <c:v>791.76</c:v>
                </c:pt>
                <c:pt idx="2">
                  <c:v>900.82</c:v>
                </c:pt>
                <c:pt idx="3">
                  <c:v>839.21</c:v>
                </c:pt>
                <c:pt idx="4">
                  <c:v>791.46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8-45EE-954F-A5B7E36D9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16.11</c:v>
                </c:pt>
                <c:pt idx="1">
                  <c:v>16.420000000000002</c:v>
                </c:pt>
                <c:pt idx="2">
                  <c:v>12.91</c:v>
                </c:pt>
                <c:pt idx="3">
                  <c:v>14.16</c:v>
                </c:pt>
                <c:pt idx="4">
                  <c:v>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A-4562-9A3C-539E31029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56.26</c:v>
                </c:pt>
                <c:pt idx="2">
                  <c:v>52.94</c:v>
                </c:pt>
                <c:pt idx="3">
                  <c:v>52.05</c:v>
                </c:pt>
                <c:pt idx="4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A-4562-9A3C-539E31029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836.17</c:v>
                </c:pt>
                <c:pt idx="1">
                  <c:v>851.63</c:v>
                </c:pt>
                <c:pt idx="2">
                  <c:v>1074.56</c:v>
                </c:pt>
                <c:pt idx="3">
                  <c:v>1089.52</c:v>
                </c:pt>
                <c:pt idx="4">
                  <c:v>1460.51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23-4AA6-846A-07A36A3FD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274.99</c:v>
                </c:pt>
                <c:pt idx="1">
                  <c:v>282.08999999999997</c:v>
                </c:pt>
                <c:pt idx="2">
                  <c:v>303.27999999999997</c:v>
                </c:pt>
                <c:pt idx="3">
                  <c:v>301.86</c:v>
                </c:pt>
                <c:pt idx="4">
                  <c:v>325.85000000000002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3-4AA6-846A-07A36A3FD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N37" zoomScaleNormal="10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滋賀県　栗東市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9" t="str">
        <f>データ!I6</f>
        <v>法非適用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農業集落排水</v>
      </c>
      <c r="Q8" s="39"/>
      <c r="R8" s="39"/>
      <c r="S8" s="39"/>
      <c r="T8" s="39"/>
      <c r="U8" s="39"/>
      <c r="V8" s="39"/>
      <c r="W8" s="39" t="str">
        <f>データ!L6</f>
        <v>F2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70412</v>
      </c>
      <c r="AM8" s="41"/>
      <c r="AN8" s="41"/>
      <c r="AO8" s="41"/>
      <c r="AP8" s="41"/>
      <c r="AQ8" s="41"/>
      <c r="AR8" s="41"/>
      <c r="AS8" s="41"/>
      <c r="AT8" s="34">
        <f>データ!T6</f>
        <v>52.69</v>
      </c>
      <c r="AU8" s="34"/>
      <c r="AV8" s="34"/>
      <c r="AW8" s="34"/>
      <c r="AX8" s="34"/>
      <c r="AY8" s="34"/>
      <c r="AZ8" s="34"/>
      <c r="BA8" s="34"/>
      <c r="BB8" s="34">
        <f>データ!U6</f>
        <v>1336.34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 t="str">
        <f>データ!O6</f>
        <v>該当数値なし</v>
      </c>
      <c r="J10" s="34"/>
      <c r="K10" s="34"/>
      <c r="L10" s="34"/>
      <c r="M10" s="34"/>
      <c r="N10" s="34"/>
      <c r="O10" s="34"/>
      <c r="P10" s="34">
        <f>データ!P6</f>
        <v>0.24</v>
      </c>
      <c r="Q10" s="34"/>
      <c r="R10" s="34"/>
      <c r="S10" s="34"/>
      <c r="T10" s="34"/>
      <c r="U10" s="34"/>
      <c r="V10" s="34"/>
      <c r="W10" s="34">
        <f>データ!Q6</f>
        <v>100</v>
      </c>
      <c r="X10" s="34"/>
      <c r="Y10" s="34"/>
      <c r="Z10" s="34"/>
      <c r="AA10" s="34"/>
      <c r="AB10" s="34"/>
      <c r="AC10" s="34"/>
      <c r="AD10" s="41">
        <f>データ!R6</f>
        <v>2515</v>
      </c>
      <c r="AE10" s="41"/>
      <c r="AF10" s="41"/>
      <c r="AG10" s="41"/>
      <c r="AH10" s="41"/>
      <c r="AI10" s="41"/>
      <c r="AJ10" s="41"/>
      <c r="AK10" s="2"/>
      <c r="AL10" s="41">
        <f>データ!V6</f>
        <v>171</v>
      </c>
      <c r="AM10" s="41"/>
      <c r="AN10" s="41"/>
      <c r="AO10" s="41"/>
      <c r="AP10" s="41"/>
      <c r="AQ10" s="41"/>
      <c r="AR10" s="41"/>
      <c r="AS10" s="41"/>
      <c r="AT10" s="34">
        <f>データ!W6</f>
        <v>0.26</v>
      </c>
      <c r="AU10" s="34"/>
      <c r="AV10" s="34"/>
      <c r="AW10" s="34"/>
      <c r="AX10" s="34"/>
      <c r="AY10" s="34"/>
      <c r="AZ10" s="34"/>
      <c r="BA10" s="34"/>
      <c r="BB10" s="34">
        <f>データ!X6</f>
        <v>657.69</v>
      </c>
      <c r="BC10" s="34"/>
      <c r="BD10" s="34"/>
      <c r="BE10" s="34"/>
      <c r="BF10" s="34"/>
      <c r="BG10" s="34"/>
      <c r="BH10" s="34"/>
      <c r="BI10" s="34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118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119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120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44</v>
      </c>
      <c r="H86" s="12" t="str">
        <f>データ!BP6</f>
        <v>【798.10】</v>
      </c>
      <c r="I86" s="12" t="str">
        <f>データ!CA6</f>
        <v>【54.51】</v>
      </c>
      <c r="J86" s="12" t="str">
        <f>データ!CL6</f>
        <v>【286.33】</v>
      </c>
      <c r="K86" s="12" t="str">
        <f>データ!CW6</f>
        <v>【49.92】</v>
      </c>
      <c r="L86" s="12" t="str">
        <f>データ!DH6</f>
        <v>【87.80】</v>
      </c>
      <c r="M86" s="12" t="s">
        <v>43</v>
      </c>
      <c r="N86" s="12" t="s">
        <v>44</v>
      </c>
      <c r="O86" s="12" t="str">
        <f>データ!EO6</f>
        <v>【0.02】</v>
      </c>
    </row>
  </sheetData>
  <sheetProtection algorithmName="SHA-512" hashValue="Q39Y+6bgKO91EvAXISNJ0l3jTJ7mSEZVUiol236UyzbeRbws9Qr6Dd/SaRjLdEiqGJyXgCROZar9IOezT3BIKQ==" saltValue="0pHkT6PlF4QVW8i8RbYBp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2" t="s">
        <v>54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55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56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58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59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60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61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62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63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64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65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66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67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68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2024</v>
      </c>
      <c r="C6" s="19">
        <f t="shared" ref="C6:X6" si="3">C7</f>
        <v>252085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滋賀県　栗東市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0.24</v>
      </c>
      <c r="Q6" s="20">
        <f t="shared" si="3"/>
        <v>100</v>
      </c>
      <c r="R6" s="20">
        <f t="shared" si="3"/>
        <v>2515</v>
      </c>
      <c r="S6" s="20">
        <f t="shared" si="3"/>
        <v>70412</v>
      </c>
      <c r="T6" s="20">
        <f t="shared" si="3"/>
        <v>52.69</v>
      </c>
      <c r="U6" s="20">
        <f t="shared" si="3"/>
        <v>1336.34</v>
      </c>
      <c r="V6" s="20">
        <f t="shared" si="3"/>
        <v>171</v>
      </c>
      <c r="W6" s="20">
        <f t="shared" si="3"/>
        <v>0.26</v>
      </c>
      <c r="X6" s="20">
        <f t="shared" si="3"/>
        <v>657.69</v>
      </c>
      <c r="Y6" s="21">
        <f>IF(Y7="",NA(),Y7)</f>
        <v>101.59</v>
      </c>
      <c r="Z6" s="21">
        <f t="shared" ref="Z6:AH6" si="4">IF(Z7="",NA(),Z7)</f>
        <v>99.41</v>
      </c>
      <c r="AA6" s="21">
        <f t="shared" si="4"/>
        <v>96.51</v>
      </c>
      <c r="AB6" s="21">
        <f t="shared" si="4"/>
        <v>101.4</v>
      </c>
      <c r="AC6" s="21">
        <f t="shared" si="4"/>
        <v>99.51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63.02</v>
      </c>
      <c r="BG6" s="21">
        <f t="shared" ref="BG6:BO6" si="7">IF(BG7="",NA(),BG7)</f>
        <v>58.38</v>
      </c>
      <c r="BH6" s="21">
        <f t="shared" si="7"/>
        <v>47.06</v>
      </c>
      <c r="BI6" s="21">
        <f t="shared" si="7"/>
        <v>30.26</v>
      </c>
      <c r="BJ6" s="21">
        <f t="shared" si="7"/>
        <v>69.3</v>
      </c>
      <c r="BK6" s="21">
        <f t="shared" si="7"/>
        <v>867.83</v>
      </c>
      <c r="BL6" s="21">
        <f t="shared" si="7"/>
        <v>791.76</v>
      </c>
      <c r="BM6" s="21">
        <f t="shared" si="7"/>
        <v>900.82</v>
      </c>
      <c r="BN6" s="21">
        <f t="shared" si="7"/>
        <v>839.21</v>
      </c>
      <c r="BO6" s="21">
        <f t="shared" si="7"/>
        <v>791.46</v>
      </c>
      <c r="BP6" s="20" t="str">
        <f>IF(BP7="","",IF(BP7="-","【-】","【"&amp;SUBSTITUTE(TEXT(BP7,"#,##0.00"),"-","△")&amp;"】"))</f>
        <v>【798.10】</v>
      </c>
      <c r="BQ6" s="21">
        <f>IF(BQ7="",NA(),BQ7)</f>
        <v>16.11</v>
      </c>
      <c r="BR6" s="21">
        <f t="shared" ref="BR6:BZ6" si="8">IF(BR7="",NA(),BR7)</f>
        <v>16.420000000000002</v>
      </c>
      <c r="BS6" s="21">
        <f t="shared" si="8"/>
        <v>12.91</v>
      </c>
      <c r="BT6" s="21">
        <f t="shared" si="8"/>
        <v>14.16</v>
      </c>
      <c r="BU6" s="21">
        <f t="shared" si="8"/>
        <v>9.73</v>
      </c>
      <c r="BV6" s="21">
        <f t="shared" si="8"/>
        <v>57.08</v>
      </c>
      <c r="BW6" s="21">
        <f t="shared" si="8"/>
        <v>56.26</v>
      </c>
      <c r="BX6" s="21">
        <f t="shared" si="8"/>
        <v>52.94</v>
      </c>
      <c r="BY6" s="21">
        <f t="shared" si="8"/>
        <v>52.05</v>
      </c>
      <c r="BZ6" s="21">
        <f t="shared" si="8"/>
        <v>47.96</v>
      </c>
      <c r="CA6" s="20" t="str">
        <f>IF(CA7="","",IF(CA7="-","【-】","【"&amp;SUBSTITUTE(TEXT(CA7,"#,##0.00"),"-","△")&amp;"】"))</f>
        <v>【54.51】</v>
      </c>
      <c r="CB6" s="21">
        <f>IF(CB7="",NA(),CB7)</f>
        <v>836.17</v>
      </c>
      <c r="CC6" s="21">
        <f t="shared" ref="CC6:CK6" si="9">IF(CC7="",NA(),CC7)</f>
        <v>851.63</v>
      </c>
      <c r="CD6" s="21">
        <f t="shared" si="9"/>
        <v>1074.56</v>
      </c>
      <c r="CE6" s="21">
        <f t="shared" si="9"/>
        <v>1089.52</v>
      </c>
      <c r="CF6" s="21">
        <f t="shared" si="9"/>
        <v>1460.51</v>
      </c>
      <c r="CG6" s="21">
        <f t="shared" si="9"/>
        <v>274.99</v>
      </c>
      <c r="CH6" s="21">
        <f t="shared" si="9"/>
        <v>282.08999999999997</v>
      </c>
      <c r="CI6" s="21">
        <f t="shared" si="9"/>
        <v>303.27999999999997</v>
      </c>
      <c r="CJ6" s="21">
        <f t="shared" si="9"/>
        <v>301.86</v>
      </c>
      <c r="CK6" s="21">
        <f t="shared" si="9"/>
        <v>325.85000000000002</v>
      </c>
      <c r="CL6" s="20" t="str">
        <f>IF(CL7="","",IF(CL7="-","【-】","【"&amp;SUBSTITUTE(TEXT(CL7,"#,##0.00"),"-","△")&amp;"】"))</f>
        <v>【286.33】</v>
      </c>
      <c r="CM6" s="21">
        <f>IF(CM7="",NA(),CM7)</f>
        <v>16.45</v>
      </c>
      <c r="CN6" s="21">
        <f t="shared" ref="CN6:CV6" si="10">IF(CN7="",NA(),CN7)</f>
        <v>14.47</v>
      </c>
      <c r="CO6" s="21">
        <f t="shared" si="10"/>
        <v>15.13</v>
      </c>
      <c r="CP6" s="21">
        <f t="shared" si="10"/>
        <v>15.79</v>
      </c>
      <c r="CQ6" s="21">
        <f t="shared" si="10"/>
        <v>6.58</v>
      </c>
      <c r="CR6" s="21">
        <f t="shared" si="10"/>
        <v>54.83</v>
      </c>
      <c r="CS6" s="21">
        <f t="shared" si="10"/>
        <v>66.53</v>
      </c>
      <c r="CT6" s="21">
        <f t="shared" si="10"/>
        <v>52.35</v>
      </c>
      <c r="CU6" s="21">
        <f t="shared" si="10"/>
        <v>46.25</v>
      </c>
      <c r="CV6" s="21">
        <f t="shared" si="10"/>
        <v>45.32</v>
      </c>
      <c r="CW6" s="20" t="str">
        <f>IF(CW7="","",IF(CW7="-","【-】","【"&amp;SUBSTITUTE(TEXT(CW7,"#,##0.00"),"-","△")&amp;"】"))</f>
        <v>【49.92】</v>
      </c>
      <c r="CX6" s="21">
        <f>IF(CX7="",NA(),CX7)</f>
        <v>97.74</v>
      </c>
      <c r="CY6" s="21">
        <f t="shared" ref="CY6:DG6" si="11">IF(CY7="",NA(),CY7)</f>
        <v>98.27</v>
      </c>
      <c r="CZ6" s="21">
        <f t="shared" si="11"/>
        <v>98.13</v>
      </c>
      <c r="DA6" s="21">
        <f t="shared" si="11"/>
        <v>98.25</v>
      </c>
      <c r="DB6" s="21">
        <f t="shared" si="11"/>
        <v>98.25</v>
      </c>
      <c r="DC6" s="21">
        <f t="shared" si="11"/>
        <v>84.7</v>
      </c>
      <c r="DD6" s="21">
        <f t="shared" si="11"/>
        <v>84.67</v>
      </c>
      <c r="DE6" s="21">
        <f t="shared" si="11"/>
        <v>84.39</v>
      </c>
      <c r="DF6" s="21">
        <f t="shared" si="11"/>
        <v>83.96</v>
      </c>
      <c r="DG6" s="21">
        <f t="shared" si="11"/>
        <v>83.54</v>
      </c>
      <c r="DH6" s="20" t="str">
        <f>IF(DH7="","",IF(DH7="-","【-】","【"&amp;SUBSTITUTE(TEXT(DH7,"#,##0.00"),"-","△")&amp;"】"))</f>
        <v>【87.80】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0.25</v>
      </c>
      <c r="EK6" s="21">
        <f t="shared" si="14"/>
        <v>0.05</v>
      </c>
      <c r="EL6" s="21">
        <f t="shared" si="14"/>
        <v>0.03</v>
      </c>
      <c r="EM6" s="21">
        <f t="shared" si="14"/>
        <v>0.03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5" s="22" customFormat="1" x14ac:dyDescent="0.15">
      <c r="A7" s="14"/>
      <c r="B7" s="23">
        <v>2024</v>
      </c>
      <c r="C7" s="23">
        <v>252085</v>
      </c>
      <c r="D7" s="23">
        <v>47</v>
      </c>
      <c r="E7" s="23">
        <v>17</v>
      </c>
      <c r="F7" s="23">
        <v>5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0.24</v>
      </c>
      <c r="Q7" s="24">
        <v>100</v>
      </c>
      <c r="R7" s="24">
        <v>2515</v>
      </c>
      <c r="S7" s="24">
        <v>70412</v>
      </c>
      <c r="T7" s="24">
        <v>52.69</v>
      </c>
      <c r="U7" s="24">
        <v>1336.34</v>
      </c>
      <c r="V7" s="24">
        <v>171</v>
      </c>
      <c r="W7" s="24">
        <v>0.26</v>
      </c>
      <c r="X7" s="24">
        <v>657.69</v>
      </c>
      <c r="Y7" s="24">
        <v>101.59</v>
      </c>
      <c r="Z7" s="24">
        <v>99.41</v>
      </c>
      <c r="AA7" s="24">
        <v>96.51</v>
      </c>
      <c r="AB7" s="24">
        <v>101.4</v>
      </c>
      <c r="AC7" s="24">
        <v>99.51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63.02</v>
      </c>
      <c r="BG7" s="24">
        <v>58.38</v>
      </c>
      <c r="BH7" s="24">
        <v>47.06</v>
      </c>
      <c r="BI7" s="24">
        <v>30.26</v>
      </c>
      <c r="BJ7" s="24">
        <v>69.3</v>
      </c>
      <c r="BK7" s="24">
        <v>867.83</v>
      </c>
      <c r="BL7" s="24">
        <v>791.76</v>
      </c>
      <c r="BM7" s="24">
        <v>900.82</v>
      </c>
      <c r="BN7" s="24">
        <v>839.21</v>
      </c>
      <c r="BO7" s="24">
        <v>791.46</v>
      </c>
      <c r="BP7" s="24">
        <v>798.1</v>
      </c>
      <c r="BQ7" s="24">
        <v>16.11</v>
      </c>
      <c r="BR7" s="24">
        <v>16.420000000000002</v>
      </c>
      <c r="BS7" s="24">
        <v>12.91</v>
      </c>
      <c r="BT7" s="24">
        <v>14.16</v>
      </c>
      <c r="BU7" s="24">
        <v>9.73</v>
      </c>
      <c r="BV7" s="24">
        <v>57.08</v>
      </c>
      <c r="BW7" s="24">
        <v>56.26</v>
      </c>
      <c r="BX7" s="24">
        <v>52.94</v>
      </c>
      <c r="BY7" s="24">
        <v>52.05</v>
      </c>
      <c r="BZ7" s="24">
        <v>47.96</v>
      </c>
      <c r="CA7" s="24">
        <v>54.51</v>
      </c>
      <c r="CB7" s="24">
        <v>836.17</v>
      </c>
      <c r="CC7" s="24">
        <v>851.63</v>
      </c>
      <c r="CD7" s="24">
        <v>1074.56</v>
      </c>
      <c r="CE7" s="24">
        <v>1089.52</v>
      </c>
      <c r="CF7" s="24">
        <v>1460.51</v>
      </c>
      <c r="CG7" s="24">
        <v>274.99</v>
      </c>
      <c r="CH7" s="24">
        <v>282.08999999999997</v>
      </c>
      <c r="CI7" s="24">
        <v>303.27999999999997</v>
      </c>
      <c r="CJ7" s="24">
        <v>301.86</v>
      </c>
      <c r="CK7" s="24">
        <v>325.85000000000002</v>
      </c>
      <c r="CL7" s="24">
        <v>286.33</v>
      </c>
      <c r="CM7" s="24">
        <v>16.45</v>
      </c>
      <c r="CN7" s="24">
        <v>14.47</v>
      </c>
      <c r="CO7" s="24">
        <v>15.13</v>
      </c>
      <c r="CP7" s="24">
        <v>15.79</v>
      </c>
      <c r="CQ7" s="24">
        <v>6.58</v>
      </c>
      <c r="CR7" s="24">
        <v>54.83</v>
      </c>
      <c r="CS7" s="24">
        <v>66.53</v>
      </c>
      <c r="CT7" s="24">
        <v>52.35</v>
      </c>
      <c r="CU7" s="24">
        <v>46.25</v>
      </c>
      <c r="CV7" s="24">
        <v>45.32</v>
      </c>
      <c r="CW7" s="24">
        <v>49.92</v>
      </c>
      <c r="CX7" s="24">
        <v>97.74</v>
      </c>
      <c r="CY7" s="24">
        <v>98.27</v>
      </c>
      <c r="CZ7" s="24">
        <v>98.13</v>
      </c>
      <c r="DA7" s="24">
        <v>98.25</v>
      </c>
      <c r="DB7" s="24">
        <v>98.25</v>
      </c>
      <c r="DC7" s="24">
        <v>84.7</v>
      </c>
      <c r="DD7" s="24">
        <v>84.67</v>
      </c>
      <c r="DE7" s="24">
        <v>84.39</v>
      </c>
      <c r="DF7" s="24">
        <v>83.96</v>
      </c>
      <c r="DG7" s="24">
        <v>83.54</v>
      </c>
      <c r="DH7" s="24">
        <v>87.8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0.25</v>
      </c>
      <c r="EK7" s="24">
        <v>0.05</v>
      </c>
      <c r="EL7" s="24">
        <v>0.03</v>
      </c>
      <c r="EM7" s="24">
        <v>0.03</v>
      </c>
      <c r="EN7" s="24">
        <v>0.03</v>
      </c>
      <c r="EO7" s="24">
        <v>0.02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5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114</v>
      </c>
      <c r="E13" t="s">
        <v>115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美之浦　祐介</cp:lastModifiedBy>
  <dcterms:created xsi:type="dcterms:W3CDTF">2025-12-22T09:29:53Z</dcterms:created>
  <dcterms:modified xsi:type="dcterms:W3CDTF">2026-02-05T02:42:02Z</dcterms:modified>
  <cp:category/>
</cp:coreProperties>
</file>