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erver3\F1030\★財政係\2025(令和7)年度\090調査・照会・通知（係全般）\美之浦\照会\【R8.2.12〆】公営企業に係る経営比較分析表（令和６年度決算）の分析等について\各課回答\上下水道課\"/>
    </mc:Choice>
  </mc:AlternateContent>
  <xr:revisionPtr revIDLastSave="0" documentId="8_{88AA3D28-960E-4101-8FBC-7D9C21998DD5}" xr6:coauthVersionLast="47" xr6:coauthVersionMax="47" xr10:uidLastSave="{00000000-0000-0000-0000-000000000000}"/>
  <workbookProtection workbookAlgorithmName="SHA-512" workbookHashValue="iHos0WCRl+d2uebcAuoJwjBdo3qr3I5vi0rdmImM6MEZHy4KGTAp/mMjN8BCqOhzmY+j6ioNqbENOzjYsmPRfw==" workbookSaltValue="tl7lb5TM+YXW9HvRJA8uV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G85" i="4"/>
  <c r="E85" i="4"/>
  <c r="BB10" i="4"/>
  <c r="P10" i="4"/>
  <c r="AT8"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<sst xmlns="http://schemas.openxmlformats.org/spreadsheetml/2006/main" count="236" uniqueCount="116">
  <si>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</si>
  <si>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</si>
  <si>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</si>
  <si>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</si>
  <si>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</si>
  <si>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</si>
  <si>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</si>
  <si>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</si>
  <si>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</si>
  <si>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</si>
  <si>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</si>
  <si>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</si>
  <si>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</si>
  <si>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</si>
  <si>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</si>
  <si>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</si>
  <si>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</si>
  <si>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</si>
  <si>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</si>
  <si>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</si>
  <si>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</si>
  <si>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</si>
  <si>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</si>
  <si>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</si>
  <si>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</si>
  <si>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</si>
  <si>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</si>
  <si>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</si>
  <si>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</si>
  <si>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</si>
  <si>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</si>
  <si>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</si>
  <si>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</si>
  <si>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</si>
  <si>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</si>
  <si>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</si>
  <si>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</si>
  <si>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</si>
  <si>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</si>
  <si>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</si>
  <si>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</si>
  <si>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</si>
  <si>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</si>
  <si>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</si>
  <si>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</si>
  <si>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</si>
  <si>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</si>
  <si>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</si>
  <si>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</si>
  <si>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</si>
  <si>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</si>
  <si>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</si>
  <si>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</si>
  <si>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</si>
  <si>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</si>
  <si>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</si>
  <si>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</si>
  <si>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</si>
  <si>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</si>
  <si>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</si>
  <si>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</si>
  <si>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</si>
  <si>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</si>
  <si>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</si>
  <si>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</si>
  <si>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</si>
  <si>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</si>
  <si>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</si>
  <si>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</si>
  <si>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</si>
  <si>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</si>
  <si>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</si>
  <si>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</si>
  <si>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</si>
  <si>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</si>
  <si>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</si>
  <si>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</si>
  <si>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</si>
  <si>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</si>
  <si>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</si>
  <si>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</si>
  <si>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</si>
  <si>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</si>
  <si>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</si>
  <si>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</si>
  <si>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</si>
  <si>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</si>
  <si>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</si>
  <si>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</si>
  <si>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</si>
  <si>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</si>
  <si>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</si>
  <si>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</si>
  <si>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</si>
  <si>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</si>
  <si>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</si>
  <si>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栗東市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</si>
  <si>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</si>
  <si>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</si>
  <si>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</si>
  <si>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</si>
  <si>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</si>
  <si>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</si>
  <si>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</si>
  <si>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</si>
  <si>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</si>
  <si>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</si>
  <si>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</si>
  <si>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</si>
  <si>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</si>
  <si>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</si>
  <si>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</si>
  <si>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</si>
  <si>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①経常収支比率は100％を超え、単年度黒字を維持している。大口利用者からの使用料収入の増加や一般会計からの繰入金の増加が主な要因となり、昨年度に比べ3.54ポイント上回った。
　⑤経費回収率は100％を下回り、汚水処理に係る費用を下水道使用料収入で賄えていない状況が続いている。
　本市の初期整備は平成元年度から平成15年度までに集中的に行われ、これに係る企業債償還額が大きいことから、③流動比率は100％を下回っている。　　　
　④企業債残高対事業規模比率が類似団体平均及び全国平均を大きく上回っている状況が続いており、集中的整備に係る償還の順次終了により当該比率は緩やかに改善しているものの、今後、老朽管渠の改築など更新需要の増加による影響が懸念される。　　　
　⑥汚水処理原価は類似団体平均値を下回り、比較的効率的な汚水処理運営が図れている。
　⑦施設利用率は流域下水道接続のため、対象外となっている。
　⑧水洗化率は類似団体平均及び全国平均を上回るが、一定値で停滞していることから、さらなる水洗化促進にむけ普及啓発に努める必要がある。</t>
    <rPh sb="30" eb="32">
      <t>オオグチ</t>
    </rPh>
    <rPh sb="32" eb="35">
      <t>リヨウシャ</t>
    </rPh>
    <rPh sb="47" eb="49">
      <t>イッパン</t>
    </rPh>
    <rPh sb="49" eb="51">
      <t>カイケイ</t>
    </rPh>
    <rPh sb="54" eb="57">
      <t>クリイレキン</t>
    </rPh>
    <rPh sb="58" eb="60">
      <t>ゾウカ</t>
    </rPh>
    <rPh sb="61" eb="62">
      <t>オモ</t>
    </rPh>
    <rPh sb="63" eb="65">
      <t>ヨウイン</t>
    </rPh>
    <rPh sb="69" eb="72">
      <t>サクネンド</t>
    </rPh>
    <rPh sb="73" eb="74">
      <t>クラ</t>
    </rPh>
    <phoneticPr fontId="4"/>
  </si>
  <si>
    <r>
      <t>　① 有形固定資産減価償却率は、下水道事業の早期着手と迅速かつ集中的な施設整備により、類似団体平均よりも高い水準にあるが、</t>
    </r>
    <r>
      <rPr>
        <sz val="11"/>
        <rFont val="ＭＳ ゴシック"/>
        <family val="3"/>
        <charset val="128"/>
      </rPr>
      <t>②標準耐用年数を経過した管渠はなく、老朽化調査では劣化が著しい箇所は発見されていないことから、③管渠の更新投資・老朽化対策の実施には至っていない。
　しかし、令和７年度以降は耐用年数を経過する固定資産が発生するため、今後は老朽化に伴う更新需要が増大する可能性がある。
　このような状況で、限られた財源で公共下水道事業を持続可能な運営していくため、ストックマネジメント計画に基づく計画的な点検調査および修繕改築を実施し、施設の老朽化対策に努める必要がある。</t>
    </r>
    <r>
      <rPr>
        <sz val="11"/>
        <color theme="1"/>
        <rFont val="ＭＳ ゴシック"/>
        <family val="3"/>
        <charset val="128"/>
      </rPr>
      <t xml:space="preserve">
</t>
    </r>
    <rPh sb="62" eb="64">
      <t>ヒョウジュン</t>
    </rPh>
    <rPh sb="79" eb="82">
      <t>ロウキュウカ</t>
    </rPh>
    <rPh sb="82" eb="84">
      <t>チョウサ</t>
    </rPh>
    <rPh sb="86" eb="88">
      <t>レッカ</t>
    </rPh>
    <rPh sb="89" eb="90">
      <t>イチジル</t>
    </rPh>
    <rPh sb="92" eb="94">
      <t>カショ</t>
    </rPh>
    <rPh sb="95" eb="97">
      <t>ハッケン</t>
    </rPh>
    <rPh sb="183" eb="185">
      <t>ゾウダイ</t>
    </rPh>
    <rPh sb="187" eb="190">
      <t>カノウセイ</t>
    </rPh>
    <rPh sb="201" eb="203">
      <t>ジョウキョウ</t>
    </rPh>
    <rPh sb="205" eb="206">
      <t>カギ</t>
    </rPh>
    <rPh sb="209" eb="211">
      <t>ザイゲン</t>
    </rPh>
    <rPh sb="212" eb="214">
      <t>コウキョウ</t>
    </rPh>
    <rPh sb="214" eb="217">
      <t>ゲスイドウ</t>
    </rPh>
    <rPh sb="217" eb="219">
      <t>ジギョウ</t>
    </rPh>
    <rPh sb="225" eb="227">
      <t>ウンエイ</t>
    </rPh>
    <rPh sb="243" eb="245">
      <t>ケイカク</t>
    </rPh>
    <rPh sb="246" eb="247">
      <t>モト</t>
    </rPh>
    <rPh sb="249" eb="252">
      <t>ケイカクテキ</t>
    </rPh>
    <rPh sb="262" eb="263">
      <t>トウ</t>
    </rPh>
    <rPh sb="263" eb="265">
      <t>カイチク</t>
    </rPh>
    <rPh sb="265" eb="267">
      <t>ジッシ</t>
    </rPh>
    <rPh sb="269" eb="271">
      <t>シセツ</t>
    </rPh>
    <rPh sb="278" eb="279">
      <t>ツト</t>
    </rPh>
    <rPh sb="281" eb="283">
      <t>ヒツヨウ</t>
    </rPh>
    <phoneticPr fontId="4"/>
  </si>
  <si>
    <r>
      <t>　現在は、大口使用者の経済活動の影響により、一定の使用料収入が確保できており、黒字を維持しているが、令和6年度は有収水量が減少に転じ、処理区内水洗化人口も頭打ちであることから、今後、下水道使用料収入が大幅に増加することはないと予測される。
 引き続き資本費平準化債や国県補助金の活用による財源確保を行うとともに、投資内容や包括民間委託業務内容の拡大についての検討等、最大限の合理化を進めた上で、使用料の見直しを検討する必要がある。
　今後、改築更新費用、耐震化費用が必要となることが見込まれることから、経営戦略やストックマネジメント計</t>
    </r>
    <r>
      <rPr>
        <sz val="11"/>
        <rFont val="ＭＳ ゴシック"/>
        <family val="3"/>
        <charset val="128"/>
      </rPr>
      <t>画等に基づ</t>
    </r>
    <r>
      <rPr>
        <sz val="11"/>
        <color theme="1"/>
        <rFont val="ＭＳ ゴシック"/>
        <family val="3"/>
        <charset val="128"/>
      </rPr>
      <t>く計画的な取り組みを行い、投資と財政の両面から健全経営を図る必要がある。</t>
    </r>
    <rPh sb="1" eb="3">
      <t>ゲンザイ</t>
    </rPh>
    <rPh sb="5" eb="7">
      <t>オオグチ</t>
    </rPh>
    <rPh sb="7" eb="10">
      <t>シヨウシャ</t>
    </rPh>
    <rPh sb="11" eb="13">
      <t>ケイザイ</t>
    </rPh>
    <rPh sb="13" eb="15">
      <t>カツドウ</t>
    </rPh>
    <rPh sb="16" eb="18">
      <t>エイキョウ</t>
    </rPh>
    <rPh sb="22" eb="24">
      <t>イッテイ</t>
    </rPh>
    <rPh sb="25" eb="28">
      <t>シヨウリョウ</t>
    </rPh>
    <rPh sb="28" eb="30">
      <t>シュウニュウ</t>
    </rPh>
    <rPh sb="31" eb="33">
      <t>カクホ</t>
    </rPh>
    <rPh sb="39" eb="41">
      <t>クロジ</t>
    </rPh>
    <rPh sb="42" eb="44">
      <t>イジ</t>
    </rPh>
    <rPh sb="50" eb="52">
      <t>レイワ</t>
    </rPh>
    <rPh sb="53" eb="55">
      <t>ネンド</t>
    </rPh>
    <rPh sb="56" eb="60">
      <t>ユウシュウスイリョウ</t>
    </rPh>
    <rPh sb="61" eb="63">
      <t>ゲンショウ</t>
    </rPh>
    <rPh sb="64" eb="65">
      <t>テン</t>
    </rPh>
    <rPh sb="67" eb="71">
      <t>ショリクナイ</t>
    </rPh>
    <rPh sb="71" eb="74">
      <t>スイセンカ</t>
    </rPh>
    <rPh sb="74" eb="76">
      <t>ジンコウ</t>
    </rPh>
    <rPh sb="77" eb="79">
      <t>アタマウ</t>
    </rPh>
    <rPh sb="88" eb="90">
      <t>コンゴ</t>
    </rPh>
    <rPh sb="100" eb="102">
      <t>オオハバ</t>
    </rPh>
    <rPh sb="103" eb="105">
      <t>ゾウカ</t>
    </rPh>
    <rPh sb="113" eb="115">
      <t>ヨソク</t>
    </rPh>
    <rPh sb="133" eb="138">
      <t>クニケンホジョキン</t>
    </rPh>
    <rPh sb="139" eb="141">
      <t>カツヨウ</t>
    </rPh>
    <rPh sb="149" eb="150">
      <t>オコナ</t>
    </rPh>
    <rPh sb="156" eb="158">
      <t>トウシ</t>
    </rPh>
    <rPh sb="158" eb="160">
      <t>ナイヨウ</t>
    </rPh>
    <rPh sb="161" eb="163">
      <t>ホウカツ</t>
    </rPh>
    <rPh sb="163" eb="165">
      <t>ミンカン</t>
    </rPh>
    <rPh sb="165" eb="167">
      <t>イタク</t>
    </rPh>
    <rPh sb="181" eb="182">
      <t>トウ</t>
    </rPh>
    <rPh sb="205" eb="207">
      <t>ケントウ</t>
    </rPh>
    <rPh sb="209" eb="211">
      <t>ヒツヨウ</t>
    </rPh>
    <rPh sb="266" eb="268">
      <t>ケイカク</t>
    </rPh>
    <rPh sb="268" eb="269">
      <t>トウ</t>
    </rPh>
    <rPh sb="301" eb="305">
      <t>カイチクコウシン</t>
    </rPh>
    <rPh sb="305" eb="307">
      <t>ヒヨウタイシンカヒヨウヒツヨウミコケイエイセンリャクトウシザイセイリョウメンケンゼン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</si>
</sst>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AE-4094-BDB6-6D057B6BE4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A5AE-4094-BDB6-6D057B6BE4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93-493D-AF9E-AF13A4699D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593-493D-AF9E-AF13A4699D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98.87</c:v>
                </c:pt>
                <c:pt idx="1">
                  <c:v>98.9</c:v>
                </c:pt>
                <c:pt idx="2">
                  <c:v>98.97</c:v>
                </c:pt>
                <c:pt idx="3">
                  <c:v>98.97</c:v>
                </c:pt>
                <c:pt idx="4">
                  <c:v>99</c:v>
                </c:pt>
              </c:numCache>
            </c:numRef>
          </c:val>
          <c:extLst>
            <c:ext xmlns:c16="http://schemas.microsoft.com/office/drawing/2014/chart" uri="{C3380CC4-5D6E-409C-BE32-E72D297353CC}">
              <c16:uniqueId val="{00000000-3913-4DC0-BFEC-D1E5C95E38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913-4DC0-BFEC-D1E5C95E38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112.24</c:v>
                </c:pt>
                <c:pt idx="1">
                  <c:v>108.2</c:v>
                </c:pt>
                <c:pt idx="2">
                  <c:v>109.21</c:v>
                </c:pt>
                <c:pt idx="3">
                  <c:v>110.06</c:v>
                </c:pt>
                <c:pt idx="4">
                  <c:v>113.6</c:v>
                </c:pt>
              </c:numCache>
            </c:numRef>
          </c:val>
          <c:extLst>
            <c:ext xmlns:c16="http://schemas.microsoft.com/office/drawing/2014/chart" uri="{C3380CC4-5D6E-409C-BE32-E72D297353CC}">
              <c16:uniqueId val="{00000000-99C9-47D8-8649-4A7A22C0AB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99C9-47D8-8649-4A7A22C0AB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41.1</c:v>
                </c:pt>
                <c:pt idx="1">
                  <c:v>42.61</c:v>
                </c:pt>
                <c:pt idx="2">
                  <c:v>44.09</c:v>
                </c:pt>
                <c:pt idx="3">
                  <c:v>45.53</c:v>
                </c:pt>
                <c:pt idx="4">
                  <c:v>46.9</c:v>
                </c:pt>
              </c:numCache>
            </c:numRef>
          </c:val>
          <c:extLst>
            <c:ext xmlns:c16="http://schemas.microsoft.com/office/drawing/2014/chart" uri="{C3380CC4-5D6E-409C-BE32-E72D297353CC}">
              <c16:uniqueId val="{00000000-DCC4-4651-A1C9-E0F9023F78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DCC4-4651-A1C9-E0F9023F78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CE-4971-9016-4A3D646B363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2CE-4971-9016-4A3D646B363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8D-4B7B-B6C4-146EC850B3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B98D-4B7B-B6C4-146EC850B3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74.59</c:v>
                </c:pt>
                <c:pt idx="1">
                  <c:v>83.93</c:v>
                </c:pt>
                <c:pt idx="2">
                  <c:v>82.15</c:v>
                </c:pt>
                <c:pt idx="3">
                  <c:v>87.49</c:v>
                </c:pt>
                <c:pt idx="4">
                  <c:v>82.51</c:v>
                </c:pt>
              </c:numCache>
            </c:numRef>
          </c:val>
          <c:extLst>
            <c:ext xmlns:c16="http://schemas.microsoft.com/office/drawing/2014/chart" uri="{C3380CC4-5D6E-409C-BE32-E72D297353CC}">
              <c16:uniqueId val="{00000000-1CB8-46A6-AC97-7F05D1246F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1CB8-46A6-AC97-7F05D1246F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1072.99</c:v>
                </c:pt>
                <c:pt idx="1">
                  <c:v>969.01</c:v>
                </c:pt>
                <c:pt idx="2">
                  <c:v>946.89</c:v>
                </c:pt>
                <c:pt idx="3">
                  <c:v>905.04</c:v>
                </c:pt>
                <c:pt idx="4">
                  <c:v>865.09</c:v>
                </c:pt>
              </c:numCache>
            </c:numRef>
          </c:val>
          <c:extLst>
            <c:ext xmlns:c16="http://schemas.microsoft.com/office/drawing/2014/chart" uri="{C3380CC4-5D6E-409C-BE32-E72D297353CC}">
              <c16:uniqueId val="{00000000-DEE8-4B14-B87C-5C5F858877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EE8-4B14-B87C-5C5F858877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89.59</c:v>
                </c:pt>
                <c:pt idx="1">
                  <c:v>96.66</c:v>
                </c:pt>
                <c:pt idx="2">
                  <c:v>97.74</c:v>
                </c:pt>
                <c:pt idx="3">
                  <c:v>97.55</c:v>
                </c:pt>
                <c:pt idx="4">
                  <c:v>98.87</c:v>
                </c:pt>
              </c:numCache>
            </c:numRef>
          </c:val>
          <c:extLst>
            <c:ext xmlns:c16="http://schemas.microsoft.com/office/drawing/2014/chart" uri="{C3380CC4-5D6E-409C-BE32-E72D297353CC}">
              <c16:uniqueId val="{00000000-EB97-4DBB-A14E-0A827C0F1D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B97-4DBB-A14E-0A827C0F1D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133.37</c:v>
                </c:pt>
                <c:pt idx="1">
                  <c:v>128.18</c:v>
                </c:pt>
                <c:pt idx="2">
                  <c:v>126.23</c:v>
                </c:pt>
                <c:pt idx="3">
                  <c:v>125.74</c:v>
                </c:pt>
                <c:pt idx="4">
                  <c:v>126.94</c:v>
                </c:pt>
              </c:numCache>
            </c:numRef>
          </c:val>
          <c:extLst>
            <c:ext xmlns:c16="http://schemas.microsoft.com/office/drawing/2014/chart" uri="{C3380CC4-5D6E-409C-BE32-E72D297353CC}">
              <c16:uniqueId val="{00000000-9C1F-45D6-B532-99CCD4BAC5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9C1F-45D6-B532-99CCD4BAC5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滋賀県　栗東市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50">
        <f>データ!S6</f>
        <v>70412</v>
      </c>
      <c r="AM8" s="50"/>
      <c r="AN8" s="50"/>
      <c r="AO8" s="50"/>
      <c r="AP8" s="50"/>
      <c r="AQ8" s="50"/>
      <c r="AR8" s="50"/>
      <c r="AS8" s="50"/>
      <c r="AT8" s="44">
        <f>データ!T6</f>
        <v>52.69</v>
      </c>
      <c r="AU8" s="44"/>
      <c r="AV8" s="44"/>
      <c r="AW8" s="44"/>
      <c r="AX8" s="44"/>
      <c r="AY8" s="44"/>
      <c r="AZ8" s="44"/>
      <c r="BA8" s="44"/>
      <c r="BB8" s="44">
        <f>データ!U6</f>
        <v>1336.34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4" t="str">
        <f>データ!N6</f>
        <v>-</v>
      </c>
      <c r="C10" s="44"/>
      <c r="D10" s="44"/>
      <c r="E10" s="44"/>
      <c r="F10" s="44"/>
      <c r="G10" s="44"/>
      <c r="H10" s="44"/>
      <c r="I10" s="44">
        <f>データ!O6</f>
        <v>45.93</v>
      </c>
      <c r="J10" s="44"/>
      <c r="K10" s="44"/>
      <c r="L10" s="44"/>
      <c r="M10" s="44"/>
      <c r="N10" s="44"/>
      <c r="O10" s="44"/>
      <c r="P10" s="44">
        <f>データ!P6</f>
        <v>97.37</v>
      </c>
      <c r="Q10" s="44"/>
      <c r="R10" s="44"/>
      <c r="S10" s="44"/>
      <c r="T10" s="44"/>
      <c r="U10" s="44"/>
      <c r="V10" s="44"/>
      <c r="W10" s="44">
        <f>データ!Q6</f>
        <v>89.3</v>
      </c>
      <c r="X10" s="44"/>
      <c r="Y10" s="44"/>
      <c r="Z10" s="44"/>
      <c r="AA10" s="44"/>
      <c r="AB10" s="44"/>
      <c r="AC10" s="44"/>
      <c r="AD10" s="50">
        <f>データ!R6</f>
        <v>2510</v>
      </c>
      <c r="AE10" s="50"/>
      <c r="AF10" s="50"/>
      <c r="AG10" s="50"/>
      <c r="AH10" s="50"/>
      <c r="AI10" s="50"/>
      <c r="AJ10" s="50"/>
      <c r="AK10" s="2"/>
      <c r="AL10" s="50">
        <f>データ!V6</f>
        <v>68420</v>
      </c>
      <c r="AM10" s="50"/>
      <c r="AN10" s="50"/>
      <c r="AO10" s="50"/>
      <c r="AP10" s="50"/>
      <c r="AQ10" s="50"/>
      <c r="AR10" s="50"/>
      <c r="AS10" s="50"/>
      <c r="AT10" s="44">
        <f>データ!W6</f>
        <v>16.420000000000002</v>
      </c>
      <c r="AU10" s="44"/>
      <c r="AV10" s="44"/>
      <c r="AW10" s="44"/>
      <c r="AX10" s="44"/>
      <c r="AY10" s="44"/>
      <c r="AZ10" s="44"/>
      <c r="BA10" s="44"/>
      <c r="BB10" s="44">
        <f>データ!X6</f>
        <v>4166.87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114</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115</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tXU9ZYzjd+IzTSa6nGl6Gma3Gtz0STpGgreIasL2f+Uxiwa1Q0UCrvxf+5mI4AP0xo4XFqzGexQNhP72X5NTQ==" saltValue="nNoodgP6aJ/Swue6AqAq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252085</v>
      </c>
      <c r="D6" s="19">
        <f t="shared" si="3"/>
        <v>46</v>
      </c>
      <c r="E6" s="19">
        <f t="shared" si="3"/>
        <v>17</v>
      </c>
      <c r="F6" s="19">
        <f t="shared" si="3"/>
        <v>1</v>
      </c>
      <c r="G6" s="19">
        <f t="shared" si="3"/>
        <v>0</v>
      </c>
      <c r="H6" s="19" t="str">
        <f t="shared" si="3"/>
        <v>滋賀県　栗東市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45.93</v>
      </c>
      <c r="P6" s="20">
        <f t="shared" si="3"/>
        <v>97.37</v>
      </c>
      <c r="Q6" s="20">
        <f t="shared" si="3"/>
        <v>89.3</v>
      </c>
      <c r="R6" s="20">
        <f t="shared" si="3"/>
        <v>2510</v>
      </c>
      <c r="S6" s="20">
        <f t="shared" si="3"/>
        <v>70412</v>
      </c>
      <c r="T6" s="20">
        <f t="shared" si="3"/>
        <v>52.69</v>
      </c>
      <c r="U6" s="20">
        <f t="shared" si="3"/>
        <v>1336.34</v>
      </c>
      <c r="V6" s="20">
        <f t="shared" si="3"/>
        <v>68420</v>
      </c>
      <c r="W6" s="20">
        <f t="shared" si="3"/>
        <v>16.420000000000002</v>
      </c>
      <c r="X6" s="20">
        <f t="shared" si="3"/>
        <v>4166.87</v>
      </c>
      <c r="Y6" s="21">
        <f>IF(Y7="",NA(),Y7)</f>
        <v>112.24</v>
      </c>
      <c r="Z6" s="21">
        <f t="shared" ref="Z6:AH6" si="4">IF(Z7="",NA(),Z7)</f>
        <v>108.2</v>
      </c>
      <c r="AA6" s="21">
        <f t="shared" si="4"/>
        <v>109.21</v>
      </c>
      <c r="AB6" s="21">
        <f t="shared" si="4"/>
        <v>110.06</v>
      </c>
      <c r="AC6" s="21">
        <f t="shared" si="4"/>
        <v>113.6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74.59</v>
      </c>
      <c r="AV6" s="21">
        <f t="shared" ref="AV6:BD6" si="6">IF(AV7="",NA(),AV7)</f>
        <v>83.93</v>
      </c>
      <c r="AW6" s="21">
        <f t="shared" si="6"/>
        <v>82.15</v>
      </c>
      <c r="AX6" s="21">
        <f t="shared" si="6"/>
        <v>87.49</v>
      </c>
      <c r="AY6" s="21">
        <f t="shared" si="6"/>
        <v>82.51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1072.99</v>
      </c>
      <c r="BG6" s="21">
        <f t="shared" ref="BG6:BO6" si="7">IF(BG7="",NA(),BG7)</f>
        <v>969.01</v>
      </c>
      <c r="BH6" s="21">
        <f t="shared" si="7"/>
        <v>946.89</v>
      </c>
      <c r="BI6" s="21">
        <f t="shared" si="7"/>
        <v>905.04</v>
      </c>
      <c r="BJ6" s="21">
        <f t="shared" si="7"/>
        <v>865.09</v>
      </c>
      <c r="BK6" s="21">
        <f t="shared" si="7"/>
        <v>857.88</v>
      </c>
      <c r="BL6" s="21">
        <f t="shared" si="7"/>
        <v>825.1</v>
      </c>
      <c r="BM6" s="21">
        <f t="shared" si="7"/>
        <v>789.87</v>
      </c>
      <c r="BN6" s="21">
        <f t="shared" si="7"/>
        <v>749.43</v>
      </c>
      <c r="BO6" s="21">
        <f t="shared" si="7"/>
        <v>698.04</v>
      </c>
      <c r="BP6" s="20" t="str">
        <f>IF(BP7="","",IF(BP7="-","【-】","【"&amp;SUBSTITUTE(TEXT(BP7,"#,##0.00"),"-","△")&amp;"】"))</f>
        <v>【602.56】</v>
      </c>
      <c r="BQ6" s="21">
        <f>IF(BQ7="",NA(),BQ7)</f>
        <v>89.59</v>
      </c>
      <c r="BR6" s="21">
        <f t="shared" ref="BR6:BZ6" si="8">IF(BR7="",NA(),BR7)</f>
        <v>96.66</v>
      </c>
      <c r="BS6" s="21">
        <f t="shared" si="8"/>
        <v>97.74</v>
      </c>
      <c r="BT6" s="21">
        <f t="shared" si="8"/>
        <v>97.55</v>
      </c>
      <c r="BU6" s="21">
        <f t="shared" si="8"/>
        <v>98.87</v>
      </c>
      <c r="BV6" s="21">
        <f t="shared" si="8"/>
        <v>94.97</v>
      </c>
      <c r="BW6" s="21">
        <f t="shared" si="8"/>
        <v>97.07</v>
      </c>
      <c r="BX6" s="21">
        <f t="shared" si="8"/>
        <v>98.06</v>
      </c>
      <c r="BY6" s="21">
        <f t="shared" si="8"/>
        <v>98.46</v>
      </c>
      <c r="BZ6" s="21">
        <f t="shared" si="8"/>
        <v>97.98</v>
      </c>
      <c r="CA6" s="20" t="str">
        <f>IF(CA7="","",IF(CA7="-","【-】","【"&amp;SUBSTITUTE(TEXT(CA7,"#,##0.00"),"-","△")&amp;"】"))</f>
        <v>【97.94】</v>
      </c>
      <c r="CB6" s="21">
        <f>IF(CB7="",NA(),CB7)</f>
        <v>133.37</v>
      </c>
      <c r="CC6" s="21">
        <f t="shared" ref="CC6:CK6" si="9">IF(CC7="",NA(),CC7)</f>
        <v>128.18</v>
      </c>
      <c r="CD6" s="21">
        <f t="shared" si="9"/>
        <v>126.23</v>
      </c>
      <c r="CE6" s="21">
        <f t="shared" si="9"/>
        <v>125.74</v>
      </c>
      <c r="CF6" s="21">
        <f t="shared" si="9"/>
        <v>126.94</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98.87</v>
      </c>
      <c r="CY6" s="21">
        <f t="shared" ref="CY6:DG6" si="11">IF(CY7="",NA(),CY7)</f>
        <v>98.9</v>
      </c>
      <c r="CZ6" s="21">
        <f t="shared" si="11"/>
        <v>98.97</v>
      </c>
      <c r="DA6" s="21">
        <f t="shared" si="11"/>
        <v>98.97</v>
      </c>
      <c r="DB6" s="21">
        <f t="shared" si="11"/>
        <v>99</v>
      </c>
      <c r="DC6" s="21">
        <f t="shared" si="11"/>
        <v>92.72</v>
      </c>
      <c r="DD6" s="21">
        <f t="shared" si="11"/>
        <v>92.88</v>
      </c>
      <c r="DE6" s="21">
        <f t="shared" si="11"/>
        <v>92.9</v>
      </c>
      <c r="DF6" s="21">
        <f t="shared" si="11"/>
        <v>92.89</v>
      </c>
      <c r="DG6" s="21">
        <f t="shared" si="11"/>
        <v>93.08</v>
      </c>
      <c r="DH6" s="20" t="str">
        <f>IF(DH7="","",IF(DH7="-","【-】","【"&amp;SUBSTITUTE(TEXT(DH7,"#,##0.00"),"-","△")&amp;"】"))</f>
        <v>【96.00】</v>
      </c>
      <c r="DI6" s="21">
        <f>IF(DI7="",NA(),DI7)</f>
        <v>41.1</v>
      </c>
      <c r="DJ6" s="21">
        <f t="shared" ref="DJ6:DR6" si="12">IF(DJ7="",NA(),DJ7)</f>
        <v>42.61</v>
      </c>
      <c r="DK6" s="21">
        <f t="shared" si="12"/>
        <v>44.09</v>
      </c>
      <c r="DL6" s="21">
        <f t="shared" si="12"/>
        <v>45.53</v>
      </c>
      <c r="DM6" s="21">
        <f t="shared" si="12"/>
        <v>46.9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252085</v>
      </c>
      <c r="D7" s="23">
        <v>46</v>
      </c>
      <c r="E7" s="23">
        <v>17</v>
      </c>
      <c r="F7" s="23">
        <v>1</v>
      </c>
      <c r="G7" s="23">
        <v>0</v>
      </c>
      <c r="H7" s="23" t="s">
        <v>96</v>
      </c>
      <c r="I7" s="23" t="s">
        <v>97</v>
      </c>
      <c r="J7" s="23" t="s">
        <v>98</v>
      </c>
      <c r="K7" s="23" t="s">
        <v>99</v>
      </c>
      <c r="L7" s="23" t="s">
        <v>100</v>
      </c>
      <c r="M7" s="23" t="s">
        <v>101</v>
      </c>
      <c r="N7" s="24" t="s">
        <v>102</v>
      </c>
      <c r="O7" s="24">
        <v>45.93</v>
      </c>
      <c r="P7" s="24">
        <v>97.37</v>
      </c>
      <c r="Q7" s="24">
        <v>89.3</v>
      </c>
      <c r="R7" s="24">
        <v>2510</v>
      </c>
      <c r="S7" s="24">
        <v>70412</v>
      </c>
      <c r="T7" s="24">
        <v>52.69</v>
      </c>
      <c r="U7" s="24">
        <v>1336.34</v>
      </c>
      <c r="V7" s="24">
        <v>68420</v>
      </c>
      <c r="W7" s="24">
        <v>16.420000000000002</v>
      </c>
      <c r="X7" s="24">
        <v>4166.87</v>
      </c>
      <c r="Y7" s="24">
        <v>112.24</v>
      </c>
      <c r="Z7" s="24">
        <v>108.2</v>
      </c>
      <c r="AA7" s="24">
        <v>109.21</v>
      </c>
      <c r="AB7" s="24">
        <v>110.06</v>
      </c>
      <c r="AC7" s="24">
        <v>113.6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74.59</v>
      </c>
      <c r="AV7" s="24">
        <v>83.93</v>
      </c>
      <c r="AW7" s="24">
        <v>82.15</v>
      </c>
      <c r="AX7" s="24">
        <v>87.49</v>
      </c>
      <c r="AY7" s="24">
        <v>82.51</v>
      </c>
      <c r="AZ7" s="24">
        <v>67.930000000000007</v>
      </c>
      <c r="BA7" s="24">
        <v>68.53</v>
      </c>
      <c r="BB7" s="24">
        <v>69.180000000000007</v>
      </c>
      <c r="BC7" s="24">
        <v>76.319999999999993</v>
      </c>
      <c r="BD7" s="24">
        <v>80.33</v>
      </c>
      <c r="BE7" s="24">
        <v>82.75</v>
      </c>
      <c r="BF7" s="24">
        <v>1072.99</v>
      </c>
      <c r="BG7" s="24">
        <v>969.01</v>
      </c>
      <c r="BH7" s="24">
        <v>946.89</v>
      </c>
      <c r="BI7" s="24">
        <v>905.04</v>
      </c>
      <c r="BJ7" s="24">
        <v>865.09</v>
      </c>
      <c r="BK7" s="24">
        <v>857.88</v>
      </c>
      <c r="BL7" s="24">
        <v>825.1</v>
      </c>
      <c r="BM7" s="24">
        <v>789.87</v>
      </c>
      <c r="BN7" s="24">
        <v>749.43</v>
      </c>
      <c r="BO7" s="24">
        <v>698.04</v>
      </c>
      <c r="BP7" s="24">
        <v>602.55999999999995</v>
      </c>
      <c r="BQ7" s="24">
        <v>89.59</v>
      </c>
      <c r="BR7" s="24">
        <v>96.66</v>
      </c>
      <c r="BS7" s="24">
        <v>97.74</v>
      </c>
      <c r="BT7" s="24">
        <v>97.55</v>
      </c>
      <c r="BU7" s="24">
        <v>98.87</v>
      </c>
      <c r="BV7" s="24">
        <v>94.97</v>
      </c>
      <c r="BW7" s="24">
        <v>97.07</v>
      </c>
      <c r="BX7" s="24">
        <v>98.06</v>
      </c>
      <c r="BY7" s="24">
        <v>98.46</v>
      </c>
      <c r="BZ7" s="24">
        <v>97.98</v>
      </c>
      <c r="CA7" s="24">
        <v>97.94</v>
      </c>
      <c r="CB7" s="24">
        <v>133.37</v>
      </c>
      <c r="CC7" s="24">
        <v>128.18</v>
      </c>
      <c r="CD7" s="24">
        <v>126.23</v>
      </c>
      <c r="CE7" s="24">
        <v>125.74</v>
      </c>
      <c r="CF7" s="24">
        <v>126.94</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98.87</v>
      </c>
      <c r="CY7" s="24">
        <v>98.9</v>
      </c>
      <c r="CZ7" s="24">
        <v>98.97</v>
      </c>
      <c r="DA7" s="24">
        <v>98.97</v>
      </c>
      <c r="DB7" s="24">
        <v>99</v>
      </c>
      <c r="DC7" s="24">
        <v>92.72</v>
      </c>
      <c r="DD7" s="24">
        <v>92.88</v>
      </c>
      <c r="DE7" s="24">
        <v>92.9</v>
      </c>
      <c r="DF7" s="24">
        <v>92.89</v>
      </c>
      <c r="DG7" s="24">
        <v>93.08</v>
      </c>
      <c r="DH7" s="24">
        <v>96</v>
      </c>
      <c r="DI7" s="24">
        <v>41.1</v>
      </c>
      <c r="DJ7" s="24">
        <v>42.61</v>
      </c>
      <c r="DK7" s="24">
        <v>44.09</v>
      </c>
      <c r="DL7" s="24">
        <v>45.53</v>
      </c>
      <c r="DM7" s="24">
        <v>46.9</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美之浦　祐介</cp:lastModifiedBy>
  <cp:lastPrinted>2026-01-22T09:01:32Z</cp:lastPrinted>
  <dcterms:created xsi:type="dcterms:W3CDTF">2025-12-23T06:02:33Z</dcterms:created>
  <dcterms:modified xsi:type="dcterms:W3CDTF">2026-01-28T07:29:29Z</dcterms:modified>
  <cp:category/>
</cp:coreProperties>
</file>