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3\F1030\★財政係\2025(令和7)年度\090調査・照会・通知（係全般）\美之浦\照会\【R8.2.12〆】公営企業に係る経営比較分析表（令和６年度決算）の分析等について\各課回答\上下水道課\"/>
    </mc:Choice>
  </mc:AlternateContent>
  <xr:revisionPtr revIDLastSave="0" documentId="8_{810BDCC7-8835-44DD-B63D-184E4964ADA3}" xr6:coauthVersionLast="47" xr6:coauthVersionMax="47" xr10:uidLastSave="{00000000-0000-0000-0000-000000000000}"/>
  <workbookProtection workbookAlgorithmName="SHA-512" workbookHashValue="vhzlLXT52B4/Rq36W/x41J4yuWMg1KY+NSItA+9MaZABPuOfStsXi9bruPKmEcdoqK0tMbAEZQZnelmzrHH1NQ==" workbookSaltValue="b7evkNY+1e+TRsb1szk3L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W10" i="4"/>
  <c r="I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<sst xmlns="http://schemas.openxmlformats.org/spreadsheetml/2006/main" count="228" uniqueCount="112">
  <si>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</si>
  <si>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</si>
  <si>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</si>
  <si>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</si>
  <si>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</si>
  <si>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</si>
  <si>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</si>
  <si>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</si>
  <si>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</si>
  <si>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</si>
  <si>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</si>
  <si>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</si>
  <si>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</si>
  <si>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</si>
  <si>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</si>
  <si>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</si>
  <si>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</si>
  <si>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</si>
  <si>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</si>
  <si>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</si>
  <si>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</si>
  <si>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</si>
  <si>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</si>
  <si>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</si>
  <si>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</si>
  <si>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</si>
  <si>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</si>
  <si>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</si>
  <si>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</si>
  <si>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</si>
  <si>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</si>
  <si>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</si>
  <si>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</si>
  <si>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</si>
  <si>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</si>
  <si>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</si>
  <si>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</si>
  <si>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</si>
  <si>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</si>
  <si>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</si>
  <si>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</si>
  <si>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</si>
  <si>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</si>
  <si>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</si>
  <si>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</si>
  <si>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</si>
  <si>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</si>
  <si>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</si>
  <si>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</si>
  <si>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</si>
  <si>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</si>
  <si>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</si>
  <si>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</si>
  <si>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</si>
  <si>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</si>
  <si>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</si>
  <si>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</si>
  <si>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</si>
  <si>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</si>
  <si>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</si>
  <si>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</si>
  <si>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</si>
  <si>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</si>
  <si>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</si>
  <si>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</si>
  <si>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</si>
  <si>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</si>
  <si>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</si>
  <si>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</si>
  <si>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</si>
  <si>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</si>
  <si>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</si>
  <si>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</si>
  <si>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</si>
  <si>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</si>
  <si>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</si>
  <si>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</si>
  <si>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</si>
  <si>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</si>
  <si>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</si>
  <si>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</si>
  <si>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</si>
  <si>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</si>
  <si>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</si>
  <si>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</si>
  <si>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</si>
  <si>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</si>
  <si>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</si>
  <si>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</si>
  <si>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</si>
  <si>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</si>
  <si>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</si>
  <si>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</si>
  <si>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栗東市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</si>
  <si>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</si>
  <si>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</si>
  <si>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</si>
  <si>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</si>
  <si>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</si>
  <si>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</si>
  <si>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</si>
  <si>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</si>
  <si>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</si>
  <si>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</si>
  <si>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</si>
  <si>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</si>
  <si>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</si>
  <si>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</si>
  <si>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</si>
  <si>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①令和6年4月検針分より水道料金を15％値上げする改定を行ったことにより、経営収支比率は昨年度より9.27ポイント上昇し100％を上回り、単年度収支が黒字となった。
　②累積欠損比率は0％である。
　③流動比率は100％を超えており、短期的な債務に対する支払能力を備えている。
　④企業債残高対給水収益比率は、料金改定による給水収益の増加により、昨年度より29.93ポイント減少した。今後も更新工事を予定しており償還を上回る借入が続くことから、流動比率や給水収益の動向を勘案しつつ適正な借り入れ水準を維持する必要がある。
　⑤料金回収率は料金改定により昨年度より10.31ポイント上昇し100％を上回った。
　⑥給水原価は物価高騰による経常費用の増加と有収水量の減少により前年度より高くなっているが、類似団体平均を下回っており効率的に事業運営ができている。
　⑦施設利用率は類似団体平均値を上回っており、効率的な施設利用ができている。
　⑧有収率は類似団体を上回っているが下降傾向にある。引き続きアセットマネジメント及び水道事業整備計画に基づく計画的な老朽管更新を行う必要がある。</t>
    <rPh sb="45" eb="47">
      <t>サクネン</t>
    </rPh>
    <rPh sb="437" eb="439">
      <t>カコウ</t>
    </rPh>
    <rPh sb="439" eb="441">
      <t>ケイコウ</t>
    </rPh>
    <phoneticPr fontId="4"/>
  </si>
  <si>
    <r>
      <t>　①有形固定資産減価償却率は、昨年度から横ばいであり、類似団体に比べると下回っている。今後も継続して老朽化対策に取り組む必要がある。
　②管路経年化率は前年度に比べて上回ったものの、</t>
    </r>
    <r>
      <rPr>
        <sz val="11"/>
        <rFont val="ＭＳ ゴシック"/>
        <family val="3"/>
        <charset val="128"/>
      </rPr>
      <t>類似団体値に比べると下回っている。
　③管路更新率は、類似団体平均値を下回っている。大口径の基幹管路および重要給水施設管路の更新を優先して行っているため、管路総延長に対する更新延長</t>
    </r>
    <r>
      <rPr>
        <sz val="11"/>
        <color theme="1"/>
        <rFont val="ＭＳ ゴシック"/>
        <family val="3"/>
        <charset val="128"/>
      </rPr>
      <t>の割合は比較的低くなる傾向にある。引き続き計画的な更新を実施していく必要がある。</t>
    </r>
    <rPh sb="2" eb="4">
      <t>ユウケイ</t>
    </rPh>
    <rPh sb="4" eb="6">
      <t>コテイ</t>
    </rPh>
    <rPh sb="6" eb="8">
      <t>シサン</t>
    </rPh>
    <rPh sb="8" eb="10">
      <t>ゲンカ</t>
    </rPh>
    <rPh sb="10" eb="12">
      <t>ショウキャク</t>
    </rPh>
    <rPh sb="12" eb="13">
      <t>リツ</t>
    </rPh>
    <rPh sb="15" eb="18">
      <t>サクネンド</t>
    </rPh>
    <rPh sb="20" eb="21">
      <t>ヨコ</t>
    </rPh>
    <rPh sb="43" eb="45">
      <t>コンゴ</t>
    </rPh>
    <rPh sb="46" eb="48">
      <t>ケイゾク</t>
    </rPh>
    <rPh sb="50" eb="53">
      <t>ロウキュウカ</t>
    </rPh>
    <rPh sb="53" eb="55">
      <t>タイサク</t>
    </rPh>
    <rPh sb="56" eb="57">
      <t>ト</t>
    </rPh>
    <rPh sb="58" eb="59">
      <t>ク</t>
    </rPh>
    <rPh sb="60" eb="62">
      <t>ヒツヨウ</t>
    </rPh>
    <rPh sb="69" eb="71">
      <t>カンロ</t>
    </rPh>
    <rPh sb="71" eb="73">
      <t>ケイネン</t>
    </rPh>
    <rPh sb="73" eb="74">
      <t>カ</t>
    </rPh>
    <rPh sb="74" eb="75">
      <t>リツ</t>
    </rPh>
    <rPh sb="80" eb="81">
      <t>クラ</t>
    </rPh>
    <rPh sb="83" eb="85">
      <t>ウワマワ</t>
    </rPh>
    <rPh sb="91" eb="93">
      <t>ルイジ</t>
    </rPh>
    <rPh sb="93" eb="95">
      <t>ダンタイ</t>
    </rPh>
    <rPh sb="95" eb="96">
      <t>アタイ</t>
    </rPh>
    <rPh sb="97" eb="98">
      <t>クラ</t>
    </rPh>
    <rPh sb="101" eb="103">
      <t>シタマワ</t>
    </rPh>
    <rPh sb="111" eb="113">
      <t>カンロ</t>
    </rPh>
    <rPh sb="113" eb="115">
      <t>コウシン</t>
    </rPh>
    <rPh sb="115" eb="116">
      <t>リツ</t>
    </rPh>
    <rPh sb="118" eb="120">
      <t>ルイジ</t>
    </rPh>
    <rPh sb="120" eb="122">
      <t>ダンタイ</t>
    </rPh>
    <rPh sb="122" eb="125">
      <t>ヘイキンチ</t>
    </rPh>
    <rPh sb="126" eb="128">
      <t>シタマワ</t>
    </rPh>
    <rPh sb="133" eb="136">
      <t>ダイコウケイ</t>
    </rPh>
    <rPh sb="137" eb="139">
      <t>キカン</t>
    </rPh>
    <rPh sb="139" eb="141">
      <t>カンロ</t>
    </rPh>
    <rPh sb="144" eb="146">
      <t>ジュウヨウ</t>
    </rPh>
    <rPh sb="146" eb="148">
      <t>キュウスイ</t>
    </rPh>
    <rPh sb="148" eb="150">
      <t>シセツ</t>
    </rPh>
    <rPh sb="150" eb="152">
      <t>カンロ</t>
    </rPh>
    <rPh sb="153" eb="155">
      <t>コウシン</t>
    </rPh>
    <rPh sb="156" eb="158">
      <t>ユウセン</t>
    </rPh>
    <rPh sb="160" eb="161">
      <t>オコナ</t>
    </rPh>
    <rPh sb="168" eb="170">
      <t>カンロ</t>
    </rPh>
    <rPh sb="170" eb="173">
      <t>ソウエンチョウ</t>
    </rPh>
    <rPh sb="174" eb="175">
      <t>タイ</t>
    </rPh>
    <rPh sb="177" eb="179">
      <t>コウシン</t>
    </rPh>
    <rPh sb="179" eb="181">
      <t>エンチョウ</t>
    </rPh>
    <rPh sb="182" eb="184">
      <t>ワリアイ</t>
    </rPh>
    <rPh sb="185" eb="188">
      <t>ヒカクテキ</t>
    </rPh>
    <rPh sb="188" eb="189">
      <t>ヒク</t>
    </rPh>
    <rPh sb="192" eb="194">
      <t>ケイコウ</t>
    </rPh>
    <rPh sb="198" eb="199">
      <t>ヒ</t>
    </rPh>
    <rPh sb="200" eb="201">
      <t>ツヅ</t>
    </rPh>
    <rPh sb="202" eb="205">
      <t>ケイカクテキ</t>
    </rPh>
    <rPh sb="206" eb="208">
      <t>コウシン</t>
    </rPh>
    <rPh sb="209" eb="211">
      <t>ジッシ</t>
    </rPh>
    <rPh sb="215" eb="217">
      <t>ヒツヨウ</t>
    </rPh>
    <phoneticPr fontId="4"/>
  </si>
  <si>
    <r>
      <t>　給水件数は微増であるものの、有収水量は減少し、物価高騰の影響を受け人件費や動力費等の経常経費は増加傾向にある。令和6年4月検針分から料金の値上げを行ったが、今後、水需要の減少</t>
    </r>
    <r>
      <rPr>
        <sz val="11"/>
        <rFont val="ＭＳ ゴシック"/>
        <family val="3"/>
        <charset val="128"/>
      </rPr>
      <t>、水道施設の更新・修繕等対策資金の負担増が予想され</t>
    </r>
    <r>
      <rPr>
        <sz val="11"/>
        <color theme="1"/>
        <rFont val="ＭＳ ゴシック"/>
        <family val="3"/>
        <charset val="128"/>
      </rPr>
      <t>、持続可能な事業運営のため経営の健全性の維持に取り組んでいく必要がある。</t>
    </r>
    <rPh sb="1" eb="3">
      <t>キュウスイ</t>
    </rPh>
    <rPh sb="3" eb="5">
      <t>ケンスウ</t>
    </rPh>
    <rPh sb="6" eb="8">
      <t>ビゾウ</t>
    </rPh>
    <rPh sb="15" eb="17">
      <t>ユウシュウ</t>
    </rPh>
    <rPh sb="17" eb="19">
      <t>スイリョウ</t>
    </rPh>
    <rPh sb="20" eb="22">
      <t>ゲンショウ</t>
    </rPh>
    <rPh sb="24" eb="28">
      <t>ブッカコウトウ</t>
    </rPh>
    <rPh sb="29" eb="31">
      <t>エイキョウ</t>
    </rPh>
    <rPh sb="32" eb="33">
      <t>ウ</t>
    </rPh>
    <rPh sb="34" eb="37">
      <t>ジンケンヒ</t>
    </rPh>
    <rPh sb="38" eb="41">
      <t>ドウリョクヒ</t>
    </rPh>
    <rPh sb="41" eb="42">
      <t>トウ</t>
    </rPh>
    <rPh sb="43" eb="45">
      <t>ケイジョウ</t>
    </rPh>
    <rPh sb="45" eb="47">
      <t>ケイヒ</t>
    </rPh>
    <rPh sb="48" eb="50">
      <t>ゾウカ</t>
    </rPh>
    <rPh sb="50" eb="52">
      <t>ケイコウ</t>
    </rPh>
    <rPh sb="56" eb="58">
      <t>レイワ</t>
    </rPh>
    <rPh sb="59" eb="60">
      <t>ネン</t>
    </rPh>
    <rPh sb="61" eb="62">
      <t>ガツ</t>
    </rPh>
    <rPh sb="62" eb="65">
      <t>ケンシンブン</t>
    </rPh>
    <rPh sb="67" eb="69">
      <t>リョウキン</t>
    </rPh>
    <rPh sb="70" eb="72">
      <t>ネア</t>
    </rPh>
    <rPh sb="74" eb="75">
      <t>オコナ</t>
    </rPh>
    <rPh sb="79" eb="81">
      <t>コンゴ</t>
    </rPh>
    <rPh sb="86" eb="88">
      <t>ゲンショウ</t>
    </rPh>
    <rPh sb="89" eb="91">
      <t>スイドウ</t>
    </rPh>
    <rPh sb="91" eb="93">
      <t>シセツ</t>
    </rPh>
    <rPh sb="114" eb="116">
      <t>ジゾク</t>
    </rPh>
    <rPh sb="116" eb="118">
      <t>カノウ</t>
    </rPh>
    <rPh sb="119" eb="121">
      <t>ジギョウ</t>
    </rPh>
    <rPh sb="121" eb="123">
      <t>ウンエイ</t>
    </rPh>
    <rPh sb="126" eb="128">
      <t>ケイエイ</t>
    </rPh>
    <rPh sb="129" eb="132">
      <t>ケンゼンセイ</t>
    </rPh>
    <rPh sb="133" eb="135">
      <t>イジ</t>
    </rPh>
    <rPh sb="136" eb="137">
      <t>ト</t>
    </rPh>
    <rPh sb="138" eb="139">
      <t>ク</t>
    </rPh>
    <rPh sb="143" eb="1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</si>
</sst>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0.59</c:v>
                </c:pt>
                <c:pt idx="2">
                  <c:v>0.28999999999999998</c:v>
                </c:pt>
                <c:pt idx="3">
                  <c:v>0.36</c:v>
                </c:pt>
                <c:pt idx="4">
                  <c:v>0.34</c:v>
                </c:pt>
              </c:numCache>
            </c:numRef>
          </c:val>
          <c:extLst>
            <c:ext xmlns:c16="http://schemas.microsoft.com/office/drawing/2014/chart" uri="{C3380CC4-5D6E-409C-BE32-E72D297353CC}">
              <c16:uniqueId val="{00000000-4A50-49E3-8B29-C1C9D21B88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A50-49E3-8B29-C1C9D21B88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78.34</c:v>
                </c:pt>
                <c:pt idx="1">
                  <c:v>80.680000000000007</c:v>
                </c:pt>
                <c:pt idx="2">
                  <c:v>80.400000000000006</c:v>
                </c:pt>
                <c:pt idx="3">
                  <c:v>79.23</c:v>
                </c:pt>
                <c:pt idx="4">
                  <c:v>80.599999999999994</c:v>
                </c:pt>
              </c:numCache>
            </c:numRef>
          </c:val>
          <c:extLst>
            <c:ext xmlns:c16="http://schemas.microsoft.com/office/drawing/2014/chart" uri="{C3380CC4-5D6E-409C-BE32-E72D297353CC}">
              <c16:uniqueId val="{00000000-93A6-4A6D-84EF-915772BFCF5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3A6-4A6D-84EF-915772BFCF5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91.13</c:v>
                </c:pt>
                <c:pt idx="1">
                  <c:v>91.37</c:v>
                </c:pt>
                <c:pt idx="2">
                  <c:v>90.85</c:v>
                </c:pt>
                <c:pt idx="3">
                  <c:v>89.97</c:v>
                </c:pt>
                <c:pt idx="4">
                  <c:v>88.65</c:v>
                </c:pt>
              </c:numCache>
            </c:numRef>
          </c:val>
          <c:extLst>
            <c:ext xmlns:c16="http://schemas.microsoft.com/office/drawing/2014/chart" uri="{C3380CC4-5D6E-409C-BE32-E72D297353CC}">
              <c16:uniqueId val="{00000000-5A9A-4576-A86A-47DE89B941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5A9A-4576-A86A-47DE89B941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100.74</c:v>
                </c:pt>
                <c:pt idx="1">
                  <c:v>107.33</c:v>
                </c:pt>
                <c:pt idx="2">
                  <c:v>101.2</c:v>
                </c:pt>
                <c:pt idx="3">
                  <c:v>98.49</c:v>
                </c:pt>
                <c:pt idx="4">
                  <c:v>107.76</c:v>
                </c:pt>
              </c:numCache>
            </c:numRef>
          </c:val>
          <c:extLst>
            <c:ext xmlns:c16="http://schemas.microsoft.com/office/drawing/2014/chart" uri="{C3380CC4-5D6E-409C-BE32-E72D297353CC}">
              <c16:uniqueId val="{00000000-B2B6-439E-92B6-9DCDEFEB4A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2B6-439E-92B6-9DCDEFEB4A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47.56</c:v>
                </c:pt>
                <c:pt idx="1">
                  <c:v>46.83</c:v>
                </c:pt>
                <c:pt idx="2">
                  <c:v>48.37</c:v>
                </c:pt>
                <c:pt idx="3">
                  <c:v>48.2</c:v>
                </c:pt>
                <c:pt idx="4">
                  <c:v>47.8</c:v>
                </c:pt>
              </c:numCache>
            </c:numRef>
          </c:val>
          <c:extLst>
            <c:ext xmlns:c16="http://schemas.microsoft.com/office/drawing/2014/chart" uri="{C3380CC4-5D6E-409C-BE32-E72D297353CC}">
              <c16:uniqueId val="{00000000-99F9-4A54-91CB-8529A7EF98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9F9-4A54-91CB-8529A7EF98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14.16</c:v>
                </c:pt>
                <c:pt idx="1">
                  <c:v>15.14</c:v>
                </c:pt>
                <c:pt idx="2">
                  <c:v>16.010000000000002</c:v>
                </c:pt>
                <c:pt idx="3">
                  <c:v>16.8</c:v>
                </c:pt>
                <c:pt idx="4">
                  <c:v>18.53</c:v>
                </c:pt>
              </c:numCache>
            </c:numRef>
          </c:val>
          <c:extLst>
            <c:ext xmlns:c16="http://schemas.microsoft.com/office/drawing/2014/chart" uri="{C3380CC4-5D6E-409C-BE32-E72D297353CC}">
              <c16:uniqueId val="{00000000-E1A3-41EF-8B67-6AE1B23DF04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1A3-41EF-8B67-6AE1B23DF04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B5-4F42-A3F6-BCC2F10274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0EB5-4F42-A3F6-BCC2F10274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299.44</c:v>
                </c:pt>
                <c:pt idx="1">
                  <c:v>330.65</c:v>
                </c:pt>
                <c:pt idx="2">
                  <c:v>300.27999999999997</c:v>
                </c:pt>
                <c:pt idx="3">
                  <c:v>199.7</c:v>
                </c:pt>
                <c:pt idx="4">
                  <c:v>198.85</c:v>
                </c:pt>
              </c:numCache>
            </c:numRef>
          </c:val>
          <c:extLst>
            <c:ext xmlns:c16="http://schemas.microsoft.com/office/drawing/2014/chart" uri="{C3380CC4-5D6E-409C-BE32-E72D297353CC}">
              <c16:uniqueId val="{00000000-CD7E-4FDF-9D73-2A8031B7D3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CD7E-4FDF-9D73-2A8031B7D3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334.84</c:v>
                </c:pt>
                <c:pt idx="1">
                  <c:v>316.81</c:v>
                </c:pt>
                <c:pt idx="2">
                  <c:v>337.35</c:v>
                </c:pt>
                <c:pt idx="3">
                  <c:v>359.98</c:v>
                </c:pt>
                <c:pt idx="4">
                  <c:v>330.05</c:v>
                </c:pt>
              </c:numCache>
            </c:numRef>
          </c:val>
          <c:extLst>
            <c:ext xmlns:c16="http://schemas.microsoft.com/office/drawing/2014/chart" uri="{C3380CC4-5D6E-409C-BE32-E72D297353CC}">
              <c16:uniqueId val="{00000000-B726-4AC0-9A31-E8A58FBBC8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726-4AC0-9A31-E8A58FBBC8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98.31</c:v>
                </c:pt>
                <c:pt idx="1">
                  <c:v>106.01</c:v>
                </c:pt>
                <c:pt idx="2">
                  <c:v>97.32</c:v>
                </c:pt>
                <c:pt idx="3">
                  <c:v>95.62</c:v>
                </c:pt>
                <c:pt idx="4">
                  <c:v>105.93</c:v>
                </c:pt>
              </c:numCache>
            </c:numRef>
          </c:val>
          <c:extLst>
            <c:ext xmlns:c16="http://schemas.microsoft.com/office/drawing/2014/chart" uri="{C3380CC4-5D6E-409C-BE32-E72D297353CC}">
              <c16:uniqueId val="{00000000-1DAB-4033-92A5-78CB036419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DAB-4033-92A5-78CB036419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126.9</c:v>
                </c:pt>
                <c:pt idx="1">
                  <c:v>124.99</c:v>
                </c:pt>
                <c:pt idx="2">
                  <c:v>136.16</c:v>
                </c:pt>
                <c:pt idx="3">
                  <c:v>138.12</c:v>
                </c:pt>
                <c:pt idx="4">
                  <c:v>143.13999999999999</c:v>
                </c:pt>
              </c:numCache>
            </c:numRef>
          </c:val>
          <c:extLst>
            <c:ext xmlns:c16="http://schemas.microsoft.com/office/drawing/2014/chart" uri="{C3380CC4-5D6E-409C-BE32-E72D297353CC}">
              <c16:uniqueId val="{00000000-84F1-45DB-8586-41C50E412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4F1-45DB-8586-41C50E412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44"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滋賀県　栗東市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66"/>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5" t="s">
        <v>7</v>
      </c>
      <c r="AU7" s="56"/>
      <c r="AV7" s="56"/>
      <c r="AW7" s="56"/>
      <c r="AX7" s="56"/>
      <c r="AY7" s="56"/>
      <c r="AZ7" s="56"/>
      <c r="BA7" s="56"/>
      <c r="BB7" s="57" t="s">
        <v>8</v>
      </c>
      <c r="BC7" s="57"/>
      <c r="BD7" s="57"/>
      <c r="BE7" s="57"/>
      <c r="BF7" s="57"/>
      <c r="BG7" s="57"/>
      <c r="BH7" s="57"/>
      <c r="BI7" s="57"/>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54">
        <f>データ!$R$6</f>
        <v>70412</v>
      </c>
      <c r="AM8" s="54"/>
      <c r="AN8" s="54"/>
      <c r="AO8" s="54"/>
      <c r="AP8" s="54"/>
      <c r="AQ8" s="54"/>
      <c r="AR8" s="54"/>
      <c r="AS8" s="54"/>
      <c r="AT8" s="50">
        <f>データ!$S$6</f>
        <v>52.69</v>
      </c>
      <c r="AU8" s="51"/>
      <c r="AV8" s="51"/>
      <c r="AW8" s="51"/>
      <c r="AX8" s="51"/>
      <c r="AY8" s="51"/>
      <c r="AZ8" s="51"/>
      <c r="BA8" s="51"/>
      <c r="BB8" s="53">
        <f>データ!$T$6</f>
        <v>1336.34</v>
      </c>
      <c r="BC8" s="53"/>
      <c r="BD8" s="53"/>
      <c r="BE8" s="53"/>
      <c r="BF8" s="53"/>
      <c r="BG8" s="53"/>
      <c r="BH8" s="53"/>
      <c r="BI8" s="53"/>
      <c r="BJ8" s="3"/>
      <c r="BK8" s="3"/>
      <c r="BL8" s="67" t="s">
        <v>10</v>
      </c>
      <c r="BM8" s="68"/>
      <c r="BN8" s="69" t="s">
        <v>11</v>
      </c>
      <c r="BO8" s="69"/>
      <c r="BP8" s="69"/>
      <c r="BQ8" s="69"/>
      <c r="BR8" s="69"/>
      <c r="BS8" s="69"/>
      <c r="BT8" s="69"/>
      <c r="BU8" s="69"/>
      <c r="BV8" s="69"/>
      <c r="BW8" s="69"/>
      <c r="BX8" s="69"/>
      <c r="BY8" s="70"/>
    </row>
    <row r="9" spans="1:78" ht="18.75" customHeight="1" x14ac:dyDescent="0.15">
      <c r="A9" s="2"/>
      <c r="B9" s="55" t="s">
        <v>12</v>
      </c>
      <c r="C9" s="56"/>
      <c r="D9" s="56"/>
      <c r="E9" s="56"/>
      <c r="F9" s="56"/>
      <c r="G9" s="56"/>
      <c r="H9" s="56"/>
      <c r="I9" s="55" t="s">
        <v>13</v>
      </c>
      <c r="J9" s="56"/>
      <c r="K9" s="56"/>
      <c r="L9" s="56"/>
      <c r="M9" s="56"/>
      <c r="N9" s="56"/>
      <c r="O9" s="66"/>
      <c r="P9" s="57" t="s">
        <v>14</v>
      </c>
      <c r="Q9" s="57"/>
      <c r="R9" s="57"/>
      <c r="S9" s="57"/>
      <c r="T9" s="57"/>
      <c r="U9" s="57"/>
      <c r="V9" s="57"/>
      <c r="W9" s="57" t="s">
        <v>15</v>
      </c>
      <c r="X9" s="57"/>
      <c r="Y9" s="57"/>
      <c r="Z9" s="57"/>
      <c r="AA9" s="57"/>
      <c r="AB9" s="57"/>
      <c r="AC9" s="57"/>
      <c r="AD9" s="2"/>
      <c r="AE9" s="2"/>
      <c r="AF9" s="2"/>
      <c r="AG9" s="2"/>
      <c r="AH9" s="2"/>
      <c r="AI9" s="2"/>
      <c r="AJ9" s="2"/>
      <c r="AK9" s="2"/>
      <c r="AL9" s="57" t="s">
        <v>16</v>
      </c>
      <c r="AM9" s="57"/>
      <c r="AN9" s="57"/>
      <c r="AO9" s="57"/>
      <c r="AP9" s="57"/>
      <c r="AQ9" s="57"/>
      <c r="AR9" s="57"/>
      <c r="AS9" s="57"/>
      <c r="AT9" s="55" t="s">
        <v>17</v>
      </c>
      <c r="AU9" s="56"/>
      <c r="AV9" s="56"/>
      <c r="AW9" s="56"/>
      <c r="AX9" s="56"/>
      <c r="AY9" s="56"/>
      <c r="AZ9" s="56"/>
      <c r="BA9" s="56"/>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50" t="str">
        <f>データ!$N$6</f>
        <v>-</v>
      </c>
      <c r="C10" s="51"/>
      <c r="D10" s="51"/>
      <c r="E10" s="51"/>
      <c r="F10" s="51"/>
      <c r="G10" s="51"/>
      <c r="H10" s="51"/>
      <c r="I10" s="50">
        <f>データ!$O$6</f>
        <v>63.08</v>
      </c>
      <c r="J10" s="51"/>
      <c r="K10" s="51"/>
      <c r="L10" s="51"/>
      <c r="M10" s="51"/>
      <c r="N10" s="51"/>
      <c r="O10" s="52"/>
      <c r="P10" s="53">
        <f>データ!$P$6</f>
        <v>99.98</v>
      </c>
      <c r="Q10" s="53"/>
      <c r="R10" s="53"/>
      <c r="S10" s="53"/>
      <c r="T10" s="53"/>
      <c r="U10" s="53"/>
      <c r="V10" s="53"/>
      <c r="W10" s="54">
        <f>データ!$Q$6</f>
        <v>2824</v>
      </c>
      <c r="X10" s="54"/>
      <c r="Y10" s="54"/>
      <c r="Z10" s="54"/>
      <c r="AA10" s="54"/>
      <c r="AB10" s="54"/>
      <c r="AC10" s="54"/>
      <c r="AD10" s="2"/>
      <c r="AE10" s="2"/>
      <c r="AF10" s="2"/>
      <c r="AG10" s="2"/>
      <c r="AH10" s="2"/>
      <c r="AI10" s="2"/>
      <c r="AJ10" s="2"/>
      <c r="AK10" s="2"/>
      <c r="AL10" s="54">
        <f>データ!$U$6</f>
        <v>70253</v>
      </c>
      <c r="AM10" s="54"/>
      <c r="AN10" s="54"/>
      <c r="AO10" s="54"/>
      <c r="AP10" s="54"/>
      <c r="AQ10" s="54"/>
      <c r="AR10" s="54"/>
      <c r="AS10" s="54"/>
      <c r="AT10" s="50">
        <f>データ!$V$6</f>
        <v>34.049999999999997</v>
      </c>
      <c r="AU10" s="51"/>
      <c r="AV10" s="51"/>
      <c r="AW10" s="51"/>
      <c r="AX10" s="51"/>
      <c r="AY10" s="51"/>
      <c r="AZ10" s="51"/>
      <c r="BA10" s="51"/>
      <c r="BB10" s="53">
        <f>データ!$W$6</f>
        <v>2063.23</v>
      </c>
      <c r="BC10" s="53"/>
      <c r="BD10" s="53"/>
      <c r="BE10" s="53"/>
      <c r="BF10" s="53"/>
      <c r="BG10" s="53"/>
      <c r="BH10" s="53"/>
      <c r="BI10" s="53"/>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xTRWDrSei1nM5WbuGQ+cXRgNcm4XSa/RWVnOdG14SAPuu3rrwoGelchsAgdAv1DFXPA5p2VOmq5KBaDKmhoig==" saltValue="rT3P0ecFNPVuZ5P2vE1H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252085</v>
      </c>
      <c r="D6" s="20">
        <f t="shared" si="3"/>
        <v>46</v>
      </c>
      <c r="E6" s="20">
        <f t="shared" si="3"/>
        <v>1</v>
      </c>
      <c r="F6" s="20">
        <f t="shared" si="3"/>
        <v>0</v>
      </c>
      <c r="G6" s="20">
        <f t="shared" si="3"/>
        <v>1</v>
      </c>
      <c r="H6" s="20" t="str">
        <f t="shared" si="3"/>
        <v>滋賀県　栗東市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63.08</v>
      </c>
      <c r="P6" s="21">
        <f t="shared" si="3"/>
        <v>99.98</v>
      </c>
      <c r="Q6" s="21">
        <f t="shared" si="3"/>
        <v>2824</v>
      </c>
      <c r="R6" s="21">
        <f t="shared" si="3"/>
        <v>70412</v>
      </c>
      <c r="S6" s="21">
        <f t="shared" si="3"/>
        <v>52.69</v>
      </c>
      <c r="T6" s="21">
        <f t="shared" si="3"/>
        <v>1336.34</v>
      </c>
      <c r="U6" s="21">
        <f t="shared" si="3"/>
        <v>70253</v>
      </c>
      <c r="V6" s="21">
        <f t="shared" si="3"/>
        <v>34.049999999999997</v>
      </c>
      <c r="W6" s="21">
        <f t="shared" si="3"/>
        <v>2063.23</v>
      </c>
      <c r="X6" s="22">
        <f>IF(X7="",NA(),X7)</f>
        <v>100.74</v>
      </c>
      <c r="Y6" s="22">
        <f t="shared" ref="Y6:AG6" si="4">IF(Y7="",NA(),Y7)</f>
        <v>107.33</v>
      </c>
      <c r="Z6" s="22">
        <f t="shared" si="4"/>
        <v>101.2</v>
      </c>
      <c r="AA6" s="22">
        <f t="shared" si="4"/>
        <v>98.49</v>
      </c>
      <c r="AB6" s="22">
        <f t="shared" si="4"/>
        <v>107.76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299.44</v>
      </c>
      <c r="AU6" s="22">
        <f t="shared" ref="AU6:BC6" si="6">IF(AU7="",NA(),AU7)</f>
        <v>330.65</v>
      </c>
      <c r="AV6" s="22">
        <f t="shared" si="6"/>
        <v>300.27999999999997</v>
      </c>
      <c r="AW6" s="22">
        <f t="shared" si="6"/>
        <v>199.7</v>
      </c>
      <c r="AX6" s="22">
        <f t="shared" si="6"/>
        <v>198.85</v>
      </c>
      <c r="AY6" s="22">
        <f t="shared" si="6"/>
        <v>350.79</v>
      </c>
      <c r="AZ6" s="22">
        <f t="shared" si="6"/>
        <v>354.57</v>
      </c>
      <c r="BA6" s="22">
        <f t="shared" si="6"/>
        <v>357.74</v>
      </c>
      <c r="BB6" s="22">
        <f t="shared" si="6"/>
        <v>344.88</v>
      </c>
      <c r="BC6" s="22">
        <f t="shared" si="6"/>
        <v>326.02</v>
      </c>
      <c r="BD6" s="21" t="str">
        <f>IF(BD7="","",IF(BD7="-","【-】","【"&amp;SUBSTITUTE(TEXT(BD7,"#,##0.00"),"-","△")&amp;"】"))</f>
        <v>【239.69】</v>
      </c>
      <c r="BE6" s="22">
        <f>IF(BE7="",NA(),BE7)</f>
        <v>334.84</v>
      </c>
      <c r="BF6" s="22">
        <f t="shared" ref="BF6:BN6" si="7">IF(BF7="",NA(),BF7)</f>
        <v>316.81</v>
      </c>
      <c r="BG6" s="22">
        <f t="shared" si="7"/>
        <v>337.35</v>
      </c>
      <c r="BH6" s="22">
        <f t="shared" si="7"/>
        <v>359.98</v>
      </c>
      <c r="BI6" s="22">
        <f t="shared" si="7"/>
        <v>330.05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98.31</v>
      </c>
      <c r="BQ6" s="22">
        <f t="shared" ref="BQ6:BY6" si="8">IF(BQ7="",NA(),BQ7)</f>
        <v>106.01</v>
      </c>
      <c r="BR6" s="22">
        <f t="shared" si="8"/>
        <v>97.32</v>
      </c>
      <c r="BS6" s="22">
        <f t="shared" si="8"/>
        <v>95.62</v>
      </c>
      <c r="BT6" s="22">
        <f t="shared" si="8"/>
        <v>105.93</v>
      </c>
      <c r="BU6" s="22">
        <f t="shared" si="8"/>
        <v>100.85</v>
      </c>
      <c r="BV6" s="22">
        <f t="shared" si="8"/>
        <v>103.79</v>
      </c>
      <c r="BW6" s="22">
        <f t="shared" si="8"/>
        <v>98.3</v>
      </c>
      <c r="BX6" s="22">
        <f t="shared" si="8"/>
        <v>98.89</v>
      </c>
      <c r="BY6" s="22">
        <f t="shared" si="8"/>
        <v>99.25</v>
      </c>
      <c r="BZ6" s="21" t="str">
        <f>IF(BZ7="","",IF(BZ7="-","【-】","【"&amp;SUBSTITUTE(TEXT(BZ7,"#,##0.00"),"-","△")&amp;"】"))</f>
        <v>【97.59】</v>
      </c>
      <c r="CA6" s="22">
        <f>IF(CA7="",NA(),CA7)</f>
        <v>126.9</v>
      </c>
      <c r="CB6" s="22">
        <f t="shared" ref="CB6:CJ6" si="9">IF(CB7="",NA(),CB7)</f>
        <v>124.99</v>
      </c>
      <c r="CC6" s="22">
        <f t="shared" si="9"/>
        <v>136.16</v>
      </c>
      <c r="CD6" s="22">
        <f t="shared" si="9"/>
        <v>138.12</v>
      </c>
      <c r="CE6" s="22">
        <f t="shared" si="9"/>
        <v>143.13999999999999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78.34</v>
      </c>
      <c r="CM6" s="22">
        <f t="shared" ref="CM6:CU6" si="10">IF(CM7="",NA(),CM7)</f>
        <v>80.680000000000007</v>
      </c>
      <c r="CN6" s="22">
        <f t="shared" si="10"/>
        <v>80.400000000000006</v>
      </c>
      <c r="CO6" s="22">
        <f t="shared" si="10"/>
        <v>79.23</v>
      </c>
      <c r="CP6" s="22">
        <f t="shared" si="10"/>
        <v>80.599999999999994</v>
      </c>
      <c r="CQ6" s="22">
        <f t="shared" si="10"/>
        <v>59.91</v>
      </c>
      <c r="CR6" s="22">
        <f t="shared" si="10"/>
        <v>59.4</v>
      </c>
      <c r="CS6" s="22">
        <f t="shared" si="10"/>
        <v>59.24</v>
      </c>
      <c r="CT6" s="22">
        <f t="shared" si="10"/>
        <v>58.77</v>
      </c>
      <c r="CU6" s="22">
        <f t="shared" si="10"/>
        <v>59.17</v>
      </c>
      <c r="CV6" s="21" t="str">
        <f>IF(CV7="","",IF(CV7="-","【-】","【"&amp;SUBSTITUTE(TEXT(CV7,"#,##0.00"),"-","△")&amp;"】"))</f>
        <v>【60.21】</v>
      </c>
      <c r="CW6" s="22">
        <f>IF(CW7="",NA(),CW7)</f>
        <v>91.13</v>
      </c>
      <c r="CX6" s="22">
        <f t="shared" ref="CX6:DF6" si="11">IF(CX7="",NA(),CX7)</f>
        <v>91.37</v>
      </c>
      <c r="CY6" s="22">
        <f t="shared" si="11"/>
        <v>90.85</v>
      </c>
      <c r="CZ6" s="22">
        <f t="shared" si="11"/>
        <v>89.97</v>
      </c>
      <c r="DA6" s="22">
        <f t="shared" si="11"/>
        <v>88.65</v>
      </c>
      <c r="DB6" s="22">
        <f t="shared" si="11"/>
        <v>87.26</v>
      </c>
      <c r="DC6" s="22">
        <f t="shared" si="11"/>
        <v>87.57</v>
      </c>
      <c r="DD6" s="22">
        <f t="shared" si="11"/>
        <v>87.26</v>
      </c>
      <c r="DE6" s="22">
        <f t="shared" si="11"/>
        <v>86.95</v>
      </c>
      <c r="DF6" s="22">
        <f t="shared" si="11"/>
        <v>86.58</v>
      </c>
      <c r="DG6" s="21" t="str">
        <f>IF(DG7="","",IF(DG7="-","【-】","【"&amp;SUBSTITUTE(TEXT(DG7,"#,##0.00"),"-","△")&amp;"】"))</f>
        <v>【89.21】</v>
      </c>
      <c r="DH6" s="22">
        <f>IF(DH7="",NA(),DH7)</f>
        <v>47.56</v>
      </c>
      <c r="DI6" s="22">
        <f t="shared" ref="DI6:DQ6" si="12">IF(DI7="",NA(),DI7)</f>
        <v>46.83</v>
      </c>
      <c r="DJ6" s="22">
        <f t="shared" si="12"/>
        <v>48.37</v>
      </c>
      <c r="DK6" s="22">
        <f t="shared" si="12"/>
        <v>48.2</v>
      </c>
      <c r="DL6" s="22">
        <f t="shared" si="12"/>
        <v>47.8</v>
      </c>
      <c r="DM6" s="22">
        <f t="shared" si="12"/>
        <v>49.2</v>
      </c>
      <c r="DN6" s="22">
        <f t="shared" si="12"/>
        <v>50.01</v>
      </c>
      <c r="DO6" s="22">
        <f t="shared" si="12"/>
        <v>50.99</v>
      </c>
      <c r="DP6" s="22">
        <f t="shared" si="12"/>
        <v>51.79</v>
      </c>
      <c r="DQ6" s="22">
        <f t="shared" si="12"/>
        <v>52.02</v>
      </c>
      <c r="DR6" s="21" t="str">
        <f>IF(DR7="","",IF(DR7="-","【-】","【"&amp;SUBSTITUTE(TEXT(DR7,"#,##0.00"),"-","△")&amp;"】"))</f>
        <v>【52.41】</v>
      </c>
      <c r="DS6" s="22">
        <f>IF(DS7="",NA(),DS7)</f>
        <v>14.16</v>
      </c>
      <c r="DT6" s="22">
        <f t="shared" ref="DT6:EB6" si="13">IF(DT7="",NA(),DT7)</f>
        <v>15.14</v>
      </c>
      <c r="DU6" s="22">
        <f t="shared" si="13"/>
        <v>16.010000000000002</v>
      </c>
      <c r="DV6" s="22">
        <f t="shared" si="13"/>
        <v>16.8</v>
      </c>
      <c r="DW6" s="22">
        <f t="shared" si="13"/>
        <v>18.53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0.47</v>
      </c>
      <c r="EE6" s="22">
        <f t="shared" ref="EE6:EM6" si="14">IF(EE7="",NA(),EE7)</f>
        <v>0.59</v>
      </c>
      <c r="EF6" s="22">
        <f t="shared" si="14"/>
        <v>0.28999999999999998</v>
      </c>
      <c r="EG6" s="22">
        <f t="shared" si="14"/>
        <v>0.36</v>
      </c>
      <c r="EH6" s="22">
        <f t="shared" si="14"/>
        <v>0.34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252085</v>
      </c>
      <c r="D7" s="24">
        <v>46</v>
      </c>
      <c r="E7" s="24">
        <v>1</v>
      </c>
      <c r="F7" s="24">
        <v>0</v>
      </c>
      <c r="G7" s="24">
        <v>1</v>
      </c>
      <c r="H7" s="24" t="s">
        <v>93</v>
      </c>
      <c r="I7" s="24" t="s">
        <v>94</v>
      </c>
      <c r="J7" s="24" t="s">
        <v>95</v>
      </c>
      <c r="K7" s="24" t="s">
        <v>96</v>
      </c>
      <c r="L7" s="24" t="s">
        <v>97</v>
      </c>
      <c r="M7" s="24" t="s">
        <v>98</v>
      </c>
      <c r="N7" s="25" t="s">
        <v>99</v>
      </c>
      <c r="O7" s="25">
        <v>63.08</v>
      </c>
      <c r="P7" s="25">
        <v>99.98</v>
      </c>
      <c r="Q7" s="25">
        <v>2824</v>
      </c>
      <c r="R7" s="25">
        <v>70412</v>
      </c>
      <c r="S7" s="25">
        <v>52.69</v>
      </c>
      <c r="T7" s="25">
        <v>1336.34</v>
      </c>
      <c r="U7" s="25">
        <v>70253</v>
      </c>
      <c r="V7" s="25">
        <v>34.049999999999997</v>
      </c>
      <c r="W7" s="25">
        <v>2063.23</v>
      </c>
      <c r="X7" s="25">
        <v>100.74</v>
      </c>
      <c r="Y7" s="25">
        <v>107.33</v>
      </c>
      <c r="Z7" s="25">
        <v>101.2</v>
      </c>
      <c r="AA7" s="25">
        <v>98.49</v>
      </c>
      <c r="AB7" s="25">
        <v>107.76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299.44</v>
      </c>
      <c r="AU7" s="25">
        <v>330.65</v>
      </c>
      <c r="AV7" s="25">
        <v>300.27999999999997</v>
      </c>
      <c r="AW7" s="25">
        <v>199.7</v>
      </c>
      <c r="AX7" s="25">
        <v>198.85</v>
      </c>
      <c r="AY7" s="25">
        <v>350.79</v>
      </c>
      <c r="AZ7" s="25">
        <v>354.57</v>
      </c>
      <c r="BA7" s="25">
        <v>357.74</v>
      </c>
      <c r="BB7" s="25">
        <v>344.88</v>
      </c>
      <c r="BC7" s="25">
        <v>326.02</v>
      </c>
      <c r="BD7" s="25">
        <v>239.69</v>
      </c>
      <c r="BE7" s="25">
        <v>334.84</v>
      </c>
      <c r="BF7" s="25">
        <v>316.81</v>
      </c>
      <c r="BG7" s="25">
        <v>337.35</v>
      </c>
      <c r="BH7" s="25">
        <v>359.98</v>
      </c>
      <c r="BI7" s="25">
        <v>330.05</v>
      </c>
      <c r="BJ7" s="25">
        <v>322.92</v>
      </c>
      <c r="BK7" s="25">
        <v>303.45999999999998</v>
      </c>
      <c r="BL7" s="25">
        <v>307.27999999999997</v>
      </c>
      <c r="BM7" s="25">
        <v>304.02</v>
      </c>
      <c r="BN7" s="25">
        <v>300.54000000000002</v>
      </c>
      <c r="BO7" s="25">
        <v>264.86</v>
      </c>
      <c r="BP7" s="25">
        <v>98.31</v>
      </c>
      <c r="BQ7" s="25">
        <v>106.01</v>
      </c>
      <c r="BR7" s="25">
        <v>97.32</v>
      </c>
      <c r="BS7" s="25">
        <v>95.62</v>
      </c>
      <c r="BT7" s="25">
        <v>105.93</v>
      </c>
      <c r="BU7" s="25">
        <v>100.85</v>
      </c>
      <c r="BV7" s="25">
        <v>103.79</v>
      </c>
      <c r="BW7" s="25">
        <v>98.3</v>
      </c>
      <c r="BX7" s="25">
        <v>98.89</v>
      </c>
      <c r="BY7" s="25">
        <v>99.25</v>
      </c>
      <c r="BZ7" s="25">
        <v>97.59</v>
      </c>
      <c r="CA7" s="25">
        <v>126.9</v>
      </c>
      <c r="CB7" s="25">
        <v>124.99</v>
      </c>
      <c r="CC7" s="25">
        <v>136.16</v>
      </c>
      <c r="CD7" s="25">
        <v>138.12</v>
      </c>
      <c r="CE7" s="25">
        <v>143.13999999999999</v>
      </c>
      <c r="CF7" s="25">
        <v>167.1</v>
      </c>
      <c r="CG7" s="25">
        <v>167.86</v>
      </c>
      <c r="CH7" s="25">
        <v>173.68</v>
      </c>
      <c r="CI7" s="25">
        <v>174.52</v>
      </c>
      <c r="CJ7" s="25">
        <v>178.92</v>
      </c>
      <c r="CK7" s="25">
        <v>181.66</v>
      </c>
      <c r="CL7" s="25">
        <v>78.34</v>
      </c>
      <c r="CM7" s="25">
        <v>80.680000000000007</v>
      </c>
      <c r="CN7" s="25">
        <v>80.400000000000006</v>
      </c>
      <c r="CO7" s="25">
        <v>79.23</v>
      </c>
      <c r="CP7" s="25">
        <v>80.599999999999994</v>
      </c>
      <c r="CQ7" s="25">
        <v>59.91</v>
      </c>
      <c r="CR7" s="25">
        <v>59.4</v>
      </c>
      <c r="CS7" s="25">
        <v>59.24</v>
      </c>
      <c r="CT7" s="25">
        <v>58.77</v>
      </c>
      <c r="CU7" s="25">
        <v>59.17</v>
      </c>
      <c r="CV7" s="25">
        <v>60.21</v>
      </c>
      <c r="CW7" s="25">
        <v>91.13</v>
      </c>
      <c r="CX7" s="25">
        <v>91.37</v>
      </c>
      <c r="CY7" s="25">
        <v>90.85</v>
      </c>
      <c r="CZ7" s="25">
        <v>89.97</v>
      </c>
      <c r="DA7" s="25">
        <v>88.65</v>
      </c>
      <c r="DB7" s="25">
        <v>87.26</v>
      </c>
      <c r="DC7" s="25">
        <v>87.57</v>
      </c>
      <c r="DD7" s="25">
        <v>87.26</v>
      </c>
      <c r="DE7" s="25">
        <v>86.95</v>
      </c>
      <c r="DF7" s="25">
        <v>86.58</v>
      </c>
      <c r="DG7" s="25">
        <v>89.21</v>
      </c>
      <c r="DH7" s="25">
        <v>47.56</v>
      </c>
      <c r="DI7" s="25">
        <v>46.83</v>
      </c>
      <c r="DJ7" s="25">
        <v>48.37</v>
      </c>
      <c r="DK7" s="25">
        <v>48.2</v>
      </c>
      <c r="DL7" s="25">
        <v>47.8</v>
      </c>
      <c r="DM7" s="25">
        <v>49.2</v>
      </c>
      <c r="DN7" s="25">
        <v>50.01</v>
      </c>
      <c r="DO7" s="25">
        <v>50.99</v>
      </c>
      <c r="DP7" s="25">
        <v>51.79</v>
      </c>
      <c r="DQ7" s="25">
        <v>52.02</v>
      </c>
      <c r="DR7" s="25">
        <v>52.41</v>
      </c>
      <c r="DS7" s="25">
        <v>14.16</v>
      </c>
      <c r="DT7" s="25">
        <v>15.14</v>
      </c>
      <c r="DU7" s="25">
        <v>16.010000000000002</v>
      </c>
      <c r="DV7" s="25">
        <v>16.8</v>
      </c>
      <c r="DW7" s="25">
        <v>18.53</v>
      </c>
      <c r="DX7" s="25">
        <v>18.329999999999998</v>
      </c>
      <c r="DY7" s="25">
        <v>20.27</v>
      </c>
      <c r="DZ7" s="25">
        <v>21.69</v>
      </c>
      <c r="EA7" s="25">
        <v>23.19</v>
      </c>
      <c r="EB7" s="25">
        <v>24.61</v>
      </c>
      <c r="EC7" s="25">
        <v>26.78</v>
      </c>
      <c r="ED7" s="25">
        <v>0.47</v>
      </c>
      <c r="EE7" s="25">
        <v>0.59</v>
      </c>
      <c r="EF7" s="25">
        <v>0.28999999999999998</v>
      </c>
      <c r="EG7" s="25">
        <v>0.36</v>
      </c>
      <c r="EH7" s="25">
        <v>0.34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美之浦　祐介</cp:lastModifiedBy>
  <cp:lastPrinted>2026-01-21T04:13:21Z</cp:lastPrinted>
  <dcterms:created xsi:type="dcterms:W3CDTF">2025-12-12T09:19:06Z</dcterms:created>
  <dcterms:modified xsi:type="dcterms:W3CDTF">2026-01-28T07:29:13Z</dcterms:modified>
  <cp:category/>
</cp:coreProperties>
</file>