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受信メール\06_守山市\"/>
    </mc:Choice>
  </mc:AlternateContent>
  <xr:revisionPtr revIDLastSave="0" documentId="8_{A03D2005-48C5-4BCB-A46E-D9FCB2AFD9FF}" xr6:coauthVersionLast="47" xr6:coauthVersionMax="47" xr10:uidLastSave="{00000000-0000-0000-0000-000000000000}"/>
  <workbookProtection workbookAlgorithmName="SHA-512" workbookHashValue="OkmfscbAjVGIZsgqvK8NOPEOi7BvO40zNLv1VbRnV21+pN4t1AqzDkfxNzms+E6bT6f5LjoM0zZ7W9Iee5i1hA==" workbookSaltValue="id2cGlx5UeZ3xM5eCUCZHA==" workbookSpinCount="100000" lockStructure="1"/>
  <bookViews>
    <workbookView xWindow="250" yWindow="1040" windowWidth="18900" windowHeight="94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H85" i="4"/>
  <c r="E85" i="4"/>
  <c r="AT8" i="4"/>
  <c r="W8" i="4"/>
  <c r="P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<sst xmlns="http://schemas.openxmlformats.org/spreadsheetml/2006/main" count="236" uniqueCount="116">
  <si>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</si>
  <si>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</si>
  <si>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</si>
  <si>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</si>
  <si>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</si>
  <si>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</si>
  <si>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</si>
  <si>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</si>
  <si>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</si>
  <si>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</si>
  <si>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</si>
  <si>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</si>
  <si>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</si>
  <si>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</si>
  <si>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</si>
  <si>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</si>
  <si>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</si>
  <si>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</si>
  <si>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</si>
  <si>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</si>
  <si>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</si>
  <si>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</si>
  <si>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</si>
  <si>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</si>
  <si>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</si>
  <si>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</si>
  <si>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</si>
  <si>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</si>
  <si>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</si>
  <si>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</si>
  <si>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</si>
  <si>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</si>
  <si>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</si>
  <si>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</si>
  <si>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</si>
  <si>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</si>
  <si>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</si>
  <si>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</si>
  <si>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</si>
  <si>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</si>
  <si>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</si>
  <si>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</si>
  <si>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</si>
  <si>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</si>
  <si>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</si>
  <si>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</si>
  <si>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</si>
  <si>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</si>
  <si>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</si>
  <si>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</si>
  <si>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</si>
  <si>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</si>
  <si>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</si>
  <si>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</si>
  <si>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</si>
  <si>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</si>
  <si>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</si>
  <si>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</si>
  <si>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</si>
  <si>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</si>
  <si>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</si>
  <si>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</si>
  <si>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</si>
  <si>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</si>
  <si>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</si>
  <si>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</si>
  <si>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</si>
  <si>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</si>
  <si>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</si>
  <si>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</si>
  <si>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</si>
  <si>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</si>
  <si>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</si>
  <si>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</si>
  <si>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</si>
  <si>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</si>
  <si>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</si>
  <si>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</si>
  <si>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</si>
  <si>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</si>
  <si>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</si>
  <si>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</si>
  <si>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</si>
  <si>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</si>
  <si>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</si>
  <si>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</si>
  <si>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</si>
  <si>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</si>
  <si>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</si>
  <si>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</si>
  <si>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</si>
  <si>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</si>
  <si>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</si>
  <si>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</si>
  <si>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</si>
  <si>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</si>
  <si>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守山市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</si>
  <si>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</si>
  <si>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</si>
  <si>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</si>
  <si>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</si>
  <si>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</si>
  <si>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</si>
  <si>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</si>
  <si>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</si>
  <si>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</si>
  <si>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</si>
  <si>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</si>
  <si>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</si>
  <si>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</si>
  <si>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</si>
  <si>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</si>
  <si>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</si>
  <si>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より低い水準ではあるものの、徐々に増加している。下水道施設の更新はスクラップ＆ビルド方式ではなく、長寿命化による耐用年数の延長方式であるため、今後も比率の増加は見込まれるものの、ストックマネジメント計画に基づく事業等の実施により、施設寿命を延長させる取り組みを推進する。
②③管渠老朽化率および管渠改善率は、管渠の耐用年数を超過したものはないため、0％となっている。今後、耐用年数超えの管渠の増加が見込まれるため、ストックマネジメント計画に基づく事業等の実施により適切な管渠の改築更新を実施する予定である。</t>
    <phoneticPr fontId="4"/>
  </si>
  <si>
    <t>　本市では平成29年度に下水道使用料を引き上げたこと等により、各種の経営指標は改善傾向であるものの、中長期的には有収水量が伸び悩むと予測される。
　このため令和３年度に策定した令和４年度～令和13年度を期間とする第９期経営計画（経営戦略）において、この計画期間は今後本格的に訪れる下水道使用料収入減収時代を見据えた対策を講じる期間と位置づけているところであるが、物価高騰や県の流域下水道維持管理負担金単価の改定見込みなど、計画策定時点から経営を取り巻く環境はさらに厳しくなっている。
　計画に基づき必要不可欠な事業を先送りせず、健全経営の維持・向上を促進する中においても、適切な事業管理を実施し、効率的な経営・運営を図り、安定かつ堅実な下水道事業の運営に努める。</t>
    <rPh sb="181" eb="185">
      <t>ブッカコウトウ</t>
    </rPh>
    <rPh sb="186" eb="187">
      <t>ケン</t>
    </rPh>
    <rPh sb="188" eb="192">
      <t>リュウイキゲスイ</t>
    </rPh>
    <rPh sb="192" eb="193">
      <t>ミチ</t>
    </rPh>
    <rPh sb="193" eb="202">
      <t>イジカンリフタンキンタンカ</t>
    </rPh>
    <rPh sb="203" eb="205">
      <t>カイテイ</t>
    </rPh>
    <rPh sb="205" eb="207">
      <t>ミコ</t>
    </rPh>
    <rPh sb="211" eb="215">
      <t>ケイカクサクテイ</t>
    </rPh>
    <rPh sb="215" eb="217">
      <t>ジテン</t>
    </rPh>
    <rPh sb="219" eb="221">
      <t>ケイエイ</t>
    </rPh>
    <rPh sb="222" eb="223">
      <t>ト</t>
    </rPh>
    <rPh sb="224" eb="225">
      <t>マ</t>
    </rPh>
    <rPh sb="226" eb="228">
      <t>カンキョウ</t>
    </rPh>
    <rPh sb="232" eb="233">
      <t>キビ</t>
    </rPh>
    <phoneticPr fontId="4"/>
  </si>
  <si>
    <t>①経常収支比率は、使用料収益等の増加により100％を上回り前年度から回復。しかしながら類似団体と比較すると低い水準であるため、継続して費用削減等の経営努力を行い、健全経営の維持・向上を促進する。
③流動比率は、類似団体と比較すると上回っており、突発的な支払により資金ショートとならないよう運転資金を確保し、資金繰り表を基に計画的に運営しているため徐々に数値は改善しており（前年度は祝日の関係で年度末現金増）、引き続き安定的な経営に取り組む。
④企業債残高対事業規模比率は、平成29年４月より下水道使用料を平均9.1％引き上げたことにより使用料収入が増加していること、また、企業債残高が大きく減少傾向のため比率は改善している。令和４年度は、令和３年度末で農業集落排水事業を廃止し、残債の一部を下水道事業会計が承継したことにより企業債残債が一時的に増加した。
⑤経費回収率は、98.01％となり、物価上昇等により経費が増加傾向である一方、下水道使用料の落ち着き等により使用料で回収すべき経費を全て使用料で賄えていない状況である。経営計画に基づく安定的な使用料の確保と維持管理費の増大を抑制する取り組みを実施する必要がある。
⑥汚水処理原価は、類似団体と比較して下回っており概ね適切な水準を維持していると考えられる。引き続き、維持管理費の増大を抑制する取り組みを継続する。</t>
    <rPh sb="9" eb="12">
      <t>シヨウリョウ</t>
    </rPh>
    <rPh sb="12" eb="14">
      <t>シュウエキ</t>
    </rPh>
    <rPh sb="14" eb="15">
      <t>トウ</t>
    </rPh>
    <rPh sb="16" eb="18">
      <t>ゾウカ</t>
    </rPh>
    <rPh sb="26" eb="28">
      <t>ウワマワ</t>
    </rPh>
    <rPh sb="29" eb="32">
      <t>ゼンネンド</t>
    </rPh>
    <rPh sb="34" eb="36">
      <t>カイフク</t>
    </rPh>
    <rPh sb="115" eb="117">
      <t>ウワマワ</t>
    </rPh>
    <rPh sb="186" eb="189">
      <t>ゼンネンド</t>
    </rPh>
    <rPh sb="190" eb="192">
      <t>シュクジツ</t>
    </rPh>
    <rPh sb="193" eb="195">
      <t>カンケイ</t>
    </rPh>
    <rPh sb="196" eb="199">
      <t>ネンドマツ</t>
    </rPh>
    <rPh sb="199" eb="202">
      <t>ゲンキンゾウ</t>
    </rPh>
    <rPh sb="400" eb="401">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</si>
</sst>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48-4FBD-8020-97CD9EE1AFE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2248-4FBD-8020-97CD9EE1AFE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B3-43E4-BA2B-57DF6AE4729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91B3-43E4-BA2B-57DF6AE4729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90.3</c:v>
                </c:pt>
                <c:pt idx="1">
                  <c:v>91.64</c:v>
                </c:pt>
                <c:pt idx="2">
                  <c:v>92.63</c:v>
                </c:pt>
                <c:pt idx="3">
                  <c:v>92.92</c:v>
                </c:pt>
                <c:pt idx="4">
                  <c:v>93.16</c:v>
                </c:pt>
              </c:numCache>
            </c:numRef>
          </c:val>
          <c:extLst>
            <c:ext xmlns:c16="http://schemas.microsoft.com/office/drawing/2014/chart" uri="{C3380CC4-5D6E-409C-BE32-E72D297353CC}">
              <c16:uniqueId val="{00000000-A643-488E-98C9-88616D1EC9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A643-488E-98C9-88616D1EC9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100.91</c:v>
                </c:pt>
                <c:pt idx="1">
                  <c:v>103.81</c:v>
                </c:pt>
                <c:pt idx="2">
                  <c:v>103.35</c:v>
                </c:pt>
                <c:pt idx="3">
                  <c:v>99.71</c:v>
                </c:pt>
                <c:pt idx="4">
                  <c:v>100.57</c:v>
                </c:pt>
              </c:numCache>
            </c:numRef>
          </c:val>
          <c:extLst>
            <c:ext xmlns:c16="http://schemas.microsoft.com/office/drawing/2014/chart" uri="{C3380CC4-5D6E-409C-BE32-E72D297353CC}">
              <c16:uniqueId val="{00000000-32CE-411C-9A9D-279A775250C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32CE-411C-9A9D-279A775250C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14.65</c:v>
                </c:pt>
                <c:pt idx="1">
                  <c:v>17.37</c:v>
                </c:pt>
                <c:pt idx="2">
                  <c:v>19.760000000000002</c:v>
                </c:pt>
                <c:pt idx="3">
                  <c:v>22.39</c:v>
                </c:pt>
                <c:pt idx="4">
                  <c:v>25.07</c:v>
                </c:pt>
              </c:numCache>
            </c:numRef>
          </c:val>
          <c:extLst>
            <c:ext xmlns:c16="http://schemas.microsoft.com/office/drawing/2014/chart" uri="{C3380CC4-5D6E-409C-BE32-E72D297353CC}">
              <c16:uniqueId val="{00000000-EC66-4668-AE3A-97327ED4CEF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EC66-4668-AE3A-97327ED4CEF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BF-4AE0-8C6A-7001480689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9BBF-4AE0-8C6A-7001480689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A3-417D-8CB7-9BAA41E8F23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87A3-417D-8CB7-9BAA41E8F23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38.79</c:v>
                </c:pt>
                <c:pt idx="1">
                  <c:v>56.78</c:v>
                </c:pt>
                <c:pt idx="2">
                  <c:v>55.12</c:v>
                </c:pt>
                <c:pt idx="3">
                  <c:v>64.7</c:v>
                </c:pt>
                <c:pt idx="4">
                  <c:v>58.03</c:v>
                </c:pt>
              </c:numCache>
            </c:numRef>
          </c:val>
          <c:extLst>
            <c:ext xmlns:c16="http://schemas.microsoft.com/office/drawing/2014/chart" uri="{C3380CC4-5D6E-409C-BE32-E72D297353CC}">
              <c16:uniqueId val="{00000000-FABE-4E40-85D3-44876B3F60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FABE-4E40-85D3-44876B3F60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576.44000000000005</c:v>
                </c:pt>
                <c:pt idx="1">
                  <c:v>531.52</c:v>
                </c:pt>
                <c:pt idx="2">
                  <c:v>764.17</c:v>
                </c:pt>
                <c:pt idx="3">
                  <c:v>457.05</c:v>
                </c:pt>
                <c:pt idx="4">
                  <c:v>417.52</c:v>
                </c:pt>
              </c:numCache>
            </c:numRef>
          </c:val>
          <c:extLst>
            <c:ext xmlns:c16="http://schemas.microsoft.com/office/drawing/2014/chart" uri="{C3380CC4-5D6E-409C-BE32-E72D297353CC}">
              <c16:uniqueId val="{00000000-E540-4FC2-AFBD-BB757C4695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E540-4FC2-AFBD-BB757C4695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100.84</c:v>
                </c:pt>
                <c:pt idx="1">
                  <c:v>101.64</c:v>
                </c:pt>
                <c:pt idx="2">
                  <c:v>97.15</c:v>
                </c:pt>
                <c:pt idx="3">
                  <c:v>96.97</c:v>
                </c:pt>
                <c:pt idx="4">
                  <c:v>98.01</c:v>
                </c:pt>
              </c:numCache>
            </c:numRef>
          </c:val>
          <c:extLst>
            <c:ext xmlns:c16="http://schemas.microsoft.com/office/drawing/2014/chart" uri="{C3380CC4-5D6E-409C-BE32-E72D297353CC}">
              <c16:uniqueId val="{00000000-367C-473F-BCCD-9632ED24D8E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367C-473F-BCCD-9632ED24D8E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164.66</c:v>
                </c:pt>
                <c:pt idx="1">
                  <c:v>164.49</c:v>
                </c:pt>
                <c:pt idx="2">
                  <c:v>157.54</c:v>
                </c:pt>
                <c:pt idx="3">
                  <c:v>153.94999999999999</c:v>
                </c:pt>
                <c:pt idx="4">
                  <c:v>156.5</c:v>
                </c:pt>
              </c:numCache>
            </c:numRef>
          </c:val>
          <c:extLst>
            <c:ext xmlns:c16="http://schemas.microsoft.com/office/drawing/2014/chart" uri="{C3380CC4-5D6E-409C-BE32-E72D297353CC}">
              <c16:uniqueId val="{00000000-26CF-42F2-A459-AB265CE0348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26CF-42F2-A459-AB265CE0348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守山市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85881</v>
      </c>
      <c r="AM8" s="41"/>
      <c r="AN8" s="41"/>
      <c r="AO8" s="41"/>
      <c r="AP8" s="41"/>
      <c r="AQ8" s="41"/>
      <c r="AR8" s="41"/>
      <c r="AS8" s="41"/>
      <c r="AT8" s="34">
        <f>データ!T6</f>
        <v>55.73</v>
      </c>
      <c r="AU8" s="34"/>
      <c r="AV8" s="34"/>
      <c r="AW8" s="34"/>
      <c r="AX8" s="34"/>
      <c r="AY8" s="34"/>
      <c r="AZ8" s="34"/>
      <c r="BA8" s="34"/>
      <c r="BB8" s="34">
        <f>データ!U6</f>
        <v>1541.02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67.58</v>
      </c>
      <c r="J10" s="34"/>
      <c r="K10" s="34"/>
      <c r="L10" s="34"/>
      <c r="M10" s="34"/>
      <c r="N10" s="34"/>
      <c r="O10" s="34"/>
      <c r="P10" s="34">
        <f>データ!P6</f>
        <v>11.95</v>
      </c>
      <c r="Q10" s="34"/>
      <c r="R10" s="34"/>
      <c r="S10" s="34"/>
      <c r="T10" s="34"/>
      <c r="U10" s="34"/>
      <c r="V10" s="34"/>
      <c r="W10" s="34">
        <f>データ!Q6</f>
        <v>89.25</v>
      </c>
      <c r="X10" s="34"/>
      <c r="Y10" s="34"/>
      <c r="Z10" s="34"/>
      <c r="AA10" s="34"/>
      <c r="AB10" s="34"/>
      <c r="AC10" s="34"/>
      <c r="AD10" s="41">
        <f>データ!R6</f>
        <v>2640</v>
      </c>
      <c r="AE10" s="41"/>
      <c r="AF10" s="41"/>
      <c r="AG10" s="41"/>
      <c r="AH10" s="41"/>
      <c r="AI10" s="41"/>
      <c r="AJ10" s="41"/>
      <c r="AK10" s="2"/>
      <c r="AL10" s="41">
        <f>データ!V6</f>
        <v>10271</v>
      </c>
      <c r="AM10" s="41"/>
      <c r="AN10" s="41"/>
      <c r="AO10" s="41"/>
      <c r="AP10" s="41"/>
      <c r="AQ10" s="41"/>
      <c r="AR10" s="41"/>
      <c r="AS10" s="41"/>
      <c r="AT10" s="34">
        <f>データ!W6</f>
        <v>4.26</v>
      </c>
      <c r="AU10" s="34"/>
      <c r="AV10" s="34"/>
      <c r="AW10" s="34"/>
      <c r="AX10" s="34"/>
      <c r="AY10" s="34"/>
      <c r="AZ10" s="34"/>
      <c r="BA10" s="34"/>
      <c r="BB10" s="34">
        <f>データ!X6</f>
        <v>2411.0300000000002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VSczf5VApRuNxa8cv55kgZ+hQ59zXBuVZ45KLLPzvwUYnfJGFI6Co0qA+WlB9vRAfyyzG71/5szKs2efRw2ziw==" saltValue="IEseV3QOlzlYOakAMK2Ia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252077</v>
      </c>
      <c r="D6" s="19">
        <f t="shared" si="3"/>
        <v>46</v>
      </c>
      <c r="E6" s="19">
        <f t="shared" si="3"/>
        <v>17</v>
      </c>
      <c r="F6" s="19">
        <f t="shared" si="3"/>
        <v>4</v>
      </c>
      <c r="G6" s="19">
        <f t="shared" si="3"/>
        <v>0</v>
      </c>
      <c r="H6" s="19" t="str">
        <f t="shared" si="3"/>
        <v>滋賀県　守山市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67.58</v>
      </c>
      <c r="P6" s="20">
        <f t="shared" si="3"/>
        <v>11.95</v>
      </c>
      <c r="Q6" s="20">
        <f t="shared" si="3"/>
        <v>89.25</v>
      </c>
      <c r="R6" s="20">
        <f t="shared" si="3"/>
        <v>2640</v>
      </c>
      <c r="S6" s="20">
        <f t="shared" si="3"/>
        <v>85881</v>
      </c>
      <c r="T6" s="20">
        <f t="shared" si="3"/>
        <v>55.73</v>
      </c>
      <c r="U6" s="20">
        <f t="shared" si="3"/>
        <v>1541.02</v>
      </c>
      <c r="V6" s="20">
        <f t="shared" si="3"/>
        <v>10271</v>
      </c>
      <c r="W6" s="20">
        <f t="shared" si="3"/>
        <v>4.26</v>
      </c>
      <c r="X6" s="20">
        <f t="shared" si="3"/>
        <v>2411.0300000000002</v>
      </c>
      <c r="Y6" s="21">
        <f>IF(Y7="",NA(),Y7)</f>
        <v>100.91</v>
      </c>
      <c r="Z6" s="21">
        <f t="shared" ref="Z6:AH6" si="4">IF(Z7="",NA(),Z7)</f>
        <v>103.81</v>
      </c>
      <c r="AA6" s="21">
        <f t="shared" si="4"/>
        <v>103.35</v>
      </c>
      <c r="AB6" s="21">
        <f t="shared" si="4"/>
        <v>99.71</v>
      </c>
      <c r="AC6" s="21">
        <f t="shared" si="4"/>
        <v>100.57</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38.79</v>
      </c>
      <c r="AV6" s="21">
        <f t="shared" ref="AV6:BD6" si="6">IF(AV7="",NA(),AV7)</f>
        <v>56.78</v>
      </c>
      <c r="AW6" s="21">
        <f t="shared" si="6"/>
        <v>55.12</v>
      </c>
      <c r="AX6" s="21">
        <f t="shared" si="6"/>
        <v>64.7</v>
      </c>
      <c r="AY6" s="21">
        <f t="shared" si="6"/>
        <v>58.03</v>
      </c>
      <c r="AZ6" s="21">
        <f t="shared" si="6"/>
        <v>44.24</v>
      </c>
      <c r="BA6" s="21">
        <f t="shared" si="6"/>
        <v>43.07</v>
      </c>
      <c r="BB6" s="21">
        <f t="shared" si="6"/>
        <v>45.42</v>
      </c>
      <c r="BC6" s="21">
        <f t="shared" si="6"/>
        <v>50.63</v>
      </c>
      <c r="BD6" s="21">
        <f t="shared" si="6"/>
        <v>53.28</v>
      </c>
      <c r="BE6" s="20" t="str">
        <f>IF(BE7="","",IF(BE7="-","【-】","【"&amp;SUBSTITUTE(TEXT(BE7,"#,##0.00"),"-","△")&amp;"】"))</f>
        <v>【50.90】</v>
      </c>
      <c r="BF6" s="21">
        <f>IF(BF7="",NA(),BF7)</f>
        <v>576.44000000000005</v>
      </c>
      <c r="BG6" s="21">
        <f t="shared" ref="BG6:BO6" si="7">IF(BG7="",NA(),BG7)</f>
        <v>531.52</v>
      </c>
      <c r="BH6" s="21">
        <f t="shared" si="7"/>
        <v>764.17</v>
      </c>
      <c r="BI6" s="21">
        <f t="shared" si="7"/>
        <v>457.05</v>
      </c>
      <c r="BJ6" s="21">
        <f t="shared" si="7"/>
        <v>417.52</v>
      </c>
      <c r="BK6" s="21">
        <f t="shared" si="7"/>
        <v>1258.43</v>
      </c>
      <c r="BL6" s="21">
        <f t="shared" si="7"/>
        <v>1163.75</v>
      </c>
      <c r="BM6" s="21">
        <f t="shared" si="7"/>
        <v>1195.47</v>
      </c>
      <c r="BN6" s="21">
        <f t="shared" si="7"/>
        <v>1168.69</v>
      </c>
      <c r="BO6" s="21">
        <f t="shared" si="7"/>
        <v>1142.44</v>
      </c>
      <c r="BP6" s="20" t="str">
        <f>IF(BP7="","",IF(BP7="-","【-】","【"&amp;SUBSTITUTE(TEXT(BP7,"#,##0.00"),"-","△")&amp;"】"))</f>
        <v>【1,099.15】</v>
      </c>
      <c r="BQ6" s="21">
        <f>IF(BQ7="",NA(),BQ7)</f>
        <v>100.84</v>
      </c>
      <c r="BR6" s="21">
        <f t="shared" ref="BR6:BZ6" si="8">IF(BR7="",NA(),BR7)</f>
        <v>101.64</v>
      </c>
      <c r="BS6" s="21">
        <f t="shared" si="8"/>
        <v>97.15</v>
      </c>
      <c r="BT6" s="21">
        <f t="shared" si="8"/>
        <v>96.97</v>
      </c>
      <c r="BU6" s="21">
        <f t="shared" si="8"/>
        <v>98.01</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164.66</v>
      </c>
      <c r="CC6" s="21">
        <f t="shared" ref="CC6:CK6" si="9">IF(CC7="",NA(),CC7)</f>
        <v>164.49</v>
      </c>
      <c r="CD6" s="21">
        <f t="shared" si="9"/>
        <v>157.54</v>
      </c>
      <c r="CE6" s="21">
        <f t="shared" si="9"/>
        <v>153.94999999999999</v>
      </c>
      <c r="CF6" s="21">
        <f t="shared" si="9"/>
        <v>156.5</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90.3</v>
      </c>
      <c r="CY6" s="21">
        <f t="shared" ref="CY6:DG6" si="11">IF(CY7="",NA(),CY7)</f>
        <v>91.64</v>
      </c>
      <c r="CZ6" s="21">
        <f t="shared" si="11"/>
        <v>92.63</v>
      </c>
      <c r="DA6" s="21">
        <f t="shared" si="11"/>
        <v>92.92</v>
      </c>
      <c r="DB6" s="21">
        <f t="shared" si="11"/>
        <v>93.16</v>
      </c>
      <c r="DC6" s="21">
        <f t="shared" si="11"/>
        <v>84.19</v>
      </c>
      <c r="DD6" s="21">
        <f t="shared" si="11"/>
        <v>84.34</v>
      </c>
      <c r="DE6" s="21">
        <f t="shared" si="11"/>
        <v>84.34</v>
      </c>
      <c r="DF6" s="21">
        <f t="shared" si="11"/>
        <v>84.73</v>
      </c>
      <c r="DG6" s="21">
        <f t="shared" si="11"/>
        <v>84.21</v>
      </c>
      <c r="DH6" s="20" t="str">
        <f>IF(DH7="","",IF(DH7="-","【-】","【"&amp;SUBSTITUTE(TEXT(DH7,"#,##0.00"),"-","△")&amp;"】"))</f>
        <v>【86.31】</v>
      </c>
      <c r="DI6" s="21">
        <f>IF(DI7="",NA(),DI7)</f>
        <v>14.65</v>
      </c>
      <c r="DJ6" s="21">
        <f t="shared" ref="DJ6:DR6" si="12">IF(DJ7="",NA(),DJ7)</f>
        <v>17.37</v>
      </c>
      <c r="DK6" s="21">
        <f t="shared" si="12"/>
        <v>19.760000000000002</v>
      </c>
      <c r="DL6" s="21">
        <f t="shared" si="12"/>
        <v>22.39</v>
      </c>
      <c r="DM6" s="21">
        <f t="shared" si="12"/>
        <v>25.07</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252077</v>
      </c>
      <c r="D7" s="23">
        <v>46</v>
      </c>
      <c r="E7" s="23">
        <v>17</v>
      </c>
      <c r="F7" s="23">
        <v>4</v>
      </c>
      <c r="G7" s="23">
        <v>0</v>
      </c>
      <c r="H7" s="23" t="s">
        <v>96</v>
      </c>
      <c r="I7" s="23" t="s">
        <v>97</v>
      </c>
      <c r="J7" s="23" t="s">
        <v>98</v>
      </c>
      <c r="K7" s="23" t="s">
        <v>99</v>
      </c>
      <c r="L7" s="23" t="s">
        <v>100</v>
      </c>
      <c r="M7" s="23" t="s">
        <v>101</v>
      </c>
      <c r="N7" s="24" t="s">
        <v>102</v>
      </c>
      <c r="O7" s="24">
        <v>67.58</v>
      </c>
      <c r="P7" s="24">
        <v>11.95</v>
      </c>
      <c r="Q7" s="24">
        <v>89.25</v>
      </c>
      <c r="R7" s="24">
        <v>2640</v>
      </c>
      <c r="S7" s="24">
        <v>85881</v>
      </c>
      <c r="T7" s="24">
        <v>55.73</v>
      </c>
      <c r="U7" s="24">
        <v>1541.02</v>
      </c>
      <c r="V7" s="24">
        <v>10271</v>
      </c>
      <c r="W7" s="24">
        <v>4.26</v>
      </c>
      <c r="X7" s="24">
        <v>2411.0300000000002</v>
      </c>
      <c r="Y7" s="24">
        <v>100.91</v>
      </c>
      <c r="Z7" s="24">
        <v>103.81</v>
      </c>
      <c r="AA7" s="24">
        <v>103.35</v>
      </c>
      <c r="AB7" s="24">
        <v>99.71</v>
      </c>
      <c r="AC7" s="24">
        <v>100.57</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38.79</v>
      </c>
      <c r="AV7" s="24">
        <v>56.78</v>
      </c>
      <c r="AW7" s="24">
        <v>55.12</v>
      </c>
      <c r="AX7" s="24">
        <v>64.7</v>
      </c>
      <c r="AY7" s="24">
        <v>58.03</v>
      </c>
      <c r="AZ7" s="24">
        <v>44.24</v>
      </c>
      <c r="BA7" s="24">
        <v>43.07</v>
      </c>
      <c r="BB7" s="24">
        <v>45.42</v>
      </c>
      <c r="BC7" s="24">
        <v>50.63</v>
      </c>
      <c r="BD7" s="24">
        <v>53.28</v>
      </c>
      <c r="BE7" s="24">
        <v>50.9</v>
      </c>
      <c r="BF7" s="24">
        <v>576.44000000000005</v>
      </c>
      <c r="BG7" s="24">
        <v>531.52</v>
      </c>
      <c r="BH7" s="24">
        <v>764.17</v>
      </c>
      <c r="BI7" s="24">
        <v>457.05</v>
      </c>
      <c r="BJ7" s="24">
        <v>417.52</v>
      </c>
      <c r="BK7" s="24">
        <v>1258.43</v>
      </c>
      <c r="BL7" s="24">
        <v>1163.75</v>
      </c>
      <c r="BM7" s="24">
        <v>1195.47</v>
      </c>
      <c r="BN7" s="24">
        <v>1168.69</v>
      </c>
      <c r="BO7" s="24">
        <v>1142.44</v>
      </c>
      <c r="BP7" s="24">
        <v>1099.1500000000001</v>
      </c>
      <c r="BQ7" s="24">
        <v>100.84</v>
      </c>
      <c r="BR7" s="24">
        <v>101.64</v>
      </c>
      <c r="BS7" s="24">
        <v>97.15</v>
      </c>
      <c r="BT7" s="24">
        <v>96.97</v>
      </c>
      <c r="BU7" s="24">
        <v>98.01</v>
      </c>
      <c r="BV7" s="24">
        <v>73.36</v>
      </c>
      <c r="BW7" s="24">
        <v>72.599999999999994</v>
      </c>
      <c r="BX7" s="24">
        <v>69.430000000000007</v>
      </c>
      <c r="BY7" s="24">
        <v>70.709999999999994</v>
      </c>
      <c r="BZ7" s="24">
        <v>66.63</v>
      </c>
      <c r="CA7" s="24">
        <v>72.92</v>
      </c>
      <c r="CB7" s="24">
        <v>164.66</v>
      </c>
      <c r="CC7" s="24">
        <v>164.49</v>
      </c>
      <c r="CD7" s="24">
        <v>157.54</v>
      </c>
      <c r="CE7" s="24">
        <v>153.94999999999999</v>
      </c>
      <c r="CF7" s="24">
        <v>156.5</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90.3</v>
      </c>
      <c r="CY7" s="24">
        <v>91.64</v>
      </c>
      <c r="CZ7" s="24">
        <v>92.63</v>
      </c>
      <c r="DA7" s="24">
        <v>92.92</v>
      </c>
      <c r="DB7" s="24">
        <v>93.16</v>
      </c>
      <c r="DC7" s="24">
        <v>84.19</v>
      </c>
      <c r="DD7" s="24">
        <v>84.34</v>
      </c>
      <c r="DE7" s="24">
        <v>84.34</v>
      </c>
      <c r="DF7" s="24">
        <v>84.73</v>
      </c>
      <c r="DG7" s="24">
        <v>84.21</v>
      </c>
      <c r="DH7" s="24">
        <v>86.31</v>
      </c>
      <c r="DI7" s="24">
        <v>14.65</v>
      </c>
      <c r="DJ7" s="24">
        <v>17.37</v>
      </c>
      <c r="DK7" s="24">
        <v>19.760000000000002</v>
      </c>
      <c r="DL7" s="24">
        <v>22.39</v>
      </c>
      <c r="DM7" s="24">
        <v>25.07</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dcterms:created xsi:type="dcterms:W3CDTF">2025-12-23T06:12:20Z</dcterms:created>
  <dcterms:modified xsi:type="dcterms:W3CDTF">2026-02-25T05:25:34Z</dcterms:modified>
  <cp:category/>
</cp:coreProperties>
</file>