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mori-file4.mrym.city.moriyama.shiga.jp\共有\財政課\23 起債\05 調査回答\R7\20260119【〆0212】公営企業に係る経営比較分析表（令和６年度決算）の分析等について\02_回答\"/>
    </mc:Choice>
  </mc:AlternateContent>
  <xr:revisionPtr revIDLastSave="0" documentId="13_ncr:1_{27898F91-0688-4E4A-93D5-FB67F390A779}" xr6:coauthVersionLast="47" xr6:coauthVersionMax="47" xr10:uidLastSave="{00000000-0000-0000-0000-000000000000}"/>
  <workbookProtection workbookAlgorithmName="SHA-512" workbookHashValue="61oxocRtA2a/hKRRwT4L14rYQgRr6cqwUS1u9K4+azAC5QUqTafvCw++QInHapsLfBYmyLNJGXyPt3favbcL2g==" workbookSaltValue="hp6HvX7wSIU55QCFhox80A==" workbookSpinCount="100000" lockStructure="1"/>
  <bookViews>
    <workbookView xWindow="28680" yWindow="-120" windowWidth="29040" windowHeight="1584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W6" i="5"/>
  <c r="V6" i="5"/>
  <c r="AL10" i="4" s="1"/>
  <c r="U6" i="5"/>
  <c r="BB8" i="4" s="1"/>
  <c r="T6" i="5"/>
  <c r="AT8" i="4" s="1"/>
  <c r="S6" i="5"/>
  <c r="AL8" i="4" s="1"/>
  <c r="R6" i="5"/>
  <c r="AD10" i="4" s="1"/>
  <c r="Q6" i="5"/>
  <c r="W10" i="4" s="1"/>
  <c r="P6" i="5"/>
  <c r="P10" i="4" s="1"/>
  <c r="O6" i="5"/>
  <c r="I10" i="4" s="1"/>
  <c r="N6" i="5"/>
  <c r="B10" i="4" s="1"/>
  <c r="M6" i="5"/>
  <c r="AD8" i="4" s="1"/>
  <c r="L6" i="5"/>
  <c r="W8" i="4" s="1"/>
  <c r="K6" i="5"/>
  <c r="P8" i="4" s="1"/>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I85" i="4"/>
  <c r="H85" i="4"/>
  <c r="G85" i="4"/>
  <c r="BB10" i="4"/>
  <c r="AT10" i="4"/>
  <c r="B6" i="4"/>
</calcChain>
</file>

<file path=xl/sharedStrings.xml><?xml version="1.0" encoding="utf-8"?>
<sst xmlns="http://schemas.openxmlformats.org/spreadsheetml/2006/main" count="236" uniqueCount="118">
  <si>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</si>
  <si>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</si>
  <si>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</si>
  <si>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</si>
  <si>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</si>
  <si>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</si>
  <si>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</si>
  <si>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</si>
  <si>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</si>
  <si>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</si>
  <si>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</si>
  <si>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</si>
  <si>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</si>
  <si>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</si>
  <si>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</si>
  <si>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</si>
  <si>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</si>
  <si>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</si>
  <si>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</si>
  <si>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</si>
  <si>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</si>
  <si>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</si>
  <si>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</si>
  <si>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</si>
  <si>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</si>
  <si>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</si>
  <si>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</si>
  <si>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</si>
  <si>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</si>
  <si>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</si>
  <si>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</si>
  <si>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</si>
  <si>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</si>
  <si>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</si>
  <si>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</si>
  <si>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</si>
  <si>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</si>
  <si>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</si>
  <si>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</si>
  <si>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</si>
  <si>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</si>
  <si>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</si>
  <si>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</si>
  <si>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</si>
  <si>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</si>
  <si>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</si>
  <si>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</si>
  <si>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</si>
  <si>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</si>
  <si>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</si>
  <si>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</si>
  <si>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</si>
  <si>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</si>
  <si>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</si>
  <si>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</si>
  <si>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</si>
  <si>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</si>
  <si>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</si>
  <si>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</si>
  <si>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</si>
  <si>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</si>
  <si>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</si>
  <si>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</si>
  <si>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</si>
  <si>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</si>
  <si>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</si>
  <si>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</si>
  <si>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</si>
  <si>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</si>
  <si>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</si>
  <si>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</si>
  <si>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</si>
  <si>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</si>
  <si>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</si>
  <si>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</si>
  <si>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</si>
  <si>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</si>
  <si>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</si>
  <si>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</si>
  <si>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</si>
  <si>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</si>
  <si>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</si>
  <si>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</si>
  <si>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</si>
  <si>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</si>
  <si>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</si>
  <si>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</si>
  <si>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</si>
  <si>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</si>
  <si>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</si>
  <si>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</si>
  <si>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</si>
  <si>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</si>
  <si>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</si>
  <si>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</si>
  <si>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</si>
  <si>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滋賀県　守山市</t>
  </si>
  <si>
    <t>法適用</t>
  </si>
  <si>
    <t>下水道事業</t>
  </si>
  <si>
    <t>公共下水道</t>
  </si>
  <si>
    <t>Bc1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</si>
  <si>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</si>
  <si>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</si>
  <si>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</si>
  <si>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</si>
  <si>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</si>
  <si>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</si>
  <si>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</si>
  <si>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</si>
  <si>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</si>
  <si>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</si>
  <si>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</si>
  <si>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</si>
  <si>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"R"yy</t>
    <phoneticPr fontId="4"/>
  </si>
  <si>
    <t>←書式設定</t>
    <rPh sb="1" eb="3">
      <t>ショシキ</t>
    </rPh>
    <rPh sb="3" eb="5">
      <t>セッテイ</t>
    </rPh>
    <phoneticPr fontId="4"/>
  </si>
  <si>
    <t>①経常収支比率は、使用料収益等の増加により100％を上回り前年度から回復。しかしながら類似団体と比較すると低い水準であるため、継続して費用削減等の経営努力を行い、健全経営の維持・向上を促進する。
③流動比率は、類似団体と比較すると下回っているものの、突発的な支払により資金ショートとならないよう運転資金を確保し、資金繰り表を基に計画的に運営しているため徐々に数値は改善しており（前年度は祝日の関係で年度末現金増）、引き続き安定的な経営に取り組む。
④企業債残高対事業規模比率は、平成29年４月より下水道使用料を平均9.1％引き上げたことにより使用料収入が増加していること、また、企業債残高が大きく減少傾向のため比率は改善している。令和４年度は、令和３年度末で農業集落排水事業を廃止し、残債の一部を下水道事業会計が承継したことにより企業債残債が一時的に増加した。
⑤経費回収率は、98.01％となり、物価上昇等により経費が増加傾向である一方、下水道使用料の落ち着き等により使用料で回収すべき経費を全て使用料で賄えていない状況である。経営計画に基づく安定的な使用料の確保と維持管理費の増大を抑制する取り組みを実施する必要がある。
⑥汚水処理原価は、156.50円と類似団体を大きく上回っている。汚水処理費は減少したものの有収水量も減少したことが要因であり、引き続き、維持管理費の増大を抑制する取り組みを継続する必要がある。</t>
    <rPh sb="9" eb="12">
      <t>シヨウリョウ</t>
    </rPh>
    <rPh sb="12" eb="14">
      <t>シュウエキ</t>
    </rPh>
    <rPh sb="14" eb="15">
      <t>トウ</t>
    </rPh>
    <rPh sb="16" eb="18">
      <t>ゾウカ</t>
    </rPh>
    <rPh sb="26" eb="28">
      <t>ウワマワ</t>
    </rPh>
    <rPh sb="29" eb="32">
      <t>ゼンネンド</t>
    </rPh>
    <rPh sb="34" eb="36">
      <t>カイフク</t>
    </rPh>
    <rPh sb="189" eb="192">
      <t>ゼンネンド</t>
    </rPh>
    <rPh sb="193" eb="195">
      <t>シュクジツ</t>
    </rPh>
    <rPh sb="196" eb="198">
      <t>カンケイ</t>
    </rPh>
    <rPh sb="199" eb="202">
      <t>ネンドマツ</t>
    </rPh>
    <rPh sb="202" eb="205">
      <t>ゲンキンゾウ</t>
    </rPh>
    <rPh sb="403" eb="404">
      <t>トウ</t>
    </rPh>
    <rPh sb="528" eb="529">
      <t>エン</t>
    </rPh>
    <rPh sb="535" eb="536">
      <t>オオ</t>
    </rPh>
    <rPh sb="545" eb="549">
      <t>オスイショリ</t>
    </rPh>
    <rPh sb="549" eb="550">
      <t>ヒ</t>
    </rPh>
    <rPh sb="551" eb="553">
      <t>ゲンショウ</t>
    </rPh>
    <rPh sb="558" eb="562">
      <t>ユウシュウスイリョウ</t>
    </rPh>
    <rPh sb="563" eb="565">
      <t>ゲンショウ</t>
    </rPh>
    <rPh sb="570" eb="572">
      <t>ヨウイン</t>
    </rPh>
    <rPh sb="603" eb="605">
      <t>ヒツヨウ</t>
    </rPh>
    <phoneticPr fontId="4"/>
  </si>
  <si>
    <t>①有形固定資産減価償却率は類似団体より低い水準ではあるものの、徐々に増加している。下水道施設の更新はスクラップ＆ビルド方式ではなく、長寿命化による耐用年数の延長方式であるため、今後も比率の増加は見込まれるものの、ストックマネジメント計画に基づく事業等の実施により、施設寿命を延長させる取り組みを推進する。
②③管渠老朽化率および管渠改善率は、管渠の耐用年数を超過したものはないため、0％となっている。今後、耐用年数超えの管渠の増加が見込まれるため、ストックマネジメント計画に基づく事業等の実施により適切な管渠の改築更新を実施する予定である。</t>
    <phoneticPr fontId="4"/>
  </si>
  <si>
    <t>　本市では平成29年度に下水道使用料を引き上げたこと等により、各種の経営指標は改善傾向であるものの、中長期的には有収水量が伸び悩むと予測される。
　このため令和３年度に策定した令和４年度～令和13年度を期間とする第９期経営計画（経営戦略）において、この計画期間は今後本格的に訪れる下水道使用料収入減収時代を見据えた対策を講じる期間と位置づけているところであるが、物価高騰や県の流域下水道維持管理負担金単価の改定見込みなど、計画策定時点から経営を取り巻く環境はさらに厳しくなっている。
　計画に基づき必要不可欠な事業を先送りせず、健全経営の維持・向上を促進する中においても、適切な事業管理を実施し、効率的な経営・運営を図り、安定かつ堅実な下水道事業の運営に努める。</t>
    <rPh sb="181" eb="185">
      <t>ブッカコウトウ</t>
    </rPh>
    <rPh sb="186" eb="187">
      <t>ケン</t>
    </rPh>
    <rPh sb="188" eb="192">
      <t>リュウイキゲスイ</t>
    </rPh>
    <rPh sb="192" eb="193">
      <t>ミチ</t>
    </rPh>
    <rPh sb="193" eb="202">
      <t>イジカンリフタンキンタンカ</t>
    </rPh>
    <rPh sb="203" eb="205">
      <t>カイテイ</t>
    </rPh>
    <rPh sb="205" eb="207">
      <t>ミコ</t>
    </rPh>
    <rPh sb="211" eb="215">
      <t>ケイカクサクテイ</t>
    </rPh>
    <rPh sb="215" eb="217">
      <t>ジテン</t>
    </rPh>
    <rPh sb="219" eb="221">
      <t>ケイエイ</t>
    </rPh>
    <rPh sb="222" eb="223">
      <t>ト</t>
    </rPh>
    <rPh sb="224" eb="225">
      <t>マ</t>
    </rPh>
    <rPh sb="226" eb="228">
      <t>カンキョウ</t>
    </rPh>
    <rPh sb="232" eb="233">
      <t>キビ</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</si>
</sst>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CBD-479A-802C-33FCE1299C07}"/>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0.08</c:v>
                </c:pt>
                <c:pt idx="1">
                  <c:v>0.24</c:v>
                </c:pt>
                <c:pt idx="2">
                  <c:v>0.13</c:v>
                </c:pt>
                <c:pt idx="3">
                  <c:v>0.06</c:v>
                </c:pt>
                <c:pt idx="4">
                  <c:v>7.0000000000000007E-2</c:v>
                </c:pt>
              </c:numCache>
            </c:numRef>
          </c:val>
          <c:smooth val="0"/>
          <c:extLst>
            <c:ext xmlns:c16="http://schemas.microsoft.com/office/drawing/2014/chart" uri="{C3380CC4-5D6E-409C-BE32-E72D297353CC}">
              <c16:uniqueId val="{00000001-9CBD-479A-802C-33FCE1299C07}"/>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38A-4DE9-8E90-1D058B4301D0}"/>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60.78</c:v>
                </c:pt>
                <c:pt idx="1">
                  <c:v>59.96</c:v>
                </c:pt>
                <c:pt idx="2">
                  <c:v>64.14</c:v>
                </c:pt>
                <c:pt idx="3">
                  <c:v>60.13</c:v>
                </c:pt>
                <c:pt idx="4">
                  <c:v>62.51</c:v>
                </c:pt>
              </c:numCache>
            </c:numRef>
          </c:val>
          <c:smooth val="0"/>
          <c:extLst>
            <c:ext xmlns:c16="http://schemas.microsoft.com/office/drawing/2014/chart" uri="{C3380CC4-5D6E-409C-BE32-E72D297353CC}">
              <c16:uniqueId val="{00000001-938A-4DE9-8E90-1D058B4301D0}"/>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98.11</c:v>
                </c:pt>
                <c:pt idx="1">
                  <c:v>98.14</c:v>
                </c:pt>
                <c:pt idx="2">
                  <c:v>98.22</c:v>
                </c:pt>
                <c:pt idx="3">
                  <c:v>98.25</c:v>
                </c:pt>
                <c:pt idx="4">
                  <c:v>98.29</c:v>
                </c:pt>
              </c:numCache>
            </c:numRef>
          </c:val>
          <c:extLst>
            <c:ext xmlns:c16="http://schemas.microsoft.com/office/drawing/2014/chart" uri="{C3380CC4-5D6E-409C-BE32-E72D297353CC}">
              <c16:uniqueId val="{00000000-64DA-40A0-8D94-94916E06ACF3}"/>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94.17</c:v>
                </c:pt>
                <c:pt idx="1">
                  <c:v>94.27</c:v>
                </c:pt>
                <c:pt idx="2">
                  <c:v>92.9</c:v>
                </c:pt>
                <c:pt idx="3">
                  <c:v>94.37</c:v>
                </c:pt>
                <c:pt idx="4">
                  <c:v>94.61</c:v>
                </c:pt>
              </c:numCache>
            </c:numRef>
          </c:val>
          <c:smooth val="0"/>
          <c:extLst>
            <c:ext xmlns:c16="http://schemas.microsoft.com/office/drawing/2014/chart" uri="{C3380CC4-5D6E-409C-BE32-E72D297353CC}">
              <c16:uniqueId val="{00000001-64DA-40A0-8D94-94916E06ACF3}"/>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100.91</c:v>
                </c:pt>
                <c:pt idx="1">
                  <c:v>103.81</c:v>
                </c:pt>
                <c:pt idx="2">
                  <c:v>103.35</c:v>
                </c:pt>
                <c:pt idx="3">
                  <c:v>99.71</c:v>
                </c:pt>
                <c:pt idx="4">
                  <c:v>100.57</c:v>
                </c:pt>
              </c:numCache>
            </c:numRef>
          </c:val>
          <c:extLst>
            <c:ext xmlns:c16="http://schemas.microsoft.com/office/drawing/2014/chart" uri="{C3380CC4-5D6E-409C-BE32-E72D297353CC}">
              <c16:uniqueId val="{00000000-58EE-4DE5-9B23-77E02B9BF66E}"/>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106.67</c:v>
                </c:pt>
                <c:pt idx="1">
                  <c:v>106.9</c:v>
                </c:pt>
                <c:pt idx="2">
                  <c:v>107.49</c:v>
                </c:pt>
                <c:pt idx="3">
                  <c:v>106.65</c:v>
                </c:pt>
                <c:pt idx="4">
                  <c:v>106.25</c:v>
                </c:pt>
              </c:numCache>
            </c:numRef>
          </c:val>
          <c:smooth val="0"/>
          <c:extLst>
            <c:ext xmlns:c16="http://schemas.microsoft.com/office/drawing/2014/chart" uri="{C3380CC4-5D6E-409C-BE32-E72D297353CC}">
              <c16:uniqueId val="{00000001-58EE-4DE5-9B23-77E02B9BF66E}"/>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14.65</c:v>
                </c:pt>
                <c:pt idx="1">
                  <c:v>17.37</c:v>
                </c:pt>
                <c:pt idx="2">
                  <c:v>19.760000000000002</c:v>
                </c:pt>
                <c:pt idx="3">
                  <c:v>22.39</c:v>
                </c:pt>
                <c:pt idx="4">
                  <c:v>25.07</c:v>
                </c:pt>
              </c:numCache>
            </c:numRef>
          </c:val>
          <c:extLst>
            <c:ext xmlns:c16="http://schemas.microsoft.com/office/drawing/2014/chart" uri="{C3380CC4-5D6E-409C-BE32-E72D297353CC}">
              <c16:uniqueId val="{00000000-59D5-422A-8CD7-9F23C6B8960B}"/>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23.25</c:v>
                </c:pt>
                <c:pt idx="1">
                  <c:v>25.2</c:v>
                </c:pt>
                <c:pt idx="2">
                  <c:v>27.46</c:v>
                </c:pt>
                <c:pt idx="3">
                  <c:v>30.01</c:v>
                </c:pt>
                <c:pt idx="4">
                  <c:v>32.229999999999997</c:v>
                </c:pt>
              </c:numCache>
            </c:numRef>
          </c:val>
          <c:smooth val="0"/>
          <c:extLst>
            <c:ext xmlns:c16="http://schemas.microsoft.com/office/drawing/2014/chart" uri="{C3380CC4-5D6E-409C-BE32-E72D297353CC}">
              <c16:uniqueId val="{00000001-59D5-422A-8CD7-9F23C6B8960B}"/>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349-482A-B197-109A3FD3A1A9}"/>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1.06</c:v>
                </c:pt>
                <c:pt idx="1">
                  <c:v>2.02</c:v>
                </c:pt>
                <c:pt idx="2">
                  <c:v>2.08</c:v>
                </c:pt>
                <c:pt idx="3">
                  <c:v>3.43</c:v>
                </c:pt>
                <c:pt idx="4">
                  <c:v>4.25</c:v>
                </c:pt>
              </c:numCache>
            </c:numRef>
          </c:val>
          <c:smooth val="0"/>
          <c:extLst>
            <c:ext xmlns:c16="http://schemas.microsoft.com/office/drawing/2014/chart" uri="{C3380CC4-5D6E-409C-BE32-E72D297353CC}">
              <c16:uniqueId val="{00000001-1349-482A-B197-109A3FD3A1A9}"/>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C7F-4E37-BC23-839B9217B875}"/>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3.68</c:v>
                </c:pt>
                <c:pt idx="1">
                  <c:v>5.3</c:v>
                </c:pt>
                <c:pt idx="2">
                  <c:v>5.41</c:v>
                </c:pt>
                <c:pt idx="3">
                  <c:v>6.74</c:v>
                </c:pt>
                <c:pt idx="4">
                  <c:v>6.65</c:v>
                </c:pt>
              </c:numCache>
            </c:numRef>
          </c:val>
          <c:smooth val="0"/>
          <c:extLst>
            <c:ext xmlns:c16="http://schemas.microsoft.com/office/drawing/2014/chart" uri="{C3380CC4-5D6E-409C-BE32-E72D297353CC}">
              <c16:uniqueId val="{00000001-FC7F-4E37-BC23-839B9217B875}"/>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38.79</c:v>
                </c:pt>
                <c:pt idx="1">
                  <c:v>56.78</c:v>
                </c:pt>
                <c:pt idx="2">
                  <c:v>55.12</c:v>
                </c:pt>
                <c:pt idx="3">
                  <c:v>64.7</c:v>
                </c:pt>
                <c:pt idx="4">
                  <c:v>58.03</c:v>
                </c:pt>
              </c:numCache>
            </c:numRef>
          </c:val>
          <c:extLst>
            <c:ext xmlns:c16="http://schemas.microsoft.com/office/drawing/2014/chart" uri="{C3380CC4-5D6E-409C-BE32-E72D297353CC}">
              <c16:uniqueId val="{00000000-A2AC-40FE-984D-CC120DCA98E9}"/>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67.86</c:v>
                </c:pt>
                <c:pt idx="1">
                  <c:v>72.92</c:v>
                </c:pt>
                <c:pt idx="2">
                  <c:v>69.180000000000007</c:v>
                </c:pt>
                <c:pt idx="3">
                  <c:v>85.86</c:v>
                </c:pt>
                <c:pt idx="4">
                  <c:v>94.74</c:v>
                </c:pt>
              </c:numCache>
            </c:numRef>
          </c:val>
          <c:smooth val="0"/>
          <c:extLst>
            <c:ext xmlns:c16="http://schemas.microsoft.com/office/drawing/2014/chart" uri="{C3380CC4-5D6E-409C-BE32-E72D297353CC}">
              <c16:uniqueId val="{00000001-A2AC-40FE-984D-CC120DCA98E9}"/>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546.94000000000005</c:v>
                </c:pt>
                <c:pt idx="1">
                  <c:v>503.19</c:v>
                </c:pt>
                <c:pt idx="2">
                  <c:v>764.17</c:v>
                </c:pt>
                <c:pt idx="3">
                  <c:v>457.05</c:v>
                </c:pt>
                <c:pt idx="4">
                  <c:v>417.52</c:v>
                </c:pt>
              </c:numCache>
            </c:numRef>
          </c:val>
          <c:extLst>
            <c:ext xmlns:c16="http://schemas.microsoft.com/office/drawing/2014/chart" uri="{C3380CC4-5D6E-409C-BE32-E72D297353CC}">
              <c16:uniqueId val="{00000000-25D1-4022-BB42-B5E257FC2469}"/>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709.4</c:v>
                </c:pt>
                <c:pt idx="1">
                  <c:v>734.47</c:v>
                </c:pt>
                <c:pt idx="2">
                  <c:v>789.87</c:v>
                </c:pt>
                <c:pt idx="3">
                  <c:v>676.93</c:v>
                </c:pt>
                <c:pt idx="4">
                  <c:v>635.88</c:v>
                </c:pt>
              </c:numCache>
            </c:numRef>
          </c:val>
          <c:smooth val="0"/>
          <c:extLst>
            <c:ext xmlns:c16="http://schemas.microsoft.com/office/drawing/2014/chart" uri="{C3380CC4-5D6E-409C-BE32-E72D297353CC}">
              <c16:uniqueId val="{00000001-25D1-4022-BB42-B5E257FC2469}"/>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100.84</c:v>
                </c:pt>
                <c:pt idx="1">
                  <c:v>101.64</c:v>
                </c:pt>
                <c:pt idx="2">
                  <c:v>97.15</c:v>
                </c:pt>
                <c:pt idx="3">
                  <c:v>96.97</c:v>
                </c:pt>
                <c:pt idx="4">
                  <c:v>98.01</c:v>
                </c:pt>
              </c:numCache>
            </c:numRef>
          </c:val>
          <c:extLst>
            <c:ext xmlns:c16="http://schemas.microsoft.com/office/drawing/2014/chart" uri="{C3380CC4-5D6E-409C-BE32-E72D297353CC}">
              <c16:uniqueId val="{00000000-B2AF-4F8F-9686-6E357755A8A4}"/>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91.14</c:v>
                </c:pt>
                <c:pt idx="1">
                  <c:v>90.69</c:v>
                </c:pt>
                <c:pt idx="2">
                  <c:v>98.06</c:v>
                </c:pt>
                <c:pt idx="3">
                  <c:v>92.66</c:v>
                </c:pt>
                <c:pt idx="4">
                  <c:v>93.49</c:v>
                </c:pt>
              </c:numCache>
            </c:numRef>
          </c:val>
          <c:smooth val="0"/>
          <c:extLst>
            <c:ext xmlns:c16="http://schemas.microsoft.com/office/drawing/2014/chart" uri="{C3380CC4-5D6E-409C-BE32-E72D297353CC}">
              <c16:uniqueId val="{00000001-B2AF-4F8F-9686-6E357755A8A4}"/>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148.86000000000001</c:v>
                </c:pt>
                <c:pt idx="1">
                  <c:v>148.27000000000001</c:v>
                </c:pt>
                <c:pt idx="2">
                  <c:v>153.25</c:v>
                </c:pt>
                <c:pt idx="3">
                  <c:v>153.94999999999999</c:v>
                </c:pt>
                <c:pt idx="4">
                  <c:v>156.5</c:v>
                </c:pt>
              </c:numCache>
            </c:numRef>
          </c:val>
          <c:extLst>
            <c:ext xmlns:c16="http://schemas.microsoft.com/office/drawing/2014/chart" uri="{C3380CC4-5D6E-409C-BE32-E72D297353CC}">
              <c16:uniqueId val="{00000000-5D6E-4AEE-8CC7-4BD8F79761C9}"/>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136.86000000000001</c:v>
                </c:pt>
                <c:pt idx="1">
                  <c:v>138.52000000000001</c:v>
                </c:pt>
                <c:pt idx="2">
                  <c:v>157.37</c:v>
                </c:pt>
                <c:pt idx="3">
                  <c:v>139.12</c:v>
                </c:pt>
                <c:pt idx="4">
                  <c:v>141.68</c:v>
                </c:pt>
              </c:numCache>
            </c:numRef>
          </c:val>
          <c:smooth val="0"/>
          <c:extLst>
            <c:ext xmlns:c16="http://schemas.microsoft.com/office/drawing/2014/chart" uri="{C3380CC4-5D6E-409C-BE32-E72D297353CC}">
              <c16:uniqueId val="{00000001-5D6E-4AEE-8CC7-4BD8F79761C9}"/>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70" zoomScaleNormal="70" workbookViewId="0">
      <selection activeCell="BL66" sqref="BL66:BZ82"/>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滋賀県　守山市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4" t="str">
        <f>データ!I6</f>
        <v>法適用</v>
      </c>
      <c r="C8" s="34"/>
      <c r="D8" s="34"/>
      <c r="E8" s="34"/>
      <c r="F8" s="34"/>
      <c r="G8" s="34"/>
      <c r="H8" s="34"/>
      <c r="I8" s="34" t="str">
        <f>データ!J6</f>
        <v>下水道事業</v>
      </c>
      <c r="J8" s="34"/>
      <c r="K8" s="34"/>
      <c r="L8" s="34"/>
      <c r="M8" s="34"/>
      <c r="N8" s="34"/>
      <c r="O8" s="34"/>
      <c r="P8" s="34" t="str">
        <f>データ!K6</f>
        <v>公共下水道</v>
      </c>
      <c r="Q8" s="34"/>
      <c r="R8" s="34"/>
      <c r="S8" s="34"/>
      <c r="T8" s="34"/>
      <c r="U8" s="34"/>
      <c r="V8" s="34"/>
      <c r="W8" s="34" t="str">
        <f>データ!L6</f>
        <v>Bc1</v>
      </c>
      <c r="X8" s="34"/>
      <c r="Y8" s="34"/>
      <c r="Z8" s="34"/>
      <c r="AA8" s="34"/>
      <c r="AB8" s="34"/>
      <c r="AC8" s="34"/>
      <c r="AD8" s="35" t="str">
        <f>データ!$M$6</f>
        <v>非設置</v>
      </c>
      <c r="AE8" s="35"/>
      <c r="AF8" s="35"/>
      <c r="AG8" s="35"/>
      <c r="AH8" s="35"/>
      <c r="AI8" s="35"/>
      <c r="AJ8" s="35"/>
      <c r="AK8" s="3"/>
      <c r="AL8" s="36">
        <f>データ!S6</f>
        <v>85881</v>
      </c>
      <c r="AM8" s="36"/>
      <c r="AN8" s="36"/>
      <c r="AO8" s="36"/>
      <c r="AP8" s="36"/>
      <c r="AQ8" s="36"/>
      <c r="AR8" s="36"/>
      <c r="AS8" s="36"/>
      <c r="AT8" s="37">
        <f>データ!T6</f>
        <v>55.73</v>
      </c>
      <c r="AU8" s="37"/>
      <c r="AV8" s="37"/>
      <c r="AW8" s="37"/>
      <c r="AX8" s="37"/>
      <c r="AY8" s="37"/>
      <c r="AZ8" s="37"/>
      <c r="BA8" s="37"/>
      <c r="BB8" s="37">
        <f>データ!U6</f>
        <v>1541.02</v>
      </c>
      <c r="BC8" s="37"/>
      <c r="BD8" s="37"/>
      <c r="BE8" s="37"/>
      <c r="BF8" s="37"/>
      <c r="BG8" s="37"/>
      <c r="BH8" s="37"/>
      <c r="BI8" s="37"/>
      <c r="BJ8" s="3"/>
      <c r="BK8" s="3"/>
      <c r="BL8" s="38" t="s">
        <v>10</v>
      </c>
      <c r="BM8" s="39"/>
      <c r="BN8" s="40" t="s">
        <v>11</v>
      </c>
      <c r="BO8" s="40"/>
      <c r="BP8" s="40"/>
      <c r="BQ8" s="40"/>
      <c r="BR8" s="40"/>
      <c r="BS8" s="40"/>
      <c r="BT8" s="40"/>
      <c r="BU8" s="40"/>
      <c r="BV8" s="40"/>
      <c r="BW8" s="40"/>
      <c r="BX8" s="40"/>
      <c r="BY8" s="41"/>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7" t="str">
        <f>データ!N6</f>
        <v>-</v>
      </c>
      <c r="C10" s="37"/>
      <c r="D10" s="37"/>
      <c r="E10" s="37"/>
      <c r="F10" s="37"/>
      <c r="G10" s="37"/>
      <c r="H10" s="37"/>
      <c r="I10" s="37">
        <f>データ!O6</f>
        <v>67.58</v>
      </c>
      <c r="J10" s="37"/>
      <c r="K10" s="37"/>
      <c r="L10" s="37"/>
      <c r="M10" s="37"/>
      <c r="N10" s="37"/>
      <c r="O10" s="37"/>
      <c r="P10" s="37">
        <f>データ!P6</f>
        <v>87.77</v>
      </c>
      <c r="Q10" s="37"/>
      <c r="R10" s="37"/>
      <c r="S10" s="37"/>
      <c r="T10" s="37"/>
      <c r="U10" s="37"/>
      <c r="V10" s="37"/>
      <c r="W10" s="37">
        <f>データ!Q6</f>
        <v>89.25</v>
      </c>
      <c r="X10" s="37"/>
      <c r="Y10" s="37"/>
      <c r="Z10" s="37"/>
      <c r="AA10" s="37"/>
      <c r="AB10" s="37"/>
      <c r="AC10" s="37"/>
      <c r="AD10" s="36">
        <f>データ!R6</f>
        <v>2640</v>
      </c>
      <c r="AE10" s="36"/>
      <c r="AF10" s="36"/>
      <c r="AG10" s="36"/>
      <c r="AH10" s="36"/>
      <c r="AI10" s="36"/>
      <c r="AJ10" s="36"/>
      <c r="AK10" s="2"/>
      <c r="AL10" s="36">
        <f>データ!V6</f>
        <v>75441</v>
      </c>
      <c r="AM10" s="36"/>
      <c r="AN10" s="36"/>
      <c r="AO10" s="36"/>
      <c r="AP10" s="36"/>
      <c r="AQ10" s="36"/>
      <c r="AR10" s="36"/>
      <c r="AS10" s="36"/>
      <c r="AT10" s="37">
        <f>データ!W6</f>
        <v>13.01</v>
      </c>
      <c r="AU10" s="37"/>
      <c r="AV10" s="37"/>
      <c r="AW10" s="37"/>
      <c r="AX10" s="37"/>
      <c r="AY10" s="37"/>
      <c r="AZ10" s="37"/>
      <c r="BA10" s="37"/>
      <c r="BB10" s="37">
        <f>データ!X6</f>
        <v>5798.69</v>
      </c>
      <c r="BC10" s="37"/>
      <c r="BD10" s="37"/>
      <c r="BE10" s="37"/>
      <c r="BF10" s="37"/>
      <c r="BG10" s="37"/>
      <c r="BH10" s="37"/>
      <c r="BI10" s="37"/>
      <c r="BJ10" s="2"/>
      <c r="BK10" s="2"/>
      <c r="BL10" s="52" t="s">
        <v>22</v>
      </c>
      <c r="BM10" s="53"/>
      <c r="BN10" s="54" t="s">
        <v>23</v>
      </c>
      <c r="BO10" s="54"/>
      <c r="BP10" s="54"/>
      <c r="BQ10" s="54"/>
      <c r="BR10" s="54"/>
      <c r="BS10" s="54"/>
      <c r="BT10" s="54"/>
      <c r="BU10" s="54"/>
      <c r="BV10" s="54"/>
      <c r="BW10" s="54"/>
      <c r="BX10" s="54"/>
      <c r="BY10" s="5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2">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2">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115</v>
      </c>
      <c r="BM16" s="65"/>
      <c r="BN16" s="65"/>
      <c r="BO16" s="65"/>
      <c r="BP16" s="65"/>
      <c r="BQ16" s="65"/>
      <c r="BR16" s="65"/>
      <c r="BS16" s="65"/>
      <c r="BT16" s="65"/>
      <c r="BU16" s="65"/>
      <c r="BV16" s="65"/>
      <c r="BW16" s="65"/>
      <c r="BX16" s="65"/>
      <c r="BY16" s="65"/>
      <c r="BZ16" s="66"/>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116</v>
      </c>
      <c r="BM47" s="65"/>
      <c r="BN47" s="65"/>
      <c r="BO47" s="65"/>
      <c r="BP47" s="65"/>
      <c r="BQ47" s="65"/>
      <c r="BR47" s="65"/>
      <c r="BS47" s="65"/>
      <c r="BT47" s="65"/>
      <c r="BU47" s="65"/>
      <c r="BV47" s="65"/>
      <c r="BW47" s="65"/>
      <c r="BX47" s="65"/>
      <c r="BY47" s="65"/>
      <c r="BZ47" s="66"/>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2">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2">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117</v>
      </c>
      <c r="BM66" s="65"/>
      <c r="BN66" s="65"/>
      <c r="BO66" s="65"/>
      <c r="BP66" s="65"/>
      <c r="BQ66" s="65"/>
      <c r="BR66" s="65"/>
      <c r="BS66" s="65"/>
      <c r="BT66" s="65"/>
      <c r="BU66" s="65"/>
      <c r="BV66" s="65"/>
      <c r="BW66" s="65"/>
      <c r="BX66" s="65"/>
      <c r="BY66" s="65"/>
      <c r="BZ66" s="66"/>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2">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QQgvKDWBJC5QqjNrguQFa3aWp8dsw3LFr0+qLg1BhUnUEdqptK9RebLpM4mwMQRCeWIKKRHAxfdxIdGQVw7NxQ==" saltValue="fDuMOLMXwIp75rTt00+VZA=="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252077</v>
      </c>
      <c r="D6" s="19">
        <f t="shared" si="3"/>
        <v>46</v>
      </c>
      <c r="E6" s="19">
        <f t="shared" si="3"/>
        <v>17</v>
      </c>
      <c r="F6" s="19">
        <f t="shared" si="3"/>
        <v>1</v>
      </c>
      <c r="G6" s="19">
        <f t="shared" si="3"/>
        <v>0</v>
      </c>
      <c r="H6" s="19" t="str">
        <f t="shared" si="3"/>
        <v>滋賀県　守山市</v>
      </c>
      <c r="I6" s="19" t="str">
        <f t="shared" si="3"/>
        <v>法適用</v>
      </c>
      <c r="J6" s="19" t="str">
        <f t="shared" si="3"/>
        <v>下水道事業</v>
      </c>
      <c r="K6" s="19" t="str">
        <f t="shared" si="3"/>
        <v>公共下水道</v>
      </c>
      <c r="L6" s="19" t="str">
        <f t="shared" si="3"/>
        <v>Bc1</v>
      </c>
      <c r="M6" s="19" t="str">
        <f t="shared" si="3"/>
        <v>非設置</v>
      </c>
      <c r="N6" s="20" t="str">
        <f t="shared" si="3"/>
        <v>-</v>
      </c>
      <c r="O6" s="20">
        <f t="shared" si="3"/>
        <v>67.58</v>
      </c>
      <c r="P6" s="20">
        <f t="shared" si="3"/>
        <v>87.77</v>
      </c>
      <c r="Q6" s="20">
        <f t="shared" si="3"/>
        <v>89.25</v>
      </c>
      <c r="R6" s="20">
        <f t="shared" si="3"/>
        <v>2640</v>
      </c>
      <c r="S6" s="20">
        <f t="shared" si="3"/>
        <v>85881</v>
      </c>
      <c r="T6" s="20">
        <f t="shared" si="3"/>
        <v>55.73</v>
      </c>
      <c r="U6" s="20">
        <f t="shared" si="3"/>
        <v>1541.02</v>
      </c>
      <c r="V6" s="20">
        <f t="shared" si="3"/>
        <v>75441</v>
      </c>
      <c r="W6" s="20">
        <f t="shared" si="3"/>
        <v>13.01</v>
      </c>
      <c r="X6" s="20">
        <f t="shared" si="3"/>
        <v>5798.69</v>
      </c>
      <c r="Y6" s="21">
        <f>IF(Y7="",NA(),Y7)</f>
        <v>100.91</v>
      </c>
      <c r="Z6" s="21">
        <f t="shared" ref="Z6:AH6" si="4">IF(Z7="",NA(),Z7)</f>
        <v>103.81</v>
      </c>
      <c r="AA6" s="21">
        <f t="shared" si="4"/>
        <v>103.35</v>
      </c>
      <c r="AB6" s="21">
        <f t="shared" si="4"/>
        <v>99.71</v>
      </c>
      <c r="AC6" s="21">
        <f t="shared" si="4"/>
        <v>100.57</v>
      </c>
      <c r="AD6" s="21">
        <f t="shared" si="4"/>
        <v>106.67</v>
      </c>
      <c r="AE6" s="21">
        <f t="shared" si="4"/>
        <v>106.9</v>
      </c>
      <c r="AF6" s="21">
        <f t="shared" si="4"/>
        <v>107.49</v>
      </c>
      <c r="AG6" s="21">
        <f t="shared" si="4"/>
        <v>106.65</v>
      </c>
      <c r="AH6" s="21">
        <f t="shared" si="4"/>
        <v>106.25</v>
      </c>
      <c r="AI6" s="20" t="str">
        <f>IF(AI7="","",IF(AI7="-","【-】","【"&amp;SUBSTITUTE(TEXT(AI7,"#,##0.00"),"-","△")&amp;"】"))</f>
        <v>【105.36】</v>
      </c>
      <c r="AJ6" s="20">
        <f>IF(AJ7="",NA(),AJ7)</f>
        <v>0</v>
      </c>
      <c r="AK6" s="20">
        <f t="shared" ref="AK6:AS6" si="5">IF(AK7="",NA(),AK7)</f>
        <v>0</v>
      </c>
      <c r="AL6" s="20">
        <f t="shared" si="5"/>
        <v>0</v>
      </c>
      <c r="AM6" s="20">
        <f t="shared" si="5"/>
        <v>0</v>
      </c>
      <c r="AN6" s="20">
        <f t="shared" si="5"/>
        <v>0</v>
      </c>
      <c r="AO6" s="21">
        <f t="shared" si="5"/>
        <v>3.68</v>
      </c>
      <c r="AP6" s="21">
        <f t="shared" si="5"/>
        <v>5.3</v>
      </c>
      <c r="AQ6" s="21">
        <f t="shared" si="5"/>
        <v>5.41</v>
      </c>
      <c r="AR6" s="21">
        <f t="shared" si="5"/>
        <v>6.74</v>
      </c>
      <c r="AS6" s="21">
        <f t="shared" si="5"/>
        <v>6.65</v>
      </c>
      <c r="AT6" s="20" t="str">
        <f>IF(AT7="","",IF(AT7="-","【-】","【"&amp;SUBSTITUTE(TEXT(AT7,"#,##0.00"),"-","△")&amp;"】"))</f>
        <v>【3.12】</v>
      </c>
      <c r="AU6" s="21">
        <f>IF(AU7="",NA(),AU7)</f>
        <v>38.79</v>
      </c>
      <c r="AV6" s="21">
        <f t="shared" ref="AV6:BD6" si="6">IF(AV7="",NA(),AV7)</f>
        <v>56.78</v>
      </c>
      <c r="AW6" s="21">
        <f t="shared" si="6"/>
        <v>55.12</v>
      </c>
      <c r="AX6" s="21">
        <f t="shared" si="6"/>
        <v>64.7</v>
      </c>
      <c r="AY6" s="21">
        <f t="shared" si="6"/>
        <v>58.03</v>
      </c>
      <c r="AZ6" s="21">
        <f t="shared" si="6"/>
        <v>67.86</v>
      </c>
      <c r="BA6" s="21">
        <f t="shared" si="6"/>
        <v>72.92</v>
      </c>
      <c r="BB6" s="21">
        <f t="shared" si="6"/>
        <v>69.180000000000007</v>
      </c>
      <c r="BC6" s="21">
        <f t="shared" si="6"/>
        <v>85.86</v>
      </c>
      <c r="BD6" s="21">
        <f t="shared" si="6"/>
        <v>94.74</v>
      </c>
      <c r="BE6" s="20" t="str">
        <f>IF(BE7="","",IF(BE7="-","【-】","【"&amp;SUBSTITUTE(TEXT(BE7,"#,##0.00"),"-","△")&amp;"】"))</f>
        <v>【82.75】</v>
      </c>
      <c r="BF6" s="21">
        <f>IF(BF7="",NA(),BF7)</f>
        <v>546.94000000000005</v>
      </c>
      <c r="BG6" s="21">
        <f t="shared" ref="BG6:BO6" si="7">IF(BG7="",NA(),BG7)</f>
        <v>503.19</v>
      </c>
      <c r="BH6" s="21">
        <f t="shared" si="7"/>
        <v>764.17</v>
      </c>
      <c r="BI6" s="21">
        <f t="shared" si="7"/>
        <v>457.05</v>
      </c>
      <c r="BJ6" s="21">
        <f t="shared" si="7"/>
        <v>417.52</v>
      </c>
      <c r="BK6" s="21">
        <f t="shared" si="7"/>
        <v>709.4</v>
      </c>
      <c r="BL6" s="21">
        <f t="shared" si="7"/>
        <v>734.47</v>
      </c>
      <c r="BM6" s="21">
        <f t="shared" si="7"/>
        <v>789.87</v>
      </c>
      <c r="BN6" s="21">
        <f t="shared" si="7"/>
        <v>676.93</v>
      </c>
      <c r="BO6" s="21">
        <f t="shared" si="7"/>
        <v>635.88</v>
      </c>
      <c r="BP6" s="20" t="str">
        <f>IF(BP7="","",IF(BP7="-","【-】","【"&amp;SUBSTITUTE(TEXT(BP7,"#,##0.00"),"-","△")&amp;"】"))</f>
        <v>【602.56】</v>
      </c>
      <c r="BQ6" s="21">
        <f>IF(BQ7="",NA(),BQ7)</f>
        <v>100.84</v>
      </c>
      <c r="BR6" s="21">
        <f t="shared" ref="BR6:BZ6" si="8">IF(BR7="",NA(),BR7)</f>
        <v>101.64</v>
      </c>
      <c r="BS6" s="21">
        <f t="shared" si="8"/>
        <v>97.15</v>
      </c>
      <c r="BT6" s="21">
        <f t="shared" si="8"/>
        <v>96.97</v>
      </c>
      <c r="BU6" s="21">
        <f t="shared" si="8"/>
        <v>98.01</v>
      </c>
      <c r="BV6" s="21">
        <f t="shared" si="8"/>
        <v>91.14</v>
      </c>
      <c r="BW6" s="21">
        <f t="shared" si="8"/>
        <v>90.69</v>
      </c>
      <c r="BX6" s="21">
        <f t="shared" si="8"/>
        <v>98.06</v>
      </c>
      <c r="BY6" s="21">
        <f t="shared" si="8"/>
        <v>92.66</v>
      </c>
      <c r="BZ6" s="21">
        <f t="shared" si="8"/>
        <v>93.49</v>
      </c>
      <c r="CA6" s="20" t="str">
        <f>IF(CA7="","",IF(CA7="-","【-】","【"&amp;SUBSTITUTE(TEXT(CA7,"#,##0.00"),"-","△")&amp;"】"))</f>
        <v>【97.94】</v>
      </c>
      <c r="CB6" s="21">
        <f>IF(CB7="",NA(),CB7)</f>
        <v>148.86000000000001</v>
      </c>
      <c r="CC6" s="21">
        <f t="shared" ref="CC6:CK6" si="9">IF(CC7="",NA(),CC7)</f>
        <v>148.27000000000001</v>
      </c>
      <c r="CD6" s="21">
        <f t="shared" si="9"/>
        <v>153.25</v>
      </c>
      <c r="CE6" s="21">
        <f t="shared" si="9"/>
        <v>153.94999999999999</v>
      </c>
      <c r="CF6" s="21">
        <f t="shared" si="9"/>
        <v>156.5</v>
      </c>
      <c r="CG6" s="21">
        <f t="shared" si="9"/>
        <v>136.86000000000001</v>
      </c>
      <c r="CH6" s="21">
        <f t="shared" si="9"/>
        <v>138.52000000000001</v>
      </c>
      <c r="CI6" s="21">
        <f t="shared" si="9"/>
        <v>157.37</v>
      </c>
      <c r="CJ6" s="21">
        <f t="shared" si="9"/>
        <v>139.12</v>
      </c>
      <c r="CK6" s="21">
        <f t="shared" si="9"/>
        <v>141.68</v>
      </c>
      <c r="CL6" s="20" t="str">
        <f>IF(CL7="","",IF(CL7="-","【-】","【"&amp;SUBSTITUTE(TEXT(CL7,"#,##0.00"),"-","△")&amp;"】"))</f>
        <v>【140.98】</v>
      </c>
      <c r="CM6" s="21" t="str">
        <f>IF(CM7="",NA(),CM7)</f>
        <v>-</v>
      </c>
      <c r="CN6" s="21" t="str">
        <f t="shared" ref="CN6:CV6" si="10">IF(CN7="",NA(),CN7)</f>
        <v>-</v>
      </c>
      <c r="CO6" s="21" t="str">
        <f t="shared" si="10"/>
        <v>-</v>
      </c>
      <c r="CP6" s="21" t="str">
        <f t="shared" si="10"/>
        <v>-</v>
      </c>
      <c r="CQ6" s="21" t="str">
        <f t="shared" si="10"/>
        <v>-</v>
      </c>
      <c r="CR6" s="21">
        <f t="shared" si="10"/>
        <v>60.78</v>
      </c>
      <c r="CS6" s="21">
        <f t="shared" si="10"/>
        <v>59.96</v>
      </c>
      <c r="CT6" s="21">
        <f t="shared" si="10"/>
        <v>64.14</v>
      </c>
      <c r="CU6" s="21">
        <f t="shared" si="10"/>
        <v>60.13</v>
      </c>
      <c r="CV6" s="21">
        <f t="shared" si="10"/>
        <v>62.51</v>
      </c>
      <c r="CW6" s="20" t="str">
        <f>IF(CW7="","",IF(CW7="-","【-】","【"&amp;SUBSTITUTE(TEXT(CW7,"#,##0.00"),"-","△")&amp;"】"))</f>
        <v>【60.13】</v>
      </c>
      <c r="CX6" s="21">
        <f>IF(CX7="",NA(),CX7)</f>
        <v>98.11</v>
      </c>
      <c r="CY6" s="21">
        <f t="shared" ref="CY6:DG6" si="11">IF(CY7="",NA(),CY7)</f>
        <v>98.14</v>
      </c>
      <c r="CZ6" s="21">
        <f t="shared" si="11"/>
        <v>98.22</v>
      </c>
      <c r="DA6" s="21">
        <f t="shared" si="11"/>
        <v>98.25</v>
      </c>
      <c r="DB6" s="21">
        <f t="shared" si="11"/>
        <v>98.29</v>
      </c>
      <c r="DC6" s="21">
        <f t="shared" si="11"/>
        <v>94.17</v>
      </c>
      <c r="DD6" s="21">
        <f t="shared" si="11"/>
        <v>94.27</v>
      </c>
      <c r="DE6" s="21">
        <f t="shared" si="11"/>
        <v>92.9</v>
      </c>
      <c r="DF6" s="21">
        <f t="shared" si="11"/>
        <v>94.37</v>
      </c>
      <c r="DG6" s="21">
        <f t="shared" si="11"/>
        <v>94.61</v>
      </c>
      <c r="DH6" s="20" t="str">
        <f>IF(DH7="","",IF(DH7="-","【-】","【"&amp;SUBSTITUTE(TEXT(DH7,"#,##0.00"),"-","△")&amp;"】"))</f>
        <v>【96.00】</v>
      </c>
      <c r="DI6" s="21">
        <f>IF(DI7="",NA(),DI7)</f>
        <v>14.65</v>
      </c>
      <c r="DJ6" s="21">
        <f t="shared" ref="DJ6:DR6" si="12">IF(DJ7="",NA(),DJ7)</f>
        <v>17.37</v>
      </c>
      <c r="DK6" s="21">
        <f t="shared" si="12"/>
        <v>19.760000000000002</v>
      </c>
      <c r="DL6" s="21">
        <f t="shared" si="12"/>
        <v>22.39</v>
      </c>
      <c r="DM6" s="21">
        <f t="shared" si="12"/>
        <v>25.07</v>
      </c>
      <c r="DN6" s="21">
        <f t="shared" si="12"/>
        <v>23.25</v>
      </c>
      <c r="DO6" s="21">
        <f t="shared" si="12"/>
        <v>25.2</v>
      </c>
      <c r="DP6" s="21">
        <f t="shared" si="12"/>
        <v>27.46</v>
      </c>
      <c r="DQ6" s="21">
        <f t="shared" si="12"/>
        <v>30.01</v>
      </c>
      <c r="DR6" s="21">
        <f t="shared" si="12"/>
        <v>32.229999999999997</v>
      </c>
      <c r="DS6" s="20" t="str">
        <f>IF(DS7="","",IF(DS7="-","【-】","【"&amp;SUBSTITUTE(TEXT(DS7,"#,##0.00"),"-","△")&amp;"】"))</f>
        <v>【42.20】</v>
      </c>
      <c r="DT6" s="20">
        <f>IF(DT7="",NA(),DT7)</f>
        <v>0</v>
      </c>
      <c r="DU6" s="20">
        <f t="shared" ref="DU6:EC6" si="13">IF(DU7="",NA(),DU7)</f>
        <v>0</v>
      </c>
      <c r="DV6" s="20">
        <f t="shared" si="13"/>
        <v>0</v>
      </c>
      <c r="DW6" s="20">
        <f t="shared" si="13"/>
        <v>0</v>
      </c>
      <c r="DX6" s="20">
        <f t="shared" si="13"/>
        <v>0</v>
      </c>
      <c r="DY6" s="21">
        <f t="shared" si="13"/>
        <v>1.06</v>
      </c>
      <c r="DZ6" s="21">
        <f t="shared" si="13"/>
        <v>2.02</v>
      </c>
      <c r="EA6" s="21">
        <f t="shared" si="13"/>
        <v>2.08</v>
      </c>
      <c r="EB6" s="21">
        <f t="shared" si="13"/>
        <v>3.43</v>
      </c>
      <c r="EC6" s="21">
        <f t="shared" si="13"/>
        <v>4.25</v>
      </c>
      <c r="ED6" s="20" t="str">
        <f>IF(ED7="","",IF(ED7="-","【-】","【"&amp;SUBSTITUTE(TEXT(ED7,"#,##0.00"),"-","△")&amp;"】"))</f>
        <v>【9.46】</v>
      </c>
      <c r="EE6" s="20">
        <f>IF(EE7="",NA(),EE7)</f>
        <v>0</v>
      </c>
      <c r="EF6" s="20">
        <f t="shared" ref="EF6:EN6" si="14">IF(EF7="",NA(),EF7)</f>
        <v>0</v>
      </c>
      <c r="EG6" s="20">
        <f t="shared" si="14"/>
        <v>0</v>
      </c>
      <c r="EH6" s="20">
        <f t="shared" si="14"/>
        <v>0</v>
      </c>
      <c r="EI6" s="20">
        <f t="shared" si="14"/>
        <v>0</v>
      </c>
      <c r="EJ6" s="21">
        <f t="shared" si="14"/>
        <v>0.08</v>
      </c>
      <c r="EK6" s="21">
        <f t="shared" si="14"/>
        <v>0.24</v>
      </c>
      <c r="EL6" s="21">
        <f t="shared" si="14"/>
        <v>0.13</v>
      </c>
      <c r="EM6" s="21">
        <f t="shared" si="14"/>
        <v>0.06</v>
      </c>
      <c r="EN6" s="21">
        <f t="shared" si="14"/>
        <v>7.0000000000000007E-2</v>
      </c>
      <c r="EO6" s="20" t="str">
        <f>IF(EO7="","",IF(EO7="-","【-】","【"&amp;SUBSTITUTE(TEXT(EO7,"#,##0.00"),"-","△")&amp;"】"))</f>
        <v>【0.19】</v>
      </c>
    </row>
    <row r="7" spans="1:148" s="22" customFormat="1" x14ac:dyDescent="0.2">
      <c r="A7" s="14"/>
      <c r="B7" s="23">
        <v>2024</v>
      </c>
      <c r="C7" s="23">
        <v>252077</v>
      </c>
      <c r="D7" s="23">
        <v>46</v>
      </c>
      <c r="E7" s="23">
        <v>17</v>
      </c>
      <c r="F7" s="23">
        <v>1</v>
      </c>
      <c r="G7" s="23">
        <v>0</v>
      </c>
      <c r="H7" s="23" t="s">
        <v>96</v>
      </c>
      <c r="I7" s="23" t="s">
        <v>97</v>
      </c>
      <c r="J7" s="23" t="s">
        <v>98</v>
      </c>
      <c r="K7" s="23" t="s">
        <v>99</v>
      </c>
      <c r="L7" s="23" t="s">
        <v>100</v>
      </c>
      <c r="M7" s="23" t="s">
        <v>101</v>
      </c>
      <c r="N7" s="24" t="s">
        <v>102</v>
      </c>
      <c r="O7" s="24">
        <v>67.58</v>
      </c>
      <c r="P7" s="24">
        <v>87.77</v>
      </c>
      <c r="Q7" s="24">
        <v>89.25</v>
      </c>
      <c r="R7" s="24">
        <v>2640</v>
      </c>
      <c r="S7" s="24">
        <v>85881</v>
      </c>
      <c r="T7" s="24">
        <v>55.73</v>
      </c>
      <c r="U7" s="24">
        <v>1541.02</v>
      </c>
      <c r="V7" s="24">
        <v>75441</v>
      </c>
      <c r="W7" s="24">
        <v>13.01</v>
      </c>
      <c r="X7" s="24">
        <v>5798.69</v>
      </c>
      <c r="Y7" s="24">
        <v>100.91</v>
      </c>
      <c r="Z7" s="24">
        <v>103.81</v>
      </c>
      <c r="AA7" s="24">
        <v>103.35</v>
      </c>
      <c r="AB7" s="24">
        <v>99.71</v>
      </c>
      <c r="AC7" s="24">
        <v>100.57</v>
      </c>
      <c r="AD7" s="24">
        <v>106.67</v>
      </c>
      <c r="AE7" s="24">
        <v>106.9</v>
      </c>
      <c r="AF7" s="24">
        <v>107.49</v>
      </c>
      <c r="AG7" s="24">
        <v>106.65</v>
      </c>
      <c r="AH7" s="24">
        <v>106.25</v>
      </c>
      <c r="AI7" s="24">
        <v>105.36</v>
      </c>
      <c r="AJ7" s="24">
        <v>0</v>
      </c>
      <c r="AK7" s="24">
        <v>0</v>
      </c>
      <c r="AL7" s="24">
        <v>0</v>
      </c>
      <c r="AM7" s="24">
        <v>0</v>
      </c>
      <c r="AN7" s="24">
        <v>0</v>
      </c>
      <c r="AO7" s="24">
        <v>3.68</v>
      </c>
      <c r="AP7" s="24">
        <v>5.3</v>
      </c>
      <c r="AQ7" s="24">
        <v>5.41</v>
      </c>
      <c r="AR7" s="24">
        <v>6.74</v>
      </c>
      <c r="AS7" s="24">
        <v>6.65</v>
      </c>
      <c r="AT7" s="24">
        <v>3.12</v>
      </c>
      <c r="AU7" s="24">
        <v>38.79</v>
      </c>
      <c r="AV7" s="24">
        <v>56.78</v>
      </c>
      <c r="AW7" s="24">
        <v>55.12</v>
      </c>
      <c r="AX7" s="24">
        <v>64.7</v>
      </c>
      <c r="AY7" s="24">
        <v>58.03</v>
      </c>
      <c r="AZ7" s="24">
        <v>67.86</v>
      </c>
      <c r="BA7" s="24">
        <v>72.92</v>
      </c>
      <c r="BB7" s="24">
        <v>69.180000000000007</v>
      </c>
      <c r="BC7" s="24">
        <v>85.86</v>
      </c>
      <c r="BD7" s="24">
        <v>94.74</v>
      </c>
      <c r="BE7" s="24">
        <v>82.75</v>
      </c>
      <c r="BF7" s="24">
        <v>546.94000000000005</v>
      </c>
      <c r="BG7" s="24">
        <v>503.19</v>
      </c>
      <c r="BH7" s="24">
        <v>764.17</v>
      </c>
      <c r="BI7" s="24">
        <v>457.05</v>
      </c>
      <c r="BJ7" s="24">
        <v>417.52</v>
      </c>
      <c r="BK7" s="24">
        <v>709.4</v>
      </c>
      <c r="BL7" s="24">
        <v>734.47</v>
      </c>
      <c r="BM7" s="24">
        <v>789.87</v>
      </c>
      <c r="BN7" s="24">
        <v>676.93</v>
      </c>
      <c r="BO7" s="24">
        <v>635.88</v>
      </c>
      <c r="BP7" s="24">
        <v>602.55999999999995</v>
      </c>
      <c r="BQ7" s="24">
        <v>100.84</v>
      </c>
      <c r="BR7" s="24">
        <v>101.64</v>
      </c>
      <c r="BS7" s="24">
        <v>97.15</v>
      </c>
      <c r="BT7" s="24">
        <v>96.97</v>
      </c>
      <c r="BU7" s="24">
        <v>98.01</v>
      </c>
      <c r="BV7" s="24">
        <v>91.14</v>
      </c>
      <c r="BW7" s="24">
        <v>90.69</v>
      </c>
      <c r="BX7" s="24">
        <v>98.06</v>
      </c>
      <c r="BY7" s="24">
        <v>92.66</v>
      </c>
      <c r="BZ7" s="24">
        <v>93.49</v>
      </c>
      <c r="CA7" s="24">
        <v>97.94</v>
      </c>
      <c r="CB7" s="24">
        <v>148.86000000000001</v>
      </c>
      <c r="CC7" s="24">
        <v>148.27000000000001</v>
      </c>
      <c r="CD7" s="24">
        <v>153.25</v>
      </c>
      <c r="CE7" s="24">
        <v>153.94999999999999</v>
      </c>
      <c r="CF7" s="24">
        <v>156.5</v>
      </c>
      <c r="CG7" s="24">
        <v>136.86000000000001</v>
      </c>
      <c r="CH7" s="24">
        <v>138.52000000000001</v>
      </c>
      <c r="CI7" s="24">
        <v>157.37</v>
      </c>
      <c r="CJ7" s="24">
        <v>139.12</v>
      </c>
      <c r="CK7" s="24">
        <v>141.68</v>
      </c>
      <c r="CL7" s="24">
        <v>140.97999999999999</v>
      </c>
      <c r="CM7" s="24" t="s">
        <v>102</v>
      </c>
      <c r="CN7" s="24" t="s">
        <v>102</v>
      </c>
      <c r="CO7" s="24" t="s">
        <v>102</v>
      </c>
      <c r="CP7" s="24" t="s">
        <v>102</v>
      </c>
      <c r="CQ7" s="24" t="s">
        <v>102</v>
      </c>
      <c r="CR7" s="24">
        <v>60.78</v>
      </c>
      <c r="CS7" s="24">
        <v>59.96</v>
      </c>
      <c r="CT7" s="24">
        <v>64.14</v>
      </c>
      <c r="CU7" s="24">
        <v>60.13</v>
      </c>
      <c r="CV7" s="24">
        <v>62.51</v>
      </c>
      <c r="CW7" s="24">
        <v>60.13</v>
      </c>
      <c r="CX7" s="24">
        <v>98.11</v>
      </c>
      <c r="CY7" s="24">
        <v>98.14</v>
      </c>
      <c r="CZ7" s="24">
        <v>98.22</v>
      </c>
      <c r="DA7" s="24">
        <v>98.25</v>
      </c>
      <c r="DB7" s="24">
        <v>98.29</v>
      </c>
      <c r="DC7" s="24">
        <v>94.17</v>
      </c>
      <c r="DD7" s="24">
        <v>94.27</v>
      </c>
      <c r="DE7" s="24">
        <v>92.9</v>
      </c>
      <c r="DF7" s="24">
        <v>94.37</v>
      </c>
      <c r="DG7" s="24">
        <v>94.61</v>
      </c>
      <c r="DH7" s="24">
        <v>96</v>
      </c>
      <c r="DI7" s="24">
        <v>14.65</v>
      </c>
      <c r="DJ7" s="24">
        <v>17.37</v>
      </c>
      <c r="DK7" s="24">
        <v>19.760000000000002</v>
      </c>
      <c r="DL7" s="24">
        <v>22.39</v>
      </c>
      <c r="DM7" s="24">
        <v>25.07</v>
      </c>
      <c r="DN7" s="24">
        <v>23.25</v>
      </c>
      <c r="DO7" s="24">
        <v>25.2</v>
      </c>
      <c r="DP7" s="24">
        <v>27.46</v>
      </c>
      <c r="DQ7" s="24">
        <v>30.01</v>
      </c>
      <c r="DR7" s="24">
        <v>32.229999999999997</v>
      </c>
      <c r="DS7" s="24">
        <v>42.2</v>
      </c>
      <c r="DT7" s="24">
        <v>0</v>
      </c>
      <c r="DU7" s="24">
        <v>0</v>
      </c>
      <c r="DV7" s="24">
        <v>0</v>
      </c>
      <c r="DW7" s="24">
        <v>0</v>
      </c>
      <c r="DX7" s="24">
        <v>0</v>
      </c>
      <c r="DY7" s="24">
        <v>1.06</v>
      </c>
      <c r="DZ7" s="24">
        <v>2.02</v>
      </c>
      <c r="EA7" s="24">
        <v>2.08</v>
      </c>
      <c r="EB7" s="24">
        <v>3.43</v>
      </c>
      <c r="EC7" s="24">
        <v>4.25</v>
      </c>
      <c r="ED7" s="24">
        <v>9.4600000000000009</v>
      </c>
      <c r="EE7" s="24">
        <v>0</v>
      </c>
      <c r="EF7" s="24">
        <v>0</v>
      </c>
      <c r="EG7" s="24">
        <v>0</v>
      </c>
      <c r="EH7" s="24">
        <v>0</v>
      </c>
      <c r="EI7" s="24">
        <v>0</v>
      </c>
      <c r="EJ7" s="24">
        <v>0.08</v>
      </c>
      <c r="EK7" s="24">
        <v>0.24</v>
      </c>
      <c r="EL7" s="24">
        <v>0.13</v>
      </c>
      <c r="EM7" s="24">
        <v>0.06</v>
      </c>
      <c r="EN7" s="24">
        <v>7.0000000000000007E-2</v>
      </c>
      <c r="EO7" s="24">
        <v>0.19</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111</v>
      </c>
      <c r="D13" t="s">
        <v>112</v>
      </c>
      <c r="E13" t="s">
        <v>113</v>
      </c>
      <c r="F13" t="s">
        <v>113</v>
      </c>
      <c r="G13" t="s">
        <v>114</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Administrator</cp:lastModifiedBy>
  <cp:lastPrinted>2026-02-06T07:33:56Z</cp:lastPrinted>
  <dcterms:created xsi:type="dcterms:W3CDTF">2025-12-23T06:02:32Z</dcterms:created>
  <dcterms:modified xsi:type="dcterms:W3CDTF">2026-02-12T10:30:14Z</dcterms:modified>
  <cp:category/>
</cp:coreProperties>
</file>