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下水道事業部\下水道事業部 下水道総務課\経理\A 00 決算統計関係\令和6年度決算統計\★経営比較分析表\財政課へ提出\"/>
    </mc:Choice>
  </mc:AlternateContent>
  <xr:revisionPtr revIDLastSave="0" documentId="13_ncr:1_{B1533091-902C-4AA7-A582-D7959081231A}" xr6:coauthVersionLast="47" xr6:coauthVersionMax="47" xr10:uidLastSave="{00000000-0000-0000-0000-000000000000}"/>
  <workbookProtection workbookAlgorithmName="SHA-512" workbookHashValue="mgERKOAFTV2Id/KM8R64rfAHP5XgP43dlKuBEt7oq0j58XcXYz5CvW+REzFQ2Uc6Wi0kE/nF4qWD2iAfIk43FA==" workbookSaltValue="z6+7x6mBTGa9mLeLl0qXvw==" workbookSpinCount="100000" lockStructure="1"/>
  <bookViews>
    <workbookView xWindow="-108" yWindow="-108" windowWidth="23256" windowHeight="1389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AL10" i="4"/>
  <c r="B10" i="4"/>
  <c r="AD8" i="4"/>
  <c r="I8" i="4"/>
</calcChain>
</file>

<file path=xl/sharedStrings.xml><?xml version="1.0" encoding="utf-8"?>
<sst xmlns="http://schemas.openxmlformats.org/spreadsheetml/2006/main" count="247" uniqueCount="119">
  <si>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</si>
  <si>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</si>
  <si>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</si>
  <si>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</si>
  <si>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</si>
  <si>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</si>
  <si>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</si>
  <si>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</si>
  <si>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</si>
  <si>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</si>
  <si>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</si>
  <si>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</si>
  <si>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</si>
  <si>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</si>
  <si>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</si>
  <si>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</si>
  <si>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</si>
  <si>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</si>
  <si>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</si>
  <si>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</si>
  <si>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</si>
  <si>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</si>
  <si>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</si>
  <si>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</si>
  <si>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</si>
  <si>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</si>
  <si>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</si>
  <si>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</si>
  <si>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</si>
  <si>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</si>
  <si>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</si>
  <si>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</si>
  <si>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</si>
  <si>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</si>
  <si>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</si>
  <si>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</si>
  <si>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</si>
  <si>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</si>
  <si>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</si>
  <si>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</si>
  <si>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</si>
  <si>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</si>
  <si>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</si>
  <si>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</si>
  <si>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</si>
  <si>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</si>
  <si>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</si>
  <si>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</si>
  <si>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</si>
  <si>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</si>
  <si>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</si>
  <si>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</si>
  <si>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</si>
  <si>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</si>
  <si>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</si>
  <si>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</si>
  <si>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</si>
  <si>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</si>
  <si>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</si>
  <si>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</si>
  <si>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</si>
  <si>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</si>
  <si>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</si>
  <si>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</si>
  <si>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</si>
  <si>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</si>
  <si>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</si>
  <si>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</si>
  <si>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</si>
  <si>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</si>
  <si>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</si>
  <si>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</si>
  <si>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</si>
  <si>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</si>
  <si>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</si>
  <si>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</si>
  <si>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</si>
  <si>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</si>
  <si>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</si>
  <si>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</si>
  <si>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</si>
  <si>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</si>
  <si>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</si>
  <si>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</si>
  <si>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</si>
  <si>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</si>
  <si>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</si>
  <si>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</si>
  <si>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</si>
  <si>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</si>
  <si>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</si>
  <si>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</si>
  <si>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</si>
  <si>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</si>
  <si>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</si>
  <si>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</si>
  <si>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</si>
  <si>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</si>
  <si>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長浜市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</si>
  <si>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</si>
  <si>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</si>
  <si>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</si>
  <si>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</si>
  <si>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</si>
  <si>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</si>
  <si>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</si>
  <si>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</si>
  <si>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</si>
  <si>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</si>
  <si>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</si>
  <si>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</si>
  <si>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</si>
  <si>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</si>
  <si>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</si>
  <si>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</si>
  <si>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</si>
  <si>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長浜市の個別排水処理事業は、１地区のみの経営で、処理区域内人口も20人に満たないということもあり、使用料収入が見込めないため、類似団体と比較しても、汚水処理原価は高く、経費回収率は低い状況にある。
　今後も当該地区の人口減少は否めず、施設の老朽化を考慮すると厳しい経営状況である。</t>
    <phoneticPr fontId="4"/>
  </si>
  <si>
    <t>　収益的収支比率については、企業債の償還を完了し、維持管理には、一般会計からの繰入金を充てて収支を保っている。
　企業債残高対事業規模比率については、平成24年度をもって償還が終了しているため、近年は0%で推移している。
　経費回収率については、前年度と比べ、下水道使用料の減により減少しており、処理区域内人口が僅少であるため、一般会計からの繰入金に依存している状況が続いている。
　汚水処理原価については、有収水量の減により前年度と比べて増加しており、処理区域内人口が少ない中、類似団体の平均に比べても高額な状況が続いている。
　施設利用率については、過疎化の影響で処理区域内人口は減少傾向にあり、今後は徐々に下がっていくことが予想される。
　水洗化率については100％であり、類似団体の平均を上回っている。</t>
    <rPh sb="141" eb="143">
      <t>ゲンショウ</t>
    </rPh>
    <rPh sb="220" eb="222">
      <t>ゾウカ</t>
    </rPh>
    <phoneticPr fontId="4"/>
  </si>
  <si>
    <t>　供用開始後約20年が経過し、今後の処理機能の維持については、計画的な更新について検討している。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</si>
</sst>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9-4B9E-BDEB-A133AF2D5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9-4B9E-BDEB-A133AF2D5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D-4325-8B25-76B9843BE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46.36</c:v>
                </c:pt>
                <c:pt idx="1">
                  <c:v>46.45</c:v>
                </c:pt>
                <c:pt idx="2">
                  <c:v>45.36</c:v>
                </c:pt>
                <c:pt idx="3">
                  <c:v>45.93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D-4325-8B25-76B9843BE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0-4C37-8F8A-E105E816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83.08</c:v>
                </c:pt>
                <c:pt idx="1">
                  <c:v>82.61</c:v>
                </c:pt>
                <c:pt idx="2">
                  <c:v>82.21</c:v>
                </c:pt>
                <c:pt idx="3">
                  <c:v>82.98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0-4C37-8F8A-E105E816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C-4366-BBB3-18DDA4FF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C-4366-BBB3-18DDA4FF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C65-9614-DCADE8198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1-4C65-9614-DCADE8198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7-4D2E-8366-55B6D6E0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D2E-8366-55B6D6E0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A-4DA3-8574-5DA64584B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DA3-8574-5DA64584B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7-41B8-9DE6-1478427E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7-41B8-9DE6-1478427E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D-4F9C-A34D-06C9010D9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782.91</c:v>
                </c:pt>
                <c:pt idx="1">
                  <c:v>783.21</c:v>
                </c:pt>
                <c:pt idx="2">
                  <c:v>902.04</c:v>
                </c:pt>
                <c:pt idx="3">
                  <c:v>992.16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D-4F9C-A34D-06C9010D9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29.26</c:v>
                </c:pt>
                <c:pt idx="1">
                  <c:v>27.96</c:v>
                </c:pt>
                <c:pt idx="2">
                  <c:v>16.5</c:v>
                </c:pt>
                <c:pt idx="3">
                  <c:v>24.17</c:v>
                </c:pt>
                <c:pt idx="4">
                  <c:v>22.45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748-82F8-E8D1A620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48.53</c:v>
                </c:pt>
                <c:pt idx="2">
                  <c:v>46.11</c:v>
                </c:pt>
                <c:pt idx="3">
                  <c:v>45.55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748-82F8-E8D1A620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596.84</c:v>
                </c:pt>
                <c:pt idx="1">
                  <c:v>627.57000000000005</c:v>
                </c:pt>
                <c:pt idx="2">
                  <c:v>1041.25</c:v>
                </c:pt>
                <c:pt idx="3">
                  <c:v>732.86</c:v>
                </c:pt>
                <c:pt idx="4">
                  <c:v>884.04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B-4013-B378-FA852B87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316.97000000000003</c:v>
                </c:pt>
                <c:pt idx="1">
                  <c:v>326.17</c:v>
                </c:pt>
                <c:pt idx="2">
                  <c:v>336.93</c:v>
                </c:pt>
                <c:pt idx="3">
                  <c:v>331.17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B-4013-B378-FA852B87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L1" zoomScale="85" zoomScaleNormal="85" workbookViewId="0">
      <selection activeCell="BK53" sqref="BK5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滋賀県　長浜市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個別排水処理</v>
      </c>
      <c r="Q8" s="39"/>
      <c r="R8" s="39"/>
      <c r="S8" s="39"/>
      <c r="T8" s="39"/>
      <c r="U8" s="39"/>
      <c r="V8" s="39"/>
      <c r="W8" s="39" t="str">
        <f>データ!L6</f>
        <v>L2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112294</v>
      </c>
      <c r="AM8" s="41"/>
      <c r="AN8" s="41"/>
      <c r="AO8" s="41"/>
      <c r="AP8" s="41"/>
      <c r="AQ8" s="41"/>
      <c r="AR8" s="41"/>
      <c r="AS8" s="41"/>
      <c r="AT8" s="34">
        <f>データ!T6</f>
        <v>681.02</v>
      </c>
      <c r="AU8" s="34"/>
      <c r="AV8" s="34"/>
      <c r="AW8" s="34"/>
      <c r="AX8" s="34"/>
      <c r="AY8" s="34"/>
      <c r="AZ8" s="34"/>
      <c r="BA8" s="34"/>
      <c r="BB8" s="34">
        <f>データ!U6</f>
        <v>164.89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0.01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2836</v>
      </c>
      <c r="AE10" s="41"/>
      <c r="AF10" s="41"/>
      <c r="AG10" s="41"/>
      <c r="AH10" s="41"/>
      <c r="AI10" s="41"/>
      <c r="AJ10" s="41"/>
      <c r="AK10" s="2"/>
      <c r="AL10" s="41">
        <f>データ!V6</f>
        <v>14</v>
      </c>
      <c r="AM10" s="41"/>
      <c r="AN10" s="41"/>
      <c r="AO10" s="41"/>
      <c r="AP10" s="41"/>
      <c r="AQ10" s="41"/>
      <c r="AR10" s="41"/>
      <c r="AS10" s="41"/>
      <c r="AT10" s="34">
        <f>データ!W6</f>
        <v>0.02</v>
      </c>
      <c r="AU10" s="34"/>
      <c r="AV10" s="34"/>
      <c r="AW10" s="34"/>
      <c r="AX10" s="34"/>
      <c r="AY10" s="34"/>
      <c r="AZ10" s="34"/>
      <c r="BA10" s="34"/>
      <c r="BB10" s="34">
        <f>データ!X6</f>
        <v>700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117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118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116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【876.32】</v>
      </c>
      <c r="I86" s="12" t="str">
        <f>データ!CA6</f>
        <v>【39.48】</v>
      </c>
      <c r="J86" s="12" t="str">
        <f>データ!CL6</f>
        <v>【390.09】</v>
      </c>
      <c r="K86" s="12" t="str">
        <f>データ!CW6</f>
        <v>【45.56】</v>
      </c>
      <c r="L86" s="12" t="str">
        <f>データ!DH6</f>
        <v>【82.62】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NRseyeV3euWAkg3uFYvDJizwIgGY+scCzedVjMBcthFsWrQv63U4qfVTe3g9VyB+V9yllev6NzwqOgYHHGpQKQ==" saltValue="yeLdbz2/6r9rXxeUquRMh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2024</v>
      </c>
      <c r="C6" s="19">
        <f t="shared" ref="C6:X6" si="3">C7</f>
        <v>252034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滋賀県　長浜市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0.01</v>
      </c>
      <c r="Q6" s="20">
        <f t="shared" si="3"/>
        <v>100</v>
      </c>
      <c r="R6" s="20">
        <f t="shared" si="3"/>
        <v>2836</v>
      </c>
      <c r="S6" s="20">
        <f t="shared" si="3"/>
        <v>112294</v>
      </c>
      <c r="T6" s="20">
        <f t="shared" si="3"/>
        <v>681.02</v>
      </c>
      <c r="U6" s="20">
        <f t="shared" si="3"/>
        <v>164.89</v>
      </c>
      <c r="V6" s="20">
        <f t="shared" si="3"/>
        <v>14</v>
      </c>
      <c r="W6" s="20">
        <f t="shared" si="3"/>
        <v>0.02</v>
      </c>
      <c r="X6" s="20">
        <f t="shared" si="3"/>
        <v>700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782.91</v>
      </c>
      <c r="BL6" s="21">
        <f t="shared" si="7"/>
        <v>783.21</v>
      </c>
      <c r="BM6" s="21">
        <f t="shared" si="7"/>
        <v>902.04</v>
      </c>
      <c r="BN6" s="21">
        <f t="shared" si="7"/>
        <v>992.16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>
        <f>IF(BQ7="",NA(),BQ7)</f>
        <v>29.26</v>
      </c>
      <c r="BR6" s="21">
        <f t="shared" ref="BR6:BZ6" si="8">IF(BR7="",NA(),BR7)</f>
        <v>27.96</v>
      </c>
      <c r="BS6" s="21">
        <f t="shared" si="8"/>
        <v>16.5</v>
      </c>
      <c r="BT6" s="21">
        <f t="shared" si="8"/>
        <v>24.17</v>
      </c>
      <c r="BU6" s="21">
        <f t="shared" si="8"/>
        <v>22.45</v>
      </c>
      <c r="BV6" s="21">
        <f t="shared" si="8"/>
        <v>49.38</v>
      </c>
      <c r="BW6" s="21">
        <f t="shared" si="8"/>
        <v>48.53</v>
      </c>
      <c r="BX6" s="21">
        <f t="shared" si="8"/>
        <v>46.11</v>
      </c>
      <c r="BY6" s="21">
        <f t="shared" si="8"/>
        <v>45.55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>
        <f>IF(CB7="",NA(),CB7)</f>
        <v>596.84</v>
      </c>
      <c r="CC6" s="21">
        <f t="shared" ref="CC6:CK6" si="9">IF(CC7="",NA(),CC7)</f>
        <v>627.57000000000005</v>
      </c>
      <c r="CD6" s="21">
        <f t="shared" si="9"/>
        <v>1041.25</v>
      </c>
      <c r="CE6" s="21">
        <f t="shared" si="9"/>
        <v>732.86</v>
      </c>
      <c r="CF6" s="21">
        <f t="shared" si="9"/>
        <v>884.04</v>
      </c>
      <c r="CG6" s="21">
        <f t="shared" si="9"/>
        <v>316.97000000000003</v>
      </c>
      <c r="CH6" s="21">
        <f t="shared" si="9"/>
        <v>326.17</v>
      </c>
      <c r="CI6" s="21">
        <f t="shared" si="9"/>
        <v>336.93</v>
      </c>
      <c r="CJ6" s="21">
        <f t="shared" si="9"/>
        <v>331.17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>
        <f>IF(CM7="",NA(),CM7)</f>
        <v>40</v>
      </c>
      <c r="CN6" s="21">
        <f t="shared" ref="CN6:CV6" si="10">IF(CN7="",NA(),CN7)</f>
        <v>40</v>
      </c>
      <c r="CO6" s="21">
        <f t="shared" si="10"/>
        <v>40</v>
      </c>
      <c r="CP6" s="21">
        <f t="shared" si="10"/>
        <v>40</v>
      </c>
      <c r="CQ6" s="21">
        <f t="shared" si="10"/>
        <v>33.33</v>
      </c>
      <c r="CR6" s="21">
        <f t="shared" si="10"/>
        <v>46.36</v>
      </c>
      <c r="CS6" s="21">
        <f t="shared" si="10"/>
        <v>46.45</v>
      </c>
      <c r="CT6" s="21">
        <f t="shared" si="10"/>
        <v>45.36</v>
      </c>
      <c r="CU6" s="21">
        <f t="shared" si="10"/>
        <v>45.93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83.08</v>
      </c>
      <c r="DD6" s="21">
        <f t="shared" si="11"/>
        <v>82.61</v>
      </c>
      <c r="DE6" s="21">
        <f t="shared" si="11"/>
        <v>82.21</v>
      </c>
      <c r="DF6" s="21">
        <f t="shared" si="11"/>
        <v>82.98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2">
      <c r="A7" s="14"/>
      <c r="B7" s="23">
        <v>2024</v>
      </c>
      <c r="C7" s="23">
        <v>252034</v>
      </c>
      <c r="D7" s="23">
        <v>47</v>
      </c>
      <c r="E7" s="23">
        <v>18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0.01</v>
      </c>
      <c r="Q7" s="24">
        <v>100</v>
      </c>
      <c r="R7" s="24">
        <v>2836</v>
      </c>
      <c r="S7" s="24">
        <v>112294</v>
      </c>
      <c r="T7" s="24">
        <v>681.02</v>
      </c>
      <c r="U7" s="24">
        <v>164.89</v>
      </c>
      <c r="V7" s="24">
        <v>14</v>
      </c>
      <c r="W7" s="24">
        <v>0.02</v>
      </c>
      <c r="X7" s="24">
        <v>700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782.91</v>
      </c>
      <c r="BL7" s="24">
        <v>783.21</v>
      </c>
      <c r="BM7" s="24">
        <v>902.04</v>
      </c>
      <c r="BN7" s="24">
        <v>992.16</v>
      </c>
      <c r="BO7" s="24">
        <v>950.64</v>
      </c>
      <c r="BP7" s="24">
        <v>876.32</v>
      </c>
      <c r="BQ7" s="24">
        <v>29.26</v>
      </c>
      <c r="BR7" s="24">
        <v>27.96</v>
      </c>
      <c r="BS7" s="24">
        <v>16.5</v>
      </c>
      <c r="BT7" s="24">
        <v>24.17</v>
      </c>
      <c r="BU7" s="24">
        <v>22.45</v>
      </c>
      <c r="BV7" s="24">
        <v>49.38</v>
      </c>
      <c r="BW7" s="24">
        <v>48.53</v>
      </c>
      <c r="BX7" s="24">
        <v>46.11</v>
      </c>
      <c r="BY7" s="24">
        <v>45.55</v>
      </c>
      <c r="BZ7" s="24">
        <v>38.549999999999997</v>
      </c>
      <c r="CA7" s="24">
        <v>39.479999999999997</v>
      </c>
      <c r="CB7" s="24">
        <v>596.84</v>
      </c>
      <c r="CC7" s="24">
        <v>627.57000000000005</v>
      </c>
      <c r="CD7" s="24">
        <v>1041.25</v>
      </c>
      <c r="CE7" s="24">
        <v>732.86</v>
      </c>
      <c r="CF7" s="24">
        <v>884.04</v>
      </c>
      <c r="CG7" s="24">
        <v>316.97000000000003</v>
      </c>
      <c r="CH7" s="24">
        <v>326.17</v>
      </c>
      <c r="CI7" s="24">
        <v>336.93</v>
      </c>
      <c r="CJ7" s="24">
        <v>331.17</v>
      </c>
      <c r="CK7" s="24">
        <v>391.34</v>
      </c>
      <c r="CL7" s="24">
        <v>390.09</v>
      </c>
      <c r="CM7" s="24">
        <v>40</v>
      </c>
      <c r="CN7" s="24">
        <v>40</v>
      </c>
      <c r="CO7" s="24">
        <v>40</v>
      </c>
      <c r="CP7" s="24">
        <v>40</v>
      </c>
      <c r="CQ7" s="24">
        <v>33.33</v>
      </c>
      <c r="CR7" s="24">
        <v>46.36</v>
      </c>
      <c r="CS7" s="24">
        <v>46.45</v>
      </c>
      <c r="CT7" s="24">
        <v>45.36</v>
      </c>
      <c r="CU7" s="24">
        <v>45.93</v>
      </c>
      <c r="CV7" s="24">
        <v>44.52</v>
      </c>
      <c r="CW7" s="24">
        <v>45.56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83.08</v>
      </c>
      <c r="DD7" s="24">
        <v>82.61</v>
      </c>
      <c r="DE7" s="24">
        <v>82.21</v>
      </c>
      <c r="DF7" s="24">
        <v>82.98</v>
      </c>
      <c r="DG7" s="24">
        <v>82.9</v>
      </c>
      <c r="DH7" s="24">
        <v>82.62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禿 恵至</cp:lastModifiedBy>
  <dcterms:created xsi:type="dcterms:W3CDTF">2025-12-22T09:30:23Z</dcterms:created>
  <dcterms:modified xsi:type="dcterms:W3CDTF">2026-01-27T06:56:51Z</dcterms:modified>
  <cp:category/>
</cp:coreProperties>
</file>