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Y:\下水道事業部\下水道事業部 下水道総務課\経理\A 00 決算統計関係\令和6年度決算統計\★経営比較分析表\財政課へ提出\"/>
    </mc:Choice>
  </mc:AlternateContent>
  <xr:revisionPtr revIDLastSave="0" documentId="13_ncr:1_{443CE3B9-11EC-404B-A09E-27B9323A762E}" xr6:coauthVersionLast="47" xr6:coauthVersionMax="47" xr10:uidLastSave="{00000000-0000-0000-0000-000000000000}"/>
  <workbookProtection workbookAlgorithmName="SHA-512" workbookHashValue="nnIRUyyJ2+4HuuQevq3u5ej7P8uXtUVoJnOR9qVY6OJ22GDhmADBJ67d5cjZlRJa//OWfaE+nIgzvTWFQm1DOw==" workbookSaltValue="M2DVI/XlR07hsY1gDWYkcQ==" workbookSpinCount="100000" lockStructure="1"/>
  <bookViews>
    <workbookView xWindow="-108" yWindow="-108" windowWidth="23256" windowHeight="13896"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E86" i="4"/>
  <c r="AT10" i="4"/>
  <c r="AL10" i="4"/>
  <c r="I10" i="4"/>
  <c r="AL8" i="4"/>
  <c r="P8" i="4"/>
  <c r="I8" i="4"/>
</calcChain>
</file>

<file path=xl/sharedStrings.xml><?xml version="1.0" encoding="utf-8"?>
<sst xmlns="http://schemas.openxmlformats.org/spreadsheetml/2006/main" count="236" uniqueCount="118">
  <si>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</si>
  <si>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</si>
  <si>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</si>
  <si>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</si>
  <si>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</si>
  <si>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</si>
  <si>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</si>
  <si>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</si>
  <si>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</si>
  <si>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</si>
  <si>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</si>
  <si>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</si>
  <si>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</si>
  <si>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</si>
  <si>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</si>
  <si>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</si>
  <si>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</si>
  <si>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</si>
  <si>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</si>
  <si>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</si>
  <si>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</si>
  <si>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</si>
  <si>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</si>
  <si>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</si>
  <si>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</si>
  <si>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</si>
  <si>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</si>
  <si>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</si>
  <si>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</si>
  <si>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</si>
  <si>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</si>
  <si>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</si>
  <si>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</si>
  <si>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</si>
  <si>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</si>
  <si>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</si>
  <si>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</si>
  <si>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</si>
  <si>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</si>
  <si>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</si>
  <si>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</si>
  <si>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</si>
  <si>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</si>
  <si>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</si>
  <si>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</si>
  <si>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</si>
  <si>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</si>
  <si>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</si>
  <si>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</si>
  <si>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</si>
  <si>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</si>
  <si>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</si>
  <si>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</si>
  <si>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</si>
  <si>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</si>
  <si>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</si>
  <si>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</si>
  <si>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</si>
  <si>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</si>
  <si>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</si>
  <si>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</si>
  <si>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</si>
  <si>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</si>
  <si>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</si>
  <si>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</si>
  <si>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</si>
  <si>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</si>
  <si>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</si>
  <si>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</si>
  <si>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</si>
  <si>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</si>
  <si>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</si>
  <si>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</si>
  <si>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</si>
  <si>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</si>
  <si>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</si>
  <si>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</si>
  <si>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</si>
  <si>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</si>
  <si>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</si>
  <si>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</si>
  <si>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</si>
  <si>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</si>
  <si>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</si>
  <si>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</si>
  <si>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</si>
  <si>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</si>
  <si>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</si>
  <si>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</si>
  <si>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</si>
  <si>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</si>
  <si>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</si>
  <si>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</si>
  <si>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</si>
  <si>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</si>
  <si>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</si>
  <si>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</si>
  <si>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長浜市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</si>
  <si>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</si>
  <si>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</si>
  <si>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</si>
  <si>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</si>
  <si>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</si>
  <si>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</si>
  <si>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</si>
  <si>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</si>
  <si>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</si>
  <si>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</si>
  <si>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</si>
  <si>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</si>
  <si>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</si>
  <si>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</si>
  <si>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</si>
  <si>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</si>
  <si>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</si>
  <si>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供用開始後20年以上が経過し、今後の処理機能の維持については、令和６年３月策定の「第２次長浜市下水道ビジョン」において、既設管を利用した合併浄化槽への切り替えを検討することとしている。</t>
    <phoneticPr fontId="4"/>
  </si>
  <si>
    <t>　収益的収支比率については、企業債償還が経営の硬直化の要因となっており、一般会計からの繰入金に依存している状況である。
　企業債残高対事業規模比率については、整備後に新規の借入をしていないため、現在高が減少しており、類似団体と比べて低い比率となっている。
　経費回収率については、処理人口も僅少であるため、一般会計からの繰入金に依存している状況である。
　汚水処理原価については、有収水量の増並びに管理経費の増により、前年に比べ増加している。
　施設利用率については、前年度と同程度の汚水量を維持しているが、過疎化の影響で処理区域内人口は減少傾向にあり、徐々に下がっていくことが予想される。
　水洗化率については100％で、類似団体の平均を大きく上回っている。</t>
    <rPh sb="195" eb="196">
      <t>ゾウ</t>
    </rPh>
    <rPh sb="199" eb="201">
      <t>カンリ</t>
    </rPh>
    <rPh sb="214" eb="216">
      <t>ゾウカ</t>
    </rPh>
    <phoneticPr fontId="4"/>
  </si>
  <si>
    <t>　長浜市の小規模集合排水処理事業は、１地区の経営であり、処理区域内人口が20人程度と使用料収入を見込むことができないため、類似団体と比較しても、汚水処理原価は高く、経費回収率は低い状況にある。
　今後は当該地区の人口減少は否めず、施設の老朽化の進行を考慮すると、経営状況はますます厳しくなることが予想されるため、汚水処理方式の見直しを検討していく。</t>
    <rPh sb="39" eb="41">
      <t>テイド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</si>
</sst>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530-449C-907D-E4A33E82A4A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5530-449C-907D-E4A33E82A4A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50</c:v>
                </c:pt>
                <c:pt idx="1">
                  <c:v>45</c:v>
                </c:pt>
                <c:pt idx="2">
                  <c:v>50</c:v>
                </c:pt>
                <c:pt idx="3">
                  <c:v>50</c:v>
                </c:pt>
                <c:pt idx="4">
                  <c:v>50</c:v>
                </c:pt>
              </c:numCache>
            </c:numRef>
          </c:val>
          <c:extLst>
            <c:ext xmlns:c16="http://schemas.microsoft.com/office/drawing/2014/chart" uri="{C3380CC4-5D6E-409C-BE32-E72D297353CC}">
              <c16:uniqueId val="{00000000-9D75-4F51-B4D3-935372AF428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34.700000000000003</c:v>
                </c:pt>
                <c:pt idx="1">
                  <c:v>46.83</c:v>
                </c:pt>
                <c:pt idx="2">
                  <c:v>33.74</c:v>
                </c:pt>
                <c:pt idx="3">
                  <c:v>32.979999999999997</c:v>
                </c:pt>
                <c:pt idx="4">
                  <c:v>34.04</c:v>
                </c:pt>
              </c:numCache>
            </c:numRef>
          </c:val>
          <c:smooth val="0"/>
          <c:extLst>
            <c:ext xmlns:c16="http://schemas.microsoft.com/office/drawing/2014/chart" uri="{C3380CC4-5D6E-409C-BE32-E72D297353CC}">
              <c16:uniqueId val="{00000001-9D75-4F51-B4D3-935372AF428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9D74-44C9-A0B4-D5A9B8B5CD0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90.04</c:v>
                </c:pt>
                <c:pt idx="1">
                  <c:v>90.58</c:v>
                </c:pt>
                <c:pt idx="2">
                  <c:v>90.11</c:v>
                </c:pt>
                <c:pt idx="3">
                  <c:v>89.95</c:v>
                </c:pt>
                <c:pt idx="4">
                  <c:v>90.07</c:v>
                </c:pt>
              </c:numCache>
            </c:numRef>
          </c:val>
          <c:smooth val="0"/>
          <c:extLst>
            <c:ext xmlns:c16="http://schemas.microsoft.com/office/drawing/2014/chart" uri="{C3380CC4-5D6E-409C-BE32-E72D297353CC}">
              <c16:uniqueId val="{00000001-9D74-44C9-A0B4-D5A9B8B5CD0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79.02</c:v>
                </c:pt>
                <c:pt idx="1">
                  <c:v>76.91</c:v>
                </c:pt>
                <c:pt idx="2">
                  <c:v>77.77</c:v>
                </c:pt>
                <c:pt idx="3">
                  <c:v>77.2</c:v>
                </c:pt>
                <c:pt idx="4">
                  <c:v>77.349999999999994</c:v>
                </c:pt>
              </c:numCache>
            </c:numRef>
          </c:val>
          <c:extLst>
            <c:ext xmlns:c16="http://schemas.microsoft.com/office/drawing/2014/chart" uri="{C3380CC4-5D6E-409C-BE32-E72D297353CC}">
              <c16:uniqueId val="{00000000-23E8-4B25-B30B-EE2DE989E38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E8-4B25-B30B-EE2DE989E38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55A6-4D55-A446-3A944E0E4C7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5A6-4D55-A446-3A944E0E4C7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0D-4022-B738-47F3C596C45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0D-4022-B738-47F3C596C45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084-4EE2-A26A-E93D3D89DD1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84-4EE2-A26A-E93D3D89DD1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F10-4790-B480-09C00F32C37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10-4790-B480-09C00F32C37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4924.2</c:v>
                </c:pt>
                <c:pt idx="1">
                  <c:v>3493.75</c:v>
                </c:pt>
                <c:pt idx="2">
                  <c:v>2255.44</c:v>
                </c:pt>
                <c:pt idx="3">
                  <c:v>473.25</c:v>
                </c:pt>
                <c:pt idx="4">
                  <c:v>25.78</c:v>
                </c:pt>
              </c:numCache>
            </c:numRef>
          </c:val>
          <c:extLst>
            <c:ext xmlns:c16="http://schemas.microsoft.com/office/drawing/2014/chart" uri="{C3380CC4-5D6E-409C-BE32-E72D297353CC}">
              <c16:uniqueId val="{00000000-0ECE-438F-982E-244CCC66C7E9}"/>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1640.16</c:v>
                </c:pt>
                <c:pt idx="1">
                  <c:v>1521.05</c:v>
                </c:pt>
                <c:pt idx="2">
                  <c:v>1490.65</c:v>
                </c:pt>
                <c:pt idx="3">
                  <c:v>1312.67</c:v>
                </c:pt>
                <c:pt idx="4">
                  <c:v>1260.97</c:v>
                </c:pt>
              </c:numCache>
            </c:numRef>
          </c:val>
          <c:smooth val="0"/>
          <c:extLst>
            <c:ext xmlns:c16="http://schemas.microsoft.com/office/drawing/2014/chart" uri="{C3380CC4-5D6E-409C-BE32-E72D297353CC}">
              <c16:uniqueId val="{00000001-0ECE-438F-982E-244CCC66C7E9}"/>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7.69</c:v>
                </c:pt>
                <c:pt idx="1">
                  <c:v>9.43</c:v>
                </c:pt>
                <c:pt idx="2">
                  <c:v>6.68</c:v>
                </c:pt>
                <c:pt idx="3">
                  <c:v>7.82</c:v>
                </c:pt>
                <c:pt idx="4">
                  <c:v>8.44</c:v>
                </c:pt>
              </c:numCache>
            </c:numRef>
          </c:val>
          <c:extLst>
            <c:ext xmlns:c16="http://schemas.microsoft.com/office/drawing/2014/chart" uri="{C3380CC4-5D6E-409C-BE32-E72D297353CC}">
              <c16:uniqueId val="{00000000-4738-41EB-9EB7-75D101698E16}"/>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38.270000000000003</c:v>
                </c:pt>
                <c:pt idx="1">
                  <c:v>37.520000000000003</c:v>
                </c:pt>
                <c:pt idx="2">
                  <c:v>34.96</c:v>
                </c:pt>
                <c:pt idx="3">
                  <c:v>34.44</c:v>
                </c:pt>
                <c:pt idx="4">
                  <c:v>32.020000000000003</c:v>
                </c:pt>
              </c:numCache>
            </c:numRef>
          </c:val>
          <c:smooth val="0"/>
          <c:extLst>
            <c:ext xmlns:c16="http://schemas.microsoft.com/office/drawing/2014/chart" uri="{C3380CC4-5D6E-409C-BE32-E72D297353CC}">
              <c16:uniqueId val="{00000001-4738-41EB-9EB7-75D101698E16}"/>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2620.4499999999998</c:v>
                </c:pt>
                <c:pt idx="1">
                  <c:v>2105.14</c:v>
                </c:pt>
                <c:pt idx="2">
                  <c:v>3082.37</c:v>
                </c:pt>
                <c:pt idx="3">
                  <c:v>2527.33</c:v>
                </c:pt>
                <c:pt idx="4">
                  <c:v>2637.68</c:v>
                </c:pt>
              </c:numCache>
            </c:numRef>
          </c:val>
          <c:extLst>
            <c:ext xmlns:c16="http://schemas.microsoft.com/office/drawing/2014/chart" uri="{C3380CC4-5D6E-409C-BE32-E72D297353CC}">
              <c16:uniqueId val="{00000000-98F4-40EF-AD86-28D06A998501}"/>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486.77</c:v>
                </c:pt>
                <c:pt idx="1">
                  <c:v>502.1</c:v>
                </c:pt>
                <c:pt idx="2">
                  <c:v>539.07000000000005</c:v>
                </c:pt>
                <c:pt idx="3">
                  <c:v>541.80999999999995</c:v>
                </c:pt>
                <c:pt idx="4">
                  <c:v>592.49</c:v>
                </c:pt>
              </c:numCache>
            </c:numRef>
          </c:val>
          <c:smooth val="0"/>
          <c:extLst>
            <c:ext xmlns:c16="http://schemas.microsoft.com/office/drawing/2014/chart" uri="{C3380CC4-5D6E-409C-BE32-E72D297353CC}">
              <c16:uniqueId val="{00000001-98F4-40EF-AD86-28D06A998501}"/>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【1,269.43】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【32.20】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L1" zoomScale="85" zoomScaleNormal="85" workbookViewId="0">
      <selection activeCell="BL83" sqref="BL83"/>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滋賀県　長浜市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9" t="str">
        <f>データ!I6</f>
        <v>法非適用</v>
      </c>
      <c r="C8" s="39"/>
      <c r="D8" s="39"/>
      <c r="E8" s="39"/>
      <c r="F8" s="39"/>
      <c r="G8" s="39"/>
      <c r="H8" s="39"/>
      <c r="I8" s="39" t="str">
        <f>データ!J6</f>
        <v>下水道事業</v>
      </c>
      <c r="J8" s="39"/>
      <c r="K8" s="39"/>
      <c r="L8" s="39"/>
      <c r="M8" s="39"/>
      <c r="N8" s="39"/>
      <c r="O8" s="39"/>
      <c r="P8" s="39" t="str">
        <f>データ!K6</f>
        <v>小規模集合排水処理</v>
      </c>
      <c r="Q8" s="39"/>
      <c r="R8" s="39"/>
      <c r="S8" s="39"/>
      <c r="T8" s="39"/>
      <c r="U8" s="39"/>
      <c r="V8" s="39"/>
      <c r="W8" s="39" t="str">
        <f>データ!L6</f>
        <v>I2</v>
      </c>
      <c r="X8" s="39"/>
      <c r="Y8" s="39"/>
      <c r="Z8" s="39"/>
      <c r="AA8" s="39"/>
      <c r="AB8" s="39"/>
      <c r="AC8" s="39"/>
      <c r="AD8" s="40" t="str">
        <f>データ!$M$6</f>
        <v>非設置</v>
      </c>
      <c r="AE8" s="40"/>
      <c r="AF8" s="40"/>
      <c r="AG8" s="40"/>
      <c r="AH8" s="40"/>
      <c r="AI8" s="40"/>
      <c r="AJ8" s="40"/>
      <c r="AK8" s="3"/>
      <c r="AL8" s="41">
        <f>データ!S6</f>
        <v>112294</v>
      </c>
      <c r="AM8" s="41"/>
      <c r="AN8" s="41"/>
      <c r="AO8" s="41"/>
      <c r="AP8" s="41"/>
      <c r="AQ8" s="41"/>
      <c r="AR8" s="41"/>
      <c r="AS8" s="41"/>
      <c r="AT8" s="34">
        <f>データ!T6</f>
        <v>681.02</v>
      </c>
      <c r="AU8" s="34"/>
      <c r="AV8" s="34"/>
      <c r="AW8" s="34"/>
      <c r="AX8" s="34"/>
      <c r="AY8" s="34"/>
      <c r="AZ8" s="34"/>
      <c r="BA8" s="34"/>
      <c r="BB8" s="34">
        <f>データ!U6</f>
        <v>164.89</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4" t="str">
        <f>データ!N6</f>
        <v>-</v>
      </c>
      <c r="C10" s="34"/>
      <c r="D10" s="34"/>
      <c r="E10" s="34"/>
      <c r="F10" s="34"/>
      <c r="G10" s="34"/>
      <c r="H10" s="34"/>
      <c r="I10" s="34" t="str">
        <f>データ!O6</f>
        <v>該当数値なし</v>
      </c>
      <c r="J10" s="34"/>
      <c r="K10" s="34"/>
      <c r="L10" s="34"/>
      <c r="M10" s="34"/>
      <c r="N10" s="34"/>
      <c r="O10" s="34"/>
      <c r="P10" s="34">
        <f>データ!P6</f>
        <v>0.02</v>
      </c>
      <c r="Q10" s="34"/>
      <c r="R10" s="34"/>
      <c r="S10" s="34"/>
      <c r="T10" s="34"/>
      <c r="U10" s="34"/>
      <c r="V10" s="34"/>
      <c r="W10" s="34">
        <f>データ!Q6</f>
        <v>49.44</v>
      </c>
      <c r="X10" s="34"/>
      <c r="Y10" s="34"/>
      <c r="Z10" s="34"/>
      <c r="AA10" s="34"/>
      <c r="AB10" s="34"/>
      <c r="AC10" s="34"/>
      <c r="AD10" s="41">
        <f>データ!R6</f>
        <v>2836</v>
      </c>
      <c r="AE10" s="41"/>
      <c r="AF10" s="41"/>
      <c r="AG10" s="41"/>
      <c r="AH10" s="41"/>
      <c r="AI10" s="41"/>
      <c r="AJ10" s="41"/>
      <c r="AK10" s="2"/>
      <c r="AL10" s="41">
        <f>データ!V6</f>
        <v>20</v>
      </c>
      <c r="AM10" s="41"/>
      <c r="AN10" s="41"/>
      <c r="AO10" s="41"/>
      <c r="AP10" s="41"/>
      <c r="AQ10" s="41"/>
      <c r="AR10" s="41"/>
      <c r="AS10" s="41"/>
      <c r="AT10" s="34">
        <f>データ!W6</f>
        <v>0.03</v>
      </c>
      <c r="AU10" s="34"/>
      <c r="AV10" s="34"/>
      <c r="AW10" s="34"/>
      <c r="AX10" s="34"/>
      <c r="AY10" s="34"/>
      <c r="AZ10" s="34"/>
      <c r="BA10" s="34"/>
      <c r="BB10" s="34">
        <f>データ!X6</f>
        <v>666.67</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9" t="s">
        <v>116</v>
      </c>
      <c r="BM16" s="80"/>
      <c r="BN16" s="80"/>
      <c r="BO16" s="80"/>
      <c r="BP16" s="80"/>
      <c r="BQ16" s="80"/>
      <c r="BR16" s="80"/>
      <c r="BS16" s="80"/>
      <c r="BT16" s="80"/>
      <c r="BU16" s="80"/>
      <c r="BV16" s="80"/>
      <c r="BW16" s="80"/>
      <c r="BX16" s="80"/>
      <c r="BY16" s="80"/>
      <c r="BZ16" s="8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9"/>
      <c r="BM17" s="80"/>
      <c r="BN17" s="80"/>
      <c r="BO17" s="80"/>
      <c r="BP17" s="80"/>
      <c r="BQ17" s="80"/>
      <c r="BR17" s="80"/>
      <c r="BS17" s="80"/>
      <c r="BT17" s="80"/>
      <c r="BU17" s="80"/>
      <c r="BV17" s="80"/>
      <c r="BW17" s="80"/>
      <c r="BX17" s="80"/>
      <c r="BY17" s="80"/>
      <c r="BZ17" s="8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9"/>
      <c r="BM18" s="80"/>
      <c r="BN18" s="80"/>
      <c r="BO18" s="80"/>
      <c r="BP18" s="80"/>
      <c r="BQ18" s="80"/>
      <c r="BR18" s="80"/>
      <c r="BS18" s="80"/>
      <c r="BT18" s="80"/>
      <c r="BU18" s="80"/>
      <c r="BV18" s="80"/>
      <c r="BW18" s="80"/>
      <c r="BX18" s="80"/>
      <c r="BY18" s="80"/>
      <c r="BZ18" s="8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9"/>
      <c r="BM19" s="80"/>
      <c r="BN19" s="80"/>
      <c r="BO19" s="80"/>
      <c r="BP19" s="80"/>
      <c r="BQ19" s="80"/>
      <c r="BR19" s="80"/>
      <c r="BS19" s="80"/>
      <c r="BT19" s="80"/>
      <c r="BU19" s="80"/>
      <c r="BV19" s="80"/>
      <c r="BW19" s="80"/>
      <c r="BX19" s="80"/>
      <c r="BY19" s="80"/>
      <c r="BZ19" s="8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9"/>
      <c r="BM20" s="80"/>
      <c r="BN20" s="80"/>
      <c r="BO20" s="80"/>
      <c r="BP20" s="80"/>
      <c r="BQ20" s="80"/>
      <c r="BR20" s="80"/>
      <c r="BS20" s="80"/>
      <c r="BT20" s="80"/>
      <c r="BU20" s="80"/>
      <c r="BV20" s="80"/>
      <c r="BW20" s="80"/>
      <c r="BX20" s="80"/>
      <c r="BY20" s="80"/>
      <c r="BZ20" s="8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9"/>
      <c r="BM21" s="80"/>
      <c r="BN21" s="80"/>
      <c r="BO21" s="80"/>
      <c r="BP21" s="80"/>
      <c r="BQ21" s="80"/>
      <c r="BR21" s="80"/>
      <c r="BS21" s="80"/>
      <c r="BT21" s="80"/>
      <c r="BU21" s="80"/>
      <c r="BV21" s="80"/>
      <c r="BW21" s="80"/>
      <c r="BX21" s="80"/>
      <c r="BY21" s="80"/>
      <c r="BZ21" s="8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9"/>
      <c r="BM22" s="80"/>
      <c r="BN22" s="80"/>
      <c r="BO22" s="80"/>
      <c r="BP22" s="80"/>
      <c r="BQ22" s="80"/>
      <c r="BR22" s="80"/>
      <c r="BS22" s="80"/>
      <c r="BT22" s="80"/>
      <c r="BU22" s="80"/>
      <c r="BV22" s="80"/>
      <c r="BW22" s="80"/>
      <c r="BX22" s="80"/>
      <c r="BY22" s="80"/>
      <c r="BZ22" s="8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9"/>
      <c r="BM23" s="80"/>
      <c r="BN23" s="80"/>
      <c r="BO23" s="80"/>
      <c r="BP23" s="80"/>
      <c r="BQ23" s="80"/>
      <c r="BR23" s="80"/>
      <c r="BS23" s="80"/>
      <c r="BT23" s="80"/>
      <c r="BU23" s="80"/>
      <c r="BV23" s="80"/>
      <c r="BW23" s="80"/>
      <c r="BX23" s="80"/>
      <c r="BY23" s="80"/>
      <c r="BZ23" s="8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9"/>
      <c r="BM24" s="80"/>
      <c r="BN24" s="80"/>
      <c r="BO24" s="80"/>
      <c r="BP24" s="80"/>
      <c r="BQ24" s="80"/>
      <c r="BR24" s="80"/>
      <c r="BS24" s="80"/>
      <c r="BT24" s="80"/>
      <c r="BU24" s="80"/>
      <c r="BV24" s="80"/>
      <c r="BW24" s="80"/>
      <c r="BX24" s="80"/>
      <c r="BY24" s="80"/>
      <c r="BZ24" s="8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9"/>
      <c r="BM25" s="80"/>
      <c r="BN25" s="80"/>
      <c r="BO25" s="80"/>
      <c r="BP25" s="80"/>
      <c r="BQ25" s="80"/>
      <c r="BR25" s="80"/>
      <c r="BS25" s="80"/>
      <c r="BT25" s="80"/>
      <c r="BU25" s="80"/>
      <c r="BV25" s="80"/>
      <c r="BW25" s="80"/>
      <c r="BX25" s="80"/>
      <c r="BY25" s="80"/>
      <c r="BZ25" s="8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9"/>
      <c r="BM26" s="80"/>
      <c r="BN26" s="80"/>
      <c r="BO26" s="80"/>
      <c r="BP26" s="80"/>
      <c r="BQ26" s="80"/>
      <c r="BR26" s="80"/>
      <c r="BS26" s="80"/>
      <c r="BT26" s="80"/>
      <c r="BU26" s="80"/>
      <c r="BV26" s="80"/>
      <c r="BW26" s="80"/>
      <c r="BX26" s="80"/>
      <c r="BY26" s="80"/>
      <c r="BZ26" s="8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9"/>
      <c r="BM27" s="80"/>
      <c r="BN27" s="80"/>
      <c r="BO27" s="80"/>
      <c r="BP27" s="80"/>
      <c r="BQ27" s="80"/>
      <c r="BR27" s="80"/>
      <c r="BS27" s="80"/>
      <c r="BT27" s="80"/>
      <c r="BU27" s="80"/>
      <c r="BV27" s="80"/>
      <c r="BW27" s="80"/>
      <c r="BX27" s="80"/>
      <c r="BY27" s="80"/>
      <c r="BZ27" s="8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9"/>
      <c r="BM28" s="80"/>
      <c r="BN28" s="80"/>
      <c r="BO28" s="80"/>
      <c r="BP28" s="80"/>
      <c r="BQ28" s="80"/>
      <c r="BR28" s="80"/>
      <c r="BS28" s="80"/>
      <c r="BT28" s="80"/>
      <c r="BU28" s="80"/>
      <c r="BV28" s="80"/>
      <c r="BW28" s="80"/>
      <c r="BX28" s="80"/>
      <c r="BY28" s="80"/>
      <c r="BZ28" s="8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9"/>
      <c r="BM29" s="80"/>
      <c r="BN29" s="80"/>
      <c r="BO29" s="80"/>
      <c r="BP29" s="80"/>
      <c r="BQ29" s="80"/>
      <c r="BR29" s="80"/>
      <c r="BS29" s="80"/>
      <c r="BT29" s="80"/>
      <c r="BU29" s="80"/>
      <c r="BV29" s="80"/>
      <c r="BW29" s="80"/>
      <c r="BX29" s="80"/>
      <c r="BY29" s="80"/>
      <c r="BZ29" s="8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9"/>
      <c r="BM30" s="80"/>
      <c r="BN30" s="80"/>
      <c r="BO30" s="80"/>
      <c r="BP30" s="80"/>
      <c r="BQ30" s="80"/>
      <c r="BR30" s="80"/>
      <c r="BS30" s="80"/>
      <c r="BT30" s="80"/>
      <c r="BU30" s="80"/>
      <c r="BV30" s="80"/>
      <c r="BW30" s="80"/>
      <c r="BX30" s="80"/>
      <c r="BY30" s="80"/>
      <c r="BZ30" s="8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9"/>
      <c r="BM31" s="80"/>
      <c r="BN31" s="80"/>
      <c r="BO31" s="80"/>
      <c r="BP31" s="80"/>
      <c r="BQ31" s="80"/>
      <c r="BR31" s="80"/>
      <c r="BS31" s="80"/>
      <c r="BT31" s="80"/>
      <c r="BU31" s="80"/>
      <c r="BV31" s="80"/>
      <c r="BW31" s="80"/>
      <c r="BX31" s="80"/>
      <c r="BY31" s="80"/>
      <c r="BZ31" s="8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9"/>
      <c r="BM32" s="80"/>
      <c r="BN32" s="80"/>
      <c r="BO32" s="80"/>
      <c r="BP32" s="80"/>
      <c r="BQ32" s="80"/>
      <c r="BR32" s="80"/>
      <c r="BS32" s="80"/>
      <c r="BT32" s="80"/>
      <c r="BU32" s="80"/>
      <c r="BV32" s="80"/>
      <c r="BW32" s="80"/>
      <c r="BX32" s="80"/>
      <c r="BY32" s="80"/>
      <c r="BZ32" s="8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9"/>
      <c r="BM33" s="80"/>
      <c r="BN33" s="80"/>
      <c r="BO33" s="80"/>
      <c r="BP33" s="80"/>
      <c r="BQ33" s="80"/>
      <c r="BR33" s="80"/>
      <c r="BS33" s="80"/>
      <c r="BT33" s="80"/>
      <c r="BU33" s="80"/>
      <c r="BV33" s="80"/>
      <c r="BW33" s="80"/>
      <c r="BX33" s="80"/>
      <c r="BY33" s="80"/>
      <c r="BZ33" s="8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9"/>
      <c r="BM34" s="80"/>
      <c r="BN34" s="80"/>
      <c r="BO34" s="80"/>
      <c r="BP34" s="80"/>
      <c r="BQ34" s="80"/>
      <c r="BR34" s="80"/>
      <c r="BS34" s="80"/>
      <c r="BT34" s="80"/>
      <c r="BU34" s="80"/>
      <c r="BV34" s="80"/>
      <c r="BW34" s="80"/>
      <c r="BX34" s="80"/>
      <c r="BY34" s="80"/>
      <c r="BZ34" s="8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9"/>
      <c r="BM35" s="80"/>
      <c r="BN35" s="80"/>
      <c r="BO35" s="80"/>
      <c r="BP35" s="80"/>
      <c r="BQ35" s="80"/>
      <c r="BR35" s="80"/>
      <c r="BS35" s="80"/>
      <c r="BT35" s="80"/>
      <c r="BU35" s="80"/>
      <c r="BV35" s="80"/>
      <c r="BW35" s="80"/>
      <c r="BX35" s="80"/>
      <c r="BY35" s="80"/>
      <c r="BZ35" s="8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9"/>
      <c r="BM36" s="80"/>
      <c r="BN36" s="80"/>
      <c r="BO36" s="80"/>
      <c r="BP36" s="80"/>
      <c r="BQ36" s="80"/>
      <c r="BR36" s="80"/>
      <c r="BS36" s="80"/>
      <c r="BT36" s="80"/>
      <c r="BU36" s="80"/>
      <c r="BV36" s="80"/>
      <c r="BW36" s="80"/>
      <c r="BX36" s="80"/>
      <c r="BY36" s="80"/>
      <c r="BZ36" s="8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9"/>
      <c r="BM37" s="80"/>
      <c r="BN37" s="80"/>
      <c r="BO37" s="80"/>
      <c r="BP37" s="80"/>
      <c r="BQ37" s="80"/>
      <c r="BR37" s="80"/>
      <c r="BS37" s="80"/>
      <c r="BT37" s="80"/>
      <c r="BU37" s="80"/>
      <c r="BV37" s="80"/>
      <c r="BW37" s="80"/>
      <c r="BX37" s="80"/>
      <c r="BY37" s="80"/>
      <c r="BZ37" s="8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9"/>
      <c r="BM38" s="80"/>
      <c r="BN38" s="80"/>
      <c r="BO38" s="80"/>
      <c r="BP38" s="80"/>
      <c r="BQ38" s="80"/>
      <c r="BR38" s="80"/>
      <c r="BS38" s="80"/>
      <c r="BT38" s="80"/>
      <c r="BU38" s="80"/>
      <c r="BV38" s="80"/>
      <c r="BW38" s="80"/>
      <c r="BX38" s="80"/>
      <c r="BY38" s="80"/>
      <c r="BZ38" s="8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9"/>
      <c r="BM39" s="80"/>
      <c r="BN39" s="80"/>
      <c r="BO39" s="80"/>
      <c r="BP39" s="80"/>
      <c r="BQ39" s="80"/>
      <c r="BR39" s="80"/>
      <c r="BS39" s="80"/>
      <c r="BT39" s="80"/>
      <c r="BU39" s="80"/>
      <c r="BV39" s="80"/>
      <c r="BW39" s="80"/>
      <c r="BX39" s="80"/>
      <c r="BY39" s="80"/>
      <c r="BZ39" s="8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9"/>
      <c r="BM40" s="80"/>
      <c r="BN40" s="80"/>
      <c r="BO40" s="80"/>
      <c r="BP40" s="80"/>
      <c r="BQ40" s="80"/>
      <c r="BR40" s="80"/>
      <c r="BS40" s="80"/>
      <c r="BT40" s="80"/>
      <c r="BU40" s="80"/>
      <c r="BV40" s="80"/>
      <c r="BW40" s="80"/>
      <c r="BX40" s="80"/>
      <c r="BY40" s="80"/>
      <c r="BZ40" s="8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9"/>
      <c r="BM41" s="80"/>
      <c r="BN41" s="80"/>
      <c r="BO41" s="80"/>
      <c r="BP41" s="80"/>
      <c r="BQ41" s="80"/>
      <c r="BR41" s="80"/>
      <c r="BS41" s="80"/>
      <c r="BT41" s="80"/>
      <c r="BU41" s="80"/>
      <c r="BV41" s="80"/>
      <c r="BW41" s="80"/>
      <c r="BX41" s="80"/>
      <c r="BY41" s="80"/>
      <c r="BZ41" s="8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9"/>
      <c r="BM42" s="80"/>
      <c r="BN42" s="80"/>
      <c r="BO42" s="80"/>
      <c r="BP42" s="80"/>
      <c r="BQ42" s="80"/>
      <c r="BR42" s="80"/>
      <c r="BS42" s="80"/>
      <c r="BT42" s="80"/>
      <c r="BU42" s="80"/>
      <c r="BV42" s="80"/>
      <c r="BW42" s="80"/>
      <c r="BX42" s="80"/>
      <c r="BY42" s="80"/>
      <c r="BZ42" s="8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9"/>
      <c r="BM43" s="80"/>
      <c r="BN43" s="80"/>
      <c r="BO43" s="80"/>
      <c r="BP43" s="80"/>
      <c r="BQ43" s="80"/>
      <c r="BR43" s="80"/>
      <c r="BS43" s="80"/>
      <c r="BT43" s="80"/>
      <c r="BU43" s="80"/>
      <c r="BV43" s="80"/>
      <c r="BW43" s="80"/>
      <c r="BX43" s="80"/>
      <c r="BY43" s="80"/>
      <c r="BZ43" s="8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2"/>
      <c r="BM44" s="83"/>
      <c r="BN44" s="83"/>
      <c r="BO44" s="83"/>
      <c r="BP44" s="83"/>
      <c r="BQ44" s="83"/>
      <c r="BR44" s="83"/>
      <c r="BS44" s="83"/>
      <c r="BT44" s="83"/>
      <c r="BU44" s="83"/>
      <c r="BV44" s="83"/>
      <c r="BW44" s="83"/>
      <c r="BX44" s="83"/>
      <c r="BY44" s="83"/>
      <c r="BZ44" s="8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115</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117</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【1,269.43】</v>
      </c>
      <c r="I86" s="12" t="str">
        <f>データ!CA6</f>
        <v>【32.20】</v>
      </c>
      <c r="J86" s="12" t="str">
        <f>データ!CL6</f>
        <v>【588.46】</v>
      </c>
      <c r="K86" s="12" t="str">
        <f>データ!CW6</f>
        <v>【34.07】</v>
      </c>
      <c r="L86" s="12" t="str">
        <f>データ!DH6</f>
        <v>【89.95】</v>
      </c>
      <c r="M86" s="12" t="s">
        <v>44</v>
      </c>
      <c r="N86" s="12" t="s">
        <v>43</v>
      </c>
      <c r="O86" s="12" t="str">
        <f>データ!EO6</f>
        <v>【0.00】</v>
      </c>
    </row>
  </sheetData>
  <sheetProtection algorithmName="SHA-512" hashValue="PCdOycgmAj8/kRRz09itrHAoTwhfp9GI0ityGnIQ5HhdRI3s6KJLgheMWR9yQv2VsMbsvveNwhPmMQXDvSOeAQ==" saltValue="ZHQdhSxSMvNHD93Xtv0IH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28</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56</v>
      </c>
      <c r="B4" s="16"/>
      <c r="C4" s="16"/>
      <c r="D4" s="16"/>
      <c r="E4" s="16"/>
      <c r="F4" s="16"/>
      <c r="G4" s="16"/>
      <c r="H4" s="75"/>
      <c r="I4" s="76"/>
      <c r="J4" s="76"/>
      <c r="K4" s="76"/>
      <c r="L4" s="76"/>
      <c r="M4" s="76"/>
      <c r="N4" s="76"/>
      <c r="O4" s="76"/>
      <c r="P4" s="76"/>
      <c r="Q4" s="76"/>
      <c r="R4" s="76"/>
      <c r="S4" s="76"/>
      <c r="T4" s="76"/>
      <c r="U4" s="76"/>
      <c r="V4" s="76"/>
      <c r="W4" s="76"/>
      <c r="X4" s="77"/>
      <c r="Y4" s="71" t="s">
        <v>57</v>
      </c>
      <c r="Z4" s="71"/>
      <c r="AA4" s="71"/>
      <c r="AB4" s="71"/>
      <c r="AC4" s="71"/>
      <c r="AD4" s="71"/>
      <c r="AE4" s="71"/>
      <c r="AF4" s="71"/>
      <c r="AG4" s="71"/>
      <c r="AH4" s="71"/>
      <c r="AI4" s="71"/>
      <c r="AJ4" s="71" t="s">
        <v>58</v>
      </c>
      <c r="AK4" s="71"/>
      <c r="AL4" s="71"/>
      <c r="AM4" s="71"/>
      <c r="AN4" s="71"/>
      <c r="AO4" s="71"/>
      <c r="AP4" s="71"/>
      <c r="AQ4" s="71"/>
      <c r="AR4" s="71"/>
      <c r="AS4" s="71"/>
      <c r="AT4" s="71"/>
      <c r="AU4" s="71" t="s">
        <v>59</v>
      </c>
      <c r="AV4" s="71"/>
      <c r="AW4" s="71"/>
      <c r="AX4" s="71"/>
      <c r="AY4" s="71"/>
      <c r="AZ4" s="71"/>
      <c r="BA4" s="71"/>
      <c r="BB4" s="71"/>
      <c r="BC4" s="71"/>
      <c r="BD4" s="71"/>
      <c r="BE4" s="71"/>
      <c r="BF4" s="71" t="s">
        <v>60</v>
      </c>
      <c r="BG4" s="71"/>
      <c r="BH4" s="71"/>
      <c r="BI4" s="71"/>
      <c r="BJ4" s="71"/>
      <c r="BK4" s="71"/>
      <c r="BL4" s="71"/>
      <c r="BM4" s="71"/>
      <c r="BN4" s="71"/>
      <c r="BO4" s="71"/>
      <c r="BP4" s="71"/>
      <c r="BQ4" s="71" t="s">
        <v>61</v>
      </c>
      <c r="BR4" s="71"/>
      <c r="BS4" s="71"/>
      <c r="BT4" s="71"/>
      <c r="BU4" s="71"/>
      <c r="BV4" s="71"/>
      <c r="BW4" s="71"/>
      <c r="BX4" s="71"/>
      <c r="BY4" s="71"/>
      <c r="BZ4" s="71"/>
      <c r="CA4" s="71"/>
      <c r="CB4" s="71" t="s">
        <v>62</v>
      </c>
      <c r="CC4" s="71"/>
      <c r="CD4" s="71"/>
      <c r="CE4" s="71"/>
      <c r="CF4" s="71"/>
      <c r="CG4" s="71"/>
      <c r="CH4" s="71"/>
      <c r="CI4" s="71"/>
      <c r="CJ4" s="71"/>
      <c r="CK4" s="71"/>
      <c r="CL4" s="71"/>
      <c r="CM4" s="71" t="s">
        <v>63</v>
      </c>
      <c r="CN4" s="71"/>
      <c r="CO4" s="71"/>
      <c r="CP4" s="71"/>
      <c r="CQ4" s="71"/>
      <c r="CR4" s="71"/>
      <c r="CS4" s="71"/>
      <c r="CT4" s="71"/>
      <c r="CU4" s="71"/>
      <c r="CV4" s="71"/>
      <c r="CW4" s="71"/>
      <c r="CX4" s="71" t="s">
        <v>64</v>
      </c>
      <c r="CY4" s="71"/>
      <c r="CZ4" s="71"/>
      <c r="DA4" s="71"/>
      <c r="DB4" s="71"/>
      <c r="DC4" s="71"/>
      <c r="DD4" s="71"/>
      <c r="DE4" s="71"/>
      <c r="DF4" s="71"/>
      <c r="DG4" s="71"/>
      <c r="DH4" s="71"/>
      <c r="DI4" s="71" t="s">
        <v>65</v>
      </c>
      <c r="DJ4" s="71"/>
      <c r="DK4" s="71"/>
      <c r="DL4" s="71"/>
      <c r="DM4" s="71"/>
      <c r="DN4" s="71"/>
      <c r="DO4" s="71"/>
      <c r="DP4" s="71"/>
      <c r="DQ4" s="71"/>
      <c r="DR4" s="71"/>
      <c r="DS4" s="71"/>
      <c r="DT4" s="71" t="s">
        <v>66</v>
      </c>
      <c r="DU4" s="71"/>
      <c r="DV4" s="71"/>
      <c r="DW4" s="71"/>
      <c r="DX4" s="71"/>
      <c r="DY4" s="71"/>
      <c r="DZ4" s="71"/>
      <c r="EA4" s="71"/>
      <c r="EB4" s="71"/>
      <c r="EC4" s="71"/>
      <c r="ED4" s="71"/>
      <c r="EE4" s="71" t="s">
        <v>67</v>
      </c>
      <c r="EF4" s="71"/>
      <c r="EG4" s="71"/>
      <c r="EH4" s="71"/>
      <c r="EI4" s="71"/>
      <c r="EJ4" s="71"/>
      <c r="EK4" s="71"/>
      <c r="EL4" s="71"/>
      <c r="EM4" s="71"/>
      <c r="EN4" s="71"/>
      <c r="EO4" s="71"/>
    </row>
    <row r="5" spans="1:145" x14ac:dyDescent="0.2">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2">
      <c r="A6" s="14" t="s">
        <v>96</v>
      </c>
      <c r="B6" s="19">
        <f>B7</f>
        <v>2024</v>
      </c>
      <c r="C6" s="19">
        <f t="shared" ref="C6:X6" si="3">C7</f>
        <v>252034</v>
      </c>
      <c r="D6" s="19">
        <f t="shared" si="3"/>
        <v>47</v>
      </c>
      <c r="E6" s="19">
        <f t="shared" si="3"/>
        <v>17</v>
      </c>
      <c r="F6" s="19">
        <f t="shared" si="3"/>
        <v>9</v>
      </c>
      <c r="G6" s="19">
        <f t="shared" si="3"/>
        <v>0</v>
      </c>
      <c r="H6" s="19" t="str">
        <f t="shared" si="3"/>
        <v>滋賀県　長浜市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0.02</v>
      </c>
      <c r="Q6" s="20">
        <f t="shared" si="3"/>
        <v>49.44</v>
      </c>
      <c r="R6" s="20">
        <f t="shared" si="3"/>
        <v>2836</v>
      </c>
      <c r="S6" s="20">
        <f t="shared" si="3"/>
        <v>112294</v>
      </c>
      <c r="T6" s="20">
        <f t="shared" si="3"/>
        <v>681.02</v>
      </c>
      <c r="U6" s="20">
        <f t="shared" si="3"/>
        <v>164.89</v>
      </c>
      <c r="V6" s="20">
        <f t="shared" si="3"/>
        <v>20</v>
      </c>
      <c r="W6" s="20">
        <f t="shared" si="3"/>
        <v>0.03</v>
      </c>
      <c r="X6" s="20">
        <f t="shared" si="3"/>
        <v>666.67</v>
      </c>
      <c r="Y6" s="21">
        <f>IF(Y7="",NA(),Y7)</f>
        <v>79.02</v>
      </c>
      <c r="Z6" s="21">
        <f t="shared" ref="Z6:AH6" si="4">IF(Z7="",NA(),Z7)</f>
        <v>76.91</v>
      </c>
      <c r="AA6" s="21">
        <f t="shared" si="4"/>
        <v>77.77</v>
      </c>
      <c r="AB6" s="21">
        <f t="shared" si="4"/>
        <v>77.2</v>
      </c>
      <c r="AC6" s="21">
        <f t="shared" si="4"/>
        <v>77.349999999999994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4924.2</v>
      </c>
      <c r="BG6" s="21">
        <f t="shared" ref="BG6:BO6" si="7">IF(BG7="",NA(),BG7)</f>
        <v>3493.75</v>
      </c>
      <c r="BH6" s="21">
        <f t="shared" si="7"/>
        <v>2255.44</v>
      </c>
      <c r="BI6" s="21">
        <f t="shared" si="7"/>
        <v>473.25</v>
      </c>
      <c r="BJ6" s="21">
        <f t="shared" si="7"/>
        <v>25.78</v>
      </c>
      <c r="BK6" s="21">
        <f t="shared" si="7"/>
        <v>1640.16</v>
      </c>
      <c r="BL6" s="21">
        <f t="shared" si="7"/>
        <v>1521.05</v>
      </c>
      <c r="BM6" s="21">
        <f t="shared" si="7"/>
        <v>1490.65</v>
      </c>
      <c r="BN6" s="21">
        <f t="shared" si="7"/>
        <v>1312.67</v>
      </c>
      <c r="BO6" s="21">
        <f t="shared" si="7"/>
        <v>1260.97</v>
      </c>
      <c r="BP6" s="20" t="str">
        <f>IF(BP7="","",IF(BP7="-","【-】","【"&amp;SUBSTITUTE(TEXT(BP7,"#,##0.00"),"-","△")&amp;"】"))</f>
        <v>【1,269.43】</v>
      </c>
      <c r="BQ6" s="21">
        <f>IF(BQ7="",NA(),BQ7)</f>
        <v>7.69</v>
      </c>
      <c r="BR6" s="21">
        <f t="shared" ref="BR6:BZ6" si="8">IF(BR7="",NA(),BR7)</f>
        <v>9.43</v>
      </c>
      <c r="BS6" s="21">
        <f t="shared" si="8"/>
        <v>6.68</v>
      </c>
      <c r="BT6" s="21">
        <f t="shared" si="8"/>
        <v>7.82</v>
      </c>
      <c r="BU6" s="21">
        <f t="shared" si="8"/>
        <v>8.44</v>
      </c>
      <c r="BV6" s="21">
        <f t="shared" si="8"/>
        <v>38.270000000000003</v>
      </c>
      <c r="BW6" s="21">
        <f t="shared" si="8"/>
        <v>37.520000000000003</v>
      </c>
      <c r="BX6" s="21">
        <f t="shared" si="8"/>
        <v>34.96</v>
      </c>
      <c r="BY6" s="21">
        <f t="shared" si="8"/>
        <v>34.44</v>
      </c>
      <c r="BZ6" s="21">
        <f t="shared" si="8"/>
        <v>32.020000000000003</v>
      </c>
      <c r="CA6" s="20" t="str">
        <f>IF(CA7="","",IF(CA7="-","【-】","【"&amp;SUBSTITUTE(TEXT(CA7,"#,##0.00"),"-","△")&amp;"】"))</f>
        <v>【32.20】</v>
      </c>
      <c r="CB6" s="21">
        <f>IF(CB7="",NA(),CB7)</f>
        <v>2620.4499999999998</v>
      </c>
      <c r="CC6" s="21">
        <f t="shared" ref="CC6:CK6" si="9">IF(CC7="",NA(),CC7)</f>
        <v>2105.14</v>
      </c>
      <c r="CD6" s="21">
        <f t="shared" si="9"/>
        <v>3082.37</v>
      </c>
      <c r="CE6" s="21">
        <f t="shared" si="9"/>
        <v>2527.33</v>
      </c>
      <c r="CF6" s="21">
        <f t="shared" si="9"/>
        <v>2637.68</v>
      </c>
      <c r="CG6" s="21">
        <f t="shared" si="9"/>
        <v>486.77</v>
      </c>
      <c r="CH6" s="21">
        <f t="shared" si="9"/>
        <v>502.1</v>
      </c>
      <c r="CI6" s="21">
        <f t="shared" si="9"/>
        <v>539.07000000000005</v>
      </c>
      <c r="CJ6" s="21">
        <f t="shared" si="9"/>
        <v>541.80999999999995</v>
      </c>
      <c r="CK6" s="21">
        <f t="shared" si="9"/>
        <v>592.49</v>
      </c>
      <c r="CL6" s="20" t="str">
        <f>IF(CL7="","",IF(CL7="-","【-】","【"&amp;SUBSTITUTE(TEXT(CL7,"#,##0.00"),"-","△")&amp;"】"))</f>
        <v>【588.46】</v>
      </c>
      <c r="CM6" s="21">
        <f>IF(CM7="",NA(),CM7)</f>
        <v>50</v>
      </c>
      <c r="CN6" s="21">
        <f t="shared" ref="CN6:CV6" si="10">IF(CN7="",NA(),CN7)</f>
        <v>45</v>
      </c>
      <c r="CO6" s="21">
        <f t="shared" si="10"/>
        <v>50</v>
      </c>
      <c r="CP6" s="21">
        <f t="shared" si="10"/>
        <v>50</v>
      </c>
      <c r="CQ6" s="21">
        <f t="shared" si="10"/>
        <v>50</v>
      </c>
      <c r="CR6" s="21">
        <f t="shared" si="10"/>
        <v>34.700000000000003</v>
      </c>
      <c r="CS6" s="21">
        <f t="shared" si="10"/>
        <v>46.83</v>
      </c>
      <c r="CT6" s="21">
        <f t="shared" si="10"/>
        <v>33.74</v>
      </c>
      <c r="CU6" s="21">
        <f t="shared" si="10"/>
        <v>32.979999999999997</v>
      </c>
      <c r="CV6" s="21">
        <f t="shared" si="10"/>
        <v>34.04</v>
      </c>
      <c r="CW6" s="20" t="str">
        <f>IF(CW7="","",IF(CW7="-","【-】","【"&amp;SUBSTITUTE(TEXT(CW7,"#,##0.00"),"-","△")&amp;"】"))</f>
        <v>【34.07】</v>
      </c>
      <c r="CX6" s="21">
        <f>IF(CX7="",NA(),CX7)</f>
        <v>100</v>
      </c>
      <c r="CY6" s="21">
        <f t="shared" ref="CY6:DG6" si="11">IF(CY7="",NA(),CY7)</f>
        <v>100</v>
      </c>
      <c r="CZ6" s="21">
        <f t="shared" si="11"/>
        <v>100</v>
      </c>
      <c r="DA6" s="21">
        <f t="shared" si="11"/>
        <v>100</v>
      </c>
      <c r="DB6" s="21">
        <f t="shared" si="11"/>
        <v>100</v>
      </c>
      <c r="DC6" s="21">
        <f t="shared" si="11"/>
        <v>90.04</v>
      </c>
      <c r="DD6" s="21">
        <f t="shared" si="11"/>
        <v>90.58</v>
      </c>
      <c r="DE6" s="21">
        <f t="shared" si="11"/>
        <v>90.11</v>
      </c>
      <c r="DF6" s="21">
        <f t="shared" si="11"/>
        <v>89.95</v>
      </c>
      <c r="DG6" s="21">
        <f t="shared" si="11"/>
        <v>90.07</v>
      </c>
      <c r="DH6" s="20" t="str">
        <f>IF(DH7="","",IF(DH7="-","【-】","【"&amp;SUBSTITUTE(TEXT(DH7,"#,##0.00"),"-","△")&amp;"】"))</f>
        <v>【89.95】</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2024</v>
      </c>
      <c r="C7" s="23">
        <v>252034</v>
      </c>
      <c r="D7" s="23">
        <v>47</v>
      </c>
      <c r="E7" s="23">
        <v>17</v>
      </c>
      <c r="F7" s="23">
        <v>9</v>
      </c>
      <c r="G7" s="23">
        <v>0</v>
      </c>
      <c r="H7" s="23" t="s">
        <v>97</v>
      </c>
      <c r="I7" s="23" t="s">
        <v>98</v>
      </c>
      <c r="J7" s="23" t="s">
        <v>99</v>
      </c>
      <c r="K7" s="23" t="s">
        <v>100</v>
      </c>
      <c r="L7" s="23" t="s">
        <v>101</v>
      </c>
      <c r="M7" s="23" t="s">
        <v>102</v>
      </c>
      <c r="N7" s="24" t="s">
        <v>103</v>
      </c>
      <c r="O7" s="24" t="s">
        <v>104</v>
      </c>
      <c r="P7" s="24">
        <v>0.02</v>
      </c>
      <c r="Q7" s="24">
        <v>49.44</v>
      </c>
      <c r="R7" s="24">
        <v>2836</v>
      </c>
      <c r="S7" s="24">
        <v>112294</v>
      </c>
      <c r="T7" s="24">
        <v>681.02</v>
      </c>
      <c r="U7" s="24">
        <v>164.89</v>
      </c>
      <c r="V7" s="24">
        <v>20</v>
      </c>
      <c r="W7" s="24">
        <v>0.03</v>
      </c>
      <c r="X7" s="24">
        <v>666.67</v>
      </c>
      <c r="Y7" s="24">
        <v>79.02</v>
      </c>
      <c r="Z7" s="24">
        <v>76.91</v>
      </c>
      <c r="AA7" s="24">
        <v>77.77</v>
      </c>
      <c r="AB7" s="24">
        <v>77.2</v>
      </c>
      <c r="AC7" s="24">
        <v>77.349999999999994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4924.2</v>
      </c>
      <c r="BG7" s="24">
        <v>3493.75</v>
      </c>
      <c r="BH7" s="24">
        <v>2255.44</v>
      </c>
      <c r="BI7" s="24">
        <v>473.25</v>
      </c>
      <c r="BJ7" s="24">
        <v>25.78</v>
      </c>
      <c r="BK7" s="24">
        <v>1640.16</v>
      </c>
      <c r="BL7" s="24">
        <v>1521.05</v>
      </c>
      <c r="BM7" s="24">
        <v>1490.65</v>
      </c>
      <c r="BN7" s="24">
        <v>1312.67</v>
      </c>
      <c r="BO7" s="24">
        <v>1260.97</v>
      </c>
      <c r="BP7" s="24">
        <v>1269.43</v>
      </c>
      <c r="BQ7" s="24">
        <v>7.69</v>
      </c>
      <c r="BR7" s="24">
        <v>9.43</v>
      </c>
      <c r="BS7" s="24">
        <v>6.68</v>
      </c>
      <c r="BT7" s="24">
        <v>7.82</v>
      </c>
      <c r="BU7" s="24">
        <v>8.44</v>
      </c>
      <c r="BV7" s="24">
        <v>38.270000000000003</v>
      </c>
      <c r="BW7" s="24">
        <v>37.520000000000003</v>
      </c>
      <c r="BX7" s="24">
        <v>34.96</v>
      </c>
      <c r="BY7" s="24">
        <v>34.44</v>
      </c>
      <c r="BZ7" s="24">
        <v>32.020000000000003</v>
      </c>
      <c r="CA7" s="24">
        <v>32.200000000000003</v>
      </c>
      <c r="CB7" s="24">
        <v>2620.4499999999998</v>
      </c>
      <c r="CC7" s="24">
        <v>2105.14</v>
      </c>
      <c r="CD7" s="24">
        <v>3082.37</v>
      </c>
      <c r="CE7" s="24">
        <v>2527.33</v>
      </c>
      <c r="CF7" s="24">
        <v>2637.68</v>
      </c>
      <c r="CG7" s="24">
        <v>486.77</v>
      </c>
      <c r="CH7" s="24">
        <v>502.1</v>
      </c>
      <c r="CI7" s="24">
        <v>539.07000000000005</v>
      </c>
      <c r="CJ7" s="24">
        <v>541.80999999999995</v>
      </c>
      <c r="CK7" s="24">
        <v>592.49</v>
      </c>
      <c r="CL7" s="24">
        <v>588.46</v>
      </c>
      <c r="CM7" s="24">
        <v>50</v>
      </c>
      <c r="CN7" s="24">
        <v>45</v>
      </c>
      <c r="CO7" s="24">
        <v>50</v>
      </c>
      <c r="CP7" s="24">
        <v>50</v>
      </c>
      <c r="CQ7" s="24">
        <v>50</v>
      </c>
      <c r="CR7" s="24">
        <v>34.700000000000003</v>
      </c>
      <c r="CS7" s="24">
        <v>46.83</v>
      </c>
      <c r="CT7" s="24">
        <v>33.74</v>
      </c>
      <c r="CU7" s="24">
        <v>32.979999999999997</v>
      </c>
      <c r="CV7" s="24">
        <v>34.04</v>
      </c>
      <c r="CW7" s="24">
        <v>34.07</v>
      </c>
      <c r="CX7" s="24">
        <v>100</v>
      </c>
      <c r="CY7" s="24">
        <v>100</v>
      </c>
      <c r="CZ7" s="24">
        <v>100</v>
      </c>
      <c r="DA7" s="24">
        <v>100</v>
      </c>
      <c r="DB7" s="24">
        <v>100</v>
      </c>
      <c r="DC7" s="24">
        <v>90.04</v>
      </c>
      <c r="DD7" s="24">
        <v>90.58</v>
      </c>
      <c r="DE7" s="24">
        <v>90.11</v>
      </c>
      <c r="DF7" s="24">
        <v>89.95</v>
      </c>
      <c r="DG7" s="24">
        <v>90.07</v>
      </c>
      <c r="DH7" s="24">
        <v>89.95</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37257</v>
      </c>
      <c r="C10" s="27">
        <f t="shared" ref="C10:F10" si="15">DATEVALUE($B7-C11&amp;"/1/"&amp;C12)</f>
        <v>37622</v>
      </c>
      <c r="D10" s="27">
        <f t="shared" si="15"/>
        <v>37988</v>
      </c>
      <c r="E10" s="27">
        <f t="shared" si="15"/>
        <v>38355</v>
      </c>
      <c r="F10" s="27">
        <f t="shared" si="15"/>
        <v>38721</v>
      </c>
    </row>
    <row r="11" spans="1:145" x14ac:dyDescent="0.2">
      <c r="B11">
        <v>22</v>
      </c>
      <c r="C11">
        <v>21</v>
      </c>
      <c r="D11">
        <v>20</v>
      </c>
      <c r="E11">
        <v>19</v>
      </c>
      <c r="F11">
        <v>18</v>
      </c>
      <c r="G11" t="s">
        <v>110</v>
      </c>
    </row>
    <row r="12" spans="1:145" x14ac:dyDescent="0.2">
      <c r="B12">
        <v>1</v>
      </c>
      <c r="C12">
        <v>1</v>
      </c>
      <c r="D12">
        <v>2</v>
      </c>
      <c r="E12">
        <v>3</v>
      </c>
      <c r="F12">
        <v>4</v>
      </c>
      <c r="G12" t="s">
        <v>111</v>
      </c>
    </row>
    <row r="13" spans="1:145" x14ac:dyDescent="0.2">
      <c r="B13" t="s">
        <v>112</v>
      </c>
      <c r="C13" t="s">
        <v>113</v>
      </c>
      <c r="D13" t="s">
        <v>113</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禿 恵至</cp:lastModifiedBy>
  <dcterms:created xsi:type="dcterms:W3CDTF">2025-12-22T09:30:06Z</dcterms:created>
  <dcterms:modified xsi:type="dcterms:W3CDTF">2026-01-27T06:48:59Z</dcterms:modified>
  <cp:category/>
</cp:coreProperties>
</file>