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下水道事業部\下水道事業部 下水道総務課\経理\A 00 決算統計関係\令和6年度決算統計\★経営比較分析表\財政課へ提出\"/>
    </mc:Choice>
  </mc:AlternateContent>
  <xr:revisionPtr revIDLastSave="0" documentId="13_ncr:1_{4A4DA4F2-4BDD-428D-80D5-FD04A8CC3CC5}" xr6:coauthVersionLast="47" xr6:coauthVersionMax="47" xr10:uidLastSave="{00000000-0000-0000-0000-000000000000}"/>
  <workbookProtection workbookAlgorithmName="SHA-512" workbookHashValue="BC6h2gS2oAAu+MmgB9t3O6HglREq1N/8WBcpQUj36mKeNwaiuEsQ0EE2mPfFtQaXN4u1ITB9rLkdowZcu98Sog==" workbookSaltValue="/+nQ9ThmbNf6YsMFQIc+2A==" workbookSpinCount="100000" lockStructure="1"/>
  <bookViews>
    <workbookView xWindow="-108" yWindow="-108" windowWidth="23256" windowHeight="1389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H86" i="4"/>
  <c r="E86" i="4"/>
  <c r="AL10" i="4"/>
  <c r="AD10" i="4"/>
  <c r="P10" i="4"/>
  <c r="AT8" i="4"/>
  <c r="AD8" i="4"/>
  <c r="W8" i="4"/>
  <c r="B8" i="4"/>
  <c r="B6" i="4"/>
</calcChain>
</file>

<file path=xl/sharedStrings.xml><?xml version="1.0" encoding="utf-8"?>
<sst xmlns="http://schemas.openxmlformats.org/spreadsheetml/2006/main" count="236" uniqueCount="119">
  <si>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</si>
  <si>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</si>
  <si>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</si>
  <si>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</si>
  <si>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</si>
  <si>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</si>
  <si>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</si>
  <si>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</si>
  <si>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</si>
  <si>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</si>
  <si>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</si>
  <si>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</si>
  <si>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</si>
  <si>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</si>
  <si>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</si>
  <si>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</si>
  <si>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</si>
  <si>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</si>
  <si>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</si>
  <si>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</si>
  <si>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</si>
  <si>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</si>
  <si>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</si>
  <si>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</si>
  <si>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</si>
  <si>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</si>
  <si>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</si>
  <si>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</si>
  <si>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</si>
  <si>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</si>
  <si>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</si>
  <si>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</si>
  <si>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</si>
  <si>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</si>
  <si>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</si>
  <si>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</si>
  <si>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</si>
  <si>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</si>
  <si>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</si>
  <si>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</si>
  <si>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</si>
  <si>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</si>
  <si>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</si>
  <si>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</si>
  <si>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</si>
  <si>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</si>
  <si>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</si>
  <si>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</si>
  <si>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</si>
  <si>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</si>
  <si>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</si>
  <si>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</si>
  <si>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</si>
  <si>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</si>
  <si>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</si>
  <si>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</si>
  <si>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</si>
  <si>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</si>
  <si>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</si>
  <si>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</si>
  <si>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</si>
  <si>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</si>
  <si>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</si>
  <si>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</si>
  <si>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</si>
  <si>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</si>
  <si>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</si>
  <si>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</si>
  <si>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</si>
  <si>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</si>
  <si>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</si>
  <si>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</si>
  <si>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</si>
  <si>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</si>
  <si>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</si>
  <si>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</si>
  <si>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</si>
  <si>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</si>
  <si>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</si>
  <si>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</si>
  <si>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</si>
  <si>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</si>
  <si>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</si>
  <si>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</si>
  <si>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</si>
  <si>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</si>
  <si>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</si>
  <si>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</si>
  <si>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</si>
  <si>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</si>
  <si>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</si>
  <si>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</si>
  <si>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</si>
  <si>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</si>
  <si>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</si>
  <si>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</si>
  <si>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</si>
  <si>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</si>
  <si>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長浜市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</si>
  <si>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</si>
  <si>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</si>
  <si>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</si>
  <si>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</si>
  <si>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</si>
  <si>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</si>
  <si>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</si>
  <si>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</si>
  <si>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</si>
  <si>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</si>
  <si>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</si>
  <si>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</si>
  <si>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</si>
  <si>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</si>
  <si>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</si>
  <si>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</si>
  <si>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</si>
  <si>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現在、市内において一番早く整備された地区で供用開始から30年以上経過していることから、処理施設の電気・機械設備の老朽化が進行し、修繕費等の維持管理経費の高騰が予想される。
　こうしたことから、維持管理経費等のコスト削減を図るため、供用後30年を経過した施設から、順次流域下水道への接続を進めている。接続までの期間は、施設更新等の老朽化対策は行わず、維持管理費用を必要最低限に抑えている。
　今後においても「第２次長浜市下水道ビジョン」に基づき、公共下水道への接続が可能な処理施設について順次繋ぎこみ、事業効率の改善を図ることとしている。</t>
    <phoneticPr fontId="4"/>
  </si>
  <si>
    <t>　経営状況は、人口減少に伴い新たな収入が見込めない状況となっているが、処理施設の老朽化により維持管理経費の高騰が予想される。
　こうした中、平成26年度末策定の「長浜市下水道ビジョン」において、市内57地区に設置された処理施設のうちの31地区を令和10年度までに流域下水道へ接続する計画を定め、経営改善の対策として推進しており、維持管理費の削減が図れてきている。
　令和６年３月策定の「第２次長浜市下水道ビジョン」においては、「長浜市下水道ビジョン」の方針を引き継ぎ、余呉地域７地区については令和７年度以降に流域下水道への接続事業に着手、西浅井地域についても処理施設の統合を検討することとし、更なる経営改善に向けた取組を実施している。</t>
    <phoneticPr fontId="4"/>
  </si>
  <si>
    <r>
      <t>　収益的収支比率については、企業債償還が経営の硬直化の要因となっており、その償還財源として一般会計繰入金等の使用料収入以外の収入に依存している状況が顕著である。しかし、企業債償還残高は減少傾向にあるため、料金収入の増加が見込めない状況ではあるが、改善傾向となっている。
　企業債残高対事業規模比率については、現在、流域下水道への接続事業を進めており、処理場施設の更新等を見送っていることから、企業債残高が減少傾向にあり、今後も企業債残高対事業規模比率の改善が予想される。
　</t>
    </r>
    <r>
      <rPr>
        <sz val="11"/>
        <rFont val="ＭＳ ゴシック"/>
        <family val="3"/>
        <charset val="128"/>
      </rPr>
      <t>経費回収率については、人口減少及び公共下水道事業への接続により下水道使用料が減少傾向にある一方、接続に係る最終清掃委託料等の維持管理費が増加したため、例年より低い数字となった。
　汚水処理原価については、接続に係る費用の増加並びに有収水量の減少のため悪化している。</t>
    </r>
    <r>
      <rPr>
        <sz val="11"/>
        <color theme="1"/>
        <rFont val="ＭＳ ゴシック"/>
        <family val="3"/>
        <charset val="128"/>
      </rPr>
      <t>今後も公共下水道への接続事業により施設の統廃合を進めることで、汚水処理費の抑制に努める。
　施設利用率については、過疎化や少子高齢化の影響によって処理区域内人口の減少が進んでいることから、今後も低い水準となることが予想される。
　水洗化率については、類似団体に比べ、高い水準にあるが、高齢世帯などに普及の余地がある。</t>
    </r>
    <rPh sb="347" eb="349">
      <t>ゾウカ</t>
    </rPh>
    <rPh sb="357" eb="359">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</si>
</sst>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EB-44FD-8D68-4B6BA9D6F00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CAEB-44FD-8D68-4B6BA9D6F00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58.94</c:v>
                </c:pt>
                <c:pt idx="1">
                  <c:v>58.82</c:v>
                </c:pt>
                <c:pt idx="2">
                  <c:v>55.66</c:v>
                </c:pt>
                <c:pt idx="3">
                  <c:v>59.18</c:v>
                </c:pt>
                <c:pt idx="4">
                  <c:v>60.33</c:v>
                </c:pt>
              </c:numCache>
            </c:numRef>
          </c:val>
          <c:extLst>
            <c:ext xmlns:c16="http://schemas.microsoft.com/office/drawing/2014/chart" uri="{C3380CC4-5D6E-409C-BE32-E72D297353CC}">
              <c16:uniqueId val="{00000000-F771-45F1-86C1-9905E27C0DF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F771-45F1-86C1-9905E27C0DF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96.45</c:v>
                </c:pt>
                <c:pt idx="1">
                  <c:v>97.3</c:v>
                </c:pt>
                <c:pt idx="2">
                  <c:v>97.49</c:v>
                </c:pt>
                <c:pt idx="3">
                  <c:v>97.62</c:v>
                </c:pt>
                <c:pt idx="4">
                  <c:v>97.88</c:v>
                </c:pt>
              </c:numCache>
            </c:numRef>
          </c:val>
          <c:extLst>
            <c:ext xmlns:c16="http://schemas.microsoft.com/office/drawing/2014/chart" uri="{C3380CC4-5D6E-409C-BE32-E72D297353CC}">
              <c16:uniqueId val="{00000000-0BBC-4DCA-8F68-015940342DA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0BBC-4DCA-8F68-015940342DA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87.47</c:v>
                </c:pt>
                <c:pt idx="1">
                  <c:v>89.4</c:v>
                </c:pt>
                <c:pt idx="2">
                  <c:v>94.12</c:v>
                </c:pt>
                <c:pt idx="3">
                  <c:v>98.36</c:v>
                </c:pt>
                <c:pt idx="4">
                  <c:v>102.2</c:v>
                </c:pt>
              </c:numCache>
            </c:numRef>
          </c:val>
          <c:extLst>
            <c:ext xmlns:c16="http://schemas.microsoft.com/office/drawing/2014/chart" uri="{C3380CC4-5D6E-409C-BE32-E72D297353CC}">
              <c16:uniqueId val="{00000000-4203-4A3E-9B2A-EA89308BB35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03-4A3E-9B2A-EA89308BB35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15-439C-9315-F29883B35C6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15-439C-9315-F29883B35C6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F5-4151-897F-1FA0A08ABF0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F5-4151-897F-1FA0A08ABF0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09-4F5F-AFBA-3ECDEAEE84A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09-4F5F-AFBA-3ECDEAEE84A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CA-4B1D-A924-6008DF8ABB9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CA-4B1D-A924-6008DF8ABB9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378.82</c:v>
                </c:pt>
                <c:pt idx="1">
                  <c:v>271.63</c:v>
                </c:pt>
                <c:pt idx="2">
                  <c:v>169.33</c:v>
                </c:pt>
                <c:pt idx="3">
                  <c:v>45.11</c:v>
                </c:pt>
                <c:pt idx="4">
                  <c:v>3.49</c:v>
                </c:pt>
              </c:numCache>
            </c:numRef>
          </c:val>
          <c:extLst>
            <c:ext xmlns:c16="http://schemas.microsoft.com/office/drawing/2014/chart" uri="{C3380CC4-5D6E-409C-BE32-E72D297353CC}">
              <c16:uniqueId val="{00000000-322E-4000-BE6E-4F205EFEDDC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322E-4000-BE6E-4F205EFEDDC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61.29</c:v>
                </c:pt>
                <c:pt idx="1">
                  <c:v>59.37</c:v>
                </c:pt>
                <c:pt idx="2">
                  <c:v>46.14</c:v>
                </c:pt>
                <c:pt idx="3">
                  <c:v>45.46</c:v>
                </c:pt>
                <c:pt idx="4">
                  <c:v>38</c:v>
                </c:pt>
              </c:numCache>
            </c:numRef>
          </c:val>
          <c:extLst>
            <c:ext xmlns:c16="http://schemas.microsoft.com/office/drawing/2014/chart" uri="{C3380CC4-5D6E-409C-BE32-E72D297353CC}">
              <c16:uniqueId val="{00000000-D03F-4DFD-A293-912FF6A7A2C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D03F-4DFD-A293-912FF6A7A2C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246.36</c:v>
                </c:pt>
                <c:pt idx="1">
                  <c:v>260.79000000000002</c:v>
                </c:pt>
                <c:pt idx="2">
                  <c:v>337.62</c:v>
                </c:pt>
                <c:pt idx="3">
                  <c:v>343.49</c:v>
                </c:pt>
                <c:pt idx="4">
                  <c:v>413.31</c:v>
                </c:pt>
              </c:numCache>
            </c:numRef>
          </c:val>
          <c:extLst>
            <c:ext xmlns:c16="http://schemas.microsoft.com/office/drawing/2014/chart" uri="{C3380CC4-5D6E-409C-BE32-E72D297353CC}">
              <c16:uniqueId val="{00000000-9145-44BA-9C12-CBDF16B1186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9145-44BA-9C12-CBDF16B1186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L1" zoomScale="85" zoomScaleNormal="8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滋賀県　長浜市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112294</v>
      </c>
      <c r="AM8" s="41"/>
      <c r="AN8" s="41"/>
      <c r="AO8" s="41"/>
      <c r="AP8" s="41"/>
      <c r="AQ8" s="41"/>
      <c r="AR8" s="41"/>
      <c r="AS8" s="41"/>
      <c r="AT8" s="34">
        <f>データ!T6</f>
        <v>681.02</v>
      </c>
      <c r="AU8" s="34"/>
      <c r="AV8" s="34"/>
      <c r="AW8" s="34"/>
      <c r="AX8" s="34"/>
      <c r="AY8" s="34"/>
      <c r="AZ8" s="34"/>
      <c r="BA8" s="34"/>
      <c r="BB8" s="34">
        <f>データ!U6</f>
        <v>164.89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11.37</v>
      </c>
      <c r="Q10" s="34"/>
      <c r="R10" s="34"/>
      <c r="S10" s="34"/>
      <c r="T10" s="34"/>
      <c r="U10" s="34"/>
      <c r="V10" s="34"/>
      <c r="W10" s="34">
        <f>データ!Q6</f>
        <v>83.8</v>
      </c>
      <c r="X10" s="34"/>
      <c r="Y10" s="34"/>
      <c r="Z10" s="34"/>
      <c r="AA10" s="34"/>
      <c r="AB10" s="34"/>
      <c r="AC10" s="34"/>
      <c r="AD10" s="41">
        <f>データ!R6</f>
        <v>2836</v>
      </c>
      <c r="AE10" s="41"/>
      <c r="AF10" s="41"/>
      <c r="AG10" s="41"/>
      <c r="AH10" s="41"/>
      <c r="AI10" s="41"/>
      <c r="AJ10" s="41"/>
      <c r="AK10" s="2"/>
      <c r="AL10" s="41">
        <f>データ!V6</f>
        <v>12717</v>
      </c>
      <c r="AM10" s="41"/>
      <c r="AN10" s="41"/>
      <c r="AO10" s="41"/>
      <c r="AP10" s="41"/>
      <c r="AQ10" s="41"/>
      <c r="AR10" s="41"/>
      <c r="AS10" s="41"/>
      <c r="AT10" s="34">
        <f>データ!W6</f>
        <v>9.36</v>
      </c>
      <c r="AU10" s="34"/>
      <c r="AV10" s="34"/>
      <c r="AW10" s="34"/>
      <c r="AX10" s="34"/>
      <c r="AY10" s="34"/>
      <c r="AZ10" s="34"/>
      <c r="BA10" s="34"/>
      <c r="BB10" s="34">
        <f>データ!X6</f>
        <v>1358.65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【798.10】</v>
      </c>
      <c r="I86" s="12" t="str">
        <f>データ!CA6</f>
        <v>【54.51】</v>
      </c>
      <c r="J86" s="12" t="str">
        <f>データ!CL6</f>
        <v>【286.33】</v>
      </c>
      <c r="K86" s="12" t="str">
        <f>データ!CW6</f>
        <v>【49.92】</v>
      </c>
      <c r="L86" s="12" t="str">
        <f>データ!DH6</f>
        <v>【87.80】</v>
      </c>
      <c r="M86" s="12" t="s">
        <v>44</v>
      </c>
      <c r="N86" s="12" t="s">
        <v>43</v>
      </c>
      <c r="O86" s="12" t="str">
        <f>データ!EO6</f>
        <v>【0.02】</v>
      </c>
    </row>
  </sheetData>
  <sheetProtection algorithmName="SHA-512" hashValue="+ZztxXpwqVBoQKFdtMufkUjP7G8rYm+/ExP46YGhJF7Am+dKDX5lX4F6fgF/CikxCWOYL02Tc8FV4Le9CapZVA==" saltValue="3aS+NXEcnJpP20h4jRpFQ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2024</v>
      </c>
      <c r="C6" s="19">
        <f t="shared" ref="C6:X6" si="3">C7</f>
        <v>252034</v>
      </c>
      <c r="D6" s="19">
        <f t="shared" si="3"/>
        <v>47</v>
      </c>
      <c r="E6" s="19">
        <f t="shared" si="3"/>
        <v>17</v>
      </c>
      <c r="F6" s="19">
        <f t="shared" si="3"/>
        <v>5</v>
      </c>
      <c r="G6" s="19">
        <f t="shared" si="3"/>
        <v>0</v>
      </c>
      <c r="H6" s="19" t="str">
        <f t="shared" si="3"/>
        <v>滋賀県　長浜市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11.37</v>
      </c>
      <c r="Q6" s="20">
        <f t="shared" si="3"/>
        <v>83.8</v>
      </c>
      <c r="R6" s="20">
        <f t="shared" si="3"/>
        <v>2836</v>
      </c>
      <c r="S6" s="20">
        <f t="shared" si="3"/>
        <v>112294</v>
      </c>
      <c r="T6" s="20">
        <f t="shared" si="3"/>
        <v>681.02</v>
      </c>
      <c r="U6" s="20">
        <f t="shared" si="3"/>
        <v>164.89</v>
      </c>
      <c r="V6" s="20">
        <f t="shared" si="3"/>
        <v>12717</v>
      </c>
      <c r="W6" s="20">
        <f t="shared" si="3"/>
        <v>9.36</v>
      </c>
      <c r="X6" s="20">
        <f t="shared" si="3"/>
        <v>1358.65</v>
      </c>
      <c r="Y6" s="21">
        <f>IF(Y7="",NA(),Y7)</f>
        <v>87.47</v>
      </c>
      <c r="Z6" s="21">
        <f t="shared" ref="Z6:AH6" si="4">IF(Z7="",NA(),Z7)</f>
        <v>89.4</v>
      </c>
      <c r="AA6" s="21">
        <f t="shared" si="4"/>
        <v>94.12</v>
      </c>
      <c r="AB6" s="21">
        <f t="shared" si="4"/>
        <v>98.36</v>
      </c>
      <c r="AC6" s="21">
        <f t="shared" si="4"/>
        <v>102.2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378.82</v>
      </c>
      <c r="BG6" s="21">
        <f t="shared" ref="BG6:BO6" si="7">IF(BG7="",NA(),BG7)</f>
        <v>271.63</v>
      </c>
      <c r="BH6" s="21">
        <f t="shared" si="7"/>
        <v>169.33</v>
      </c>
      <c r="BI6" s="21">
        <f t="shared" si="7"/>
        <v>45.11</v>
      </c>
      <c r="BJ6" s="21">
        <f t="shared" si="7"/>
        <v>3.49</v>
      </c>
      <c r="BK6" s="21">
        <f t="shared" si="7"/>
        <v>783.8</v>
      </c>
      <c r="BL6" s="21">
        <f t="shared" si="7"/>
        <v>778.81</v>
      </c>
      <c r="BM6" s="21">
        <f t="shared" si="7"/>
        <v>718.49</v>
      </c>
      <c r="BN6" s="21">
        <f t="shared" si="7"/>
        <v>743.31</v>
      </c>
      <c r="BO6" s="21">
        <f t="shared" si="7"/>
        <v>796.8</v>
      </c>
      <c r="BP6" s="20" t="str">
        <f>IF(BP7="","",IF(BP7="-","【-】","【"&amp;SUBSTITUTE(TEXT(BP7,"#,##0.00"),"-","△")&amp;"】"))</f>
        <v>【798.10】</v>
      </c>
      <c r="BQ6" s="21">
        <f>IF(BQ7="",NA(),BQ7)</f>
        <v>61.29</v>
      </c>
      <c r="BR6" s="21">
        <f t="shared" ref="BR6:BZ6" si="8">IF(BR7="",NA(),BR7)</f>
        <v>59.37</v>
      </c>
      <c r="BS6" s="21">
        <f t="shared" si="8"/>
        <v>46.14</v>
      </c>
      <c r="BT6" s="21">
        <f t="shared" si="8"/>
        <v>45.46</v>
      </c>
      <c r="BU6" s="21">
        <f t="shared" si="8"/>
        <v>38</v>
      </c>
      <c r="BV6" s="21">
        <f t="shared" si="8"/>
        <v>68.11</v>
      </c>
      <c r="BW6" s="21">
        <f t="shared" si="8"/>
        <v>67.23</v>
      </c>
      <c r="BX6" s="21">
        <f t="shared" si="8"/>
        <v>61.82</v>
      </c>
      <c r="BY6" s="21">
        <f t="shared" si="8"/>
        <v>61.15</v>
      </c>
      <c r="BZ6" s="21">
        <f t="shared" si="8"/>
        <v>58.41</v>
      </c>
      <c r="CA6" s="20" t="str">
        <f>IF(CA7="","",IF(CA7="-","【-】","【"&amp;SUBSTITUTE(TEXT(CA7,"#,##0.00"),"-","△")&amp;"】"))</f>
        <v>【54.51】</v>
      </c>
      <c r="CB6" s="21">
        <f>IF(CB7="",NA(),CB7)</f>
        <v>246.36</v>
      </c>
      <c r="CC6" s="21">
        <f t="shared" ref="CC6:CK6" si="9">IF(CC7="",NA(),CC7)</f>
        <v>260.79000000000002</v>
      </c>
      <c r="CD6" s="21">
        <f t="shared" si="9"/>
        <v>337.62</v>
      </c>
      <c r="CE6" s="21">
        <f t="shared" si="9"/>
        <v>343.49</v>
      </c>
      <c r="CF6" s="21">
        <f t="shared" si="9"/>
        <v>413.31</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58.94</v>
      </c>
      <c r="CN6" s="21">
        <f t="shared" ref="CN6:CV6" si="10">IF(CN7="",NA(),CN7)</f>
        <v>58.82</v>
      </c>
      <c r="CO6" s="21">
        <f t="shared" si="10"/>
        <v>55.66</v>
      </c>
      <c r="CP6" s="21">
        <f t="shared" si="10"/>
        <v>59.18</v>
      </c>
      <c r="CQ6" s="21">
        <f t="shared" si="10"/>
        <v>60.33</v>
      </c>
      <c r="CR6" s="21">
        <f t="shared" si="10"/>
        <v>55.26</v>
      </c>
      <c r="CS6" s="21">
        <f t="shared" si="10"/>
        <v>54.54</v>
      </c>
      <c r="CT6" s="21">
        <f t="shared" si="10"/>
        <v>52.9</v>
      </c>
      <c r="CU6" s="21">
        <f t="shared" si="10"/>
        <v>52.63</v>
      </c>
      <c r="CV6" s="21">
        <f t="shared" si="10"/>
        <v>52.34</v>
      </c>
      <c r="CW6" s="20" t="str">
        <f>IF(CW7="","",IF(CW7="-","【-】","【"&amp;SUBSTITUTE(TEXT(CW7,"#,##0.00"),"-","△")&amp;"】"))</f>
        <v>【49.92】</v>
      </c>
      <c r="CX6" s="21">
        <f>IF(CX7="",NA(),CX7)</f>
        <v>96.45</v>
      </c>
      <c r="CY6" s="21">
        <f t="shared" ref="CY6:DG6" si="11">IF(CY7="",NA(),CY7)</f>
        <v>97.3</v>
      </c>
      <c r="CZ6" s="21">
        <f t="shared" si="11"/>
        <v>97.49</v>
      </c>
      <c r="DA6" s="21">
        <f t="shared" si="11"/>
        <v>97.62</v>
      </c>
      <c r="DB6" s="21">
        <f t="shared" si="11"/>
        <v>97.88</v>
      </c>
      <c r="DC6" s="21">
        <f t="shared" si="11"/>
        <v>90.52</v>
      </c>
      <c r="DD6" s="21">
        <f t="shared" si="11"/>
        <v>90.3</v>
      </c>
      <c r="DE6" s="21">
        <f t="shared" si="11"/>
        <v>90.3</v>
      </c>
      <c r="DF6" s="21">
        <f t="shared" si="11"/>
        <v>90.32</v>
      </c>
      <c r="DG6" s="21">
        <f t="shared" si="11"/>
        <v>90.05</v>
      </c>
      <c r="DH6" s="20" t="str">
        <f>IF(DH7="","",IF(DH7="-","【-】","【"&amp;SUBSTITUTE(TEXT(DH7,"#,##0.00"),"-","△")&amp;"】"))</f>
        <v>【87.80】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5" s="22" customFormat="1" x14ac:dyDescent="0.2">
      <c r="A7" s="14"/>
      <c r="B7" s="23">
        <v>2024</v>
      </c>
      <c r="C7" s="23">
        <v>252034</v>
      </c>
      <c r="D7" s="23">
        <v>47</v>
      </c>
      <c r="E7" s="23">
        <v>17</v>
      </c>
      <c r="F7" s="23">
        <v>5</v>
      </c>
      <c r="G7" s="23">
        <v>0</v>
      </c>
      <c r="H7" s="23" t="s">
        <v>98</v>
      </c>
      <c r="I7" s="23" t="s">
        <v>99</v>
      </c>
      <c r="J7" s="23" t="s">
        <v>100</v>
      </c>
      <c r="K7" s="23" t="s">
        <v>101</v>
      </c>
      <c r="L7" s="23" t="s">
        <v>102</v>
      </c>
      <c r="M7" s="23" t="s">
        <v>103</v>
      </c>
      <c r="N7" s="24" t="s">
        <v>104</v>
      </c>
      <c r="O7" s="24" t="s">
        <v>105</v>
      </c>
      <c r="P7" s="24">
        <v>11.37</v>
      </c>
      <c r="Q7" s="24">
        <v>83.8</v>
      </c>
      <c r="R7" s="24">
        <v>2836</v>
      </c>
      <c r="S7" s="24">
        <v>112294</v>
      </c>
      <c r="T7" s="24">
        <v>681.02</v>
      </c>
      <c r="U7" s="24">
        <v>164.89</v>
      </c>
      <c r="V7" s="24">
        <v>12717</v>
      </c>
      <c r="W7" s="24">
        <v>9.36</v>
      </c>
      <c r="X7" s="24">
        <v>1358.65</v>
      </c>
      <c r="Y7" s="24">
        <v>87.47</v>
      </c>
      <c r="Z7" s="24">
        <v>89.4</v>
      </c>
      <c r="AA7" s="24">
        <v>94.12</v>
      </c>
      <c r="AB7" s="24">
        <v>98.36</v>
      </c>
      <c r="AC7" s="24">
        <v>102.2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378.82</v>
      </c>
      <c r="BG7" s="24">
        <v>271.63</v>
      </c>
      <c r="BH7" s="24">
        <v>169.33</v>
      </c>
      <c r="BI7" s="24">
        <v>45.11</v>
      </c>
      <c r="BJ7" s="24">
        <v>3.49</v>
      </c>
      <c r="BK7" s="24">
        <v>783.8</v>
      </c>
      <c r="BL7" s="24">
        <v>778.81</v>
      </c>
      <c r="BM7" s="24">
        <v>718.49</v>
      </c>
      <c r="BN7" s="24">
        <v>743.31</v>
      </c>
      <c r="BO7" s="24">
        <v>796.8</v>
      </c>
      <c r="BP7" s="24">
        <v>798.1</v>
      </c>
      <c r="BQ7" s="24">
        <v>61.29</v>
      </c>
      <c r="BR7" s="24">
        <v>59.37</v>
      </c>
      <c r="BS7" s="24">
        <v>46.14</v>
      </c>
      <c r="BT7" s="24">
        <v>45.46</v>
      </c>
      <c r="BU7" s="24">
        <v>38</v>
      </c>
      <c r="BV7" s="24">
        <v>68.11</v>
      </c>
      <c r="BW7" s="24">
        <v>67.23</v>
      </c>
      <c r="BX7" s="24">
        <v>61.82</v>
      </c>
      <c r="BY7" s="24">
        <v>61.15</v>
      </c>
      <c r="BZ7" s="24">
        <v>58.41</v>
      </c>
      <c r="CA7" s="24">
        <v>54.51</v>
      </c>
      <c r="CB7" s="24">
        <v>246.36</v>
      </c>
      <c r="CC7" s="24">
        <v>260.79000000000002</v>
      </c>
      <c r="CD7" s="24">
        <v>337.62</v>
      </c>
      <c r="CE7" s="24">
        <v>343.49</v>
      </c>
      <c r="CF7" s="24">
        <v>413.31</v>
      </c>
      <c r="CG7" s="24">
        <v>222.41</v>
      </c>
      <c r="CH7" s="24">
        <v>228.21</v>
      </c>
      <c r="CI7" s="24">
        <v>246.9</v>
      </c>
      <c r="CJ7" s="24">
        <v>250.43</v>
      </c>
      <c r="CK7" s="24">
        <v>267.33999999999997</v>
      </c>
      <c r="CL7" s="24">
        <v>286.33</v>
      </c>
      <c r="CM7" s="24">
        <v>58.94</v>
      </c>
      <c r="CN7" s="24">
        <v>58.82</v>
      </c>
      <c r="CO7" s="24">
        <v>55.66</v>
      </c>
      <c r="CP7" s="24">
        <v>59.18</v>
      </c>
      <c r="CQ7" s="24">
        <v>60.33</v>
      </c>
      <c r="CR7" s="24">
        <v>55.26</v>
      </c>
      <c r="CS7" s="24">
        <v>54.54</v>
      </c>
      <c r="CT7" s="24">
        <v>52.9</v>
      </c>
      <c r="CU7" s="24">
        <v>52.63</v>
      </c>
      <c r="CV7" s="24">
        <v>52.34</v>
      </c>
      <c r="CW7" s="24">
        <v>49.92</v>
      </c>
      <c r="CX7" s="24">
        <v>96.45</v>
      </c>
      <c r="CY7" s="24">
        <v>97.3</v>
      </c>
      <c r="CZ7" s="24">
        <v>97.49</v>
      </c>
      <c r="DA7" s="24">
        <v>97.62</v>
      </c>
      <c r="DB7" s="24">
        <v>97.88</v>
      </c>
      <c r="DC7" s="24">
        <v>90.52</v>
      </c>
      <c r="DD7" s="24">
        <v>90.3</v>
      </c>
      <c r="DE7" s="24">
        <v>90.3</v>
      </c>
      <c r="DF7" s="24">
        <v>90.32</v>
      </c>
      <c r="DG7" s="24">
        <v>90.05</v>
      </c>
      <c r="DH7" s="24">
        <v>87.8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0.01</v>
      </c>
      <c r="EL7" s="24">
        <v>0.01</v>
      </c>
      <c r="EM7" s="24">
        <v>0.02</v>
      </c>
      <c r="EN7" s="24">
        <v>0.02</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禿 恵至</cp:lastModifiedBy>
  <dcterms:created xsi:type="dcterms:W3CDTF">2025-12-22T09:29:52Z</dcterms:created>
  <dcterms:modified xsi:type="dcterms:W3CDTF">2026-01-27T06:37:22Z</dcterms:modified>
  <cp:category/>
</cp:coreProperties>
</file>