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2n01sv05\部署用フォルダ\下水道事業部\下水道事業部 下水道総務課\経理\A 00 決算統計関係\令和6年度決算統計\★経営比較分析表\財政課へ提出\"/>
    </mc:Choice>
  </mc:AlternateContent>
  <xr:revisionPtr revIDLastSave="0" documentId="13_ncr:1_{7D4C9B6C-97A4-487A-9777-31CAE668A38F}" xr6:coauthVersionLast="47" xr6:coauthVersionMax="47" xr10:uidLastSave="{00000000-0000-0000-0000-000000000000}"/>
  <workbookProtection workbookAlgorithmName="SHA-512" workbookHashValue="1XJiyQzbiopWCTENrJEHvdrXZx6/3VB00bhqAsxLNqkerJ+/YcCV2ppJYIDbALmGOVeglgCDCciErk2NSj/uIA==" workbookSaltValue="4zrMrQ8b81lVIDjocufWk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F85" i="4"/>
  <c r="E85" i="4"/>
  <c r="AT10" i="4"/>
  <c r="AL10"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<sst xmlns="http://schemas.openxmlformats.org/spreadsheetml/2006/main" count="236" uniqueCount="116">
  <si>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</si>
  <si>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</si>
  <si>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</si>
  <si>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</si>
  <si>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</si>
  <si>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</si>
  <si>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</si>
  <si>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</si>
  <si>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</si>
  <si>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</si>
  <si>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</si>
  <si>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</si>
  <si>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</si>
  <si>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</si>
  <si>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</si>
  <si>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</si>
  <si>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</si>
  <si>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</si>
  <si>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</si>
  <si>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</si>
  <si>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</si>
  <si>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</si>
  <si>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</si>
  <si>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</si>
  <si>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</si>
  <si>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</si>
  <si>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</si>
  <si>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</si>
  <si>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</si>
  <si>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</si>
  <si>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</si>
  <si>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</si>
  <si>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</si>
  <si>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</si>
  <si>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</si>
  <si>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</si>
  <si>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</si>
  <si>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</si>
  <si>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</si>
  <si>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</si>
  <si>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</si>
  <si>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</si>
  <si>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</si>
  <si>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</si>
  <si>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</si>
  <si>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</si>
  <si>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</si>
  <si>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</si>
  <si>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</si>
  <si>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</si>
  <si>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</si>
  <si>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</si>
  <si>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</si>
  <si>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</si>
  <si>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</si>
  <si>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</si>
  <si>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</si>
  <si>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</si>
  <si>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</si>
  <si>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</si>
  <si>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</si>
  <si>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</si>
  <si>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</si>
  <si>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</si>
  <si>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</si>
  <si>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</si>
  <si>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</si>
  <si>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</si>
  <si>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</si>
  <si>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</si>
  <si>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</si>
  <si>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</si>
  <si>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</si>
  <si>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</si>
  <si>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</si>
  <si>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</si>
  <si>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</si>
  <si>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</si>
  <si>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</si>
  <si>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</si>
  <si>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</si>
  <si>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</si>
  <si>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</si>
  <si>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</si>
  <si>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</si>
  <si>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</si>
  <si>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</si>
  <si>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</si>
  <si>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</si>
  <si>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</si>
  <si>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</si>
  <si>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</si>
  <si>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</si>
  <si>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</si>
  <si>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</si>
  <si>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</si>
  <si>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</si>
  <si>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</si>
  <si>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</si>
  <si>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</si>
  <si>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</si>
  <si>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</si>
  <si>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</si>
  <si>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</si>
  <si>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</si>
  <si>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</si>
  <si>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</si>
  <si>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</si>
  <si>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</si>
  <si>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</si>
  <si>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</si>
  <si>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</si>
  <si>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</si>
  <si>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有形固定資産減価償却率については、類似団体と比較して高い水準となっているが、法定耐用年数を超えた管渠延長の割合を表す管渠老朽化率は0％となっている。
　今後は、流域下水道関連公共下水道事業として整備を進める中で、管路調査及びマンホールポンプの更新需要に対して、長浜市下水道ストックマネジメント計画に基づき、計画的な更新を行っていく。</t>
    <phoneticPr fontId="4"/>
  </si>
  <si>
    <t>　長浜市の特定環境保全公共下水道事業は、昭和58年に事業着手し、平成19年度をもって概ね市内全域の整備は完成しており、現在は、老朽化した農業集落排水事業の公共下水道事業への接続を中心に整備を行っている。今後は、人口減少とともに使用料収入も伸び悩むことから、厳しい経営状況になることが予想される。
　このため、現在進めている農業集落排水施設の流域接続を順次実施することで、下水道事業全体の経営基盤の強化を図っていく。
　また、一般会計繰入金において、企業債償還と減価償却費の差について、一部基準外繰入を要求せざるを得ない状況となっている。計画的な企業債残高の縮減を進め、基準外繰入金の削減を図っていく。</t>
    <phoneticPr fontId="4"/>
  </si>
  <si>
    <r>
      <t>　経常収支比率については、100％を上回っており、単年度収支が黒字となっている。
　</t>
    </r>
    <r>
      <rPr>
        <sz val="11"/>
        <rFont val="ＭＳ ゴシック"/>
        <family val="3"/>
        <charset val="128"/>
      </rPr>
      <t>流動比率については、100％を大幅に下回っているが、昨年度より増加しており、類似団体平均値より高い数値となっている。主な要因は預金及び未収他会計負担金の増であり、今後も流動比率については改善が予想される。</t>
    </r>
    <r>
      <rPr>
        <sz val="11"/>
        <color theme="1"/>
        <rFont val="ＭＳ ゴシック"/>
        <family val="3"/>
        <charset val="128"/>
      </rPr>
      <t xml:space="preserve">
　企業債残高対事業規模比率については、類似団体平均値を上回っている。現在農業集落排水施設の流域下水道への接続事業を進めているため、経営状況に鑑みて平準化等の計画的な借入を検討すべきと考える。
　経費回収率については、類似団体の平均を上回っているものの、人口や特定排水の減少による使用料収入の伸び悩みの克服が課題である。
　汚水処理原価については、流域下水道における処理区域全体で汚水処理費が抑えられていることから、類似団体の平均に比べ安価なものとなっている。
　水洗化率については、類似団体に比べ、高い水準にあるが、一部地域で普及の余地がある。</t>
    </r>
    <rPh sb="105" eb="107">
      <t>ヨキン</t>
    </rPh>
    <rPh sb="107" eb="108">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</si>
</sst>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1.07</c:v>
                </c:pt>
                <c:pt idx="1">
                  <c:v>2.66</c:v>
                </c:pt>
                <c:pt idx="2">
                  <c:v>3.86</c:v>
                </c:pt>
                <c:pt idx="3">
                  <c:v>4.49</c:v>
                </c:pt>
                <c:pt idx="4">
                  <c:v>6.67</c:v>
                </c:pt>
              </c:numCache>
            </c:numRef>
          </c:val>
          <c:extLst>
            <c:ext xmlns:c16="http://schemas.microsoft.com/office/drawing/2014/chart" uri="{C3380CC4-5D6E-409C-BE32-E72D297353CC}">
              <c16:uniqueId val="{00000000-FCBB-42D2-B261-568E93A39B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FCBB-42D2-B261-568E93A39B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2F-4787-81B8-88AFC60FC9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0B2F-4787-81B8-88AFC60FC9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91.5</c:v>
                </c:pt>
                <c:pt idx="1">
                  <c:v>91.72</c:v>
                </c:pt>
                <c:pt idx="2">
                  <c:v>92</c:v>
                </c:pt>
                <c:pt idx="3">
                  <c:v>92.54</c:v>
                </c:pt>
                <c:pt idx="4">
                  <c:v>93</c:v>
                </c:pt>
              </c:numCache>
            </c:numRef>
          </c:val>
          <c:extLst>
            <c:ext xmlns:c16="http://schemas.microsoft.com/office/drawing/2014/chart" uri="{C3380CC4-5D6E-409C-BE32-E72D297353CC}">
              <c16:uniqueId val="{00000000-0240-4967-AD00-0DE11ABA10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0240-4967-AD00-0DE11ABA10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115.1</c:v>
                </c:pt>
                <c:pt idx="1">
                  <c:v>119.44</c:v>
                </c:pt>
                <c:pt idx="2">
                  <c:v>122.96</c:v>
                </c:pt>
                <c:pt idx="3">
                  <c:v>127.14</c:v>
                </c:pt>
                <c:pt idx="4">
                  <c:v>127.14</c:v>
                </c:pt>
              </c:numCache>
            </c:numRef>
          </c:val>
          <c:extLst>
            <c:ext xmlns:c16="http://schemas.microsoft.com/office/drawing/2014/chart" uri="{C3380CC4-5D6E-409C-BE32-E72D297353CC}">
              <c16:uniqueId val="{00000000-DAE8-44B5-A93D-4E112C7C4E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DAE8-44B5-A93D-4E112C7C4E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38.79</c:v>
                </c:pt>
                <c:pt idx="1">
                  <c:v>40.369999999999997</c:v>
                </c:pt>
                <c:pt idx="2">
                  <c:v>42.09</c:v>
                </c:pt>
                <c:pt idx="3">
                  <c:v>43.34</c:v>
                </c:pt>
                <c:pt idx="4">
                  <c:v>44.81</c:v>
                </c:pt>
              </c:numCache>
            </c:numRef>
          </c:val>
          <c:extLst>
            <c:ext xmlns:c16="http://schemas.microsoft.com/office/drawing/2014/chart" uri="{C3380CC4-5D6E-409C-BE32-E72D297353CC}">
              <c16:uniqueId val="{00000000-3898-4A0D-B19A-35B7D2A535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898-4A0D-B19A-35B7D2A535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D7-42BA-9C31-E24BCFA4C1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BFD7-42BA-9C31-E24BCFA4C1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9-4494-B47E-4EF0C7D713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D2F9-4494-B47E-4EF0C7D713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41.16</c:v>
                </c:pt>
                <c:pt idx="1">
                  <c:v>29.84</c:v>
                </c:pt>
                <c:pt idx="2">
                  <c:v>30.22</c:v>
                </c:pt>
                <c:pt idx="3">
                  <c:v>44.35</c:v>
                </c:pt>
                <c:pt idx="4">
                  <c:v>56.43</c:v>
                </c:pt>
              </c:numCache>
            </c:numRef>
          </c:val>
          <c:extLst>
            <c:ext xmlns:c16="http://schemas.microsoft.com/office/drawing/2014/chart" uri="{C3380CC4-5D6E-409C-BE32-E72D297353CC}">
              <c16:uniqueId val="{00000000-7148-4079-8171-82246E5A77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7148-4079-8171-82246E5A77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1431.87</c:v>
                </c:pt>
                <c:pt idx="1">
                  <c:v>1479.53</c:v>
                </c:pt>
                <c:pt idx="2">
                  <c:v>1517.92</c:v>
                </c:pt>
                <c:pt idx="3">
                  <c:v>1487.16</c:v>
                </c:pt>
                <c:pt idx="4">
                  <c:v>1311.56</c:v>
                </c:pt>
              </c:numCache>
            </c:numRef>
          </c:val>
          <c:extLst>
            <c:ext xmlns:c16="http://schemas.microsoft.com/office/drawing/2014/chart" uri="{C3380CC4-5D6E-409C-BE32-E72D297353CC}">
              <c16:uniqueId val="{00000000-915A-45FA-B77F-B5AC26088A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915A-45FA-B77F-B5AC26088A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99.87</c:v>
                </c:pt>
                <c:pt idx="1">
                  <c:v>99.88</c:v>
                </c:pt>
                <c:pt idx="2">
                  <c:v>99.83</c:v>
                </c:pt>
                <c:pt idx="3">
                  <c:v>99.8</c:v>
                </c:pt>
                <c:pt idx="4">
                  <c:v>99.84</c:v>
                </c:pt>
              </c:numCache>
            </c:numRef>
          </c:val>
          <c:extLst>
            <c:ext xmlns:c16="http://schemas.microsoft.com/office/drawing/2014/chart" uri="{C3380CC4-5D6E-409C-BE32-E72D297353CC}">
              <c16:uniqueId val="{00000000-F4EA-468B-AE64-65A3B1B55B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F4EA-468B-AE64-65A3B1B55B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154.18</c:v>
                </c:pt>
                <c:pt idx="1">
                  <c:v>153.15</c:v>
                </c:pt>
                <c:pt idx="2">
                  <c:v>152.97999999999999</c:v>
                </c:pt>
                <c:pt idx="3">
                  <c:v>152.27000000000001</c:v>
                </c:pt>
                <c:pt idx="4">
                  <c:v>152.38</c:v>
                </c:pt>
              </c:numCache>
            </c:numRef>
          </c:val>
          <c:extLst>
            <c:ext xmlns:c16="http://schemas.microsoft.com/office/drawing/2014/chart" uri="{C3380CC4-5D6E-409C-BE32-E72D297353CC}">
              <c16:uniqueId val="{00000000-5FE7-4E0C-98F3-F03766A978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5FE7-4E0C-98F3-F03766A978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長浜市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112294</v>
      </c>
      <c r="AM8" s="44"/>
      <c r="AN8" s="44"/>
      <c r="AO8" s="44"/>
      <c r="AP8" s="44"/>
      <c r="AQ8" s="44"/>
      <c r="AR8" s="44"/>
      <c r="AS8" s="44"/>
      <c r="AT8" s="45">
        <f>データ!T6</f>
        <v>681.02</v>
      </c>
      <c r="AU8" s="45"/>
      <c r="AV8" s="45"/>
      <c r="AW8" s="45"/>
      <c r="AX8" s="45"/>
      <c r="AY8" s="45"/>
      <c r="AZ8" s="45"/>
      <c r="BA8" s="45"/>
      <c r="BB8" s="45">
        <f>データ!U6</f>
        <v>164.89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53.45</v>
      </c>
      <c r="J10" s="45"/>
      <c r="K10" s="45"/>
      <c r="L10" s="45"/>
      <c r="M10" s="45"/>
      <c r="N10" s="45"/>
      <c r="O10" s="45"/>
      <c r="P10" s="45">
        <f>データ!P6</f>
        <v>33.42</v>
      </c>
      <c r="Q10" s="45"/>
      <c r="R10" s="45"/>
      <c r="S10" s="45"/>
      <c r="T10" s="45"/>
      <c r="U10" s="45"/>
      <c r="V10" s="45"/>
      <c r="W10" s="45">
        <f>データ!Q6</f>
        <v>82.09</v>
      </c>
      <c r="X10" s="45"/>
      <c r="Y10" s="45"/>
      <c r="Z10" s="45"/>
      <c r="AA10" s="45"/>
      <c r="AB10" s="45"/>
      <c r="AC10" s="45"/>
      <c r="AD10" s="44">
        <f>データ!R6</f>
        <v>2836</v>
      </c>
      <c r="AE10" s="44"/>
      <c r="AF10" s="44"/>
      <c r="AG10" s="44"/>
      <c r="AH10" s="44"/>
      <c r="AI10" s="44"/>
      <c r="AJ10" s="44"/>
      <c r="AK10" s="2"/>
      <c r="AL10" s="44">
        <f>データ!V6</f>
        <v>37365</v>
      </c>
      <c r="AM10" s="44"/>
      <c r="AN10" s="44"/>
      <c r="AO10" s="44"/>
      <c r="AP10" s="44"/>
      <c r="AQ10" s="44"/>
      <c r="AR10" s="44"/>
      <c r="AS10" s="44"/>
      <c r="AT10" s="45">
        <f>データ!W6</f>
        <v>20.56</v>
      </c>
      <c r="AU10" s="45"/>
      <c r="AV10" s="45"/>
      <c r="AW10" s="45"/>
      <c r="AX10" s="45"/>
      <c r="AY10" s="45"/>
      <c r="AZ10" s="45"/>
      <c r="BA10" s="45"/>
      <c r="BB10" s="45">
        <f>データ!X6</f>
        <v>1817.36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NX+TNyMEe5FETIOFvoiMC6HJ8iDFwWSWD9OPDSs1QFfWKqqwomBytb2CE6kmSfXrexJ4Mj4v/jOTm4ilpwpLQ==" saltValue="yPHlsdLl+P4dxSZnP2i8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252034</v>
      </c>
      <c r="D6" s="19">
        <f t="shared" si="3"/>
        <v>46</v>
      </c>
      <c r="E6" s="19">
        <f t="shared" si="3"/>
        <v>17</v>
      </c>
      <c r="F6" s="19">
        <f t="shared" si="3"/>
        <v>4</v>
      </c>
      <c r="G6" s="19">
        <f t="shared" si="3"/>
        <v>0</v>
      </c>
      <c r="H6" s="19" t="str">
        <f t="shared" si="3"/>
        <v>滋賀県　長浜市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53.45</v>
      </c>
      <c r="P6" s="20">
        <f t="shared" si="3"/>
        <v>33.42</v>
      </c>
      <c r="Q6" s="20">
        <f t="shared" si="3"/>
        <v>82.09</v>
      </c>
      <c r="R6" s="20">
        <f t="shared" si="3"/>
        <v>2836</v>
      </c>
      <c r="S6" s="20">
        <f t="shared" si="3"/>
        <v>112294</v>
      </c>
      <c r="T6" s="20">
        <f t="shared" si="3"/>
        <v>681.02</v>
      </c>
      <c r="U6" s="20">
        <f t="shared" si="3"/>
        <v>164.89</v>
      </c>
      <c r="V6" s="20">
        <f t="shared" si="3"/>
        <v>37365</v>
      </c>
      <c r="W6" s="20">
        <f t="shared" si="3"/>
        <v>20.56</v>
      </c>
      <c r="X6" s="20">
        <f t="shared" si="3"/>
        <v>1817.36</v>
      </c>
      <c r="Y6" s="21">
        <f>IF(Y7="",NA(),Y7)</f>
        <v>115.1</v>
      </c>
      <c r="Z6" s="21">
        <f t="shared" ref="Z6:AH6" si="4">IF(Z7="",NA(),Z7)</f>
        <v>119.44</v>
      </c>
      <c r="AA6" s="21">
        <f t="shared" si="4"/>
        <v>122.96</v>
      </c>
      <c r="AB6" s="21">
        <f t="shared" si="4"/>
        <v>127.14</v>
      </c>
      <c r="AC6" s="21">
        <f t="shared" si="4"/>
        <v>127.14</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41.16</v>
      </c>
      <c r="AV6" s="21">
        <f t="shared" ref="AV6:BD6" si="6">IF(AV7="",NA(),AV7)</f>
        <v>29.84</v>
      </c>
      <c r="AW6" s="21">
        <f t="shared" si="6"/>
        <v>30.22</v>
      </c>
      <c r="AX6" s="21">
        <f t="shared" si="6"/>
        <v>44.35</v>
      </c>
      <c r="AY6" s="21">
        <f t="shared" si="6"/>
        <v>56.43</v>
      </c>
      <c r="AZ6" s="21">
        <f t="shared" si="6"/>
        <v>44.24</v>
      </c>
      <c r="BA6" s="21">
        <f t="shared" si="6"/>
        <v>44.35</v>
      </c>
      <c r="BB6" s="21">
        <f t="shared" si="6"/>
        <v>41.51</v>
      </c>
      <c r="BC6" s="21">
        <f t="shared" si="6"/>
        <v>45.01</v>
      </c>
      <c r="BD6" s="21">
        <f t="shared" si="6"/>
        <v>46.37</v>
      </c>
      <c r="BE6" s="20" t="str">
        <f>IF(BE7="","",IF(BE7="-","【-】","【"&amp;SUBSTITUTE(TEXT(BE7,"#,##0.00"),"-","△")&amp;"】"))</f>
        <v>【50.90】</v>
      </c>
      <c r="BF6" s="21">
        <f>IF(BF7="",NA(),BF7)</f>
        <v>1431.87</v>
      </c>
      <c r="BG6" s="21">
        <f t="shared" ref="BG6:BO6" si="7">IF(BG7="",NA(),BG7)</f>
        <v>1479.53</v>
      </c>
      <c r="BH6" s="21">
        <f t="shared" si="7"/>
        <v>1517.92</v>
      </c>
      <c r="BI6" s="21">
        <f t="shared" si="7"/>
        <v>1487.16</v>
      </c>
      <c r="BJ6" s="21">
        <f t="shared" si="7"/>
        <v>1311.56</v>
      </c>
      <c r="BK6" s="21">
        <f t="shared" si="7"/>
        <v>1258.43</v>
      </c>
      <c r="BL6" s="21">
        <f t="shared" si="7"/>
        <v>1283.69</v>
      </c>
      <c r="BM6" s="21">
        <f t="shared" si="7"/>
        <v>1160.22</v>
      </c>
      <c r="BN6" s="21">
        <f t="shared" si="7"/>
        <v>1141.98</v>
      </c>
      <c r="BO6" s="21">
        <f t="shared" si="7"/>
        <v>1062.58</v>
      </c>
      <c r="BP6" s="20" t="str">
        <f>IF(BP7="","",IF(BP7="-","【-】","【"&amp;SUBSTITUTE(TEXT(BP7,"#,##0.00"),"-","△")&amp;"】"))</f>
        <v>【1,099.15】</v>
      </c>
      <c r="BQ6" s="21">
        <f>IF(BQ7="",NA(),BQ7)</f>
        <v>99.87</v>
      </c>
      <c r="BR6" s="21">
        <f t="shared" ref="BR6:BZ6" si="8">IF(BR7="",NA(),BR7)</f>
        <v>99.88</v>
      </c>
      <c r="BS6" s="21">
        <f t="shared" si="8"/>
        <v>99.83</v>
      </c>
      <c r="BT6" s="21">
        <f t="shared" si="8"/>
        <v>99.8</v>
      </c>
      <c r="BU6" s="21">
        <f t="shared" si="8"/>
        <v>99.84</v>
      </c>
      <c r="BV6" s="21">
        <f t="shared" si="8"/>
        <v>73.36</v>
      </c>
      <c r="BW6" s="21">
        <f t="shared" si="8"/>
        <v>82.53</v>
      </c>
      <c r="BX6" s="21">
        <f t="shared" si="8"/>
        <v>81.81</v>
      </c>
      <c r="BY6" s="21">
        <f t="shared" si="8"/>
        <v>82.27</v>
      </c>
      <c r="BZ6" s="21">
        <f t="shared" si="8"/>
        <v>80.36</v>
      </c>
      <c r="CA6" s="20" t="str">
        <f>IF(CA7="","",IF(CA7="-","【-】","【"&amp;SUBSTITUTE(TEXT(CA7,"#,##0.00"),"-","△")&amp;"】"))</f>
        <v>【72.92】</v>
      </c>
      <c r="CB6" s="21">
        <f>IF(CB7="",NA(),CB7)</f>
        <v>154.18</v>
      </c>
      <c r="CC6" s="21">
        <f t="shared" ref="CC6:CK6" si="9">IF(CC7="",NA(),CC7)</f>
        <v>153.15</v>
      </c>
      <c r="CD6" s="21">
        <f t="shared" si="9"/>
        <v>152.97999999999999</v>
      </c>
      <c r="CE6" s="21">
        <f t="shared" si="9"/>
        <v>152.27000000000001</v>
      </c>
      <c r="CF6" s="21">
        <f t="shared" si="9"/>
        <v>152.38</v>
      </c>
      <c r="CG6" s="21">
        <f t="shared" si="9"/>
        <v>224.88</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44.24</v>
      </c>
      <c r="CT6" s="21">
        <f t="shared" si="10"/>
        <v>45.3</v>
      </c>
      <c r="CU6" s="21">
        <f t="shared" si="10"/>
        <v>45.6</v>
      </c>
      <c r="CV6" s="21">
        <f t="shared" si="10"/>
        <v>44.79</v>
      </c>
      <c r="CW6" s="20" t="str">
        <f>IF(CW7="","",IF(CW7="-","【-】","【"&amp;SUBSTITUTE(TEXT(CW7,"#,##0.00"),"-","△")&amp;"】"))</f>
        <v>【43.17】</v>
      </c>
      <c r="CX6" s="21">
        <f>IF(CX7="",NA(),CX7)</f>
        <v>91.5</v>
      </c>
      <c r="CY6" s="21">
        <f t="shared" ref="CY6:DG6" si="11">IF(CY7="",NA(),CY7)</f>
        <v>91.72</v>
      </c>
      <c r="CZ6" s="21">
        <f t="shared" si="11"/>
        <v>92</v>
      </c>
      <c r="DA6" s="21">
        <f t="shared" si="11"/>
        <v>92.54</v>
      </c>
      <c r="DB6" s="21">
        <f t="shared" si="11"/>
        <v>93</v>
      </c>
      <c r="DC6" s="21">
        <f t="shared" si="11"/>
        <v>84.19</v>
      </c>
      <c r="DD6" s="21">
        <f t="shared" si="11"/>
        <v>88.15</v>
      </c>
      <c r="DE6" s="21">
        <f t="shared" si="11"/>
        <v>88.37</v>
      </c>
      <c r="DF6" s="21">
        <f t="shared" si="11"/>
        <v>88.66</v>
      </c>
      <c r="DG6" s="21">
        <f t="shared" si="11"/>
        <v>88.68</v>
      </c>
      <c r="DH6" s="20" t="str">
        <f>IF(DH7="","",IF(DH7="-","【-】","【"&amp;SUBSTITUTE(TEXT(DH7,"#,##0.00"),"-","△")&amp;"】"))</f>
        <v>【86.31】</v>
      </c>
      <c r="DI6" s="21">
        <f>IF(DI7="",NA(),DI7)</f>
        <v>38.79</v>
      </c>
      <c r="DJ6" s="21">
        <f t="shared" ref="DJ6:DR6" si="12">IF(DJ7="",NA(),DJ7)</f>
        <v>40.369999999999997</v>
      </c>
      <c r="DK6" s="21">
        <f t="shared" si="12"/>
        <v>42.09</v>
      </c>
      <c r="DL6" s="21">
        <f t="shared" si="12"/>
        <v>43.34</v>
      </c>
      <c r="DM6" s="21">
        <f t="shared" si="12"/>
        <v>44.81</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1">
        <f>IF(EE7="",NA(),EE7)</f>
        <v>1.07</v>
      </c>
      <c r="EF6" s="21">
        <f t="shared" ref="EF6:EN6" si="14">IF(EF7="",NA(),EF7)</f>
        <v>2.66</v>
      </c>
      <c r="EG6" s="21">
        <f t="shared" si="14"/>
        <v>3.86</v>
      </c>
      <c r="EH6" s="21">
        <f t="shared" si="14"/>
        <v>4.49</v>
      </c>
      <c r="EI6" s="21">
        <f t="shared" si="14"/>
        <v>6.67</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252034</v>
      </c>
      <c r="D7" s="23">
        <v>46</v>
      </c>
      <c r="E7" s="23">
        <v>17</v>
      </c>
      <c r="F7" s="23">
        <v>4</v>
      </c>
      <c r="G7" s="23">
        <v>0</v>
      </c>
      <c r="H7" s="23" t="s">
        <v>96</v>
      </c>
      <c r="I7" s="23" t="s">
        <v>97</v>
      </c>
      <c r="J7" s="23" t="s">
        <v>98</v>
      </c>
      <c r="K7" s="23" t="s">
        <v>99</v>
      </c>
      <c r="L7" s="23" t="s">
        <v>100</v>
      </c>
      <c r="M7" s="23" t="s">
        <v>101</v>
      </c>
      <c r="N7" s="24" t="s">
        <v>102</v>
      </c>
      <c r="O7" s="24">
        <v>53.45</v>
      </c>
      <c r="P7" s="24">
        <v>33.42</v>
      </c>
      <c r="Q7" s="24">
        <v>82.09</v>
      </c>
      <c r="R7" s="24">
        <v>2836</v>
      </c>
      <c r="S7" s="24">
        <v>112294</v>
      </c>
      <c r="T7" s="24">
        <v>681.02</v>
      </c>
      <c r="U7" s="24">
        <v>164.89</v>
      </c>
      <c r="V7" s="24">
        <v>37365</v>
      </c>
      <c r="W7" s="24">
        <v>20.56</v>
      </c>
      <c r="X7" s="24">
        <v>1817.36</v>
      </c>
      <c r="Y7" s="24">
        <v>115.1</v>
      </c>
      <c r="Z7" s="24">
        <v>119.44</v>
      </c>
      <c r="AA7" s="24">
        <v>122.96</v>
      </c>
      <c r="AB7" s="24">
        <v>127.14</v>
      </c>
      <c r="AC7" s="24">
        <v>127.14</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41.16</v>
      </c>
      <c r="AV7" s="24">
        <v>29.84</v>
      </c>
      <c r="AW7" s="24">
        <v>30.22</v>
      </c>
      <c r="AX7" s="24">
        <v>44.35</v>
      </c>
      <c r="AY7" s="24">
        <v>56.43</v>
      </c>
      <c r="AZ7" s="24">
        <v>44.24</v>
      </c>
      <c r="BA7" s="24">
        <v>44.35</v>
      </c>
      <c r="BB7" s="24">
        <v>41.51</v>
      </c>
      <c r="BC7" s="24">
        <v>45.01</v>
      </c>
      <c r="BD7" s="24">
        <v>46.37</v>
      </c>
      <c r="BE7" s="24">
        <v>50.9</v>
      </c>
      <c r="BF7" s="24">
        <v>1431.87</v>
      </c>
      <c r="BG7" s="24">
        <v>1479.53</v>
      </c>
      <c r="BH7" s="24">
        <v>1517.92</v>
      </c>
      <c r="BI7" s="24">
        <v>1487.16</v>
      </c>
      <c r="BJ7" s="24">
        <v>1311.56</v>
      </c>
      <c r="BK7" s="24">
        <v>1258.43</v>
      </c>
      <c r="BL7" s="24">
        <v>1283.69</v>
      </c>
      <c r="BM7" s="24">
        <v>1160.22</v>
      </c>
      <c r="BN7" s="24">
        <v>1141.98</v>
      </c>
      <c r="BO7" s="24">
        <v>1062.58</v>
      </c>
      <c r="BP7" s="24">
        <v>1099.1500000000001</v>
      </c>
      <c r="BQ7" s="24">
        <v>99.87</v>
      </c>
      <c r="BR7" s="24">
        <v>99.88</v>
      </c>
      <c r="BS7" s="24">
        <v>99.83</v>
      </c>
      <c r="BT7" s="24">
        <v>99.8</v>
      </c>
      <c r="BU7" s="24">
        <v>99.84</v>
      </c>
      <c r="BV7" s="24">
        <v>73.36</v>
      </c>
      <c r="BW7" s="24">
        <v>82.53</v>
      </c>
      <c r="BX7" s="24">
        <v>81.81</v>
      </c>
      <c r="BY7" s="24">
        <v>82.27</v>
      </c>
      <c r="BZ7" s="24">
        <v>80.36</v>
      </c>
      <c r="CA7" s="24">
        <v>72.92</v>
      </c>
      <c r="CB7" s="24">
        <v>154.18</v>
      </c>
      <c r="CC7" s="24">
        <v>153.15</v>
      </c>
      <c r="CD7" s="24">
        <v>152.97999999999999</v>
      </c>
      <c r="CE7" s="24">
        <v>152.27000000000001</v>
      </c>
      <c r="CF7" s="24">
        <v>152.38</v>
      </c>
      <c r="CG7" s="24">
        <v>224.88</v>
      </c>
      <c r="CH7" s="24">
        <v>190.48</v>
      </c>
      <c r="CI7" s="24">
        <v>193.59</v>
      </c>
      <c r="CJ7" s="24">
        <v>194.42</v>
      </c>
      <c r="CK7" s="24">
        <v>201.33</v>
      </c>
      <c r="CL7" s="24">
        <v>225.78</v>
      </c>
      <c r="CM7" s="24" t="s">
        <v>102</v>
      </c>
      <c r="CN7" s="24" t="s">
        <v>102</v>
      </c>
      <c r="CO7" s="24" t="s">
        <v>102</v>
      </c>
      <c r="CP7" s="24" t="s">
        <v>102</v>
      </c>
      <c r="CQ7" s="24" t="s">
        <v>102</v>
      </c>
      <c r="CR7" s="24">
        <v>42.4</v>
      </c>
      <c r="CS7" s="24">
        <v>44.24</v>
      </c>
      <c r="CT7" s="24">
        <v>45.3</v>
      </c>
      <c r="CU7" s="24">
        <v>45.6</v>
      </c>
      <c r="CV7" s="24">
        <v>44.79</v>
      </c>
      <c r="CW7" s="24">
        <v>43.17</v>
      </c>
      <c r="CX7" s="24">
        <v>91.5</v>
      </c>
      <c r="CY7" s="24">
        <v>91.72</v>
      </c>
      <c r="CZ7" s="24">
        <v>92</v>
      </c>
      <c r="DA7" s="24">
        <v>92.54</v>
      </c>
      <c r="DB7" s="24">
        <v>93</v>
      </c>
      <c r="DC7" s="24">
        <v>84.19</v>
      </c>
      <c r="DD7" s="24">
        <v>88.15</v>
      </c>
      <c r="DE7" s="24">
        <v>88.37</v>
      </c>
      <c r="DF7" s="24">
        <v>88.66</v>
      </c>
      <c r="DG7" s="24">
        <v>88.68</v>
      </c>
      <c r="DH7" s="24">
        <v>86.31</v>
      </c>
      <c r="DI7" s="24">
        <v>38.79</v>
      </c>
      <c r="DJ7" s="24">
        <v>40.369999999999997</v>
      </c>
      <c r="DK7" s="24">
        <v>42.09</v>
      </c>
      <c r="DL7" s="24">
        <v>43.34</v>
      </c>
      <c r="DM7" s="24">
        <v>44.81</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1.07</v>
      </c>
      <c r="EF7" s="24">
        <v>2.66</v>
      </c>
      <c r="EG7" s="24">
        <v>3.86</v>
      </c>
      <c r="EH7" s="24">
        <v>4.49</v>
      </c>
      <c r="EI7" s="24">
        <v>6.67</v>
      </c>
      <c r="EJ7" s="24">
        <v>0.39</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 美和</cp:lastModifiedBy>
  <dcterms:created xsi:type="dcterms:W3CDTF">2025-12-23T06:12:18Z</dcterms:created>
  <dcterms:modified xsi:type="dcterms:W3CDTF">2026-01-28T00:39:28Z</dcterms:modified>
  <cp:category/>
</cp:coreProperties>
</file>