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kn2261\農林水産課\01.農村整備係【共通ﾌｫﾙﾀﾞ】\223.地方公営企業関係\R7地方公営企業関係\01.メール(照会関連)\20260120_【2.12期限】公営企業に係る経営比較分析表（令和6年度決算）の分析等について\"/>
    </mc:Choice>
  </mc:AlternateContent>
  <xr:revisionPtr revIDLastSave="0" documentId="13_ncr:1_{3F009A41-C631-4BE5-A67A-615E70AD8077}" xr6:coauthVersionLast="47" xr6:coauthVersionMax="47" xr10:uidLastSave="{00000000-0000-0000-0000-000000000000}"/>
  <workbookProtection workbookAlgorithmName="SHA-512" workbookHashValue="MdNIIT3cgYqJuL7yIV5QkFvS53I6FlKUr0HpY/IDkOQL9lhGgzI50KTm7clHECO/XeSgR8LWIFgfW7Gl41aLEg==" workbookSaltValue="2qkLmBOK7Ek+QZ5gYqoh6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I10" i="4"/>
</calcChain>
</file>

<file path=xl/sharedStrings.xml><?xml version="1.0" encoding="utf-8"?>
<sst xmlns="http://schemas.openxmlformats.org/spreadsheetml/2006/main" count="236" uniqueCount="120">
  <si>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</si>
  <si>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</si>
  <si>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</si>
  <si>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</si>
  <si>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</si>
  <si>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</si>
  <si>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</si>
  <si>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</si>
  <si>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</si>
  <si>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</si>
  <si>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</si>
  <si>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</si>
  <si>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</si>
  <si>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</si>
  <si>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</si>
  <si>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</si>
  <si>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</si>
  <si>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</si>
  <si>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</si>
  <si>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</si>
  <si>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</si>
  <si>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</si>
  <si>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</si>
  <si>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</si>
  <si>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</si>
  <si>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</si>
  <si>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</si>
  <si>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</si>
  <si>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</si>
  <si>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</si>
  <si>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</si>
  <si>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</si>
  <si>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</si>
  <si>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</si>
  <si>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</si>
  <si>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</si>
  <si>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</si>
  <si>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</si>
  <si>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</si>
  <si>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</si>
  <si>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</si>
  <si>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</si>
  <si>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</si>
  <si>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</si>
  <si>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</si>
  <si>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</si>
  <si>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</si>
  <si>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</si>
  <si>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</si>
  <si>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</si>
  <si>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</si>
  <si>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</si>
  <si>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</si>
  <si>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</si>
  <si>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</si>
  <si>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</si>
  <si>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</si>
  <si>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</si>
  <si>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</si>
  <si>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</si>
  <si>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</si>
  <si>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</si>
  <si>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</si>
  <si>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</si>
  <si>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</si>
  <si>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</si>
  <si>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</si>
  <si>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</si>
  <si>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</si>
  <si>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</si>
  <si>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</si>
  <si>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</si>
  <si>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</si>
  <si>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</si>
  <si>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</si>
  <si>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</si>
  <si>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</si>
  <si>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</si>
  <si>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</si>
  <si>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</si>
  <si>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</si>
  <si>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</si>
  <si>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</si>
  <si>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</si>
  <si>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</si>
  <si>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</si>
  <si>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</si>
  <si>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</si>
  <si>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</si>
  <si>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</si>
  <si>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</si>
  <si>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</si>
  <si>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</si>
  <si>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</si>
  <si>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</si>
  <si>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</si>
  <si>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</si>
  <si>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</si>
  <si>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</si>
  <si>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</si>
  <si>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</si>
  <si>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</si>
  <si>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</si>
  <si>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</si>
  <si>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</si>
  <si>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</si>
  <si>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</si>
  <si>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</si>
  <si>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</si>
  <si>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</si>
  <si>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</si>
  <si>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</si>
  <si>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</si>
  <si>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</si>
  <si>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</si>
  <si>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</si>
  <si>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</si>
  <si>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供用から30年以上が経過しており、管渠改善率は類似団体平均を下回るが、公共下水道への接続を控えていることから、接続完了までは老朽化対策を必要最低限に留めている。</t>
    <phoneticPr fontId="4"/>
  </si>
  <si>
    <r>
      <rPr>
        <sz val="11"/>
        <rFont val="ＭＳ ゴシック"/>
        <family val="3"/>
        <charset val="128"/>
      </rPr>
      <t>①R6年度の収益的収支比率は前年度と比べて施設管理委託や施設修繕の発注件数が減少したことに加え、公債費利子償還額等の費用減少により67.83％まで改善している。</t>
    </r>
    <r>
      <rPr>
        <sz val="11"/>
        <color rgb="FFFF0000"/>
        <rFont val="ＭＳ ゴシック"/>
        <family val="3"/>
        <charset val="128"/>
      </rPr>
      <t xml:space="preserve">
</t>
    </r>
    <r>
      <rPr>
        <sz val="11"/>
        <rFont val="ＭＳ ゴシック"/>
        <family val="3"/>
        <charset val="128"/>
      </rPr>
      <t>④企業債残高対事業規模比率は償還計画に基づく地方債償還により類似団体平均と比べて低く良好である。</t>
    </r>
    <r>
      <rPr>
        <sz val="11"/>
        <color rgb="FFFF0000"/>
        <rFont val="ＭＳ ゴシック"/>
        <family val="3"/>
        <charset val="128"/>
      </rPr>
      <t xml:space="preserve">
</t>
    </r>
    <r>
      <rPr>
        <sz val="11"/>
        <rFont val="ＭＳ ゴシック"/>
        <family val="3"/>
        <charset val="128"/>
      </rPr>
      <t>⑤R6年度の経費回収率は前年度と比べて下水道使用料の増収に加え、汚水処理施設の修繕費や管理委託費の減少に伴い、前年度から約8％増となったが、依然として類似団体平均を下回っていることから、公共下水道の使用料とのバランスを取り、適正な料金水準への改定を検討していく必要がある。</t>
    </r>
    <r>
      <rPr>
        <sz val="11"/>
        <color rgb="FFFF0000"/>
        <rFont val="ＭＳ ゴシック"/>
        <family val="3"/>
        <charset val="128"/>
      </rPr>
      <t xml:space="preserve">
</t>
    </r>
    <r>
      <rPr>
        <sz val="11"/>
        <rFont val="ＭＳ ゴシック"/>
        <family val="3"/>
        <charset val="128"/>
      </rPr>
      <t xml:space="preserve">⑥汚水処理原価は修繕費や管理委託費等の汚水維持管理費の削減に努めているが、依然として高止まりしており、類似団体平均と比べて高い数値を示している。公共下水道への接続完了まで維持管理費は必要最低限の範囲で実施するよう検討する。
</t>
    </r>
    <r>
      <rPr>
        <sz val="11"/>
        <color rgb="FFFF0000"/>
        <rFont val="ＭＳ ゴシック"/>
        <family val="3"/>
        <charset val="128"/>
      </rPr>
      <t xml:space="preserve">
</t>
    </r>
    <r>
      <rPr>
        <sz val="11"/>
        <rFont val="ＭＳ ゴシック"/>
        <family val="3"/>
        <charset val="128"/>
      </rPr>
      <t>⑦施設利用率は類似団体平均を上回っているが、汚水処理人口は前年度から約1％減少し、施設の年間処理水量も約2％減少したことから、施設利用率が令和2年度以降54.26％まで漸減している。なお、R9年度から順次公共下水道への接続を計画している。</t>
    </r>
    <r>
      <rPr>
        <sz val="11"/>
        <color rgb="FFFF0000"/>
        <rFont val="ＭＳ ゴシック"/>
        <family val="3"/>
        <charset val="128"/>
      </rPr>
      <t xml:space="preserve">
</t>
    </r>
    <r>
      <rPr>
        <sz val="11"/>
        <rFont val="ＭＳ ゴシック"/>
        <family val="3"/>
        <charset val="128"/>
      </rPr>
      <t>⑧水洗化率は類似団体平均と比べて良好である。</t>
    </r>
    <rPh sb="14" eb="17">
      <t>ゼンネンド</t>
    </rPh>
    <rPh sb="33" eb="35">
      <t>ハッチュウ</t>
    </rPh>
    <rPh sb="35" eb="37">
      <t>ケンスウ</t>
    </rPh>
    <rPh sb="38" eb="40">
      <t>ゲンショウ</t>
    </rPh>
    <rPh sb="45" eb="46">
      <t>クワ</t>
    </rPh>
    <rPh sb="144" eb="147">
      <t>ゼンネンド</t>
    </rPh>
    <rPh sb="158" eb="159">
      <t>ゾウ</t>
    </rPh>
    <rPh sb="181" eb="183">
      <t>ゲンショウ</t>
    </rPh>
    <rPh sb="202" eb="204">
      <t>イゼン</t>
    </rPh>
    <rPh sb="223" eb="224">
      <t>ゾウ</t>
    </rPh>
    <rPh sb="305" eb="307">
      <t>サクゲン</t>
    </rPh>
    <rPh sb="308" eb="309">
      <t>ツト</t>
    </rPh>
    <rPh sb="315" eb="317">
      <t>イゼン</t>
    </rPh>
    <rPh sb="320" eb="322">
      <t>タカド</t>
    </rPh>
    <phoneticPr fontId="4"/>
  </si>
  <si>
    <r>
      <t>　</t>
    </r>
    <r>
      <rPr>
        <sz val="11"/>
        <rFont val="ＭＳ ゴシック"/>
        <family val="3"/>
        <charset val="128"/>
      </rPr>
      <t>経営の健全性・効率性に関しては概ね類似団体平均と比べて良好であるが、経費回収率が令和4年度以降、類似団体平均を下回っている。</t>
    </r>
    <r>
      <rPr>
        <sz val="11"/>
        <color rgb="FFFF0000"/>
        <rFont val="ＭＳ ゴシック"/>
        <family val="3"/>
        <charset val="128"/>
      </rPr>
      <t xml:space="preserve">
</t>
    </r>
    <r>
      <rPr>
        <sz val="11"/>
        <rFont val="ＭＳ ゴシック"/>
        <family val="3"/>
        <charset val="128"/>
      </rPr>
      <t>　また、汚水処理原価は汚水処理施設の老朽化に伴う維持管理経費が増加しており、汚水処理人口も減少しているため、汚水処理にかかる経費の効率化や適正な使用料金の見直しが必要である。
　公共下水道への接続を予定していることから、接続完了までは計画的な老朽化対策を必要最低限の範囲で講じる必要があると考えられる。</t>
    </r>
    <rPh sb="46" eb="4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</si>
</sst>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59-4CD4-AE27-09511EBFCA6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4159-4CD4-AE27-09511EBFCA6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59.2</c:v>
                </c:pt>
                <c:pt idx="1">
                  <c:v>58.14</c:v>
                </c:pt>
                <c:pt idx="2">
                  <c:v>56.68</c:v>
                </c:pt>
                <c:pt idx="3">
                  <c:v>55.4</c:v>
                </c:pt>
                <c:pt idx="4">
                  <c:v>54.26</c:v>
                </c:pt>
              </c:numCache>
            </c:numRef>
          </c:val>
          <c:extLst>
            <c:ext xmlns:c16="http://schemas.microsoft.com/office/drawing/2014/chart" uri="{C3380CC4-5D6E-409C-BE32-E72D297353CC}">
              <c16:uniqueId val="{00000000-0290-4AC2-80B6-7D1E82224A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0290-4AC2-80B6-7D1E82224A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97.61</c:v>
                </c:pt>
                <c:pt idx="1">
                  <c:v>98.48</c:v>
                </c:pt>
                <c:pt idx="2">
                  <c:v>97.88</c:v>
                </c:pt>
                <c:pt idx="3">
                  <c:v>98.52</c:v>
                </c:pt>
                <c:pt idx="4">
                  <c:v>98.65</c:v>
                </c:pt>
              </c:numCache>
            </c:numRef>
          </c:val>
          <c:extLst>
            <c:ext xmlns:c16="http://schemas.microsoft.com/office/drawing/2014/chart" uri="{C3380CC4-5D6E-409C-BE32-E72D297353CC}">
              <c16:uniqueId val="{00000000-04E9-4FB2-9FED-5E62E0322E6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04E9-4FB2-9FED-5E62E0322E6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50.27</c:v>
                </c:pt>
                <c:pt idx="1">
                  <c:v>50.05</c:v>
                </c:pt>
                <c:pt idx="2">
                  <c:v>53.61</c:v>
                </c:pt>
                <c:pt idx="3">
                  <c:v>64.98</c:v>
                </c:pt>
                <c:pt idx="4">
                  <c:v>67.83</c:v>
                </c:pt>
              </c:numCache>
            </c:numRef>
          </c:val>
          <c:extLst>
            <c:ext xmlns:c16="http://schemas.microsoft.com/office/drawing/2014/chart" uri="{C3380CC4-5D6E-409C-BE32-E72D297353CC}">
              <c16:uniqueId val="{00000000-1BD9-493F-9B8C-0E8017065B0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D9-493F-9B8C-0E8017065B0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9C-40CC-9C59-B1BA904CCA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9C-40CC-9C59-B1BA904CCA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6C-4B8A-A5C5-20D5087004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6C-4B8A-A5C5-20D5087004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96-4E53-B6B2-163E7DCAE8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96-4E53-B6B2-163E7DCAE8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7B-4801-A582-6DA0E1B92A5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7B-4801-A582-6DA0E1B92A5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53.02</c:v>
                </c:pt>
                <c:pt idx="1">
                  <c:v>39.5</c:v>
                </c:pt>
                <c:pt idx="2">
                  <c:v>26.97</c:v>
                </c:pt>
                <c:pt idx="3">
                  <c:v>23.18</c:v>
                </c:pt>
                <c:pt idx="4">
                  <c:v>4.2</c:v>
                </c:pt>
              </c:numCache>
            </c:numRef>
          </c:val>
          <c:extLst>
            <c:ext xmlns:c16="http://schemas.microsoft.com/office/drawing/2014/chart" uri="{C3380CC4-5D6E-409C-BE32-E72D297353CC}">
              <c16:uniqueId val="{00000000-E160-4720-802A-BCA219BD822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E160-4720-802A-BCA219BD822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59.62</c:v>
                </c:pt>
                <c:pt idx="1">
                  <c:v>59.37</c:v>
                </c:pt>
                <c:pt idx="2">
                  <c:v>50.9</c:v>
                </c:pt>
                <c:pt idx="3">
                  <c:v>39.79</c:v>
                </c:pt>
                <c:pt idx="4">
                  <c:v>48.22</c:v>
                </c:pt>
              </c:numCache>
            </c:numRef>
          </c:val>
          <c:extLst>
            <c:ext xmlns:c16="http://schemas.microsoft.com/office/drawing/2014/chart" uri="{C3380CC4-5D6E-409C-BE32-E72D297353CC}">
              <c16:uniqueId val="{00000000-0865-40DA-901C-0AEF5F9A159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0865-40DA-901C-0AEF5F9A159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236.69</c:v>
                </c:pt>
                <c:pt idx="1">
                  <c:v>239.61</c:v>
                </c:pt>
                <c:pt idx="2">
                  <c:v>283.04000000000002</c:v>
                </c:pt>
                <c:pt idx="3">
                  <c:v>366.85</c:v>
                </c:pt>
                <c:pt idx="4">
                  <c:v>309.87</c:v>
                </c:pt>
              </c:numCache>
            </c:numRef>
          </c:val>
          <c:extLst>
            <c:ext xmlns:c16="http://schemas.microsoft.com/office/drawing/2014/chart" uri="{C3380CC4-5D6E-409C-BE32-E72D297353CC}">
              <c16:uniqueId val="{00000000-3A00-44C6-B177-23D65376439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3A00-44C6-B177-23D65376439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滋賀県　彦根市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51">
        <f>データ!S6</f>
        <v>110878</v>
      </c>
      <c r="AM8" s="51"/>
      <c r="AN8" s="51"/>
      <c r="AO8" s="51"/>
      <c r="AP8" s="51"/>
      <c r="AQ8" s="51"/>
      <c r="AR8" s="51"/>
      <c r="AS8" s="51"/>
      <c r="AT8" s="50">
        <f>データ!T6</f>
        <v>196.87</v>
      </c>
      <c r="AU8" s="50"/>
      <c r="AV8" s="50"/>
      <c r="AW8" s="50"/>
      <c r="AX8" s="50"/>
      <c r="AY8" s="50"/>
      <c r="AZ8" s="50"/>
      <c r="BA8" s="50"/>
      <c r="BB8" s="50">
        <f>データ!U6</f>
        <v>563.20000000000005</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t="str">
        <f>データ!O6</f>
        <v>該当数値なし</v>
      </c>
      <c r="J10" s="50"/>
      <c r="K10" s="50"/>
      <c r="L10" s="50"/>
      <c r="M10" s="50"/>
      <c r="N10" s="50"/>
      <c r="O10" s="50"/>
      <c r="P10" s="50">
        <f>データ!P6</f>
        <v>3.49</v>
      </c>
      <c r="Q10" s="50"/>
      <c r="R10" s="50"/>
      <c r="S10" s="50"/>
      <c r="T10" s="50"/>
      <c r="U10" s="50"/>
      <c r="V10" s="50"/>
      <c r="W10" s="50">
        <f>データ!Q6</f>
        <v>100</v>
      </c>
      <c r="X10" s="50"/>
      <c r="Y10" s="50"/>
      <c r="Z10" s="50"/>
      <c r="AA10" s="50"/>
      <c r="AB10" s="50"/>
      <c r="AC10" s="50"/>
      <c r="AD10" s="51">
        <f>データ!R6</f>
        <v>3949</v>
      </c>
      <c r="AE10" s="51"/>
      <c r="AF10" s="51"/>
      <c r="AG10" s="51"/>
      <c r="AH10" s="51"/>
      <c r="AI10" s="51"/>
      <c r="AJ10" s="51"/>
      <c r="AK10" s="2"/>
      <c r="AL10" s="51">
        <f>データ!V6</f>
        <v>3858</v>
      </c>
      <c r="AM10" s="51"/>
      <c r="AN10" s="51"/>
      <c r="AO10" s="51"/>
      <c r="AP10" s="51"/>
      <c r="AQ10" s="51"/>
      <c r="AR10" s="51"/>
      <c r="AS10" s="51"/>
      <c r="AT10" s="50">
        <f>データ!W6</f>
        <v>1.55</v>
      </c>
      <c r="AU10" s="50"/>
      <c r="AV10" s="50"/>
      <c r="AW10" s="50"/>
      <c r="AX10" s="50"/>
      <c r="AY10" s="50"/>
      <c r="AZ10" s="50"/>
      <c r="BA10" s="50"/>
      <c r="BB10" s="50">
        <f>データ!X6</f>
        <v>2489.0300000000002</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8.7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【798.10】</v>
      </c>
      <c r="I86" s="12" t="str">
        <f>データ!CA6</f>
        <v>【54.51】</v>
      </c>
      <c r="J86" s="12" t="str">
        <f>データ!CL6</f>
        <v>【286.33】</v>
      </c>
      <c r="K86" s="12" t="str">
        <f>データ!CW6</f>
        <v>【49.92】</v>
      </c>
      <c r="L86" s="12" t="str">
        <f>データ!DH6</f>
        <v>【87.80】</v>
      </c>
      <c r="M86" s="12" t="s">
        <v>45</v>
      </c>
      <c r="N86" s="12" t="s">
        <v>45</v>
      </c>
      <c r="O86" s="12" t="str">
        <f>データ!EO6</f>
        <v>【0.02】</v>
      </c>
    </row>
  </sheetData>
  <sheetProtection algorithmName="SHA-512" hashValue="FV9qxqy2i/p7ZTVlVlXKCt9ls9qfC0vSPaNpuoNHY6fIFiTt4E8M7YFxMi1Pf/N2LjgYXv2s2D/oIhfaj/+AZw==" saltValue="B6os+Yy2sVZBj1Nrig1Z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252026</v>
      </c>
      <c r="D6" s="19">
        <f t="shared" si="3"/>
        <v>47</v>
      </c>
      <c r="E6" s="19">
        <f t="shared" si="3"/>
        <v>17</v>
      </c>
      <c r="F6" s="19">
        <f t="shared" si="3"/>
        <v>5</v>
      </c>
      <c r="G6" s="19">
        <f t="shared" si="3"/>
        <v>0</v>
      </c>
      <c r="H6" s="19" t="str">
        <f t="shared" si="3"/>
        <v>滋賀県　彦根市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3.49</v>
      </c>
      <c r="Q6" s="20">
        <f t="shared" si="3"/>
        <v>100</v>
      </c>
      <c r="R6" s="20">
        <f t="shared" si="3"/>
        <v>3949</v>
      </c>
      <c r="S6" s="20">
        <f t="shared" si="3"/>
        <v>110878</v>
      </c>
      <c r="T6" s="20">
        <f t="shared" si="3"/>
        <v>196.87</v>
      </c>
      <c r="U6" s="20">
        <f t="shared" si="3"/>
        <v>563.20000000000005</v>
      </c>
      <c r="V6" s="20">
        <f t="shared" si="3"/>
        <v>3858</v>
      </c>
      <c r="W6" s="20">
        <f t="shared" si="3"/>
        <v>1.55</v>
      </c>
      <c r="X6" s="20">
        <f t="shared" si="3"/>
        <v>2489.0300000000002</v>
      </c>
      <c r="Y6" s="21">
        <f>IF(Y7="",NA(),Y7)</f>
        <v>50.27</v>
      </c>
      <c r="Z6" s="21">
        <f t="shared" ref="Z6:AH6" si="4">IF(Z7="",NA(),Z7)</f>
        <v>50.05</v>
      </c>
      <c r="AA6" s="21">
        <f t="shared" si="4"/>
        <v>53.61</v>
      </c>
      <c r="AB6" s="21">
        <f t="shared" si="4"/>
        <v>64.98</v>
      </c>
      <c r="AC6" s="21">
        <f t="shared" si="4"/>
        <v>67.83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53.02</v>
      </c>
      <c r="BG6" s="21">
        <f t="shared" ref="BG6:BO6" si="7">IF(BG7="",NA(),BG7)</f>
        <v>39.5</v>
      </c>
      <c r="BH6" s="21">
        <f t="shared" si="7"/>
        <v>26.97</v>
      </c>
      <c r="BI6" s="21">
        <f t="shared" si="7"/>
        <v>23.18</v>
      </c>
      <c r="BJ6" s="21">
        <f t="shared" si="7"/>
        <v>4.2</v>
      </c>
      <c r="BK6" s="21">
        <f t="shared" si="7"/>
        <v>867.83</v>
      </c>
      <c r="BL6" s="21">
        <f t="shared" si="7"/>
        <v>791.76</v>
      </c>
      <c r="BM6" s="21">
        <f t="shared" si="7"/>
        <v>900.82</v>
      </c>
      <c r="BN6" s="21">
        <f t="shared" si="7"/>
        <v>743.31</v>
      </c>
      <c r="BO6" s="21">
        <f t="shared" si="7"/>
        <v>796.8</v>
      </c>
      <c r="BP6" s="20" t="str">
        <f>IF(BP7="","",IF(BP7="-","【-】","【"&amp;SUBSTITUTE(TEXT(BP7,"#,##0.00"),"-","△")&amp;"】"))</f>
        <v>【798.10】</v>
      </c>
      <c r="BQ6" s="21">
        <f>IF(BQ7="",NA(),BQ7)</f>
        <v>59.62</v>
      </c>
      <c r="BR6" s="21">
        <f t="shared" ref="BR6:BZ6" si="8">IF(BR7="",NA(),BR7)</f>
        <v>59.37</v>
      </c>
      <c r="BS6" s="21">
        <f t="shared" si="8"/>
        <v>50.9</v>
      </c>
      <c r="BT6" s="21">
        <f t="shared" si="8"/>
        <v>39.79</v>
      </c>
      <c r="BU6" s="21">
        <f t="shared" si="8"/>
        <v>48.22</v>
      </c>
      <c r="BV6" s="21">
        <f t="shared" si="8"/>
        <v>57.08</v>
      </c>
      <c r="BW6" s="21">
        <f t="shared" si="8"/>
        <v>56.26</v>
      </c>
      <c r="BX6" s="21">
        <f t="shared" si="8"/>
        <v>52.94</v>
      </c>
      <c r="BY6" s="21">
        <f t="shared" si="8"/>
        <v>61.15</v>
      </c>
      <c r="BZ6" s="21">
        <f t="shared" si="8"/>
        <v>58.41</v>
      </c>
      <c r="CA6" s="20" t="str">
        <f>IF(CA7="","",IF(CA7="-","【-】","【"&amp;SUBSTITUTE(TEXT(CA7,"#,##0.00"),"-","△")&amp;"】"))</f>
        <v>【54.51】</v>
      </c>
      <c r="CB6" s="21">
        <f>IF(CB7="",NA(),CB7)</f>
        <v>236.69</v>
      </c>
      <c r="CC6" s="21">
        <f t="shared" ref="CC6:CK6" si="9">IF(CC7="",NA(),CC7)</f>
        <v>239.61</v>
      </c>
      <c r="CD6" s="21">
        <f t="shared" si="9"/>
        <v>283.04000000000002</v>
      </c>
      <c r="CE6" s="21">
        <f t="shared" si="9"/>
        <v>366.85</v>
      </c>
      <c r="CF6" s="21">
        <f t="shared" si="9"/>
        <v>309.87</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59.2</v>
      </c>
      <c r="CN6" s="21">
        <f t="shared" ref="CN6:CV6" si="10">IF(CN7="",NA(),CN7)</f>
        <v>58.14</v>
      </c>
      <c r="CO6" s="21">
        <f t="shared" si="10"/>
        <v>56.68</v>
      </c>
      <c r="CP6" s="21">
        <f t="shared" si="10"/>
        <v>55.4</v>
      </c>
      <c r="CQ6" s="21">
        <f t="shared" si="10"/>
        <v>54.26</v>
      </c>
      <c r="CR6" s="21">
        <f t="shared" si="10"/>
        <v>54.83</v>
      </c>
      <c r="CS6" s="21">
        <f t="shared" si="10"/>
        <v>66.53</v>
      </c>
      <c r="CT6" s="21">
        <f t="shared" si="10"/>
        <v>52.35</v>
      </c>
      <c r="CU6" s="21">
        <f t="shared" si="10"/>
        <v>52.63</v>
      </c>
      <c r="CV6" s="21">
        <f t="shared" si="10"/>
        <v>52.34</v>
      </c>
      <c r="CW6" s="20" t="str">
        <f>IF(CW7="","",IF(CW7="-","【-】","【"&amp;SUBSTITUTE(TEXT(CW7,"#,##0.00"),"-","△")&amp;"】"))</f>
        <v>【49.92】</v>
      </c>
      <c r="CX6" s="21">
        <f>IF(CX7="",NA(),CX7)</f>
        <v>97.61</v>
      </c>
      <c r="CY6" s="21">
        <f t="shared" ref="CY6:DG6" si="11">IF(CY7="",NA(),CY7)</f>
        <v>98.48</v>
      </c>
      <c r="CZ6" s="21">
        <f t="shared" si="11"/>
        <v>97.88</v>
      </c>
      <c r="DA6" s="21">
        <f t="shared" si="11"/>
        <v>98.52</v>
      </c>
      <c r="DB6" s="21">
        <f t="shared" si="11"/>
        <v>98.65</v>
      </c>
      <c r="DC6" s="21">
        <f t="shared" si="11"/>
        <v>84.7</v>
      </c>
      <c r="DD6" s="21">
        <f t="shared" si="11"/>
        <v>84.67</v>
      </c>
      <c r="DE6" s="21">
        <f t="shared" si="11"/>
        <v>84.39</v>
      </c>
      <c r="DF6" s="21">
        <f t="shared" si="11"/>
        <v>90.32</v>
      </c>
      <c r="DG6" s="21">
        <f t="shared" si="11"/>
        <v>90.05</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5" s="22" customFormat="1" x14ac:dyDescent="0.15">
      <c r="A7" s="14"/>
      <c r="B7" s="23">
        <v>2024</v>
      </c>
      <c r="C7" s="23">
        <v>252026</v>
      </c>
      <c r="D7" s="23">
        <v>47</v>
      </c>
      <c r="E7" s="23">
        <v>17</v>
      </c>
      <c r="F7" s="23">
        <v>5</v>
      </c>
      <c r="G7" s="23">
        <v>0</v>
      </c>
      <c r="H7" s="23" t="s">
        <v>98</v>
      </c>
      <c r="I7" s="23" t="s">
        <v>99</v>
      </c>
      <c r="J7" s="23" t="s">
        <v>100</v>
      </c>
      <c r="K7" s="23" t="s">
        <v>101</v>
      </c>
      <c r="L7" s="23" t="s">
        <v>102</v>
      </c>
      <c r="M7" s="23" t="s">
        <v>103</v>
      </c>
      <c r="N7" s="24" t="s">
        <v>104</v>
      </c>
      <c r="O7" s="24" t="s">
        <v>105</v>
      </c>
      <c r="P7" s="24">
        <v>3.49</v>
      </c>
      <c r="Q7" s="24">
        <v>100</v>
      </c>
      <c r="R7" s="24">
        <v>3949</v>
      </c>
      <c r="S7" s="24">
        <v>110878</v>
      </c>
      <c r="T7" s="24">
        <v>196.87</v>
      </c>
      <c r="U7" s="24">
        <v>563.20000000000005</v>
      </c>
      <c r="V7" s="24">
        <v>3858</v>
      </c>
      <c r="W7" s="24">
        <v>1.55</v>
      </c>
      <c r="X7" s="24">
        <v>2489.0300000000002</v>
      </c>
      <c r="Y7" s="24">
        <v>50.27</v>
      </c>
      <c r="Z7" s="24">
        <v>50.05</v>
      </c>
      <c r="AA7" s="24">
        <v>53.61</v>
      </c>
      <c r="AB7" s="24">
        <v>64.98</v>
      </c>
      <c r="AC7" s="24">
        <v>67.83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53.02</v>
      </c>
      <c r="BG7" s="24">
        <v>39.5</v>
      </c>
      <c r="BH7" s="24">
        <v>26.97</v>
      </c>
      <c r="BI7" s="24">
        <v>23.18</v>
      </c>
      <c r="BJ7" s="24">
        <v>4.2</v>
      </c>
      <c r="BK7" s="24">
        <v>867.83</v>
      </c>
      <c r="BL7" s="24">
        <v>791.76</v>
      </c>
      <c r="BM7" s="24">
        <v>900.82</v>
      </c>
      <c r="BN7" s="24">
        <v>743.31</v>
      </c>
      <c r="BO7" s="24">
        <v>796.8</v>
      </c>
      <c r="BP7" s="24">
        <v>798.1</v>
      </c>
      <c r="BQ7" s="24">
        <v>59.62</v>
      </c>
      <c r="BR7" s="24">
        <v>59.37</v>
      </c>
      <c r="BS7" s="24">
        <v>50.9</v>
      </c>
      <c r="BT7" s="24">
        <v>39.79</v>
      </c>
      <c r="BU7" s="24">
        <v>48.22</v>
      </c>
      <c r="BV7" s="24">
        <v>57.08</v>
      </c>
      <c r="BW7" s="24">
        <v>56.26</v>
      </c>
      <c r="BX7" s="24">
        <v>52.94</v>
      </c>
      <c r="BY7" s="24">
        <v>61.15</v>
      </c>
      <c r="BZ7" s="24">
        <v>58.41</v>
      </c>
      <c r="CA7" s="24">
        <v>54.51</v>
      </c>
      <c r="CB7" s="24">
        <v>236.69</v>
      </c>
      <c r="CC7" s="24">
        <v>239.61</v>
      </c>
      <c r="CD7" s="24">
        <v>283.04000000000002</v>
      </c>
      <c r="CE7" s="24">
        <v>366.85</v>
      </c>
      <c r="CF7" s="24">
        <v>309.87</v>
      </c>
      <c r="CG7" s="24">
        <v>274.99</v>
      </c>
      <c r="CH7" s="24">
        <v>282.08999999999997</v>
      </c>
      <c r="CI7" s="24">
        <v>303.27999999999997</v>
      </c>
      <c r="CJ7" s="24">
        <v>250.43</v>
      </c>
      <c r="CK7" s="24">
        <v>267.33999999999997</v>
      </c>
      <c r="CL7" s="24">
        <v>286.33</v>
      </c>
      <c r="CM7" s="24">
        <v>59.2</v>
      </c>
      <c r="CN7" s="24">
        <v>58.14</v>
      </c>
      <c r="CO7" s="24">
        <v>56.68</v>
      </c>
      <c r="CP7" s="24">
        <v>55.4</v>
      </c>
      <c r="CQ7" s="24">
        <v>54.26</v>
      </c>
      <c r="CR7" s="24">
        <v>54.83</v>
      </c>
      <c r="CS7" s="24">
        <v>66.53</v>
      </c>
      <c r="CT7" s="24">
        <v>52.35</v>
      </c>
      <c r="CU7" s="24">
        <v>52.63</v>
      </c>
      <c r="CV7" s="24">
        <v>52.34</v>
      </c>
      <c r="CW7" s="24">
        <v>49.92</v>
      </c>
      <c r="CX7" s="24">
        <v>97.61</v>
      </c>
      <c r="CY7" s="24">
        <v>98.48</v>
      </c>
      <c r="CZ7" s="24">
        <v>97.88</v>
      </c>
      <c r="DA7" s="24">
        <v>98.52</v>
      </c>
      <c r="DB7" s="24">
        <v>98.65</v>
      </c>
      <c r="DC7" s="24">
        <v>84.7</v>
      </c>
      <c r="DD7" s="24">
        <v>84.67</v>
      </c>
      <c r="DE7" s="24">
        <v>84.39</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0.02</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船野 貴徳</cp:lastModifiedBy>
  <cp:lastPrinted>2026-01-26T00:41:28Z</cp:lastPrinted>
  <dcterms:created xsi:type="dcterms:W3CDTF">2025-12-22T09:29:52Z</dcterms:created>
  <dcterms:modified xsi:type="dcterms:W3CDTF">2026-01-26T00:56:24Z</dcterms:modified>
  <cp:category/>
</cp:coreProperties>
</file>