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101563\Desktop\経営比較分析表(R6)の分析等について\③回答\"/>
    </mc:Choice>
  </mc:AlternateContent>
  <xr:revisionPtr revIDLastSave="0" documentId="13_ncr:1_{3B231D26-C6E7-44A4-815D-5D7D6012A5A4}" xr6:coauthVersionLast="47" xr6:coauthVersionMax="47" xr10:uidLastSave="{00000000-0000-0000-0000-000000000000}"/>
  <workbookProtection workbookAlgorithmName="SHA-512" workbookHashValue="PGfAeJs65OAAzwHWEz2U1AfRiGSkau45xoFIdVYVPMoKueqA4XDqSflihLyxbmGG0YYtvzB4zMGxPAYkQ/Xkrw==" workbookSaltValue="7iI4oCmWFBdNoQfq9R36OQ=="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E85" i="4"/>
  <c r="AL10" i="4"/>
  <c r="AD10" i="4"/>
  <c r="B10" i="4"/>
  <c r="AD8" i="4"/>
  <c r="I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<sst xmlns="http://schemas.openxmlformats.org/spreadsheetml/2006/main" count="236" uniqueCount="116">
  <si>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</si>
  <si>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</si>
  <si>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</si>
  <si>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</si>
  <si>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</si>
  <si>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</si>
  <si>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</si>
  <si>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</si>
  <si>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</si>
  <si>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</si>
  <si>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</si>
  <si>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</si>
  <si>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</si>
  <si>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</si>
  <si>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</si>
  <si>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</si>
  <si>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</si>
  <si>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</si>
  <si>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</si>
  <si>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</si>
  <si>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</si>
  <si>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</si>
  <si>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</si>
  <si>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</si>
  <si>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</si>
  <si>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</si>
  <si>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</si>
  <si>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</si>
  <si>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</si>
  <si>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</si>
  <si>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</si>
  <si>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</si>
  <si>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</si>
  <si>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</si>
  <si>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</si>
  <si>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</si>
  <si>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</si>
  <si>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</si>
  <si>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</si>
  <si>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</si>
  <si>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</si>
  <si>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</si>
  <si>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</si>
  <si>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</si>
  <si>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</si>
  <si>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</si>
  <si>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</si>
  <si>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</si>
  <si>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</si>
  <si>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</si>
  <si>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</si>
  <si>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</si>
  <si>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</si>
  <si>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</si>
  <si>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</si>
  <si>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</si>
  <si>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</si>
  <si>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</si>
  <si>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</si>
  <si>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</si>
  <si>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</si>
  <si>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</si>
  <si>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</si>
  <si>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</si>
  <si>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</si>
  <si>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</si>
  <si>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</si>
  <si>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</si>
  <si>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</si>
  <si>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</si>
  <si>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</si>
  <si>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</si>
  <si>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</si>
  <si>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</si>
  <si>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</si>
  <si>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</si>
  <si>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</si>
  <si>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</si>
  <si>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</si>
  <si>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</si>
  <si>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</si>
  <si>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</si>
  <si>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</si>
  <si>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</si>
  <si>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</si>
  <si>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</si>
  <si>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</si>
  <si>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</si>
  <si>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</si>
  <si>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</si>
  <si>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</si>
  <si>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</si>
  <si>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</si>
  <si>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</si>
  <si>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</si>
  <si>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</si>
  <si>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彦根市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</si>
  <si>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</si>
  <si>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</si>
  <si>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</si>
  <si>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</si>
  <si>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</si>
  <si>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</si>
  <si>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</si>
  <si>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</si>
  <si>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</si>
  <si>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</si>
  <si>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</si>
  <si>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</si>
  <si>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</si>
  <si>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</si>
  <si>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</si>
  <si>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</si>
  <si>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経常収支比率」については、前年度に続き100％を上回っており、全国・類似団体の平均値と比較しても高い水準であり、また、「⑤経費回収率」についてもほぼ100％となっており、概ね良好な数値となった。
　しかしながら、本市の下水道事業については、資本費平準化債の活用と一般会計繰入金により収支の均衡を保っており、使用料収入により総費用を賄う健全経営を行うには課題が多いことから、引き続き使用料収入の確保に努めていく必要がある。　
　④企業債残高対事業規模比率」については、前年度に比べ改善したものの、未だ全国・類似団体の平均値を上回っている。
　本市においては、現在も未普及地域解消に向けた整備を継続しているところであり、これによる企業債残高の多さが「⑥汚水処理原価」を引き上げる要因となっている。
　「⑧水洗化率」については、全国・類似団体の平均値を上回る結果となったものの、公共下水道への接続は、使用料収益に直結することから、引き続き水洗化普及の推進に努めていく。</t>
    <rPh sb="88" eb="89">
      <t>オオム</t>
    </rPh>
    <rPh sb="90" eb="92">
      <t>リョウコウ</t>
    </rPh>
    <rPh sb="93" eb="95">
      <t>スウチ</t>
    </rPh>
    <rPh sb="189" eb="190">
      <t>ヒ</t>
    </rPh>
    <rPh sb="191" eb="192">
      <t>ツヅ</t>
    </rPh>
    <rPh sb="378" eb="380">
      <t>ウワマワ</t>
    </rPh>
    <phoneticPr fontId="4"/>
  </si>
  <si>
    <t>　「①有形固定資産減価償却率」については、全国・類似団体の平均値を下回っている。「②管渠老朽化率」および「③管渠改善率」については、法定耐用年数を超える施設がないため、該当はない。</t>
    <phoneticPr fontId="4"/>
  </si>
  <si>
    <t>本市は、未整備地域を残しているため、その早期解消に向けて整備事業を継続して行っている。
　令和2年度に策定した「彦根市公共下水道事業・第6期経営計画(令和3年度～令和7年度)」および令和5年度から10か年間の「経営戦略」に基づき、経営基盤を強化するために諸課題への対応、各種指標の適正化を図っていく。
　また、今後は、公営企業会計の下で得られる財務諸表による経営状況の把握や経営分析とともに、使用料改定に向けた具体的な検討を開始する。
　さらに、滋賀県・関係市町と琵琶湖流域下水道東北部処理区関連の不明水対策などにおいて広域的な連携を積極的に進め、経費縮減に努める。</t>
    <rPh sb="205" eb="208">
      <t>グタイテキ</t>
    </rPh>
    <rPh sb="209" eb="211">
      <t>ケントウ</t>
    </rPh>
    <rPh sb="212" eb="214">
      <t>カイシ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</si>
</sst>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name val="ＭＳ ゴシック"/>
      <family val="3"/>
      <charset val="128"/>
    </font>
    <font>
      <b/>
      <sz val="12"/>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7" fillId="0" borderId="3" xfId="0" applyFont="1" applyBorder="1" applyAlignment="1">
      <alignment horizontal="left" vertical="center"/>
    </xf>
    <xf numFmtId="0" fontId="17" fillId="0" borderId="4" xfId="0" applyFont="1" applyBorder="1" applyAlignment="1">
      <alignment horizontal="left" vertical="center"/>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0" xfId="0" applyFont="1" applyAlignment="1">
      <alignment horizontal="left" vertical="center"/>
    </xf>
    <xf numFmtId="0" fontId="17" fillId="0" borderId="7" xfId="0" applyFont="1" applyBorder="1" applyAlignment="1">
      <alignment horizontal="left" vertical="center"/>
    </xf>
    <xf numFmtId="0" fontId="18"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F4A-4C73-8FB4-E67E8A7F7EC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8F4A-4C73-8FB4-E67E8A7F7EC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842-436E-A0DB-19C604107DF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5842-436E-A0DB-19C604107DF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88.32</c:v>
                </c:pt>
                <c:pt idx="1">
                  <c:v>88.15</c:v>
                </c:pt>
                <c:pt idx="2">
                  <c:v>87.26</c:v>
                </c:pt>
                <c:pt idx="3">
                  <c:v>87.5</c:v>
                </c:pt>
                <c:pt idx="4">
                  <c:v>87.86</c:v>
                </c:pt>
              </c:numCache>
            </c:numRef>
          </c:val>
          <c:extLst>
            <c:ext xmlns:c16="http://schemas.microsoft.com/office/drawing/2014/chart" uri="{C3380CC4-5D6E-409C-BE32-E72D297353CC}">
              <c16:uniqueId val="{00000000-882C-4D9C-807E-BCCDDE179CA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882C-4D9C-807E-BCCDDE179CA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101.7</c:v>
                </c:pt>
                <c:pt idx="1">
                  <c:v>116.9</c:v>
                </c:pt>
                <c:pt idx="2">
                  <c:v>112.15</c:v>
                </c:pt>
                <c:pt idx="3">
                  <c:v>112.61</c:v>
                </c:pt>
                <c:pt idx="4">
                  <c:v>112.02</c:v>
                </c:pt>
              </c:numCache>
            </c:numRef>
          </c:val>
          <c:extLst>
            <c:ext xmlns:c16="http://schemas.microsoft.com/office/drawing/2014/chart" uri="{C3380CC4-5D6E-409C-BE32-E72D297353CC}">
              <c16:uniqueId val="{00000000-B9C2-4C99-9B4A-49C67516BAF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B9C2-4C99-9B4A-49C67516BAF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2.4300000000000002</c:v>
                </c:pt>
                <c:pt idx="1">
                  <c:v>4.8</c:v>
                </c:pt>
                <c:pt idx="2">
                  <c:v>7.04</c:v>
                </c:pt>
                <c:pt idx="3">
                  <c:v>9.1999999999999993</c:v>
                </c:pt>
                <c:pt idx="4">
                  <c:v>11.23</c:v>
                </c:pt>
              </c:numCache>
            </c:numRef>
          </c:val>
          <c:extLst>
            <c:ext xmlns:c16="http://schemas.microsoft.com/office/drawing/2014/chart" uri="{C3380CC4-5D6E-409C-BE32-E72D297353CC}">
              <c16:uniqueId val="{00000000-4977-4CD8-A33E-B2E80AE7DE2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4977-4CD8-A33E-B2E80AE7DE2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A71-44EE-BE6A-338E2763F16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1A71-44EE-BE6A-338E2763F16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E31-4754-87B5-48159AF3AD6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1E31-4754-87B5-48159AF3AD6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83.59</c:v>
                </c:pt>
                <c:pt idx="1">
                  <c:v>93.4</c:v>
                </c:pt>
                <c:pt idx="2">
                  <c:v>78.94</c:v>
                </c:pt>
                <c:pt idx="3">
                  <c:v>81.400000000000006</c:v>
                </c:pt>
                <c:pt idx="4">
                  <c:v>74.97</c:v>
                </c:pt>
              </c:numCache>
            </c:numRef>
          </c:val>
          <c:extLst>
            <c:ext xmlns:c16="http://schemas.microsoft.com/office/drawing/2014/chart" uri="{C3380CC4-5D6E-409C-BE32-E72D297353CC}">
              <c16:uniqueId val="{00000000-E13D-42C1-898C-486561B38F3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E13D-42C1-898C-486561B38F3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5239.9799999999996</c:v>
                </c:pt>
                <c:pt idx="1">
                  <c:v>4337.8999999999996</c:v>
                </c:pt>
                <c:pt idx="2">
                  <c:v>2119.14</c:v>
                </c:pt>
                <c:pt idx="3">
                  <c:v>2093.6</c:v>
                </c:pt>
                <c:pt idx="4">
                  <c:v>2014.22</c:v>
                </c:pt>
              </c:numCache>
            </c:numRef>
          </c:val>
          <c:extLst>
            <c:ext xmlns:c16="http://schemas.microsoft.com/office/drawing/2014/chart" uri="{C3380CC4-5D6E-409C-BE32-E72D297353CC}">
              <c16:uniqueId val="{00000000-2B78-4D59-83C3-EC3F6D13AA8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2B78-4D59-83C3-EC3F6D13AA8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53.9</c:v>
                </c:pt>
                <c:pt idx="1">
                  <c:v>95.27</c:v>
                </c:pt>
                <c:pt idx="2">
                  <c:v>99.9</c:v>
                </c:pt>
                <c:pt idx="3">
                  <c:v>99.91</c:v>
                </c:pt>
                <c:pt idx="4">
                  <c:v>99.92</c:v>
                </c:pt>
              </c:numCache>
            </c:numRef>
          </c:val>
          <c:extLst>
            <c:ext xmlns:c16="http://schemas.microsoft.com/office/drawing/2014/chart" uri="{C3380CC4-5D6E-409C-BE32-E72D297353CC}">
              <c16:uniqueId val="{00000000-3083-421A-8AC2-C3A9BD2C41D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3083-421A-8AC2-C3A9BD2C41D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278.39</c:v>
                </c:pt>
                <c:pt idx="1">
                  <c:v>157.54</c:v>
                </c:pt>
                <c:pt idx="2">
                  <c:v>153.08000000000001</c:v>
                </c:pt>
                <c:pt idx="3">
                  <c:v>148.97</c:v>
                </c:pt>
                <c:pt idx="4">
                  <c:v>153.31</c:v>
                </c:pt>
              </c:numCache>
            </c:numRef>
          </c:val>
          <c:extLst>
            <c:ext xmlns:c16="http://schemas.microsoft.com/office/drawing/2014/chart" uri="{C3380CC4-5D6E-409C-BE32-E72D297353CC}">
              <c16:uniqueId val="{00000000-287C-446D-AF02-A5D8C3B4C50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287C-446D-AF02-A5D8C3B4C50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滋賀県　彦根市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110878</v>
      </c>
      <c r="AM8" s="41"/>
      <c r="AN8" s="41"/>
      <c r="AO8" s="41"/>
      <c r="AP8" s="41"/>
      <c r="AQ8" s="41"/>
      <c r="AR8" s="41"/>
      <c r="AS8" s="41"/>
      <c r="AT8" s="34">
        <f>データ!T6</f>
        <v>196.87</v>
      </c>
      <c r="AU8" s="34"/>
      <c r="AV8" s="34"/>
      <c r="AW8" s="34"/>
      <c r="AX8" s="34"/>
      <c r="AY8" s="34"/>
      <c r="AZ8" s="34"/>
      <c r="BA8" s="34"/>
      <c r="BB8" s="34">
        <f>データ!U6</f>
        <v>563.20000000000005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39.380000000000003</v>
      </c>
      <c r="J10" s="34"/>
      <c r="K10" s="34"/>
      <c r="L10" s="34"/>
      <c r="M10" s="34"/>
      <c r="N10" s="34"/>
      <c r="O10" s="34"/>
      <c r="P10" s="34">
        <f>データ!P6</f>
        <v>7.13</v>
      </c>
      <c r="Q10" s="34"/>
      <c r="R10" s="34"/>
      <c r="S10" s="34"/>
      <c r="T10" s="34"/>
      <c r="U10" s="34"/>
      <c r="V10" s="34"/>
      <c r="W10" s="34">
        <f>データ!Q6</f>
        <v>82.33</v>
      </c>
      <c r="X10" s="34"/>
      <c r="Y10" s="34"/>
      <c r="Z10" s="34"/>
      <c r="AA10" s="34"/>
      <c r="AB10" s="34"/>
      <c r="AC10" s="34"/>
      <c r="AD10" s="41">
        <f>データ!R6</f>
        <v>2948</v>
      </c>
      <c r="AE10" s="41"/>
      <c r="AF10" s="41"/>
      <c r="AG10" s="41"/>
      <c r="AH10" s="41"/>
      <c r="AI10" s="41"/>
      <c r="AJ10" s="41"/>
      <c r="AK10" s="2"/>
      <c r="AL10" s="41">
        <f>データ!V6</f>
        <v>7878</v>
      </c>
      <c r="AM10" s="41"/>
      <c r="AN10" s="41"/>
      <c r="AO10" s="41"/>
      <c r="AP10" s="41"/>
      <c r="AQ10" s="41"/>
      <c r="AR10" s="41"/>
      <c r="AS10" s="41"/>
      <c r="AT10" s="34">
        <f>データ!W6</f>
        <v>3.56</v>
      </c>
      <c r="AU10" s="34"/>
      <c r="AV10" s="34"/>
      <c r="AW10" s="34"/>
      <c r="AX10" s="34"/>
      <c r="AY10" s="34"/>
      <c r="AZ10" s="34"/>
      <c r="BA10" s="34"/>
      <c r="BB10" s="34">
        <f>データ!X6</f>
        <v>2212.92</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113</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85" t="s">
        <v>27</v>
      </c>
      <c r="BM45" s="86"/>
      <c r="BN45" s="86"/>
      <c r="BO45" s="86"/>
      <c r="BP45" s="86"/>
      <c r="BQ45" s="86"/>
      <c r="BR45" s="86"/>
      <c r="BS45" s="86"/>
      <c r="BT45" s="86"/>
      <c r="BU45" s="86"/>
      <c r="BV45" s="86"/>
      <c r="BW45" s="86"/>
      <c r="BX45" s="86"/>
      <c r="BY45" s="86"/>
      <c r="BZ45" s="8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88"/>
      <c r="BM46" s="89"/>
      <c r="BN46" s="89"/>
      <c r="BO46" s="89"/>
      <c r="BP46" s="89"/>
      <c r="BQ46" s="89"/>
      <c r="BR46" s="89"/>
      <c r="BS46" s="89"/>
      <c r="BT46" s="89"/>
      <c r="BU46" s="89"/>
      <c r="BV46" s="89"/>
      <c r="BW46" s="89"/>
      <c r="BX46" s="89"/>
      <c r="BY46" s="89"/>
      <c r="BZ46" s="9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85" t="s">
        <v>29</v>
      </c>
      <c r="BM64" s="86"/>
      <c r="BN64" s="86"/>
      <c r="BO64" s="86"/>
      <c r="BP64" s="86"/>
      <c r="BQ64" s="86"/>
      <c r="BR64" s="86"/>
      <c r="BS64" s="86"/>
      <c r="BT64" s="86"/>
      <c r="BU64" s="86"/>
      <c r="BV64" s="86"/>
      <c r="BW64" s="86"/>
      <c r="BX64" s="86"/>
      <c r="BY64" s="86"/>
      <c r="BZ64" s="8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88"/>
      <c r="BM65" s="89"/>
      <c r="BN65" s="89"/>
      <c r="BO65" s="89"/>
      <c r="BP65" s="89"/>
      <c r="BQ65" s="89"/>
      <c r="BR65" s="89"/>
      <c r="BS65" s="89"/>
      <c r="BT65" s="89"/>
      <c r="BU65" s="89"/>
      <c r="BV65" s="89"/>
      <c r="BW65" s="89"/>
      <c r="BX65" s="89"/>
      <c r="BY65" s="89"/>
      <c r="BZ65" s="9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c r="BL83" s="91"/>
      <c r="BM83" s="91"/>
      <c r="BN83" s="91"/>
      <c r="BO83" s="91"/>
      <c r="BP83" s="91"/>
      <c r="BQ83" s="91"/>
      <c r="BR83" s="91"/>
      <c r="BS83" s="91"/>
      <c r="BT83" s="91"/>
      <c r="BU83" s="91"/>
      <c r="BV83" s="91"/>
      <c r="BW83" s="91"/>
      <c r="BX83" s="91"/>
      <c r="BY83" s="91"/>
      <c r="BZ83" s="9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YUHWXrCXW3atGdjr1xgibz8mXMA2GCEN5rNYmUuQ6O2PpLg3Zd/0YXCmS1JQXO28E0UF2oJAMIl0XLmgJ5IHbA==" saltValue="TMWdKT38ryMugebABHx+A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252026</v>
      </c>
      <c r="D6" s="19">
        <f t="shared" si="3"/>
        <v>46</v>
      </c>
      <c r="E6" s="19">
        <f t="shared" si="3"/>
        <v>17</v>
      </c>
      <c r="F6" s="19">
        <f t="shared" si="3"/>
        <v>4</v>
      </c>
      <c r="G6" s="19">
        <f t="shared" si="3"/>
        <v>0</v>
      </c>
      <c r="H6" s="19" t="str">
        <f t="shared" si="3"/>
        <v>滋賀県　彦根市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39.380000000000003</v>
      </c>
      <c r="P6" s="20">
        <f t="shared" si="3"/>
        <v>7.13</v>
      </c>
      <c r="Q6" s="20">
        <f t="shared" si="3"/>
        <v>82.33</v>
      </c>
      <c r="R6" s="20">
        <f t="shared" si="3"/>
        <v>2948</v>
      </c>
      <c r="S6" s="20">
        <f t="shared" si="3"/>
        <v>110878</v>
      </c>
      <c r="T6" s="20">
        <f t="shared" si="3"/>
        <v>196.87</v>
      </c>
      <c r="U6" s="20">
        <f t="shared" si="3"/>
        <v>563.20000000000005</v>
      </c>
      <c r="V6" s="20">
        <f t="shared" si="3"/>
        <v>7878</v>
      </c>
      <c r="W6" s="20">
        <f t="shared" si="3"/>
        <v>3.56</v>
      </c>
      <c r="X6" s="20">
        <f t="shared" si="3"/>
        <v>2212.92</v>
      </c>
      <c r="Y6" s="21">
        <f>IF(Y7="",NA(),Y7)</f>
        <v>101.7</v>
      </c>
      <c r="Z6" s="21">
        <f t="shared" ref="Z6:AH6" si="4">IF(Z7="",NA(),Z7)</f>
        <v>116.9</v>
      </c>
      <c r="AA6" s="21">
        <f t="shared" si="4"/>
        <v>112.15</v>
      </c>
      <c r="AB6" s="21">
        <f t="shared" si="4"/>
        <v>112.61</v>
      </c>
      <c r="AC6" s="21">
        <f t="shared" si="4"/>
        <v>112.02</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83.59</v>
      </c>
      <c r="AV6" s="21">
        <f t="shared" ref="AV6:BD6" si="6">IF(AV7="",NA(),AV7)</f>
        <v>93.4</v>
      </c>
      <c r="AW6" s="21">
        <f t="shared" si="6"/>
        <v>78.94</v>
      </c>
      <c r="AX6" s="21">
        <f t="shared" si="6"/>
        <v>81.400000000000006</v>
      </c>
      <c r="AY6" s="21">
        <f t="shared" si="6"/>
        <v>74.97</v>
      </c>
      <c r="AZ6" s="21">
        <f t="shared" si="6"/>
        <v>44.24</v>
      </c>
      <c r="BA6" s="21">
        <f t="shared" si="6"/>
        <v>43.07</v>
      </c>
      <c r="BB6" s="21">
        <f t="shared" si="6"/>
        <v>45.42</v>
      </c>
      <c r="BC6" s="21">
        <f t="shared" si="6"/>
        <v>50.63</v>
      </c>
      <c r="BD6" s="21">
        <f t="shared" si="6"/>
        <v>53.28</v>
      </c>
      <c r="BE6" s="20" t="str">
        <f>IF(BE7="","",IF(BE7="-","【-】","【"&amp;SUBSTITUTE(TEXT(BE7,"#,##0.00"),"-","△")&amp;"】"))</f>
        <v>【50.90】</v>
      </c>
      <c r="BF6" s="21">
        <f>IF(BF7="",NA(),BF7)</f>
        <v>5239.9799999999996</v>
      </c>
      <c r="BG6" s="21">
        <f t="shared" ref="BG6:BO6" si="7">IF(BG7="",NA(),BG7)</f>
        <v>4337.8999999999996</v>
      </c>
      <c r="BH6" s="21">
        <f t="shared" si="7"/>
        <v>2119.14</v>
      </c>
      <c r="BI6" s="21">
        <f t="shared" si="7"/>
        <v>2093.6</v>
      </c>
      <c r="BJ6" s="21">
        <f t="shared" si="7"/>
        <v>2014.22</v>
      </c>
      <c r="BK6" s="21">
        <f t="shared" si="7"/>
        <v>1258.43</v>
      </c>
      <c r="BL6" s="21">
        <f t="shared" si="7"/>
        <v>1163.75</v>
      </c>
      <c r="BM6" s="21">
        <f t="shared" si="7"/>
        <v>1195.47</v>
      </c>
      <c r="BN6" s="21">
        <f t="shared" si="7"/>
        <v>1168.69</v>
      </c>
      <c r="BO6" s="21">
        <f t="shared" si="7"/>
        <v>1142.44</v>
      </c>
      <c r="BP6" s="20" t="str">
        <f>IF(BP7="","",IF(BP7="-","【-】","【"&amp;SUBSTITUTE(TEXT(BP7,"#,##0.00"),"-","△")&amp;"】"))</f>
        <v>【1,099.15】</v>
      </c>
      <c r="BQ6" s="21">
        <f>IF(BQ7="",NA(),BQ7)</f>
        <v>53.9</v>
      </c>
      <c r="BR6" s="21">
        <f t="shared" ref="BR6:BZ6" si="8">IF(BR7="",NA(),BR7)</f>
        <v>95.27</v>
      </c>
      <c r="BS6" s="21">
        <f t="shared" si="8"/>
        <v>99.9</v>
      </c>
      <c r="BT6" s="21">
        <f t="shared" si="8"/>
        <v>99.91</v>
      </c>
      <c r="BU6" s="21">
        <f t="shared" si="8"/>
        <v>99.92</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278.39</v>
      </c>
      <c r="CC6" s="21">
        <f t="shared" ref="CC6:CK6" si="9">IF(CC7="",NA(),CC7)</f>
        <v>157.54</v>
      </c>
      <c r="CD6" s="21">
        <f t="shared" si="9"/>
        <v>153.08000000000001</v>
      </c>
      <c r="CE6" s="21">
        <f t="shared" si="9"/>
        <v>148.97</v>
      </c>
      <c r="CF6" s="21">
        <f t="shared" si="9"/>
        <v>153.31</v>
      </c>
      <c r="CG6" s="21">
        <f t="shared" si="9"/>
        <v>224.88</v>
      </c>
      <c r="CH6" s="21">
        <f t="shared" si="9"/>
        <v>228.64</v>
      </c>
      <c r="CI6" s="21">
        <f t="shared" si="9"/>
        <v>239.46</v>
      </c>
      <c r="CJ6" s="21">
        <f t="shared" si="9"/>
        <v>233.15</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42.09</v>
      </c>
      <c r="CV6" s="21">
        <f t="shared" si="10"/>
        <v>42.15</v>
      </c>
      <c r="CW6" s="20" t="str">
        <f>IF(CW7="","",IF(CW7="-","【-】","【"&amp;SUBSTITUTE(TEXT(CW7,"#,##0.00"),"-","△")&amp;"】"))</f>
        <v>【43.17】</v>
      </c>
      <c r="CX6" s="21">
        <f>IF(CX7="",NA(),CX7)</f>
        <v>88.32</v>
      </c>
      <c r="CY6" s="21">
        <f t="shared" ref="CY6:DG6" si="11">IF(CY7="",NA(),CY7)</f>
        <v>88.15</v>
      </c>
      <c r="CZ6" s="21">
        <f t="shared" si="11"/>
        <v>87.26</v>
      </c>
      <c r="DA6" s="21">
        <f t="shared" si="11"/>
        <v>87.5</v>
      </c>
      <c r="DB6" s="21">
        <f t="shared" si="11"/>
        <v>87.86</v>
      </c>
      <c r="DC6" s="21">
        <f t="shared" si="11"/>
        <v>84.19</v>
      </c>
      <c r="DD6" s="21">
        <f t="shared" si="11"/>
        <v>84.34</v>
      </c>
      <c r="DE6" s="21">
        <f t="shared" si="11"/>
        <v>84.34</v>
      </c>
      <c r="DF6" s="21">
        <f t="shared" si="11"/>
        <v>84.73</v>
      </c>
      <c r="DG6" s="21">
        <f t="shared" si="11"/>
        <v>84.21</v>
      </c>
      <c r="DH6" s="20" t="str">
        <f>IF(DH7="","",IF(DH7="-","【-】","【"&amp;SUBSTITUTE(TEXT(DH7,"#,##0.00"),"-","△")&amp;"】"))</f>
        <v>【86.31】</v>
      </c>
      <c r="DI6" s="21">
        <f>IF(DI7="",NA(),DI7)</f>
        <v>2.4300000000000002</v>
      </c>
      <c r="DJ6" s="21">
        <f t="shared" ref="DJ6:DR6" si="12">IF(DJ7="",NA(),DJ7)</f>
        <v>4.8</v>
      </c>
      <c r="DK6" s="21">
        <f t="shared" si="12"/>
        <v>7.04</v>
      </c>
      <c r="DL6" s="21">
        <f t="shared" si="12"/>
        <v>9.1999999999999993</v>
      </c>
      <c r="DM6" s="21">
        <f t="shared" si="12"/>
        <v>11.23</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252026</v>
      </c>
      <c r="D7" s="23">
        <v>46</v>
      </c>
      <c r="E7" s="23">
        <v>17</v>
      </c>
      <c r="F7" s="23">
        <v>4</v>
      </c>
      <c r="G7" s="23">
        <v>0</v>
      </c>
      <c r="H7" s="23" t="s">
        <v>96</v>
      </c>
      <c r="I7" s="23" t="s">
        <v>97</v>
      </c>
      <c r="J7" s="23" t="s">
        <v>98</v>
      </c>
      <c r="K7" s="23" t="s">
        <v>99</v>
      </c>
      <c r="L7" s="23" t="s">
        <v>100</v>
      </c>
      <c r="M7" s="23" t="s">
        <v>101</v>
      </c>
      <c r="N7" s="24" t="s">
        <v>102</v>
      </c>
      <c r="O7" s="24">
        <v>39.380000000000003</v>
      </c>
      <c r="P7" s="24">
        <v>7.13</v>
      </c>
      <c r="Q7" s="24">
        <v>82.33</v>
      </c>
      <c r="R7" s="24">
        <v>2948</v>
      </c>
      <c r="S7" s="24">
        <v>110878</v>
      </c>
      <c r="T7" s="24">
        <v>196.87</v>
      </c>
      <c r="U7" s="24">
        <v>563.20000000000005</v>
      </c>
      <c r="V7" s="24">
        <v>7878</v>
      </c>
      <c r="W7" s="24">
        <v>3.56</v>
      </c>
      <c r="X7" s="24">
        <v>2212.92</v>
      </c>
      <c r="Y7" s="24">
        <v>101.7</v>
      </c>
      <c r="Z7" s="24">
        <v>116.9</v>
      </c>
      <c r="AA7" s="24">
        <v>112.15</v>
      </c>
      <c r="AB7" s="24">
        <v>112.61</v>
      </c>
      <c r="AC7" s="24">
        <v>112.02</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83.59</v>
      </c>
      <c r="AV7" s="24">
        <v>93.4</v>
      </c>
      <c r="AW7" s="24">
        <v>78.94</v>
      </c>
      <c r="AX7" s="24">
        <v>81.400000000000006</v>
      </c>
      <c r="AY7" s="24">
        <v>74.97</v>
      </c>
      <c r="AZ7" s="24">
        <v>44.24</v>
      </c>
      <c r="BA7" s="24">
        <v>43.07</v>
      </c>
      <c r="BB7" s="24">
        <v>45.42</v>
      </c>
      <c r="BC7" s="24">
        <v>50.63</v>
      </c>
      <c r="BD7" s="24">
        <v>53.28</v>
      </c>
      <c r="BE7" s="24">
        <v>50.9</v>
      </c>
      <c r="BF7" s="24">
        <v>5239.9799999999996</v>
      </c>
      <c r="BG7" s="24">
        <v>4337.8999999999996</v>
      </c>
      <c r="BH7" s="24">
        <v>2119.14</v>
      </c>
      <c r="BI7" s="24">
        <v>2093.6</v>
      </c>
      <c r="BJ7" s="24">
        <v>2014.22</v>
      </c>
      <c r="BK7" s="24">
        <v>1258.43</v>
      </c>
      <c r="BL7" s="24">
        <v>1163.75</v>
      </c>
      <c r="BM7" s="24">
        <v>1195.47</v>
      </c>
      <c r="BN7" s="24">
        <v>1168.69</v>
      </c>
      <c r="BO7" s="24">
        <v>1142.44</v>
      </c>
      <c r="BP7" s="24">
        <v>1099.1500000000001</v>
      </c>
      <c r="BQ7" s="24">
        <v>53.9</v>
      </c>
      <c r="BR7" s="24">
        <v>95.27</v>
      </c>
      <c r="BS7" s="24">
        <v>99.9</v>
      </c>
      <c r="BT7" s="24">
        <v>99.91</v>
      </c>
      <c r="BU7" s="24">
        <v>99.92</v>
      </c>
      <c r="BV7" s="24">
        <v>73.36</v>
      </c>
      <c r="BW7" s="24">
        <v>72.599999999999994</v>
      </c>
      <c r="BX7" s="24">
        <v>69.430000000000007</v>
      </c>
      <c r="BY7" s="24">
        <v>70.709999999999994</v>
      </c>
      <c r="BZ7" s="24">
        <v>66.63</v>
      </c>
      <c r="CA7" s="24">
        <v>72.92</v>
      </c>
      <c r="CB7" s="24">
        <v>278.39</v>
      </c>
      <c r="CC7" s="24">
        <v>157.54</v>
      </c>
      <c r="CD7" s="24">
        <v>153.08000000000001</v>
      </c>
      <c r="CE7" s="24">
        <v>148.97</v>
      </c>
      <c r="CF7" s="24">
        <v>153.31</v>
      </c>
      <c r="CG7" s="24">
        <v>224.88</v>
      </c>
      <c r="CH7" s="24">
        <v>228.64</v>
      </c>
      <c r="CI7" s="24">
        <v>239.46</v>
      </c>
      <c r="CJ7" s="24">
        <v>233.15</v>
      </c>
      <c r="CK7" s="24">
        <v>252.17</v>
      </c>
      <c r="CL7" s="24">
        <v>225.78</v>
      </c>
      <c r="CM7" s="24" t="s">
        <v>102</v>
      </c>
      <c r="CN7" s="24" t="s">
        <v>102</v>
      </c>
      <c r="CO7" s="24" t="s">
        <v>102</v>
      </c>
      <c r="CP7" s="24" t="s">
        <v>102</v>
      </c>
      <c r="CQ7" s="24" t="s">
        <v>102</v>
      </c>
      <c r="CR7" s="24">
        <v>42.4</v>
      </c>
      <c r="CS7" s="24">
        <v>42.28</v>
      </c>
      <c r="CT7" s="24">
        <v>41.06</v>
      </c>
      <c r="CU7" s="24">
        <v>42.09</v>
      </c>
      <c r="CV7" s="24">
        <v>42.15</v>
      </c>
      <c r="CW7" s="24">
        <v>43.17</v>
      </c>
      <c r="CX7" s="24">
        <v>88.32</v>
      </c>
      <c r="CY7" s="24">
        <v>88.15</v>
      </c>
      <c r="CZ7" s="24">
        <v>87.26</v>
      </c>
      <c r="DA7" s="24">
        <v>87.5</v>
      </c>
      <c r="DB7" s="24">
        <v>87.86</v>
      </c>
      <c r="DC7" s="24">
        <v>84.19</v>
      </c>
      <c r="DD7" s="24">
        <v>84.34</v>
      </c>
      <c r="DE7" s="24">
        <v>84.34</v>
      </c>
      <c r="DF7" s="24">
        <v>84.73</v>
      </c>
      <c r="DG7" s="24">
        <v>84.21</v>
      </c>
      <c r="DH7" s="24">
        <v>86.31</v>
      </c>
      <c r="DI7" s="24">
        <v>2.4300000000000002</v>
      </c>
      <c r="DJ7" s="24">
        <v>4.8</v>
      </c>
      <c r="DK7" s="24">
        <v>7.04</v>
      </c>
      <c r="DL7" s="24">
        <v>9.1999999999999993</v>
      </c>
      <c r="DM7" s="24">
        <v>11.23</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谷口 美子</cp:lastModifiedBy>
  <cp:lastPrinted>2026-02-03T01:19:41Z</cp:lastPrinted>
  <dcterms:created xsi:type="dcterms:W3CDTF">2025-12-23T06:12:17Z</dcterms:created>
  <dcterms:modified xsi:type="dcterms:W3CDTF">2026-02-03T08:16:45Z</dcterms:modified>
  <cp:category/>
</cp:coreProperties>
</file>