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上水道\"/>
    </mc:Choice>
  </mc:AlternateContent>
  <xr:revisionPtr revIDLastSave="0" documentId="13_ncr:1_{007E0950-E1E8-4515-AAA1-B7D06D35A6A6}" xr6:coauthVersionLast="47" xr6:coauthVersionMax="47" xr10:uidLastSave="{00000000-0000-0000-0000-000000000000}"/>
  <workbookProtection workbookAlgorithmName="SHA-512" workbookHashValue="17vRvTXO+x7v2U4UEogJr9/5Kzir01lNpscStmk91F/mfM4VGU5vbVNP7bKhaacDM9am2/LRSjWSrGr/0gW04w==" workbookSaltValue="bk18YVSZJ2+VfaYDEV0ca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I10" i="4"/>
  <c r="B10" i="4"/>
  <c r="BB8" i="4"/>
  <c r="AT8" i="4"/>
  <c r="AL8" i="4"/>
  <c r="AD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<sst xmlns="http://schemas.openxmlformats.org/spreadsheetml/2006/main" count="228" uniqueCount="114">
  <si>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</si>
  <si>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</si>
  <si>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</si>
  <si>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</si>
  <si>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</si>
  <si>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</si>
  <si>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</si>
  <si>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</si>
  <si>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</si>
  <si>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</si>
  <si>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</si>
  <si>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</si>
  <si>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</si>
  <si>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</si>
  <si>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</si>
  <si>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</si>
  <si>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</si>
  <si>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</si>
  <si>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</si>
  <si>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</si>
  <si>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</si>
  <si>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</si>
  <si>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</si>
  <si>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</si>
  <si>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</si>
  <si>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</si>
  <si>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</si>
  <si>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</si>
  <si>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</si>
  <si>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</si>
  <si>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</si>
  <si>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</si>
  <si>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</si>
  <si>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</si>
  <si>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</si>
  <si>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</si>
  <si>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</si>
  <si>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</si>
  <si>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</si>
  <si>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</si>
  <si>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</si>
  <si>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</si>
  <si>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</si>
  <si>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</si>
  <si>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</si>
  <si>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</si>
  <si>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</si>
  <si>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</si>
  <si>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</si>
  <si>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</si>
  <si>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</si>
  <si>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</si>
  <si>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</si>
  <si>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</si>
  <si>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</si>
  <si>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</si>
  <si>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</si>
  <si>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</si>
  <si>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</si>
  <si>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</si>
  <si>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</si>
  <si>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</si>
  <si>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</si>
  <si>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</si>
  <si>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</si>
  <si>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</si>
  <si>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</si>
  <si>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</si>
  <si>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</si>
  <si>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</si>
  <si>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</si>
  <si>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</si>
  <si>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</si>
  <si>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</si>
  <si>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</si>
  <si>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</si>
  <si>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</si>
  <si>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</si>
  <si>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</si>
  <si>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</si>
  <si>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</si>
  <si>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</si>
  <si>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</si>
  <si>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</si>
  <si>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</si>
  <si>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</si>
  <si>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</si>
  <si>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</si>
  <si>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</si>
  <si>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</si>
  <si>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</si>
  <si>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</si>
  <si>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</si>
  <si>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</si>
  <si>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</si>
  <si>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</si>
  <si>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</si>
  <si>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</si>
  <si>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</si>
  <si>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</si>
  <si>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</si>
  <si>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</si>
  <si>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</si>
  <si>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</si>
  <si>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</si>
  <si>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</si>
  <si>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</si>
  <si>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</si>
  <si>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</si>
  <si>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</si>
  <si>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</si>
  <si>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t>
    </r>
    <r>
      <rPr>
        <sz val="11"/>
        <color rgb="FF0000FF"/>
        <rFont val="ＭＳ ゴシック"/>
        <family val="3"/>
        <charset val="128"/>
      </rPr>
      <t>施設の老朽度を示す①有形固定資産減価償却率は類似団体と同程度であり、法定耐用年数を超えている管路延長の割合を示す②管路経年化率は類似団体より低い傾向にある。しかしながら、有形固定資産減価償却率は増加傾向にあり老朽化が進んでいる状況がうかがえ、管路経年化率についても今後更新を迎える管路が急激に増加することが予想されている。
　③管路更新率は類似団体よりやや高いが、現状の更新ペースでは将来、管路事故や漏水等が発生する懸念があるため、管路状況や修繕記録、漏水調査結果などを分析し、効率的な管路更新を進める必要がある。</t>
    </r>
    <phoneticPr fontId="4"/>
  </si>
  <si>
    <r>
      <t>　</t>
    </r>
    <r>
      <rPr>
        <sz val="11"/>
        <color rgb="FF0000FF"/>
        <rFont val="ＭＳ ゴシック"/>
        <family val="3"/>
        <charset val="128"/>
      </rPr>
      <t>現状、経営は健全性が保たれているが、人口減少や高齢化により給水量の増加が見込めない中、修繕費、委託料、動力費、薬品費などへの物価高騰の影響が見られるほか、施設更新に伴う減価償却費や除却費の増加により営業費用が増加しており、営業収支が悪化するなど経営状況はきびしくなってきている。
　さらに、今後は老朽化した管路等が大量に更新時期を迎えることから、経費の節減を実施しながら必要な財源を確保し、効率的な施設形態を構築する必要がある。具体的には施設の適正規模を検討しながら計画的に更新を実施することになるが、今後の見通しの下での適切な料金水準の検討も見込まれる。</t>
    </r>
    <rPh sb="273" eb="275">
      <t>ミコ</t>
    </rPh>
    <phoneticPr fontId="4"/>
  </si>
  <si>
    <t>[健全性]
　経営の健全性を示す①経常収支比率や⑤料金回収率は、類似団体と同様に100％を上回っており現状経営に問題はないが、営業費用が増加したことから前年度に比べ悪化している。
　短期的な債務に対する支払能力を示す③流動比率が類似団体と同様に100％を大きく上回っていることや②累積欠損金比率がゼロを維持できていることも経営の健全性が維持できていると言える。
　④企業債残高対給水収益比率は類似団体より高くなっているが、経営計画に基づき企業債借入額が償還額を上回らないように発行を抑制しており、今後も金利の動向と施設の更新の必要性を考慮しながら企業債残高の適正な管理を行う必要がある。
[効率性]
　⑥給水原価については、類似団体との比較では低くなっているが、営業費用の増加により昨年度に比べ上昇している。
　⑦施設利用率については、類似団体より低くなっているが、地下水の取水能力が低下しており、適正な能力での施設更新を検討している。
　⑧有収率については、継続して漏水調査を行い発見後は速やかに修繕しているが、地表に現れない漏水や計測機器の不具合も懸念されることから、引き続き原因の究明に努め、効率性を上げる対策が必要である。</t>
    <rPh sb="341" eb="344">
      <t>サクネンド</t>
    </rPh>
    <rPh sb="345" eb="346">
      <t>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</si>
</sst>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FF"/>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0.62</c:v>
                </c:pt>
                <c:pt idx="1">
                  <c:v>0.47</c:v>
                </c:pt>
                <c:pt idx="2">
                  <c:v>0.65</c:v>
                </c:pt>
                <c:pt idx="3">
                  <c:v>0.7</c:v>
                </c:pt>
                <c:pt idx="4">
                  <c:v>0.64</c:v>
                </c:pt>
              </c:numCache>
            </c:numRef>
          </c:val>
          <c:extLst>
            <c:ext xmlns:c16="http://schemas.microsoft.com/office/drawing/2014/chart" uri="{C3380CC4-5D6E-409C-BE32-E72D297353CC}">
              <c16:uniqueId val="{00000000-BC06-4E9A-9E87-01272F31C6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BC06-4E9A-9E87-01272F31C6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55.44</c:v>
                </c:pt>
                <c:pt idx="1">
                  <c:v>55.72</c:v>
                </c:pt>
                <c:pt idx="2">
                  <c:v>55.91</c:v>
                </c:pt>
                <c:pt idx="3">
                  <c:v>56.16</c:v>
                </c:pt>
                <c:pt idx="4">
                  <c:v>57.76</c:v>
                </c:pt>
              </c:numCache>
            </c:numRef>
          </c:val>
          <c:extLst>
            <c:ext xmlns:c16="http://schemas.microsoft.com/office/drawing/2014/chart" uri="{C3380CC4-5D6E-409C-BE32-E72D297353CC}">
              <c16:uniqueId val="{00000000-9FAA-4E21-B0CC-64C5EAA37B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9FAA-4E21-B0CC-64C5EAA37B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91.14</c:v>
                </c:pt>
                <c:pt idx="1">
                  <c:v>90.49</c:v>
                </c:pt>
                <c:pt idx="2">
                  <c:v>89.57</c:v>
                </c:pt>
                <c:pt idx="3">
                  <c:v>87.8</c:v>
                </c:pt>
                <c:pt idx="4">
                  <c:v>85.8</c:v>
                </c:pt>
              </c:numCache>
            </c:numRef>
          </c:val>
          <c:extLst>
            <c:ext xmlns:c16="http://schemas.microsoft.com/office/drawing/2014/chart" uri="{C3380CC4-5D6E-409C-BE32-E72D297353CC}">
              <c16:uniqueId val="{00000000-4E04-495F-B86C-79351EF3FE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4E04-495F-B86C-79351EF3FE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111.68</c:v>
                </c:pt>
                <c:pt idx="1">
                  <c:v>119.04</c:v>
                </c:pt>
                <c:pt idx="2">
                  <c:v>111.64</c:v>
                </c:pt>
                <c:pt idx="3">
                  <c:v>110.61</c:v>
                </c:pt>
                <c:pt idx="4">
                  <c:v>106.19</c:v>
                </c:pt>
              </c:numCache>
            </c:numRef>
          </c:val>
          <c:extLst>
            <c:ext xmlns:c16="http://schemas.microsoft.com/office/drawing/2014/chart" uri="{C3380CC4-5D6E-409C-BE32-E72D297353CC}">
              <c16:uniqueId val="{00000000-98B9-40E0-8A56-8C2EC01396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98B9-40E0-8A56-8C2EC01396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48.54</c:v>
                </c:pt>
                <c:pt idx="1">
                  <c:v>49.63</c:v>
                </c:pt>
                <c:pt idx="2">
                  <c:v>50.26</c:v>
                </c:pt>
                <c:pt idx="3">
                  <c:v>51.58</c:v>
                </c:pt>
                <c:pt idx="4">
                  <c:v>52.64</c:v>
                </c:pt>
              </c:numCache>
            </c:numRef>
          </c:val>
          <c:extLst>
            <c:ext xmlns:c16="http://schemas.microsoft.com/office/drawing/2014/chart" uri="{C3380CC4-5D6E-409C-BE32-E72D297353CC}">
              <c16:uniqueId val="{00000000-1F4A-4E00-BF84-EA2BA963B6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F4A-4E00-BF84-EA2BA963B6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11.45</c:v>
                </c:pt>
                <c:pt idx="1">
                  <c:v>12.47</c:v>
                </c:pt>
                <c:pt idx="2">
                  <c:v>13.5</c:v>
                </c:pt>
                <c:pt idx="3">
                  <c:v>13.24</c:v>
                </c:pt>
                <c:pt idx="4">
                  <c:v>14.2</c:v>
                </c:pt>
              </c:numCache>
            </c:numRef>
          </c:val>
          <c:extLst>
            <c:ext xmlns:c16="http://schemas.microsoft.com/office/drawing/2014/chart" uri="{C3380CC4-5D6E-409C-BE32-E72D297353CC}">
              <c16:uniqueId val="{00000000-E315-439B-882E-82DAD06AD9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315-439B-882E-82DAD06AD9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AB-4C4D-9806-4B77701711F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F6AB-4C4D-9806-4B77701711F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334.5</c:v>
                </c:pt>
                <c:pt idx="1">
                  <c:v>350.72</c:v>
                </c:pt>
                <c:pt idx="2">
                  <c:v>390.77</c:v>
                </c:pt>
                <c:pt idx="3">
                  <c:v>399.03</c:v>
                </c:pt>
                <c:pt idx="4">
                  <c:v>354.92</c:v>
                </c:pt>
              </c:numCache>
            </c:numRef>
          </c:val>
          <c:extLst>
            <c:ext xmlns:c16="http://schemas.microsoft.com/office/drawing/2014/chart" uri="{C3380CC4-5D6E-409C-BE32-E72D297353CC}">
              <c16:uniqueId val="{00000000-1B2A-4D5A-A9A0-8C7895BF85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1B2A-4D5A-A9A0-8C7895BF85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406.63</c:v>
                </c:pt>
                <c:pt idx="1">
                  <c:v>341.7</c:v>
                </c:pt>
                <c:pt idx="2">
                  <c:v>340.84</c:v>
                </c:pt>
                <c:pt idx="3">
                  <c:v>327.48</c:v>
                </c:pt>
                <c:pt idx="4">
                  <c:v>323.75</c:v>
                </c:pt>
              </c:numCache>
            </c:numRef>
          </c:val>
          <c:extLst>
            <c:ext xmlns:c16="http://schemas.microsoft.com/office/drawing/2014/chart" uri="{C3380CC4-5D6E-409C-BE32-E72D297353CC}">
              <c16:uniqueId val="{00000000-7A46-4185-8048-5E1E0E8AE5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7A46-4185-8048-5E1E0E8AE5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108.23</c:v>
                </c:pt>
                <c:pt idx="1">
                  <c:v>116.87</c:v>
                </c:pt>
                <c:pt idx="2">
                  <c:v>106.31</c:v>
                </c:pt>
                <c:pt idx="3">
                  <c:v>107.21</c:v>
                </c:pt>
                <c:pt idx="4">
                  <c:v>101.11</c:v>
                </c:pt>
              </c:numCache>
            </c:numRef>
          </c:val>
          <c:extLst>
            <c:ext xmlns:c16="http://schemas.microsoft.com/office/drawing/2014/chart" uri="{C3380CC4-5D6E-409C-BE32-E72D297353CC}">
              <c16:uniqueId val="{00000000-7CE9-4DAC-8FB4-1A9BE586E1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7CE9-4DAC-8FB4-1A9BE586E1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113.87</c:v>
                </c:pt>
                <c:pt idx="1">
                  <c:v>119.3</c:v>
                </c:pt>
                <c:pt idx="2">
                  <c:v>130.81</c:v>
                </c:pt>
                <c:pt idx="3">
                  <c:v>129.43</c:v>
                </c:pt>
                <c:pt idx="4">
                  <c:v>137.52000000000001</c:v>
                </c:pt>
              </c:numCache>
            </c:numRef>
          </c:val>
          <c:extLst>
            <c:ext xmlns:c16="http://schemas.microsoft.com/office/drawing/2014/chart" uri="{C3380CC4-5D6E-409C-BE32-E72D297353CC}">
              <c16:uniqueId val="{00000000-D14B-4ECF-9199-1ADB2C748D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D14B-4ECF-9199-1ADB2C748D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滋賀県　彦根市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110878</v>
      </c>
      <c r="AM8" s="66"/>
      <c r="AN8" s="66"/>
      <c r="AO8" s="66"/>
      <c r="AP8" s="66"/>
      <c r="AQ8" s="66"/>
      <c r="AR8" s="66"/>
      <c r="AS8" s="66"/>
      <c r="AT8" s="36">
        <f>データ!$S$6</f>
        <v>196.87</v>
      </c>
      <c r="AU8" s="37"/>
      <c r="AV8" s="37"/>
      <c r="AW8" s="37"/>
      <c r="AX8" s="37"/>
      <c r="AY8" s="37"/>
      <c r="AZ8" s="37"/>
      <c r="BA8" s="37"/>
      <c r="BB8" s="55">
        <f>データ!$T$6</f>
        <v>563.20000000000005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74.88</v>
      </c>
      <c r="J10" s="37"/>
      <c r="K10" s="37"/>
      <c r="L10" s="37"/>
      <c r="M10" s="37"/>
      <c r="N10" s="37"/>
      <c r="O10" s="65"/>
      <c r="P10" s="55">
        <f>データ!$P$6</f>
        <v>99.8</v>
      </c>
      <c r="Q10" s="55"/>
      <c r="R10" s="55"/>
      <c r="S10" s="55"/>
      <c r="T10" s="55"/>
      <c r="U10" s="55"/>
      <c r="V10" s="55"/>
      <c r="W10" s="66">
        <f>データ!$Q$6</f>
        <v>2530</v>
      </c>
      <c r="X10" s="66"/>
      <c r="Y10" s="66"/>
      <c r="Z10" s="66"/>
      <c r="AA10" s="66"/>
      <c r="AB10" s="66"/>
      <c r="AC10" s="66"/>
      <c r="AD10" s="2"/>
      <c r="AE10" s="2"/>
      <c r="AF10" s="2"/>
      <c r="AG10" s="2"/>
      <c r="AH10" s="2"/>
      <c r="AI10" s="2"/>
      <c r="AJ10" s="2"/>
      <c r="AK10" s="2"/>
      <c r="AL10" s="66">
        <f>データ!$U$6</f>
        <v>110288</v>
      </c>
      <c r="AM10" s="66"/>
      <c r="AN10" s="66"/>
      <c r="AO10" s="66"/>
      <c r="AP10" s="66"/>
      <c r="AQ10" s="66"/>
      <c r="AR10" s="66"/>
      <c r="AS10" s="66"/>
      <c r="AT10" s="36">
        <f>データ!$V$6</f>
        <v>77.349999999999994</v>
      </c>
      <c r="AU10" s="37"/>
      <c r="AV10" s="37"/>
      <c r="AW10" s="37"/>
      <c r="AX10" s="37"/>
      <c r="AY10" s="37"/>
      <c r="AZ10" s="37"/>
      <c r="BA10" s="37"/>
      <c r="BB10" s="55">
        <f>データ!$W$6</f>
        <v>1425.83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KYUbQZYBLpRTPSbhEIyDxVxUSX4cyT6zWivhbXxU1PfoTfr4OYZxBFSwjB26sBmqGOpN+rfJxO1APqsbaAh8Q==" saltValue="7PVi0yl2qcuNHKjoj6sV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252026</v>
      </c>
      <c r="D6" s="20">
        <f t="shared" si="3"/>
        <v>46</v>
      </c>
      <c r="E6" s="20">
        <f t="shared" si="3"/>
        <v>1</v>
      </c>
      <c r="F6" s="20">
        <f t="shared" si="3"/>
        <v>0</v>
      </c>
      <c r="G6" s="20">
        <f t="shared" si="3"/>
        <v>1</v>
      </c>
      <c r="H6" s="20" t="str">
        <f t="shared" si="3"/>
        <v>滋賀県　彦根市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74.88</v>
      </c>
      <c r="P6" s="21">
        <f t="shared" si="3"/>
        <v>99.8</v>
      </c>
      <c r="Q6" s="21">
        <f t="shared" si="3"/>
        <v>2530</v>
      </c>
      <c r="R6" s="21">
        <f t="shared" si="3"/>
        <v>110878</v>
      </c>
      <c r="S6" s="21">
        <f t="shared" si="3"/>
        <v>196.87</v>
      </c>
      <c r="T6" s="21">
        <f t="shared" si="3"/>
        <v>563.20000000000005</v>
      </c>
      <c r="U6" s="21">
        <f t="shared" si="3"/>
        <v>110288</v>
      </c>
      <c r="V6" s="21">
        <f t="shared" si="3"/>
        <v>77.349999999999994</v>
      </c>
      <c r="W6" s="21">
        <f t="shared" si="3"/>
        <v>1425.83</v>
      </c>
      <c r="X6" s="22">
        <f>IF(X7="",NA(),X7)</f>
        <v>111.68</v>
      </c>
      <c r="Y6" s="22">
        <f t="shared" ref="Y6:AG6" si="4">IF(Y7="",NA(),Y7)</f>
        <v>119.04</v>
      </c>
      <c r="Z6" s="22">
        <f t="shared" si="4"/>
        <v>111.64</v>
      </c>
      <c r="AA6" s="22">
        <f t="shared" si="4"/>
        <v>110.61</v>
      </c>
      <c r="AB6" s="22">
        <f t="shared" si="4"/>
        <v>106.19</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334.5</v>
      </c>
      <c r="AU6" s="22">
        <f t="shared" ref="AU6:BC6" si="6">IF(AU7="",NA(),AU7)</f>
        <v>350.72</v>
      </c>
      <c r="AV6" s="22">
        <f t="shared" si="6"/>
        <v>390.77</v>
      </c>
      <c r="AW6" s="22">
        <f t="shared" si="6"/>
        <v>399.03</v>
      </c>
      <c r="AX6" s="22">
        <f t="shared" si="6"/>
        <v>354.92</v>
      </c>
      <c r="AY6" s="22">
        <f t="shared" si="6"/>
        <v>360.96</v>
      </c>
      <c r="AZ6" s="22">
        <f t="shared" si="6"/>
        <v>351.29</v>
      </c>
      <c r="BA6" s="22">
        <f t="shared" si="6"/>
        <v>364.24</v>
      </c>
      <c r="BB6" s="22">
        <f t="shared" si="6"/>
        <v>369.82</v>
      </c>
      <c r="BC6" s="22">
        <f t="shared" si="6"/>
        <v>355.75</v>
      </c>
      <c r="BD6" s="21" t="str">
        <f>IF(BD7="","",IF(BD7="-","【-】","【"&amp;SUBSTITUTE(TEXT(BD7,"#,##0.00"),"-","△")&amp;"】"))</f>
        <v>【239.69】</v>
      </c>
      <c r="BE6" s="22">
        <f>IF(BE7="",NA(),BE7)</f>
        <v>406.63</v>
      </c>
      <c r="BF6" s="22">
        <f t="shared" ref="BF6:BN6" si="7">IF(BF7="",NA(),BF7)</f>
        <v>341.7</v>
      </c>
      <c r="BG6" s="22">
        <f t="shared" si="7"/>
        <v>340.84</v>
      </c>
      <c r="BH6" s="22">
        <f t="shared" si="7"/>
        <v>327.48</v>
      </c>
      <c r="BI6" s="22">
        <f t="shared" si="7"/>
        <v>323.75</v>
      </c>
      <c r="BJ6" s="22">
        <f t="shared" si="7"/>
        <v>239.18</v>
      </c>
      <c r="BK6" s="22">
        <f t="shared" si="7"/>
        <v>236.29</v>
      </c>
      <c r="BL6" s="22">
        <f t="shared" si="7"/>
        <v>238.77</v>
      </c>
      <c r="BM6" s="22">
        <f t="shared" si="7"/>
        <v>218.57</v>
      </c>
      <c r="BN6" s="22">
        <f t="shared" si="7"/>
        <v>222.45</v>
      </c>
      <c r="BO6" s="21" t="str">
        <f>IF(BO7="","",IF(BO7="-","【-】","【"&amp;SUBSTITUTE(TEXT(BO7,"#,##0.00"),"-","△")&amp;"】"))</f>
        <v>【264.86】</v>
      </c>
      <c r="BP6" s="22">
        <f>IF(BP7="",NA(),BP7)</f>
        <v>108.23</v>
      </c>
      <c r="BQ6" s="22">
        <f t="shared" ref="BQ6:BY6" si="8">IF(BQ7="",NA(),BQ7)</f>
        <v>116.87</v>
      </c>
      <c r="BR6" s="22">
        <f t="shared" si="8"/>
        <v>106.31</v>
      </c>
      <c r="BS6" s="22">
        <f t="shared" si="8"/>
        <v>107.21</v>
      </c>
      <c r="BT6" s="22">
        <f t="shared" si="8"/>
        <v>101.11</v>
      </c>
      <c r="BU6" s="22">
        <f t="shared" si="8"/>
        <v>101.89</v>
      </c>
      <c r="BV6" s="22">
        <f t="shared" si="8"/>
        <v>104.33</v>
      </c>
      <c r="BW6" s="22">
        <f t="shared" si="8"/>
        <v>98.85</v>
      </c>
      <c r="BX6" s="22">
        <f t="shared" si="8"/>
        <v>101.78</v>
      </c>
      <c r="BY6" s="22">
        <f t="shared" si="8"/>
        <v>100.33</v>
      </c>
      <c r="BZ6" s="21" t="str">
        <f>IF(BZ7="","",IF(BZ7="-","【-】","【"&amp;SUBSTITUTE(TEXT(BZ7,"#,##0.00"),"-","△")&amp;"】"))</f>
        <v>【97.59】</v>
      </c>
      <c r="CA6" s="22">
        <f>IF(CA7="",NA(),CA7)</f>
        <v>113.87</v>
      </c>
      <c r="CB6" s="22">
        <f t="shared" ref="CB6:CJ6" si="9">IF(CB7="",NA(),CB7)</f>
        <v>119.3</v>
      </c>
      <c r="CC6" s="22">
        <f t="shared" si="9"/>
        <v>130.81</v>
      </c>
      <c r="CD6" s="22">
        <f t="shared" si="9"/>
        <v>129.43</v>
      </c>
      <c r="CE6" s="22">
        <f t="shared" si="9"/>
        <v>137.52000000000001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55.44</v>
      </c>
      <c r="CM6" s="22">
        <f t="shared" ref="CM6:CU6" si="10">IF(CM7="",NA(),CM7)</f>
        <v>55.72</v>
      </c>
      <c r="CN6" s="22">
        <f t="shared" si="10"/>
        <v>55.91</v>
      </c>
      <c r="CO6" s="22">
        <f t="shared" si="10"/>
        <v>56.16</v>
      </c>
      <c r="CP6" s="22">
        <f t="shared" si="10"/>
        <v>57.76</v>
      </c>
      <c r="CQ6" s="22">
        <f t="shared" si="10"/>
        <v>63.23</v>
      </c>
      <c r="CR6" s="22">
        <f t="shared" si="10"/>
        <v>62.59</v>
      </c>
      <c r="CS6" s="22">
        <f t="shared" si="10"/>
        <v>61.81</v>
      </c>
      <c r="CT6" s="22">
        <f t="shared" si="10"/>
        <v>62.35</v>
      </c>
      <c r="CU6" s="22">
        <f t="shared" si="10"/>
        <v>62.69</v>
      </c>
      <c r="CV6" s="21" t="str">
        <f>IF(CV7="","",IF(CV7="-","【-】","【"&amp;SUBSTITUTE(TEXT(CV7,"#,##0.00"),"-","△")&amp;"】"))</f>
        <v>【60.21】</v>
      </c>
      <c r="CW6" s="22">
        <f>IF(CW7="",NA(),CW7)</f>
        <v>91.14</v>
      </c>
      <c r="CX6" s="22">
        <f t="shared" ref="CX6:DF6" si="11">IF(CX7="",NA(),CX7)</f>
        <v>90.49</v>
      </c>
      <c r="CY6" s="22">
        <f t="shared" si="11"/>
        <v>89.57</v>
      </c>
      <c r="CZ6" s="22">
        <f t="shared" si="11"/>
        <v>87.8</v>
      </c>
      <c r="DA6" s="22">
        <f t="shared" si="11"/>
        <v>85.8</v>
      </c>
      <c r="DB6" s="22">
        <f t="shared" si="11"/>
        <v>89.35</v>
      </c>
      <c r="DC6" s="22">
        <f t="shared" si="11"/>
        <v>89.7</v>
      </c>
      <c r="DD6" s="22">
        <f t="shared" si="11"/>
        <v>89.24</v>
      </c>
      <c r="DE6" s="22">
        <f t="shared" si="11"/>
        <v>88.71</v>
      </c>
      <c r="DF6" s="22">
        <f t="shared" si="11"/>
        <v>88.32</v>
      </c>
      <c r="DG6" s="21" t="str">
        <f>IF(DG7="","",IF(DG7="-","【-】","【"&amp;SUBSTITUTE(TEXT(DG7,"#,##0.00"),"-","△")&amp;"】"))</f>
        <v>【89.21】</v>
      </c>
      <c r="DH6" s="22">
        <f>IF(DH7="",NA(),DH7)</f>
        <v>48.54</v>
      </c>
      <c r="DI6" s="22">
        <f t="shared" ref="DI6:DQ6" si="12">IF(DI7="",NA(),DI7)</f>
        <v>49.63</v>
      </c>
      <c r="DJ6" s="22">
        <f t="shared" si="12"/>
        <v>50.26</v>
      </c>
      <c r="DK6" s="22">
        <f t="shared" si="12"/>
        <v>51.58</v>
      </c>
      <c r="DL6" s="22">
        <f t="shared" si="12"/>
        <v>52.64</v>
      </c>
      <c r="DM6" s="22">
        <f t="shared" si="12"/>
        <v>49.62</v>
      </c>
      <c r="DN6" s="22">
        <f t="shared" si="12"/>
        <v>50.5</v>
      </c>
      <c r="DO6" s="22">
        <f t="shared" si="12"/>
        <v>51.28</v>
      </c>
      <c r="DP6" s="22">
        <f t="shared" si="12"/>
        <v>51.95</v>
      </c>
      <c r="DQ6" s="22">
        <f t="shared" si="12"/>
        <v>52.55</v>
      </c>
      <c r="DR6" s="21" t="str">
        <f>IF(DR7="","",IF(DR7="-","【-】","【"&amp;SUBSTITUTE(TEXT(DR7,"#,##0.00"),"-","△")&amp;"】"))</f>
        <v>【52.41】</v>
      </c>
      <c r="DS6" s="22">
        <f>IF(DS7="",NA(),DS7)</f>
        <v>11.45</v>
      </c>
      <c r="DT6" s="22">
        <f t="shared" ref="DT6:EB6" si="13">IF(DT7="",NA(),DT7)</f>
        <v>12.47</v>
      </c>
      <c r="DU6" s="22">
        <f t="shared" si="13"/>
        <v>13.5</v>
      </c>
      <c r="DV6" s="22">
        <f t="shared" si="13"/>
        <v>13.24</v>
      </c>
      <c r="DW6" s="22">
        <f t="shared" si="13"/>
        <v>14.2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0.62</v>
      </c>
      <c r="EE6" s="22">
        <f t="shared" ref="EE6:EM6" si="14">IF(EE7="",NA(),EE7)</f>
        <v>0.47</v>
      </c>
      <c r="EF6" s="22">
        <f t="shared" si="14"/>
        <v>0.65</v>
      </c>
      <c r="EG6" s="22">
        <f t="shared" si="14"/>
        <v>0.7</v>
      </c>
      <c r="EH6" s="22">
        <f t="shared" si="14"/>
        <v>0.64</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252026</v>
      </c>
      <c r="D7" s="24">
        <v>46</v>
      </c>
      <c r="E7" s="24">
        <v>1</v>
      </c>
      <c r="F7" s="24">
        <v>0</v>
      </c>
      <c r="G7" s="24">
        <v>1</v>
      </c>
      <c r="H7" s="24" t="s">
        <v>93</v>
      </c>
      <c r="I7" s="24" t="s">
        <v>94</v>
      </c>
      <c r="J7" s="24" t="s">
        <v>95</v>
      </c>
      <c r="K7" s="24" t="s">
        <v>96</v>
      </c>
      <c r="L7" s="24" t="s">
        <v>97</v>
      </c>
      <c r="M7" s="24" t="s">
        <v>98</v>
      </c>
      <c r="N7" s="25" t="s">
        <v>99</v>
      </c>
      <c r="O7" s="25">
        <v>74.88</v>
      </c>
      <c r="P7" s="25">
        <v>99.8</v>
      </c>
      <c r="Q7" s="25">
        <v>2530</v>
      </c>
      <c r="R7" s="25">
        <v>110878</v>
      </c>
      <c r="S7" s="25">
        <v>196.87</v>
      </c>
      <c r="T7" s="25">
        <v>563.20000000000005</v>
      </c>
      <c r="U7" s="25">
        <v>110288</v>
      </c>
      <c r="V7" s="25">
        <v>77.349999999999994</v>
      </c>
      <c r="W7" s="25">
        <v>1425.83</v>
      </c>
      <c r="X7" s="25">
        <v>111.68</v>
      </c>
      <c r="Y7" s="25">
        <v>119.04</v>
      </c>
      <c r="Z7" s="25">
        <v>111.64</v>
      </c>
      <c r="AA7" s="25">
        <v>110.61</v>
      </c>
      <c r="AB7" s="25">
        <v>106.19</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334.5</v>
      </c>
      <c r="AU7" s="25">
        <v>350.72</v>
      </c>
      <c r="AV7" s="25">
        <v>390.77</v>
      </c>
      <c r="AW7" s="25">
        <v>399.03</v>
      </c>
      <c r="AX7" s="25">
        <v>354.92</v>
      </c>
      <c r="AY7" s="25">
        <v>360.96</v>
      </c>
      <c r="AZ7" s="25">
        <v>351.29</v>
      </c>
      <c r="BA7" s="25">
        <v>364.24</v>
      </c>
      <c r="BB7" s="25">
        <v>369.82</v>
      </c>
      <c r="BC7" s="25">
        <v>355.75</v>
      </c>
      <c r="BD7" s="25">
        <v>239.69</v>
      </c>
      <c r="BE7" s="25">
        <v>406.63</v>
      </c>
      <c r="BF7" s="25">
        <v>341.7</v>
      </c>
      <c r="BG7" s="25">
        <v>340.84</v>
      </c>
      <c r="BH7" s="25">
        <v>327.48</v>
      </c>
      <c r="BI7" s="25">
        <v>323.75</v>
      </c>
      <c r="BJ7" s="25">
        <v>239.18</v>
      </c>
      <c r="BK7" s="25">
        <v>236.29</v>
      </c>
      <c r="BL7" s="25">
        <v>238.77</v>
      </c>
      <c r="BM7" s="25">
        <v>218.57</v>
      </c>
      <c r="BN7" s="25">
        <v>222.45</v>
      </c>
      <c r="BO7" s="25">
        <v>264.86</v>
      </c>
      <c r="BP7" s="25">
        <v>108.23</v>
      </c>
      <c r="BQ7" s="25">
        <v>116.87</v>
      </c>
      <c r="BR7" s="25">
        <v>106.31</v>
      </c>
      <c r="BS7" s="25">
        <v>107.21</v>
      </c>
      <c r="BT7" s="25">
        <v>101.11</v>
      </c>
      <c r="BU7" s="25">
        <v>101.89</v>
      </c>
      <c r="BV7" s="25">
        <v>104.33</v>
      </c>
      <c r="BW7" s="25">
        <v>98.85</v>
      </c>
      <c r="BX7" s="25">
        <v>101.78</v>
      </c>
      <c r="BY7" s="25">
        <v>100.33</v>
      </c>
      <c r="BZ7" s="25">
        <v>97.59</v>
      </c>
      <c r="CA7" s="25">
        <v>113.87</v>
      </c>
      <c r="CB7" s="25">
        <v>119.3</v>
      </c>
      <c r="CC7" s="25">
        <v>130.81</v>
      </c>
      <c r="CD7" s="25">
        <v>129.43</v>
      </c>
      <c r="CE7" s="25">
        <v>137.52000000000001</v>
      </c>
      <c r="CF7" s="25">
        <v>156.32</v>
      </c>
      <c r="CG7" s="25">
        <v>157.4</v>
      </c>
      <c r="CH7" s="25">
        <v>162.61000000000001</v>
      </c>
      <c r="CI7" s="25">
        <v>163.94</v>
      </c>
      <c r="CJ7" s="25">
        <v>169.31</v>
      </c>
      <c r="CK7" s="25">
        <v>181.66</v>
      </c>
      <c r="CL7" s="25">
        <v>55.44</v>
      </c>
      <c r="CM7" s="25">
        <v>55.72</v>
      </c>
      <c r="CN7" s="25">
        <v>55.91</v>
      </c>
      <c r="CO7" s="25">
        <v>56.16</v>
      </c>
      <c r="CP7" s="25">
        <v>57.76</v>
      </c>
      <c r="CQ7" s="25">
        <v>63.23</v>
      </c>
      <c r="CR7" s="25">
        <v>62.59</v>
      </c>
      <c r="CS7" s="25">
        <v>61.81</v>
      </c>
      <c r="CT7" s="25">
        <v>62.35</v>
      </c>
      <c r="CU7" s="25">
        <v>62.69</v>
      </c>
      <c r="CV7" s="25">
        <v>60.21</v>
      </c>
      <c r="CW7" s="25">
        <v>91.14</v>
      </c>
      <c r="CX7" s="25">
        <v>90.49</v>
      </c>
      <c r="CY7" s="25">
        <v>89.57</v>
      </c>
      <c r="CZ7" s="25">
        <v>87.8</v>
      </c>
      <c r="DA7" s="25">
        <v>85.8</v>
      </c>
      <c r="DB7" s="25">
        <v>89.35</v>
      </c>
      <c r="DC7" s="25">
        <v>89.7</v>
      </c>
      <c r="DD7" s="25">
        <v>89.24</v>
      </c>
      <c r="DE7" s="25">
        <v>88.71</v>
      </c>
      <c r="DF7" s="25">
        <v>88.32</v>
      </c>
      <c r="DG7" s="25">
        <v>89.21</v>
      </c>
      <c r="DH7" s="25">
        <v>48.54</v>
      </c>
      <c r="DI7" s="25">
        <v>49.63</v>
      </c>
      <c r="DJ7" s="25">
        <v>50.26</v>
      </c>
      <c r="DK7" s="25">
        <v>51.58</v>
      </c>
      <c r="DL7" s="25">
        <v>52.64</v>
      </c>
      <c r="DM7" s="25">
        <v>49.62</v>
      </c>
      <c r="DN7" s="25">
        <v>50.5</v>
      </c>
      <c r="DO7" s="25">
        <v>51.28</v>
      </c>
      <c r="DP7" s="25">
        <v>51.95</v>
      </c>
      <c r="DQ7" s="25">
        <v>52.55</v>
      </c>
      <c r="DR7" s="25">
        <v>52.41</v>
      </c>
      <c r="DS7" s="25">
        <v>11.45</v>
      </c>
      <c r="DT7" s="25">
        <v>12.47</v>
      </c>
      <c r="DU7" s="25">
        <v>13.5</v>
      </c>
      <c r="DV7" s="25">
        <v>13.24</v>
      </c>
      <c r="DW7" s="25">
        <v>14.2</v>
      </c>
      <c r="DX7" s="25">
        <v>19.510000000000002</v>
      </c>
      <c r="DY7" s="25">
        <v>21.19</v>
      </c>
      <c r="DZ7" s="25">
        <v>22.64</v>
      </c>
      <c r="EA7" s="25">
        <v>24.49</v>
      </c>
      <c r="EB7" s="25">
        <v>25.85</v>
      </c>
      <c r="EC7" s="25">
        <v>26.78</v>
      </c>
      <c r="ED7" s="25">
        <v>0.62</v>
      </c>
      <c r="EE7" s="25">
        <v>0.47</v>
      </c>
      <c r="EF7" s="25">
        <v>0.65</v>
      </c>
      <c r="EG7" s="25">
        <v>0.7</v>
      </c>
      <c r="EH7" s="25">
        <v>0.64</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dcterms:created xsi:type="dcterms:W3CDTF">2025-12-12T09:19:03Z</dcterms:created>
  <dcterms:modified xsi:type="dcterms:W3CDTF">2026-02-27T05:03:22Z</dcterms:modified>
  <cp:category/>
</cp:coreProperties>
</file>