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2\EF00$\01企画係\02-01医師確保係\06 事業関係共有\16医師少数区域経験認定医師制度\R7\08 県交付要綱制定\"/>
    </mc:Choice>
  </mc:AlternateContent>
  <xr:revisionPtr revIDLastSave="0" documentId="13_ncr:1_{81401BE4-CD44-4BC5-AE62-5CEFE43EA070}" xr6:coauthVersionLast="47" xr6:coauthVersionMax="47" xr10:uidLastSave="{00000000-0000-0000-0000-000000000000}"/>
  <bookViews>
    <workbookView xWindow="7200" yWindow="2430" windowWidth="21600" windowHeight="11175" tabRatio="876" firstSheet="4" activeTab="18" xr2:uid="{00000000-000D-0000-FFFF-FFFF00000000}"/>
  </bookViews>
  <sheets>
    <sheet name="プルダウン" sheetId="188" state="hidden" r:id="rId1"/>
    <sheet name="計算方法早見表" sheetId="140" state="hidden" r:id="rId2"/>
    <sheet name="数式用" sheetId="142" state="hidden" r:id="rId3"/>
    <sheet name="事業リスト（ＢＤ１）" sheetId="114" state="hidden" r:id="rId4"/>
    <sheet name="別紙１" sheetId="214" r:id="rId5"/>
    <sheet name="別紙１ (記入例)" sheetId="234" r:id="rId6"/>
    <sheet name="別紙２" sheetId="192" r:id="rId7"/>
    <sheet name="別紙２ (記入例)" sheetId="228" r:id="rId8"/>
    <sheet name="別紙３" sheetId="222" r:id="rId9"/>
    <sheet name="別紙３（記入例）" sheetId="229" r:id="rId10"/>
    <sheet name="予算書抄本" sheetId="215" r:id="rId11"/>
    <sheet name="予算書抄本 (記入例)" sheetId="235" r:id="rId12"/>
    <sheet name="別紙４" sheetId="216" r:id="rId13"/>
    <sheet name="別紙４ (記入例)" sheetId="236" r:id="rId14"/>
    <sheet name="別紙５" sheetId="230" r:id="rId15"/>
    <sheet name="別紙５（記入例）" sheetId="231" r:id="rId16"/>
    <sheet name="別紙６" sheetId="232" r:id="rId17"/>
    <sheet name="別紙６（記入例）" sheetId="233" r:id="rId18"/>
    <sheet name="決算書抄本" sheetId="217" r:id="rId19"/>
    <sheet name="決算書抄本 (記入例)" sheetId="237" r:id="rId20"/>
  </sheets>
  <externalReferences>
    <externalReference r:id="rId21"/>
    <externalReference r:id="rId22"/>
  </externalReferences>
  <definedNames>
    <definedName name="_xlnm._FilterDatabase" localSheetId="2" hidden="1">数式用!$A$2:$I$120</definedName>
    <definedName name="_Key1" localSheetId="18" hidden="1">#REF!</definedName>
    <definedName name="_Key1" localSheetId="19"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0" hidden="1">#REF!</definedName>
    <definedName name="_Key1" localSheetId="11" hidden="1">#REF!</definedName>
    <definedName name="_Key1" hidden="1">#REF!</definedName>
    <definedName name="_Key2" localSheetId="18" hidden="1">#REF!</definedName>
    <definedName name="_Key2" localSheetId="19"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9"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0" hidden="1">#REF!</definedName>
    <definedName name="_Key2" localSheetId="11" hidden="1">#REF!</definedName>
    <definedName name="_Key2" hidden="1">#REF!</definedName>
    <definedName name="_Order1" hidden="1">255</definedName>
    <definedName name="_Order2" hidden="1">255</definedName>
    <definedName name="_Sort" localSheetId="18" hidden="1">#REF!</definedName>
    <definedName name="_Sort" localSheetId="19"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0" hidden="1">#REF!</definedName>
    <definedName name="_Sort" localSheetId="11" hidden="1">#REF!</definedName>
    <definedName name="_Sort" hidden="1">#REF!</definedName>
    <definedName name="aaaaaaaaaaaaaaaaaa" localSheetId="18" hidden="1">#REF!</definedName>
    <definedName name="aaaaaaaaaaaaaaaaaa" localSheetId="19" hidden="1">#REF!</definedName>
    <definedName name="aaaaaaaaaaaaaaaaaa" localSheetId="4" hidden="1">#REF!</definedName>
    <definedName name="aaaaaaaaaaaaaaaaaa" localSheetId="5" hidden="1">#REF!</definedName>
    <definedName name="aaaaaaaaaaaaaaaaaa" localSheetId="6" hidden="1">#REF!</definedName>
    <definedName name="aaaaaaaaaaaaaaaaaa" localSheetId="7" hidden="1">#REF!</definedName>
    <definedName name="aaaaaaaaaaaaaaaaaa" localSheetId="8" hidden="1">#REF!</definedName>
    <definedName name="aaaaaaaaaaaaaaaaaa" localSheetId="9" hidden="1">#REF!</definedName>
    <definedName name="aaaaaaaaaaaaaaaaaa" localSheetId="12" hidden="1">#REF!</definedName>
    <definedName name="aaaaaaaaaaaaaaaaaa" localSheetId="13" hidden="1">#REF!</definedName>
    <definedName name="aaaaaaaaaaaaaaaaaa" localSheetId="14" hidden="1">#REF!</definedName>
    <definedName name="aaaaaaaaaaaaaaaaaa" localSheetId="15" hidden="1">#REF!</definedName>
    <definedName name="aaaaaaaaaaaaaaaaaa" localSheetId="16" hidden="1">#REF!</definedName>
    <definedName name="aaaaaaaaaaaaaaaaaa" localSheetId="17" hidden="1">#REF!</definedName>
    <definedName name="aaaaaaaaaaaaaaaaaa" localSheetId="10" hidden="1">#REF!</definedName>
    <definedName name="aaaaaaaaaaaaaaaaaa" localSheetId="11" hidden="1">#REF!</definedName>
    <definedName name="aaaaaaaaaaaaaaaaaa" hidden="1">#REF!</definedName>
    <definedName name="E" localSheetId="18" hidden="1">#REF!</definedName>
    <definedName name="E" localSheetId="19" hidden="1">#REF!</definedName>
    <definedName name="E" localSheetId="4" hidden="1">#REF!</definedName>
    <definedName name="E" localSheetId="5" hidden="1">#REF!</definedName>
    <definedName name="E" localSheetId="6" hidden="1">#REF!</definedName>
    <definedName name="E" localSheetId="7" hidden="1">#REF!</definedName>
    <definedName name="E" localSheetId="8" hidden="1">#REF!</definedName>
    <definedName name="E" localSheetId="9" hidden="1">#REF!</definedName>
    <definedName name="E" localSheetId="12" hidden="1">#REF!</definedName>
    <definedName name="E" localSheetId="13" hidden="1">#REF!</definedName>
    <definedName name="E" localSheetId="14" hidden="1">#REF!</definedName>
    <definedName name="E" localSheetId="15" hidden="1">#REF!</definedName>
    <definedName name="E" localSheetId="16" hidden="1">#REF!</definedName>
    <definedName name="E" localSheetId="17" hidden="1">#REF!</definedName>
    <definedName name="E" localSheetId="10" hidden="1">#REF!</definedName>
    <definedName name="E" localSheetId="11" hidden="1">#REF!</definedName>
    <definedName name="E" hidden="1">#REF!</definedName>
    <definedName name="f" hidden="1">#REF!</definedName>
    <definedName name="KEYY" hidden="1">#REF!</definedName>
    <definedName name="ko" hidden="1">#REF!</definedName>
    <definedName name="ｌ" localSheetId="18" hidden="1">#REF!</definedName>
    <definedName name="ｌ" localSheetId="19" hidden="1">#REF!</definedName>
    <definedName name="ｌ" localSheetId="4" hidden="1">#REF!</definedName>
    <definedName name="ｌ" localSheetId="5" hidden="1">#REF!</definedName>
    <definedName name="ｌ" localSheetId="6" hidden="1">#REF!</definedName>
    <definedName name="ｌ" localSheetId="7" hidden="1">#REF!</definedName>
    <definedName name="ｌ" localSheetId="8" hidden="1">#REF!</definedName>
    <definedName name="ｌ" localSheetId="9" hidden="1">#REF!</definedName>
    <definedName name="ｌ" localSheetId="12" hidden="1">#REF!</definedName>
    <definedName name="ｌ" localSheetId="13" hidden="1">#REF!</definedName>
    <definedName name="ｌ" localSheetId="14" hidden="1">#REF!</definedName>
    <definedName name="ｌ" localSheetId="15" hidden="1">#REF!</definedName>
    <definedName name="ｌ" localSheetId="16" hidden="1">#REF!</definedName>
    <definedName name="ｌ" localSheetId="17" hidden="1">#REF!</definedName>
    <definedName name="ｌ" localSheetId="10" hidden="1">#REF!</definedName>
    <definedName name="ｌ" localSheetId="11" hidden="1">#REF!</definedName>
    <definedName name="ｌ" hidden="1">#REF!</definedName>
    <definedName name="o" hidden="1">#REF!</definedName>
    <definedName name="_xlnm.Print_Area" localSheetId="1">計算方法早見表!$A$1:$Q$23</definedName>
    <definedName name="_xlnm.Print_Area" localSheetId="3">'事業リスト（ＢＤ１）'!$A$1:$R$42</definedName>
    <definedName name="_xlnm.Print_Area" localSheetId="2">数式用!$A$1:$H$127</definedName>
    <definedName name="_xlnm.Print_Area" localSheetId="4">別紙１!$A$1:$I$22</definedName>
    <definedName name="_xlnm.Print_Area" localSheetId="5">'別紙１ (記入例)'!$A$1:$I$22</definedName>
    <definedName name="_xlnm.Print_Area" localSheetId="6">別紙２!$A$1:$J$29</definedName>
    <definedName name="_xlnm.Print_Area" localSheetId="7">'別紙２ (記入例)'!$A$1:$J$29</definedName>
    <definedName name="_xlnm.Print_Area" localSheetId="9">'別紙３（記入例）'!$A$1:$M$60</definedName>
    <definedName name="_xlnm.Print_Area" localSheetId="14">別紙５!$A$1:$J$29</definedName>
    <definedName name="_xlnm.Print_Area" localSheetId="15">'別紙５（記入例）'!$A$1:$J$29</definedName>
    <definedName name="_xlnm.Print_Area" localSheetId="17">'別紙６（記入例）'!$A$1:$F$60</definedName>
    <definedName name="s" localSheetId="5" hidden="1">#REF!</definedName>
    <definedName name="s" localSheetId="11" hidden="1">#REF!</definedName>
    <definedName name="s" hidden="1">#REF!</definedName>
    <definedName name="ss" localSheetId="5" hidden="1">#REF!</definedName>
    <definedName name="ss" localSheetId="11" hidden="1">#REF!</definedName>
    <definedName name="ss" hidden="1">#REF!</definedName>
    <definedName name="sss" localSheetId="5" hidden="1">#REF!</definedName>
    <definedName name="sss" localSheetId="11" hidden="1">#REF!</definedName>
    <definedName name="sss" hidden="1">#REF!</definedName>
    <definedName name="ssss" hidden="1">#REF!</definedName>
    <definedName name="sssss" hidden="1">#REF!</definedName>
    <definedName name="ssssss" hidden="1">#REF!</definedName>
    <definedName name="sssssss" hidden="1">#REF!</definedName>
    <definedName name="sssssssssss" hidden="1">#REF!</definedName>
    <definedName name="ssssssssssssssssss" hidden="1">#REF!</definedName>
    <definedName name="ssssssssssssssssssssssss" hidden="1">#REF!</definedName>
    <definedName name="tblDOUTAIwk_T">#REF!</definedName>
    <definedName name="あ" localSheetId="18" hidden="1">#REF!</definedName>
    <definedName name="あ" localSheetId="19" hidden="1">#REF!</definedName>
    <definedName name="あ" localSheetId="4" hidden="1">#REF!</definedName>
    <definedName name="あ" localSheetId="5" hidden="1">#REF!</definedName>
    <definedName name="あ" localSheetId="6" hidden="1">#REF!</definedName>
    <definedName name="あ" localSheetId="7" hidden="1">#REF!</definedName>
    <definedName name="あ" localSheetId="8" hidden="1">#REF!</definedName>
    <definedName name="あ" localSheetId="9" hidden="1">#REF!</definedName>
    <definedName name="あ" localSheetId="12"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7" hidden="1">#REF!</definedName>
    <definedName name="あ" localSheetId="10" hidden="1">#REF!</definedName>
    <definedName name="あ" localSheetId="11" hidden="1">#REF!</definedName>
    <definedName name="あ" hidden="1">#REF!</definedName>
    <definedName name="あった日から起算して" localSheetId="12" hidden="1">#REF!</definedName>
    <definedName name="あった日から起算して" localSheetId="13" hidden="1">#REF!</definedName>
    <definedName name="あった日から起算して" hidden="1">#REF!</definedName>
    <definedName name="い" localSheetId="18" hidden="1">#REF!</definedName>
    <definedName name="い" localSheetId="19" hidden="1">#REF!</definedName>
    <definedName name="い" localSheetId="4" hidden="1">#REF!</definedName>
    <definedName name="い" localSheetId="5" hidden="1">#REF!</definedName>
    <definedName name="い" localSheetId="6" hidden="1">#REF!</definedName>
    <definedName name="い" localSheetId="7" hidden="1">#REF!</definedName>
    <definedName name="い" localSheetId="8" hidden="1">#REF!</definedName>
    <definedName name="い" localSheetId="9" hidden="1">#REF!</definedName>
    <definedName name="い" localSheetId="12" hidden="1">#REF!</definedName>
    <definedName name="い" localSheetId="13" hidden="1">#REF!</definedName>
    <definedName name="い" localSheetId="14" hidden="1">#REF!</definedName>
    <definedName name="い" localSheetId="15" hidden="1">#REF!</definedName>
    <definedName name="い" localSheetId="16" hidden="1">#REF!</definedName>
    <definedName name="い" localSheetId="17" hidden="1">#REF!</definedName>
    <definedName name="い" localSheetId="10" hidden="1">#REF!</definedName>
    <definedName name="い" localSheetId="11" hidden="1">#REF!</definedName>
    <definedName name="い" hidden="1">#REF!</definedName>
    <definedName name="いお" hidden="1">#REF!</definedName>
    <definedName name="こ" localSheetId="18" hidden="1">#REF!</definedName>
    <definedName name="こ" localSheetId="19" hidden="1">#REF!</definedName>
    <definedName name="こ" localSheetId="4" hidden="1">#REF!</definedName>
    <definedName name="こ" localSheetId="5" hidden="1">#REF!</definedName>
    <definedName name="こ" localSheetId="6" hidden="1">#REF!</definedName>
    <definedName name="こ" localSheetId="7" hidden="1">#REF!</definedName>
    <definedName name="こ" localSheetId="8" hidden="1">#REF!</definedName>
    <definedName name="こ" localSheetId="9" hidden="1">#REF!</definedName>
    <definedName name="こ" localSheetId="12"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7" hidden="1">#REF!</definedName>
    <definedName name="こ" localSheetId="10" hidden="1">#REF!</definedName>
    <definedName name="こ" localSheetId="11" hidden="1">#REF!</definedName>
    <definedName name="こ" hidden="1">#REF!</definedName>
    <definedName name="こ」" localSheetId="18" hidden="1">#REF!</definedName>
    <definedName name="こ」" localSheetId="19" hidden="1">#REF!</definedName>
    <definedName name="こ」" localSheetId="4" hidden="1">#REF!</definedName>
    <definedName name="こ」" localSheetId="5" hidden="1">#REF!</definedName>
    <definedName name="こ」" localSheetId="6" hidden="1">#REF!</definedName>
    <definedName name="こ」" localSheetId="7" hidden="1">#REF!</definedName>
    <definedName name="こ」" localSheetId="8" hidden="1">#REF!</definedName>
    <definedName name="こ」" localSheetId="9" hidden="1">#REF!</definedName>
    <definedName name="こ」" localSheetId="12"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7" hidden="1">#REF!</definedName>
    <definedName name="こ」" localSheetId="10" hidden="1">#REF!</definedName>
    <definedName name="こ」" localSheetId="11" hidden="1">#REF!</definedName>
    <definedName name="こ」" hidden="1">#REF!</definedName>
    <definedName name="事業分類">[1]事業分類・区分!$B$2:$H$2</definedName>
    <definedName name="別紙１７" localSheetId="18" hidden="1">#REF!</definedName>
    <definedName name="別紙１７" localSheetId="19" hidden="1">#REF!</definedName>
    <definedName name="別紙１７" localSheetId="4" hidden="1">#REF!</definedName>
    <definedName name="別紙１７" localSheetId="5" hidden="1">#REF!</definedName>
    <definedName name="別紙１７" localSheetId="6" hidden="1">#REF!</definedName>
    <definedName name="別紙１７" localSheetId="7" hidden="1">#REF!</definedName>
    <definedName name="別紙１７" localSheetId="8" hidden="1">#REF!</definedName>
    <definedName name="別紙１７" localSheetId="9" hidden="1">#REF!</definedName>
    <definedName name="別紙１７" localSheetId="12" hidden="1">#REF!</definedName>
    <definedName name="別紙１７" localSheetId="13" hidden="1">#REF!</definedName>
    <definedName name="別紙１７" localSheetId="14" hidden="1">#REF!</definedName>
    <definedName name="別紙１７" localSheetId="15" hidden="1">#REF!</definedName>
    <definedName name="別紙１７" localSheetId="16" hidden="1">#REF!</definedName>
    <definedName name="別紙１７" localSheetId="17" hidden="1">#REF!</definedName>
    <definedName name="別紙１７" localSheetId="10" hidden="1">#REF!</definedName>
    <definedName name="別紙１７" localSheetId="11" hidden="1">#REF!</definedName>
    <definedName name="別紙１７" hidden="1">#REF!</definedName>
    <definedName name="別紙３１" localSheetId="18" hidden="1">#REF!</definedName>
    <definedName name="別紙３１" localSheetId="19" hidden="1">#REF!</definedName>
    <definedName name="別紙３１" localSheetId="4" hidden="1">#REF!</definedName>
    <definedName name="別紙３１" localSheetId="5" hidden="1">#REF!</definedName>
    <definedName name="別紙３１" localSheetId="6" hidden="1">#REF!</definedName>
    <definedName name="別紙３１" localSheetId="7" hidden="1">#REF!</definedName>
    <definedName name="別紙３１" localSheetId="8" hidden="1">#REF!</definedName>
    <definedName name="別紙３１" localSheetId="9" hidden="1">#REF!</definedName>
    <definedName name="別紙３１" localSheetId="12" hidden="1">#REF!</definedName>
    <definedName name="別紙３１" localSheetId="13" hidden="1">#REF!</definedName>
    <definedName name="別紙３１" localSheetId="14" hidden="1">#REF!</definedName>
    <definedName name="別紙３１" localSheetId="15" hidden="1">#REF!</definedName>
    <definedName name="別紙３１" localSheetId="16" hidden="1">#REF!</definedName>
    <definedName name="別紙３１" localSheetId="17" hidden="1">#REF!</definedName>
    <definedName name="別紙３１" localSheetId="10" hidden="1">#REF!</definedName>
    <definedName name="別紙３１" localSheetId="11"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37" l="1"/>
  <c r="B11" i="237"/>
  <c r="H8" i="236"/>
  <c r="D12" i="236"/>
  <c r="C12" i="236"/>
  <c r="F12" i="236"/>
  <c r="E10" i="236"/>
  <c r="H10" i="236" s="1"/>
  <c r="E9" i="236"/>
  <c r="H9" i="236" s="1"/>
  <c r="E8" i="236"/>
  <c r="E12" i="236" s="1"/>
  <c r="D11" i="235"/>
  <c r="B11" i="235"/>
  <c r="F12" i="234"/>
  <c r="E12" i="234"/>
  <c r="D12" i="234"/>
  <c r="C12" i="234"/>
  <c r="E11" i="234"/>
  <c r="E10" i="234"/>
  <c r="H10" i="234" s="1"/>
  <c r="E9" i="234"/>
  <c r="H9" i="234" s="1"/>
  <c r="E8" i="234"/>
  <c r="H8" i="234" s="1"/>
  <c r="H12" i="234" s="1"/>
  <c r="I12" i="234" s="1"/>
  <c r="E11" i="214"/>
  <c r="H12" i="236" l="1"/>
  <c r="I12" i="236" s="1"/>
  <c r="K12" i="236" s="1"/>
  <c r="G10" i="214" l="1"/>
  <c r="G9" i="214"/>
  <c r="D60" i="233"/>
  <c r="D52" i="233"/>
  <c r="E44" i="233"/>
  <c r="D44" i="233"/>
  <c r="D45" i="233" s="1"/>
  <c r="E39" i="233"/>
  <c r="E35" i="233"/>
  <c r="E34" i="233"/>
  <c r="E32" i="233"/>
  <c r="F32" i="233" s="1"/>
  <c r="D32" i="233"/>
  <c r="D25" i="233"/>
  <c r="D53" i="233" s="1"/>
  <c r="E22" i="233"/>
  <c r="E21" i="233"/>
  <c r="E20" i="233"/>
  <c r="E16" i="233"/>
  <c r="E15" i="233"/>
  <c r="E11" i="233"/>
  <c r="E10" i="233"/>
  <c r="E25" i="233" s="1"/>
  <c r="F25" i="233" s="1"/>
  <c r="D59" i="232"/>
  <c r="D52" i="232"/>
  <c r="E44" i="232"/>
  <c r="F44" i="232" s="1"/>
  <c r="D44" i="232"/>
  <c r="E32" i="232"/>
  <c r="G9" i="216" s="1"/>
  <c r="D32" i="232"/>
  <c r="F32" i="232" s="1"/>
  <c r="E25" i="232"/>
  <c r="G8" i="216" s="1"/>
  <c r="D25" i="232"/>
  <c r="D53" i="232" s="1"/>
  <c r="H24" i="231"/>
  <c r="H24" i="230"/>
  <c r="G4" i="230"/>
  <c r="E39" i="229"/>
  <c r="E35" i="229"/>
  <c r="E34" i="229"/>
  <c r="E22" i="229"/>
  <c r="E21" i="229"/>
  <c r="E20" i="229"/>
  <c r="E16" i="229"/>
  <c r="E15" i="229"/>
  <c r="E11" i="229"/>
  <c r="E10" i="229"/>
  <c r="D53" i="229"/>
  <c r="D60" i="229"/>
  <c r="D52" i="229"/>
  <c r="D44" i="229"/>
  <c r="E32" i="229"/>
  <c r="D32" i="229"/>
  <c r="D25" i="229"/>
  <c r="H24" i="228"/>
  <c r="H24" i="192"/>
  <c r="D59" i="222"/>
  <c r="D52" i="222"/>
  <c r="E44" i="222"/>
  <c r="F44" i="222" s="1"/>
  <c r="D44" i="222"/>
  <c r="E32" i="222"/>
  <c r="F32" i="222" s="1"/>
  <c r="D32" i="222"/>
  <c r="E25" i="222"/>
  <c r="G8" i="214" s="1"/>
  <c r="D25" i="222"/>
  <c r="E9" i="216"/>
  <c r="E10" i="216"/>
  <c r="E8" i="216"/>
  <c r="D12" i="216"/>
  <c r="F12" i="216"/>
  <c r="C12" i="216"/>
  <c r="G4" i="192"/>
  <c r="D11" i="217"/>
  <c r="B11" i="217"/>
  <c r="D11" i="215"/>
  <c r="B11" i="215"/>
  <c r="F12" i="214"/>
  <c r="D12" i="214"/>
  <c r="C12" i="214"/>
  <c r="E10" i="214"/>
  <c r="E9" i="214"/>
  <c r="E8" i="214"/>
  <c r="E12" i="214" s="1"/>
  <c r="H9" i="216" l="1"/>
  <c r="G10" i="216"/>
  <c r="H10" i="216" s="1"/>
  <c r="D45" i="232"/>
  <c r="F44" i="233"/>
  <c r="F53" i="233" s="1"/>
  <c r="F25" i="232"/>
  <c r="E44" i="229"/>
  <c r="F44" i="229" s="1"/>
  <c r="E25" i="229"/>
  <c r="F25" i="229" s="1"/>
  <c r="F32" i="229"/>
  <c r="D45" i="229"/>
  <c r="D53" i="222"/>
  <c r="D45" i="222"/>
  <c r="F25" i="222"/>
  <c r="H8" i="216"/>
  <c r="E12" i="216"/>
  <c r="F45" i="233" l="1"/>
  <c r="F53" i="232"/>
  <c r="F45" i="232"/>
  <c r="F53" i="229"/>
  <c r="F45" i="229"/>
  <c r="F53" i="222"/>
  <c r="F45" i="222"/>
  <c r="H12" i="216"/>
  <c r="H9" i="214"/>
  <c r="I12" i="216" l="1"/>
  <c r="K12" i="216" s="1"/>
  <c r="H8" i="214"/>
  <c r="H10" i="214" l="1"/>
  <c r="H12" i="214" s="1"/>
  <c r="I12" i="214" s="1"/>
  <c r="F73" i="142" l="1"/>
  <c r="F126" i="142" l="1"/>
  <c r="F125" i="142"/>
  <c r="F124" i="142"/>
  <c r="F123" i="142"/>
  <c r="F122" i="142"/>
  <c r="F121" i="142"/>
  <c r="F120" i="142"/>
  <c r="F119" i="142"/>
  <c r="F118" i="142"/>
  <c r="F117" i="142"/>
  <c r="F116" i="142"/>
  <c r="F115" i="142"/>
  <c r="F114" i="142"/>
  <c r="F113" i="142"/>
  <c r="F112" i="142"/>
  <c r="F111" i="142"/>
  <c r="F110" i="142"/>
  <c r="F109" i="142"/>
  <c r="F108" i="142"/>
  <c r="F107" i="142"/>
  <c r="F106" i="142"/>
  <c r="F105" i="142"/>
  <c r="F104" i="142"/>
  <c r="F103" i="142"/>
  <c r="F102" i="142"/>
  <c r="F101" i="142"/>
  <c r="F100" i="142"/>
  <c r="F99" i="142"/>
  <c r="F98" i="142"/>
  <c r="F97" i="142"/>
  <c r="F96" i="142"/>
  <c r="F95" i="142"/>
  <c r="F94" i="142"/>
  <c r="F93" i="142"/>
  <c r="F92" i="142"/>
  <c r="F91" i="142"/>
  <c r="F90" i="142"/>
  <c r="F89" i="142"/>
  <c r="F88" i="142"/>
  <c r="F87" i="142"/>
  <c r="F86" i="142"/>
  <c r="F85" i="142"/>
  <c r="F84" i="142"/>
  <c r="F83" i="142"/>
  <c r="F82" i="142"/>
  <c r="F81" i="142"/>
  <c r="F80" i="142"/>
  <c r="F79" i="142"/>
  <c r="F78" i="142"/>
  <c r="F77" i="142"/>
  <c r="F76" i="142"/>
  <c r="F75" i="142"/>
  <c r="F74" i="142"/>
  <c r="F72" i="142"/>
  <c r="F71" i="142"/>
  <c r="F70" i="142"/>
  <c r="F69" i="142"/>
  <c r="F68" i="142"/>
  <c r="F67" i="142"/>
  <c r="F66" i="142"/>
  <c r="F65" i="142"/>
  <c r="F64" i="142"/>
  <c r="F63" i="142"/>
  <c r="F62" i="142"/>
  <c r="F61" i="142"/>
  <c r="F60" i="142"/>
  <c r="F59" i="142"/>
  <c r="F58" i="142"/>
  <c r="F57" i="142"/>
  <c r="F56" i="142"/>
  <c r="F55" i="142"/>
  <c r="F54" i="142"/>
  <c r="F53" i="142"/>
  <c r="F52" i="142"/>
  <c r="F51" i="142"/>
  <c r="F50" i="142"/>
  <c r="F49" i="142"/>
  <c r="F48" i="142"/>
  <c r="F47" i="142"/>
  <c r="F46" i="142"/>
  <c r="F45" i="142"/>
  <c r="F44" i="142"/>
  <c r="F43" i="142"/>
  <c r="F42" i="142"/>
  <c r="F41" i="142"/>
  <c r="F40" i="142"/>
  <c r="F39" i="142"/>
  <c r="F38" i="142"/>
  <c r="F37" i="142"/>
  <c r="F36" i="142"/>
  <c r="F35" i="142"/>
  <c r="F34" i="142"/>
  <c r="F33" i="142"/>
  <c r="F32" i="142"/>
  <c r="F31" i="142"/>
  <c r="F30" i="142"/>
  <c r="F29" i="142"/>
  <c r="F28" i="142"/>
  <c r="F27" i="142"/>
  <c r="F26" i="142"/>
  <c r="F25" i="142"/>
  <c r="F24" i="142"/>
  <c r="F23" i="142"/>
  <c r="F22" i="142"/>
  <c r="F21" i="142"/>
  <c r="F20" i="142"/>
  <c r="F19" i="142"/>
  <c r="F18" i="142"/>
  <c r="F17" i="142"/>
  <c r="F16" i="142"/>
  <c r="F15" i="142"/>
  <c r="F14" i="142"/>
  <c r="F13" i="142"/>
  <c r="F12" i="142"/>
  <c r="F11" i="142"/>
  <c r="F10" i="142"/>
  <c r="F9" i="142"/>
  <c r="F8" i="142"/>
  <c r="F7" i="142"/>
  <c r="F6" i="142"/>
  <c r="F5" i="142"/>
  <c r="F4" i="142"/>
  <c r="F3" i="1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00000000-0006-0000-0300-000001000000}">
      <text>
        <r>
          <rPr>
            <b/>
            <sz val="9"/>
            <color indexed="81"/>
            <rFont val="ＭＳ Ｐゴシック"/>
            <family val="3"/>
            <charset val="128"/>
          </rPr>
          <t>事業者に送付する際、このシートは非表示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5" authorId="0" shapeId="0" xr:uid="{1954C31E-05D4-4850-8333-F5517ECEEA65}">
      <text>
        <r>
          <rPr>
            <b/>
            <sz val="9"/>
            <color indexed="81"/>
            <rFont val="BIZ UDゴシック"/>
            <family val="3"/>
            <charset val="128"/>
          </rPr>
          <t>別紙３の入力結果が反映されます。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10" authorId="0" shapeId="0" xr:uid="{D4BC4595-3F07-450A-81E2-6F60B99EFC1D}">
      <text>
        <r>
          <rPr>
            <b/>
            <sz val="9"/>
            <color indexed="81"/>
            <rFont val="BIZ UDゴシック"/>
            <family val="3"/>
            <charset val="128"/>
          </rPr>
          <t>認定後の10～12月の３月間</t>
        </r>
      </text>
    </comment>
    <comment ref="H11" authorId="0" shapeId="0" xr:uid="{B53CFBA7-535A-48BF-88E6-6AAB64BFBE7D}">
      <text>
        <r>
          <rPr>
            <b/>
            <sz val="9"/>
            <color indexed="81"/>
            <rFont val="BIZ UDゴシック"/>
            <family val="3"/>
            <charset val="128"/>
          </rPr>
          <t>認定後の２～３月の２月間</t>
        </r>
      </text>
    </comment>
    <comment ref="I11" authorId="0" shapeId="0" xr:uid="{B59B79E5-62C7-4370-BF1C-D79B60E5C16C}">
      <text>
        <r>
          <rPr>
            <b/>
            <sz val="9"/>
            <color indexed="81"/>
            <rFont val="BIZ UDゴシック"/>
            <family val="3"/>
            <charset val="128"/>
          </rPr>
          <t>週30時間以上32時間未満の場合は、育児・介護休業法の規定に基づき短時間勤務を行っている場合に限り、補助対象者として認めます。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5" authorId="0" shapeId="0" xr:uid="{55B052A0-E055-48F4-9C11-AB630F837FDC}">
      <text>
        <r>
          <rPr>
            <b/>
            <sz val="9"/>
            <color indexed="81"/>
            <rFont val="BIZ UDゴシック"/>
            <family val="3"/>
            <charset val="128"/>
          </rPr>
          <t>別紙６の入力結果が反映されます。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10" authorId="0" shapeId="0" xr:uid="{DC448E2B-219B-4380-8B72-4CE720DAA7DA}">
      <text>
        <r>
          <rPr>
            <b/>
            <sz val="9"/>
            <color indexed="81"/>
            <rFont val="BIZ UDゴシック"/>
            <family val="3"/>
            <charset val="128"/>
          </rPr>
          <t>認定後の10～12月の３月間</t>
        </r>
      </text>
    </comment>
    <comment ref="H11" authorId="0" shapeId="0" xr:uid="{F094DF38-0EF7-4D3C-A883-56CFDCC7AE6A}">
      <text>
        <r>
          <rPr>
            <b/>
            <sz val="9"/>
            <color indexed="81"/>
            <rFont val="BIZ UDゴシック"/>
            <family val="3"/>
            <charset val="128"/>
          </rPr>
          <t>認定後の２～３月の２月間</t>
        </r>
      </text>
    </comment>
    <comment ref="I11" authorId="0" shapeId="0" xr:uid="{721EAA1D-1B68-4F05-8361-29E334790E53}">
      <text>
        <r>
          <rPr>
            <b/>
            <sz val="9"/>
            <color indexed="81"/>
            <rFont val="BIZ UDゴシック"/>
            <family val="3"/>
            <charset val="128"/>
          </rPr>
          <t>週30時間以上32時間未満の場合は、育児・介護休業法の規定に基づき短時間勤務を行っている場合に限り、補助対象者として認めます。</t>
        </r>
        <r>
          <rPr>
            <sz val="9"/>
            <color indexed="81"/>
            <rFont val="MS P ゴシック"/>
            <family val="3"/>
            <charset val="128"/>
          </rPr>
          <t xml:space="preserve">
</t>
        </r>
      </text>
    </comment>
  </commentList>
</comments>
</file>

<file path=xl/sharedStrings.xml><?xml version="1.0" encoding="utf-8"?>
<sst xmlns="http://schemas.openxmlformats.org/spreadsheetml/2006/main" count="1621" uniqueCount="479">
  <si>
    <t>円</t>
    <rPh sb="0" eb="1">
      <t>エン</t>
    </rPh>
    <phoneticPr fontId="10"/>
  </si>
  <si>
    <t>その他</t>
    <rPh sb="2" eb="3">
      <t>タ</t>
    </rPh>
    <phoneticPr fontId="10"/>
  </si>
  <si>
    <t>医療施設耐震化促進事業</t>
    <rPh sb="0" eb="2">
      <t>イリョウ</t>
    </rPh>
    <rPh sb="2" eb="4">
      <t>シセツ</t>
    </rPh>
    <rPh sb="4" eb="7">
      <t>タイシンカ</t>
    </rPh>
    <rPh sb="7" eb="9">
      <t>ソクシン</t>
    </rPh>
    <rPh sb="9" eb="11">
      <t>ジギョウ</t>
    </rPh>
    <phoneticPr fontId="10"/>
  </si>
  <si>
    <t>防災訓練等参加支援事業</t>
    <rPh sb="0" eb="2">
      <t>ボウサイ</t>
    </rPh>
    <rPh sb="2" eb="4">
      <t>クンレン</t>
    </rPh>
    <rPh sb="4" eb="5">
      <t>トウ</t>
    </rPh>
    <rPh sb="5" eb="7">
      <t>サンカ</t>
    </rPh>
    <rPh sb="7" eb="9">
      <t>シエン</t>
    </rPh>
    <rPh sb="9" eb="11">
      <t>ジギョウ</t>
    </rPh>
    <phoneticPr fontId="10"/>
  </si>
  <si>
    <t>ＤＭＡＴ活動支援事業</t>
    <rPh sb="4" eb="6">
      <t>カツドウ</t>
    </rPh>
    <rPh sb="6" eb="8">
      <t>シエン</t>
    </rPh>
    <rPh sb="8" eb="10">
      <t>ジギョウ</t>
    </rPh>
    <phoneticPr fontId="10"/>
  </si>
  <si>
    <t>ＤＭＡＴ訓練事業</t>
    <rPh sb="4" eb="6">
      <t>クンレン</t>
    </rPh>
    <rPh sb="6" eb="8">
      <t>ジギョウ</t>
    </rPh>
    <phoneticPr fontId="10"/>
  </si>
  <si>
    <t>総事業費</t>
    <rPh sb="0" eb="1">
      <t>ソウ</t>
    </rPh>
    <rPh sb="1" eb="4">
      <t>ジギョウヒ</t>
    </rPh>
    <phoneticPr fontId="10"/>
  </si>
  <si>
    <t>口腔保健支援センター設置推進事業</t>
    <rPh sb="0" eb="2">
      <t>コウクウ</t>
    </rPh>
    <rPh sb="2" eb="4">
      <t>ホケン</t>
    </rPh>
    <rPh sb="4" eb="6">
      <t>シエン</t>
    </rPh>
    <rPh sb="10" eb="12">
      <t>セッチ</t>
    </rPh>
    <rPh sb="12" eb="14">
      <t>スイシン</t>
    </rPh>
    <rPh sb="14" eb="16">
      <t>ジギョウ</t>
    </rPh>
    <phoneticPr fontId="10"/>
  </si>
  <si>
    <t>８０２０運動推進特別事業</t>
    <rPh sb="4" eb="6">
      <t>ウンドウ</t>
    </rPh>
    <rPh sb="6" eb="8">
      <t>スイシン</t>
    </rPh>
    <rPh sb="8" eb="10">
      <t>トクベツ</t>
    </rPh>
    <rPh sb="10" eb="12">
      <t>ジギョウ</t>
    </rPh>
    <phoneticPr fontId="10"/>
  </si>
  <si>
    <t>診療収入額</t>
    <rPh sb="0" eb="2">
      <t>シンリョウ</t>
    </rPh>
    <rPh sb="2" eb="4">
      <t>シュウニュウ</t>
    </rPh>
    <rPh sb="4" eb="5">
      <t>ガク</t>
    </rPh>
    <phoneticPr fontId="10"/>
  </si>
  <si>
    <t>へき地診療所運営事業</t>
    <rPh sb="2" eb="3">
      <t>チ</t>
    </rPh>
    <rPh sb="3" eb="6">
      <t>シンリョウジョ</t>
    </rPh>
    <rPh sb="6" eb="8">
      <t>ウンエイ</t>
    </rPh>
    <rPh sb="8" eb="10">
      <t>ジギョウ</t>
    </rPh>
    <phoneticPr fontId="10"/>
  </si>
  <si>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10"/>
  </si>
  <si>
    <t>異状死死因究明支援事業</t>
    <rPh sb="0" eb="3">
      <t>イジョウシ</t>
    </rPh>
    <rPh sb="3" eb="5">
      <t>シイン</t>
    </rPh>
    <rPh sb="5" eb="7">
      <t>キュウメイ</t>
    </rPh>
    <rPh sb="7" eb="9">
      <t>シエン</t>
    </rPh>
    <rPh sb="9" eb="11">
      <t>ジギョウ</t>
    </rPh>
    <phoneticPr fontId="10"/>
  </si>
  <si>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10"/>
  </si>
  <si>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10"/>
  </si>
  <si>
    <t>メディカルコントロール体制強化事業</t>
    <rPh sb="11" eb="13">
      <t>タイセイ</t>
    </rPh>
    <rPh sb="13" eb="15">
      <t>キョウカ</t>
    </rPh>
    <rPh sb="15" eb="17">
      <t>ジギョウ</t>
    </rPh>
    <phoneticPr fontId="10"/>
  </si>
  <si>
    <t>へき地巡回診療車（船）運営事業</t>
    <rPh sb="2" eb="3">
      <t>チ</t>
    </rPh>
    <rPh sb="3" eb="5">
      <t>ジュンカイ</t>
    </rPh>
    <rPh sb="5" eb="8">
      <t>シンリョウシャ</t>
    </rPh>
    <rPh sb="9" eb="10">
      <t>フネ</t>
    </rPh>
    <rPh sb="11" eb="13">
      <t>ウンエイ</t>
    </rPh>
    <rPh sb="13" eb="15">
      <t>ジギョウ</t>
    </rPh>
    <phoneticPr fontId="10"/>
  </si>
  <si>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10"/>
  </si>
  <si>
    <t>産科医療を担う産科医等の確保事業</t>
  </si>
  <si>
    <t>巡回診療航空機運営事業</t>
    <rPh sb="0" eb="2">
      <t>ジュンカイ</t>
    </rPh>
    <rPh sb="2" eb="4">
      <t>シンリョウ</t>
    </rPh>
    <rPh sb="4" eb="7">
      <t>コウクウキ</t>
    </rPh>
    <rPh sb="7" eb="9">
      <t>ウンエイ</t>
    </rPh>
    <rPh sb="9" eb="11">
      <t>ジギョウ</t>
    </rPh>
    <phoneticPr fontId="10"/>
  </si>
  <si>
    <t>へき地医療支援機構運営事業</t>
  </si>
  <si>
    <t>へき地医療支援機構運営事業</t>
    <phoneticPr fontId="13"/>
  </si>
  <si>
    <t>へき地保健医療対策事業等</t>
  </si>
  <si>
    <t>離島歯科診療班派遣事業</t>
  </si>
  <si>
    <t>へき地保健指導所運営事業</t>
    <rPh sb="2" eb="3">
      <t>チ</t>
    </rPh>
    <rPh sb="3" eb="5">
      <t>ホケン</t>
    </rPh>
    <rPh sb="5" eb="7">
      <t>シドウ</t>
    </rPh>
    <rPh sb="7" eb="8">
      <t>ショ</t>
    </rPh>
    <rPh sb="8" eb="10">
      <t>ウンエイ</t>
    </rPh>
    <rPh sb="10" eb="12">
      <t>ジギョウ</t>
    </rPh>
    <phoneticPr fontId="10"/>
  </si>
  <si>
    <t>救急医療体制強化事業</t>
    <rPh sb="0" eb="2">
      <t>キュウキュウ</t>
    </rPh>
    <rPh sb="2" eb="4">
      <t>イリョウ</t>
    </rPh>
    <rPh sb="4" eb="6">
      <t>タイセイ</t>
    </rPh>
    <rPh sb="6" eb="8">
      <t>キョウカ</t>
    </rPh>
    <rPh sb="8" eb="10">
      <t>ジギョウ</t>
    </rPh>
    <phoneticPr fontId="10"/>
  </si>
  <si>
    <t>感染症指定医療機関運営事業</t>
    <rPh sb="0" eb="3">
      <t>カンセンショウ</t>
    </rPh>
    <rPh sb="3" eb="5">
      <t>シテイ</t>
    </rPh>
    <rPh sb="5" eb="7">
      <t>イリョウ</t>
    </rPh>
    <rPh sb="7" eb="9">
      <t>キカン</t>
    </rPh>
    <rPh sb="9" eb="11">
      <t>ウンエイ</t>
    </rPh>
    <rPh sb="11" eb="13">
      <t>ジギョウ</t>
    </rPh>
    <phoneticPr fontId="10"/>
  </si>
  <si>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10"/>
  </si>
  <si>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10"/>
  </si>
  <si>
    <t>災害医療対策事業等</t>
    <rPh sb="0" eb="2">
      <t>サイガイ</t>
    </rPh>
    <rPh sb="2" eb="4">
      <t>イリョウ</t>
    </rPh>
    <rPh sb="4" eb="6">
      <t>タイサク</t>
    </rPh>
    <rPh sb="6" eb="8">
      <t>ジギョウ</t>
    </rPh>
    <rPh sb="8" eb="9">
      <t>トウ</t>
    </rPh>
    <phoneticPr fontId="10"/>
  </si>
  <si>
    <t>産科医療確保事業</t>
    <rPh sb="0" eb="2">
      <t>サンカ</t>
    </rPh>
    <rPh sb="2" eb="4">
      <t>イリョウ</t>
    </rPh>
    <rPh sb="4" eb="6">
      <t>カクホ</t>
    </rPh>
    <rPh sb="6" eb="8">
      <t>ジギョウ</t>
    </rPh>
    <phoneticPr fontId="10"/>
  </si>
  <si>
    <t>８０２０運動・口腔保健推進事業</t>
    <rPh sb="4" eb="6">
      <t>ウンドウ</t>
    </rPh>
    <rPh sb="7" eb="9">
      <t>コウクウ</t>
    </rPh>
    <rPh sb="9" eb="11">
      <t>ホケン</t>
    </rPh>
    <rPh sb="11" eb="13">
      <t>スイシン</t>
    </rPh>
    <rPh sb="13" eb="15">
      <t>ジギョウ</t>
    </rPh>
    <phoneticPr fontId="10"/>
  </si>
  <si>
    <t>専門医認定支援事業</t>
    <rPh sb="0" eb="3">
      <t>センモンイ</t>
    </rPh>
    <rPh sb="3" eb="5">
      <t>ニンテイ</t>
    </rPh>
    <rPh sb="5" eb="7">
      <t>シエン</t>
    </rPh>
    <rPh sb="7" eb="9">
      <t>ジギョウ</t>
    </rPh>
    <phoneticPr fontId="10"/>
  </si>
  <si>
    <t>①</t>
    <phoneticPr fontId="13"/>
  </si>
  <si>
    <t>②</t>
    <phoneticPr fontId="13"/>
  </si>
  <si>
    <t>③</t>
    <phoneticPr fontId="13"/>
  </si>
  <si>
    <t>⑥</t>
    <phoneticPr fontId="13"/>
  </si>
  <si>
    <t>（別紙２）</t>
    <rPh sb="1" eb="3">
      <t>ベッシ</t>
    </rPh>
    <phoneticPr fontId="13"/>
  </si>
  <si>
    <t>（別紙３）</t>
    <rPh sb="1" eb="3">
      <t>ベッシ</t>
    </rPh>
    <phoneticPr fontId="13"/>
  </si>
  <si>
    <t>（別紙４）</t>
    <rPh sb="1" eb="3">
      <t>ベッシ</t>
    </rPh>
    <phoneticPr fontId="13"/>
  </si>
  <si>
    <t>（別紙５）</t>
    <rPh sb="1" eb="3">
      <t>ベッシ</t>
    </rPh>
    <phoneticPr fontId="13"/>
  </si>
  <si>
    <t>（別紙６）</t>
    <rPh sb="1" eb="3">
      <t>ベッシ</t>
    </rPh>
    <phoneticPr fontId="13"/>
  </si>
  <si>
    <t>（別紙７）</t>
    <rPh sb="1" eb="3">
      <t>ベッシ</t>
    </rPh>
    <phoneticPr fontId="13"/>
  </si>
  <si>
    <t>（別紙８）</t>
    <rPh sb="1" eb="3">
      <t>ベッシ</t>
    </rPh>
    <phoneticPr fontId="13"/>
  </si>
  <si>
    <t>（別紙９）</t>
    <rPh sb="1" eb="3">
      <t>ベッシ</t>
    </rPh>
    <phoneticPr fontId="13"/>
  </si>
  <si>
    <t>（別紙１０）</t>
    <rPh sb="1" eb="3">
      <t>ベッシ</t>
    </rPh>
    <phoneticPr fontId="13"/>
  </si>
  <si>
    <t>（別紙１１）</t>
    <rPh sb="1" eb="3">
      <t>ベッシ</t>
    </rPh>
    <phoneticPr fontId="13"/>
  </si>
  <si>
    <t>（別紙１２）</t>
    <rPh sb="1" eb="3">
      <t>ベッシ</t>
    </rPh>
    <phoneticPr fontId="13"/>
  </si>
  <si>
    <t>（別紙１３）</t>
    <rPh sb="1" eb="3">
      <t>ベッシ</t>
    </rPh>
    <phoneticPr fontId="13"/>
  </si>
  <si>
    <t>（別紙１４）</t>
    <rPh sb="1" eb="3">
      <t>ベッシ</t>
    </rPh>
    <phoneticPr fontId="13"/>
  </si>
  <si>
    <t>（別紙１５）</t>
    <rPh sb="1" eb="3">
      <t>ベッシ</t>
    </rPh>
    <phoneticPr fontId="13"/>
  </si>
  <si>
    <t>（別紙１６）</t>
    <rPh sb="1" eb="3">
      <t>ベッシ</t>
    </rPh>
    <phoneticPr fontId="13"/>
  </si>
  <si>
    <t>（別紙１７）</t>
    <rPh sb="1" eb="3">
      <t>ベッシ</t>
    </rPh>
    <phoneticPr fontId="13"/>
  </si>
  <si>
    <t>（別紙１８）</t>
    <rPh sb="1" eb="3">
      <t>ベッシ</t>
    </rPh>
    <phoneticPr fontId="13"/>
  </si>
  <si>
    <t>（別紙１９）</t>
    <rPh sb="1" eb="3">
      <t>ベッシ</t>
    </rPh>
    <phoneticPr fontId="13"/>
  </si>
  <si>
    <t>（別紙２０）</t>
    <rPh sb="1" eb="3">
      <t>ベッシ</t>
    </rPh>
    <phoneticPr fontId="13"/>
  </si>
  <si>
    <t>（別紙２１）</t>
    <rPh sb="1" eb="3">
      <t>ベッシ</t>
    </rPh>
    <phoneticPr fontId="13"/>
  </si>
  <si>
    <t>（別紙２２）</t>
    <rPh sb="1" eb="3">
      <t>ベッシ</t>
    </rPh>
    <phoneticPr fontId="13"/>
  </si>
  <si>
    <t>（別紙２３）</t>
    <rPh sb="1" eb="3">
      <t>ベッシ</t>
    </rPh>
    <phoneticPr fontId="13"/>
  </si>
  <si>
    <t>（別紙２４）</t>
    <rPh sb="1" eb="3">
      <t>ベッシ</t>
    </rPh>
    <phoneticPr fontId="13"/>
  </si>
  <si>
    <t>（別紙２５）</t>
    <rPh sb="1" eb="3">
      <t>ベッシ</t>
    </rPh>
    <phoneticPr fontId="13"/>
  </si>
  <si>
    <t>（別紙２６）</t>
    <rPh sb="1" eb="3">
      <t>ベッシ</t>
    </rPh>
    <phoneticPr fontId="13"/>
  </si>
  <si>
    <t>（別紙２７）</t>
    <rPh sb="1" eb="3">
      <t>ベッシ</t>
    </rPh>
    <phoneticPr fontId="13"/>
  </si>
  <si>
    <t>（別紙２８）</t>
    <rPh sb="1" eb="3">
      <t>ベッシ</t>
    </rPh>
    <phoneticPr fontId="13"/>
  </si>
  <si>
    <t>事業名</t>
    <rPh sb="0" eb="2">
      <t>ジギョウ</t>
    </rPh>
    <rPh sb="2" eb="3">
      <t>メイ</t>
    </rPh>
    <phoneticPr fontId="13"/>
  </si>
  <si>
    <t>④</t>
    <phoneticPr fontId="13"/>
  </si>
  <si>
    <t>⑦</t>
    <phoneticPr fontId="13"/>
  </si>
  <si>
    <t>⑧</t>
    <phoneticPr fontId="13"/>
  </si>
  <si>
    <t>4（5）</t>
    <phoneticPr fontId="13"/>
  </si>
  <si>
    <t>4（8）</t>
    <phoneticPr fontId="13"/>
  </si>
  <si>
    <t>1.都道府県が行う事業（直接補助）</t>
    <rPh sb="12" eb="14">
      <t>チョクセツ</t>
    </rPh>
    <rPh sb="14" eb="16">
      <t>ホジョ</t>
    </rPh>
    <phoneticPr fontId="13"/>
  </si>
  <si>
    <t>2.沖縄県が行う事業（直接補助）</t>
    <rPh sb="2" eb="4">
      <t>オキナワ</t>
    </rPh>
    <rPh sb="11" eb="13">
      <t>チョクセツ</t>
    </rPh>
    <rPh sb="13" eb="15">
      <t>ホジョ</t>
    </rPh>
    <phoneticPr fontId="13"/>
  </si>
  <si>
    <t>3.その他（1.2.以外への直接補助）</t>
    <rPh sb="10" eb="12">
      <t>イガイ</t>
    </rPh>
    <rPh sb="14" eb="16">
      <t>チョクセツ</t>
    </rPh>
    <rPh sb="16" eb="18">
      <t>ホジョ</t>
    </rPh>
    <phoneticPr fontId="13"/>
  </si>
  <si>
    <t>直接補助</t>
    <rPh sb="0" eb="2">
      <t>チョクセツ</t>
    </rPh>
    <rPh sb="2" eb="4">
      <t>ホジョ</t>
    </rPh>
    <phoneticPr fontId="13"/>
  </si>
  <si>
    <t>間接補助</t>
    <rPh sb="2" eb="4">
      <t>ホジョ</t>
    </rPh>
    <phoneticPr fontId="13"/>
  </si>
  <si>
    <t>4.都道府県が公的5団体に補助する事業（5を除く）</t>
    <rPh sb="22" eb="23">
      <t>ノゾ</t>
    </rPh>
    <phoneticPr fontId="13"/>
  </si>
  <si>
    <t>6.都道府県が補助する事業(4,5以外)</t>
    <phoneticPr fontId="13"/>
  </si>
  <si>
    <t>A</t>
  </si>
  <si>
    <t>B</t>
  </si>
  <si>
    <t>E</t>
  </si>
  <si>
    <t>7.沖縄県が補助するへき地診療所運営事業(5以外)</t>
    <rPh sb="2" eb="4">
      <t>オキナワ</t>
    </rPh>
    <rPh sb="4" eb="5">
      <t>ケン</t>
    </rPh>
    <phoneticPr fontId="13"/>
  </si>
  <si>
    <t>5.沖縄県が公的5団体に補助するへき地診療所運営事業</t>
    <rPh sb="2" eb="4">
      <t>オキナワ</t>
    </rPh>
    <phoneticPr fontId="13"/>
  </si>
  <si>
    <t>産科医療機関確保事業</t>
    <rPh sb="4" eb="6">
      <t>キカン</t>
    </rPh>
    <phoneticPr fontId="13"/>
  </si>
  <si>
    <t>へき地医療拠点病院運営事業</t>
    <phoneticPr fontId="13"/>
  </si>
  <si>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10"/>
  </si>
  <si>
    <t>歯科口腔保健調査研究事業</t>
    <rPh sb="0" eb="2">
      <t>シカ</t>
    </rPh>
    <rPh sb="2" eb="4">
      <t>コウクウ</t>
    </rPh>
    <rPh sb="4" eb="6">
      <t>ホケン</t>
    </rPh>
    <rPh sb="6" eb="8">
      <t>チョウサ</t>
    </rPh>
    <rPh sb="8" eb="10">
      <t>ケンキュウ</t>
    </rPh>
    <rPh sb="10" eb="12">
      <t>ジギョウ</t>
    </rPh>
    <phoneticPr fontId="10"/>
  </si>
  <si>
    <t>多職種連携等調査研究事業</t>
    <rPh sb="0" eb="1">
      <t>タ</t>
    </rPh>
    <rPh sb="1" eb="3">
      <t>ショクシュ</t>
    </rPh>
    <rPh sb="3" eb="5">
      <t>レンケイ</t>
    </rPh>
    <rPh sb="5" eb="6">
      <t>トウ</t>
    </rPh>
    <rPh sb="6" eb="8">
      <t>チョウサ</t>
    </rPh>
    <rPh sb="8" eb="10">
      <t>ケンキュウ</t>
    </rPh>
    <rPh sb="10" eb="12">
      <t>ジギョウ</t>
    </rPh>
    <phoneticPr fontId="10"/>
  </si>
  <si>
    <t>診療収入額入力</t>
    <rPh sb="0" eb="2">
      <t>シンリョウ</t>
    </rPh>
    <rPh sb="2" eb="5">
      <t>シュウニュウガク</t>
    </rPh>
    <rPh sb="5" eb="7">
      <t>ニュウリョク</t>
    </rPh>
    <phoneticPr fontId="13"/>
  </si>
  <si>
    <t>計</t>
    <rPh sb="0" eb="1">
      <t>ケイ</t>
    </rPh>
    <phoneticPr fontId="13"/>
  </si>
  <si>
    <t>⑨</t>
    <phoneticPr fontId="13"/>
  </si>
  <si>
    <t>へき地診療所医師派遣強化事業</t>
    <rPh sb="2" eb="3">
      <t>チ</t>
    </rPh>
    <rPh sb="3" eb="6">
      <t>シンリョウショ</t>
    </rPh>
    <rPh sb="6" eb="8">
      <t>イシ</t>
    </rPh>
    <rPh sb="8" eb="10">
      <t>ハケン</t>
    </rPh>
    <rPh sb="10" eb="12">
      <t>キョウカ</t>
    </rPh>
    <rPh sb="12" eb="14">
      <t>ジギョウ</t>
    </rPh>
    <phoneticPr fontId="13"/>
  </si>
  <si>
    <t>（別紙２９）</t>
    <rPh sb="1" eb="3">
      <t>ベッシ</t>
    </rPh>
    <phoneticPr fontId="13"/>
  </si>
  <si>
    <t>（別紙３０）</t>
    <rPh sb="1" eb="3">
      <t>ベッシ</t>
    </rPh>
    <phoneticPr fontId="13"/>
  </si>
  <si>
    <t>（別紙３１）</t>
    <rPh sb="1" eb="3">
      <t>ベッシ</t>
    </rPh>
    <phoneticPr fontId="13"/>
  </si>
  <si>
    <t>歯科医療機関による歯科口腔機能管理等研修事業</t>
    <phoneticPr fontId="13"/>
  </si>
  <si>
    <t>歯科医療機関による歯科口腔機能管理等研修事業</t>
    <phoneticPr fontId="13"/>
  </si>
  <si>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13"/>
  </si>
  <si>
    <t>医師が不足する地域における若手医師等キャリア形成支援事業</t>
    <rPh sb="17" eb="18">
      <t>トウ</t>
    </rPh>
    <phoneticPr fontId="13"/>
  </si>
  <si>
    <t>医師が不足する地域における若手医師等のキャリア形成支援事業</t>
    <rPh sb="17" eb="18">
      <t>トウ</t>
    </rPh>
    <phoneticPr fontId="13"/>
  </si>
  <si>
    <t>患者負担額入力</t>
    <rPh sb="0" eb="2">
      <t>カンジャ</t>
    </rPh>
    <rPh sb="2" eb="4">
      <t>フタン</t>
    </rPh>
    <rPh sb="4" eb="5">
      <t>ガク</t>
    </rPh>
    <rPh sb="5" eb="7">
      <t>ニュウリョク</t>
    </rPh>
    <phoneticPr fontId="13"/>
  </si>
  <si>
    <t>a</t>
  </si>
  <si>
    <t>基準額</t>
  </si>
  <si>
    <t>対象経費</t>
  </si>
  <si>
    <t>選定額</t>
  </si>
  <si>
    <t>総事業費</t>
    <phoneticPr fontId="16"/>
  </si>
  <si>
    <t>寄附金その他の収入額</t>
    <rPh sb="0" eb="3">
      <t>キフキン</t>
    </rPh>
    <rPh sb="5" eb="6">
      <t>ホカ</t>
    </rPh>
    <rPh sb="7" eb="9">
      <t>シュウニュウ</t>
    </rPh>
    <rPh sb="9" eb="10">
      <t>ガク</t>
    </rPh>
    <phoneticPr fontId="16"/>
  </si>
  <si>
    <t>差引事業費</t>
    <rPh sb="0" eb="1">
      <t>サ</t>
    </rPh>
    <rPh sb="1" eb="2">
      <t>ヒ</t>
    </rPh>
    <rPh sb="2" eb="5">
      <t>ジギョウヒ</t>
    </rPh>
    <phoneticPr fontId="16"/>
  </si>
  <si>
    <t>交付額</t>
  </si>
  <si>
    <t>D=MIN(A,B)</t>
  </si>
  <si>
    <t>F</t>
    <phoneticPr fontId="16"/>
  </si>
  <si>
    <t>G=E-F</t>
    <phoneticPr fontId="16"/>
  </si>
  <si>
    <t>Z=MIN(D,G)</t>
    <phoneticPr fontId="16"/>
  </si>
  <si>
    <t>b</t>
  </si>
  <si>
    <t>総事業費</t>
    <phoneticPr fontId="16"/>
  </si>
  <si>
    <t>（比較）</t>
  </si>
  <si>
    <t>補助率</t>
  </si>
  <si>
    <t>H=MIN(D,G)</t>
    <phoneticPr fontId="16"/>
  </si>
  <si>
    <t>W</t>
    <phoneticPr fontId="16"/>
  </si>
  <si>
    <t>Z=H*W</t>
    <phoneticPr fontId="16"/>
  </si>
  <si>
    <t>c</t>
  </si>
  <si>
    <t>（乗算）</t>
    <phoneticPr fontId="16"/>
  </si>
  <si>
    <t>都道府県補助額</t>
  </si>
  <si>
    <t>H</t>
  </si>
  <si>
    <t>J=H*W</t>
    <phoneticPr fontId="16"/>
  </si>
  <si>
    <t>Y</t>
    <phoneticPr fontId="16"/>
  </si>
  <si>
    <t>Z=MIN(J,Y)</t>
    <phoneticPr fontId="16"/>
  </si>
  <si>
    <t>d</t>
  </si>
  <si>
    <t>Z=MIN(D,G,Y)</t>
    <phoneticPr fontId="16"/>
  </si>
  <si>
    <t>e</t>
  </si>
  <si>
    <t>F</t>
    <phoneticPr fontId="16"/>
  </si>
  <si>
    <t>I=MIN(D,G,Y)</t>
    <phoneticPr fontId="16"/>
  </si>
  <si>
    <t>Z=I*W</t>
    <phoneticPr fontId="16"/>
  </si>
  <si>
    <t>f</t>
    <phoneticPr fontId="16"/>
  </si>
  <si>
    <t>J=MIN(H,Y)</t>
    <phoneticPr fontId="16"/>
  </si>
  <si>
    <t>W2</t>
    <phoneticPr fontId="16"/>
  </si>
  <si>
    <t>Z=J*W2</t>
    <phoneticPr fontId="16"/>
  </si>
  <si>
    <t>g</t>
    <phoneticPr fontId="16"/>
  </si>
  <si>
    <t>W1</t>
    <phoneticPr fontId="16"/>
  </si>
  <si>
    <t>J=H*W1</t>
    <phoneticPr fontId="16"/>
  </si>
  <si>
    <t>L=MIN(J,Y)</t>
    <phoneticPr fontId="16"/>
  </si>
  <si>
    <t>Z=L*W2</t>
    <phoneticPr fontId="16"/>
  </si>
  <si>
    <t>h</t>
    <phoneticPr fontId="16"/>
  </si>
  <si>
    <t>診療収入額</t>
    <rPh sb="0" eb="2">
      <t>シンリョウ</t>
    </rPh>
    <rPh sb="2" eb="5">
      <t>シュウニュウガク</t>
    </rPh>
    <phoneticPr fontId="16"/>
  </si>
  <si>
    <t>（引算）</t>
    <rPh sb="1" eb="2">
      <t>ヒ</t>
    </rPh>
    <rPh sb="2" eb="3">
      <t>サン</t>
    </rPh>
    <phoneticPr fontId="16"/>
  </si>
  <si>
    <t>Q</t>
    <phoneticPr fontId="16"/>
  </si>
  <si>
    <t>R=D-Q</t>
    <phoneticPr fontId="16"/>
  </si>
  <si>
    <t>J=MIN(R,G)</t>
    <phoneticPr fontId="16"/>
  </si>
  <si>
    <t>Z=J*W</t>
    <phoneticPr fontId="16"/>
  </si>
  <si>
    <t>i</t>
    <phoneticPr fontId="16"/>
  </si>
  <si>
    <t>K=MIN(R,G,Y)</t>
    <phoneticPr fontId="16"/>
  </si>
  <si>
    <t>Z=K*W</t>
    <phoneticPr fontId="16"/>
  </si>
  <si>
    <t>j</t>
    <phoneticPr fontId="16"/>
  </si>
  <si>
    <t>L=J*W</t>
    <phoneticPr fontId="16"/>
  </si>
  <si>
    <t>Y</t>
    <phoneticPr fontId="16"/>
  </si>
  <si>
    <t>Z=MIN(L,Y)</t>
    <phoneticPr fontId="16"/>
  </si>
  <si>
    <t>k</t>
    <phoneticPr fontId="16"/>
  </si>
  <si>
    <t>（乗算）</t>
  </si>
  <si>
    <t>F=D*W</t>
    <phoneticPr fontId="16"/>
  </si>
  <si>
    <t>Y</t>
    <phoneticPr fontId="16"/>
  </si>
  <si>
    <t>Z=MIN(F,Y)</t>
    <phoneticPr fontId="16"/>
  </si>
  <si>
    <t>区分</t>
    <rPh sb="0" eb="2">
      <t>クブン</t>
    </rPh>
    <phoneticPr fontId="13"/>
  </si>
  <si>
    <t>算出方法</t>
    <rPh sb="0" eb="2">
      <t>サンシュツ</t>
    </rPh>
    <rPh sb="2" eb="4">
      <t>ホウホウ</t>
    </rPh>
    <phoneticPr fontId="13"/>
  </si>
  <si>
    <t>e</t>
    <phoneticPr fontId="13"/>
  </si>
  <si>
    <t>h</t>
    <phoneticPr fontId="13"/>
  </si>
  <si>
    <t>h</t>
    <phoneticPr fontId="13"/>
  </si>
  <si>
    <t>h</t>
    <phoneticPr fontId="13"/>
  </si>
  <si>
    <t>j</t>
    <phoneticPr fontId="13"/>
  </si>
  <si>
    <t>h</t>
    <phoneticPr fontId="13"/>
  </si>
  <si>
    <t>i</t>
    <phoneticPr fontId="13"/>
  </si>
  <si>
    <t>i</t>
    <phoneticPr fontId="13"/>
  </si>
  <si>
    <t>i</t>
    <phoneticPr fontId="13"/>
  </si>
  <si>
    <t>へき地保健医療対策事業等</t>
    <phoneticPr fontId="13"/>
  </si>
  <si>
    <t>b</t>
    <phoneticPr fontId="13"/>
  </si>
  <si>
    <t>c</t>
    <phoneticPr fontId="13"/>
  </si>
  <si>
    <t>j</t>
    <phoneticPr fontId="13"/>
  </si>
  <si>
    <t>j</t>
    <phoneticPr fontId="13"/>
  </si>
  <si>
    <t>b</t>
    <phoneticPr fontId="13"/>
  </si>
  <si>
    <t>b</t>
    <phoneticPr fontId="13"/>
  </si>
  <si>
    <t>c</t>
    <phoneticPr fontId="13"/>
  </si>
  <si>
    <t>c</t>
    <phoneticPr fontId="13"/>
  </si>
  <si>
    <t>g</t>
    <phoneticPr fontId="13"/>
  </si>
  <si>
    <t>a</t>
    <phoneticPr fontId="13"/>
  </si>
  <si>
    <t>d</t>
    <phoneticPr fontId="13"/>
  </si>
  <si>
    <t>d</t>
    <phoneticPr fontId="13"/>
  </si>
  <si>
    <t>a</t>
    <phoneticPr fontId="13"/>
  </si>
  <si>
    <t>e</t>
    <phoneticPr fontId="13"/>
  </si>
  <si>
    <t>e</t>
    <phoneticPr fontId="13"/>
  </si>
  <si>
    <t>a</t>
    <phoneticPr fontId="13"/>
  </si>
  <si>
    <t>b</t>
    <phoneticPr fontId="13"/>
  </si>
  <si>
    <t>f</t>
    <phoneticPr fontId="13"/>
  </si>
  <si>
    <t>f</t>
    <phoneticPr fontId="13"/>
  </si>
  <si>
    <t>b</t>
    <phoneticPr fontId="13"/>
  </si>
  <si>
    <t>b</t>
    <phoneticPr fontId="13"/>
  </si>
  <si>
    <t>c</t>
    <phoneticPr fontId="13"/>
  </si>
  <si>
    <t>e</t>
    <phoneticPr fontId="13"/>
  </si>
  <si>
    <t>e</t>
    <phoneticPr fontId="13"/>
  </si>
  <si>
    <t>k</t>
    <phoneticPr fontId="13"/>
  </si>
  <si>
    <t>c</t>
    <phoneticPr fontId="13"/>
  </si>
  <si>
    <t>へき地医療支援機構運営事業</t>
    <phoneticPr fontId="13"/>
  </si>
  <si>
    <t>6.都道府県が補助する事業(4,5以外)</t>
    <phoneticPr fontId="13"/>
  </si>
  <si>
    <t>6.都道府県が補助する事業(4,5以外)</t>
    <phoneticPr fontId="13"/>
  </si>
  <si>
    <t>6.都道府県が補助する事業(4,5以外)</t>
    <phoneticPr fontId="13"/>
  </si>
  <si>
    <t>6.都道府県が補助する事業(4,5以外)</t>
    <phoneticPr fontId="13"/>
  </si>
  <si>
    <t>6.都道府県が補助する事業(4,5以外)</t>
    <phoneticPr fontId="13"/>
  </si>
  <si>
    <t>数式用ダミー</t>
    <rPh sb="0" eb="2">
      <t>スウシキ</t>
    </rPh>
    <rPh sb="2" eb="3">
      <t>ヨウ</t>
    </rPh>
    <phoneticPr fontId="13"/>
  </si>
  <si>
    <t>b</t>
    <phoneticPr fontId="13"/>
  </si>
  <si>
    <t>e</t>
    <phoneticPr fontId="13"/>
  </si>
  <si>
    <t>6.都道府県が補助する事業(4,5以外)</t>
    <phoneticPr fontId="13"/>
  </si>
  <si>
    <t>7.沖縄県が補助するへき地診療所運営事業(5以外)</t>
    <phoneticPr fontId="13"/>
  </si>
  <si>
    <t>j</t>
    <phoneticPr fontId="13"/>
  </si>
  <si>
    <t>2.沖縄県が行う事業（直接補助）</t>
  </si>
  <si>
    <t>2.沖縄県が行う事業（直接補助）</t>
    <phoneticPr fontId="13"/>
  </si>
  <si>
    <t>6.都道府県が補助する事業(4,5以外)</t>
    <phoneticPr fontId="13"/>
  </si>
  <si>
    <t>＊「国庫補助基本額」は赤字</t>
    <rPh sb="2" eb="4">
      <t>コッコ</t>
    </rPh>
    <rPh sb="4" eb="6">
      <t>ホジョ</t>
    </rPh>
    <rPh sb="6" eb="8">
      <t>キホン</t>
    </rPh>
    <rPh sb="8" eb="9">
      <t>ガク</t>
    </rPh>
    <rPh sb="11" eb="12">
      <t>アカ</t>
    </rPh>
    <rPh sb="12" eb="13">
      <t>ジ</t>
    </rPh>
    <phoneticPr fontId="13"/>
  </si>
  <si>
    <t>＊「国庫補助基本所要額」が「交付額」</t>
    <rPh sb="2" eb="4">
      <t>コッコ</t>
    </rPh>
    <rPh sb="4" eb="6">
      <t>ホジョ</t>
    </rPh>
    <rPh sb="6" eb="8">
      <t>キホン</t>
    </rPh>
    <rPh sb="8" eb="10">
      <t>ショヨウ</t>
    </rPh>
    <rPh sb="10" eb="11">
      <t>ガク</t>
    </rPh>
    <rPh sb="14" eb="17">
      <t>コウフガク</t>
    </rPh>
    <phoneticPr fontId="13"/>
  </si>
  <si>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13"/>
  </si>
  <si>
    <t>災害医療対策事業等</t>
    <rPh sb="0" eb="2">
      <t>サイガイ</t>
    </rPh>
    <rPh sb="2" eb="4">
      <t>イリョウ</t>
    </rPh>
    <rPh sb="4" eb="6">
      <t>タイサク</t>
    </rPh>
    <rPh sb="6" eb="8">
      <t>ジギョウ</t>
    </rPh>
    <rPh sb="8" eb="9">
      <t>トウ</t>
    </rPh>
    <phoneticPr fontId="13"/>
  </si>
  <si>
    <t>j</t>
    <phoneticPr fontId="13"/>
  </si>
  <si>
    <t>j</t>
    <phoneticPr fontId="13"/>
  </si>
  <si>
    <t>Tele-ICU体制整備促進事業</t>
    <rPh sb="8" eb="10">
      <t>タイセイ</t>
    </rPh>
    <rPh sb="10" eb="12">
      <t>セイビ</t>
    </rPh>
    <rPh sb="12" eb="14">
      <t>ソクシン</t>
    </rPh>
    <rPh sb="14" eb="16">
      <t>ジギョウ</t>
    </rPh>
    <phoneticPr fontId="13"/>
  </si>
  <si>
    <t>病院救急車活用モデル事業</t>
    <rPh sb="0" eb="2">
      <t>ビョウイン</t>
    </rPh>
    <rPh sb="2" eb="4">
      <t>キュウキュウ</t>
    </rPh>
    <rPh sb="4" eb="5">
      <t>クルマ</t>
    </rPh>
    <rPh sb="5" eb="7">
      <t>カツヨウ</t>
    </rPh>
    <rPh sb="10" eb="12">
      <t>ジギョウ</t>
    </rPh>
    <phoneticPr fontId="13"/>
  </si>
  <si>
    <t>ＤＰＡＴ体制整備事業</t>
    <rPh sb="4" eb="6">
      <t>タイセイ</t>
    </rPh>
    <rPh sb="6" eb="8">
      <t>セイビ</t>
    </rPh>
    <rPh sb="8" eb="10">
      <t>ジギョウ</t>
    </rPh>
    <phoneticPr fontId="13"/>
  </si>
  <si>
    <t>外国人患者に対する医療提供体制整備等推進等事業</t>
    <rPh sb="0" eb="2">
      <t>ガイコク</t>
    </rPh>
    <rPh sb="2" eb="3">
      <t>ジン</t>
    </rPh>
    <rPh sb="3" eb="5">
      <t>カンジャ</t>
    </rPh>
    <rPh sb="6" eb="7">
      <t>タイ</t>
    </rPh>
    <rPh sb="9" eb="11">
      <t>イリョウ</t>
    </rPh>
    <rPh sb="11" eb="13">
      <t>テイキョウ</t>
    </rPh>
    <rPh sb="13" eb="15">
      <t>タイセイ</t>
    </rPh>
    <rPh sb="15" eb="17">
      <t>セイビ</t>
    </rPh>
    <rPh sb="17" eb="18">
      <t>トウ</t>
    </rPh>
    <rPh sb="18" eb="20">
      <t>スイシン</t>
    </rPh>
    <rPh sb="20" eb="21">
      <t>トウ</t>
    </rPh>
    <rPh sb="21" eb="23">
      <t>ジギョウ</t>
    </rPh>
    <phoneticPr fontId="13"/>
  </si>
  <si>
    <t>b</t>
    <phoneticPr fontId="13"/>
  </si>
  <si>
    <t>c</t>
    <phoneticPr fontId="13"/>
  </si>
  <si>
    <t>c</t>
    <phoneticPr fontId="13"/>
  </si>
  <si>
    <t>b</t>
    <phoneticPr fontId="13"/>
  </si>
  <si>
    <t>b</t>
    <phoneticPr fontId="13"/>
  </si>
  <si>
    <t>c</t>
    <phoneticPr fontId="13"/>
  </si>
  <si>
    <t>c</t>
    <phoneticPr fontId="13"/>
  </si>
  <si>
    <t>b</t>
    <phoneticPr fontId="13"/>
  </si>
  <si>
    <t>b</t>
    <phoneticPr fontId="13"/>
  </si>
  <si>
    <t>b</t>
    <phoneticPr fontId="13"/>
  </si>
  <si>
    <t>b</t>
    <phoneticPr fontId="13"/>
  </si>
  <si>
    <t>（別紙３２）</t>
    <rPh sb="1" eb="3">
      <t>ベッシ</t>
    </rPh>
    <phoneticPr fontId="13"/>
  </si>
  <si>
    <t>（別紙３３）</t>
    <rPh sb="1" eb="3">
      <t>ベッシ</t>
    </rPh>
    <phoneticPr fontId="13"/>
  </si>
  <si>
    <t>（別紙３４）</t>
    <rPh sb="1" eb="3">
      <t>ベッシ</t>
    </rPh>
    <phoneticPr fontId="13"/>
  </si>
  <si>
    <t>（別紙３５）</t>
    <rPh sb="1" eb="3">
      <t>ベッシ</t>
    </rPh>
    <phoneticPr fontId="13"/>
  </si>
  <si>
    <t>外国人患者に対する医療提供体制整備等推進等事業</t>
    <rPh sb="0" eb="5">
      <t>ガイコクジンカンジャ</t>
    </rPh>
    <rPh sb="6" eb="7">
      <t>タイ</t>
    </rPh>
    <rPh sb="9" eb="15">
      <t>イリョウテイキョウタイセイ</t>
    </rPh>
    <rPh sb="15" eb="17">
      <t>セイビ</t>
    </rPh>
    <rPh sb="17" eb="18">
      <t>トウ</t>
    </rPh>
    <rPh sb="18" eb="20">
      <t>スイシン</t>
    </rPh>
    <rPh sb="20" eb="21">
      <t>トウ</t>
    </rPh>
    <rPh sb="21" eb="23">
      <t>ジギョウ</t>
    </rPh>
    <phoneticPr fontId="13"/>
  </si>
  <si>
    <t>（別紙３６）</t>
    <rPh sb="1" eb="3">
      <t>ベッシ</t>
    </rPh>
    <phoneticPr fontId="13"/>
  </si>
  <si>
    <t>（別紙３７）</t>
    <rPh sb="1" eb="3">
      <t>ベッシ</t>
    </rPh>
    <phoneticPr fontId="13"/>
  </si>
  <si>
    <t>新専門医制度の仕組みに係る地域医療対策協議会事業</t>
  </si>
  <si>
    <t>地域における外国人患者受入れ体制整備等を協議する場の設置・運営事業</t>
    <phoneticPr fontId="13"/>
  </si>
  <si>
    <t>医療機関における外国人対応に資するワンストップ窓口設置・運営事業</t>
    <phoneticPr fontId="13"/>
  </si>
  <si>
    <t>ICT[を活用した産科医師少数地域に対する妊産婦モニタリング事業</t>
  </si>
  <si>
    <t>ICT[を活用した産科医師少数地域に対する妊産婦モニタリング事業</t>
    <rPh sb="5" eb="7">
      <t>カツヨウ</t>
    </rPh>
    <rPh sb="9" eb="11">
      <t>サンカ</t>
    </rPh>
    <rPh sb="11" eb="13">
      <t>イシ</t>
    </rPh>
    <rPh sb="13" eb="15">
      <t>ショウスウ</t>
    </rPh>
    <rPh sb="15" eb="17">
      <t>チイキ</t>
    </rPh>
    <rPh sb="18" eb="19">
      <t>タイ</t>
    </rPh>
    <rPh sb="21" eb="24">
      <t>ニンサンプ</t>
    </rPh>
    <rPh sb="30" eb="32">
      <t>ジギョウ</t>
    </rPh>
    <phoneticPr fontId="13"/>
  </si>
  <si>
    <t>歯科口腔保健推進体制強化事業</t>
    <rPh sb="0" eb="2">
      <t>シカ</t>
    </rPh>
    <rPh sb="2" eb="4">
      <t>コウクウ</t>
    </rPh>
    <rPh sb="4" eb="6">
      <t>ホケン</t>
    </rPh>
    <rPh sb="6" eb="8">
      <t>スイシン</t>
    </rPh>
    <rPh sb="8" eb="10">
      <t>タイセイ</t>
    </rPh>
    <rPh sb="10" eb="12">
      <t>キョウカ</t>
    </rPh>
    <rPh sb="12" eb="14">
      <t>ジギョウ</t>
    </rPh>
    <phoneticPr fontId="13"/>
  </si>
  <si>
    <t>認定制度を活用した医師少数区域等における勤務の推進事業</t>
  </si>
  <si>
    <t>認定制度を活用した医師少数区域等における勤務の推進事業</t>
    <rPh sb="0" eb="2">
      <t>ニンテイ</t>
    </rPh>
    <rPh sb="2" eb="4">
      <t>セイド</t>
    </rPh>
    <rPh sb="5" eb="7">
      <t>カツヨウ</t>
    </rPh>
    <rPh sb="9" eb="11">
      <t>イシ</t>
    </rPh>
    <rPh sb="11" eb="13">
      <t>ショウスウ</t>
    </rPh>
    <rPh sb="13" eb="15">
      <t>クイキ</t>
    </rPh>
    <rPh sb="15" eb="16">
      <t>トウ</t>
    </rPh>
    <rPh sb="20" eb="22">
      <t>キンム</t>
    </rPh>
    <rPh sb="23" eb="25">
      <t>スイシン</t>
    </rPh>
    <rPh sb="25" eb="27">
      <t>ジギョウ</t>
    </rPh>
    <phoneticPr fontId="13"/>
  </si>
  <si>
    <t>ア</t>
  </si>
  <si>
    <t>ア</t>
    <phoneticPr fontId="13"/>
  </si>
  <si>
    <t>イ</t>
  </si>
  <si>
    <t>イ</t>
    <phoneticPr fontId="13"/>
  </si>
  <si>
    <t>補助区分</t>
    <rPh sb="0" eb="2">
      <t>ホジョ</t>
    </rPh>
    <rPh sb="2" eb="4">
      <t>クブン</t>
    </rPh>
    <phoneticPr fontId="13"/>
  </si>
  <si>
    <t>直接</t>
    <rPh sb="0" eb="2">
      <t>チョクセツ</t>
    </rPh>
    <phoneticPr fontId="13"/>
  </si>
  <si>
    <t>間接</t>
    <rPh sb="0" eb="2">
      <t>カンセツ</t>
    </rPh>
    <phoneticPr fontId="13"/>
  </si>
  <si>
    <t>直接・間接</t>
    <rPh sb="0" eb="2">
      <t>チョクセツ</t>
    </rPh>
    <rPh sb="3" eb="5">
      <t>カンセツ</t>
    </rPh>
    <phoneticPr fontId="13"/>
  </si>
  <si>
    <t>ウ</t>
  </si>
  <si>
    <t>ウ</t>
    <phoneticPr fontId="13"/>
  </si>
  <si>
    <t>エ</t>
    <phoneticPr fontId="13"/>
  </si>
  <si>
    <t>オ</t>
    <phoneticPr fontId="13"/>
  </si>
  <si>
    <t>カ</t>
    <phoneticPr fontId="13"/>
  </si>
  <si>
    <t>キ</t>
    <phoneticPr fontId="13"/>
  </si>
  <si>
    <t>ク</t>
    <phoneticPr fontId="13"/>
  </si>
  <si>
    <t>ケ</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</si>
  <si>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</si>
  <si>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</si>
  <si>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</si>
  <si>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</si>
  <si>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</si>
  <si>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</si>
  <si>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</si>
  <si>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</si>
  <si>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</si>
  <si>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</si>
  <si>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t>⑬</t>
    <phoneticPr fontId="13"/>
  </si>
  <si>
    <t>⑭</t>
    <phoneticPr fontId="13"/>
  </si>
  <si>
    <t>6.都道府県が補助する事業(4,5以外)</t>
  </si>
  <si>
    <t>-</t>
  </si>
  <si>
    <t>（別紙３８）</t>
    <rPh sb="1" eb="3">
      <t>ベッシ</t>
    </rPh>
    <phoneticPr fontId="13"/>
  </si>
  <si>
    <t>（別紙３９）</t>
    <rPh sb="1" eb="3">
      <t>ベッシ</t>
    </rPh>
    <phoneticPr fontId="13"/>
  </si>
  <si>
    <t>様式</t>
    <rPh sb="0" eb="2">
      <t>ヨウシキ</t>
    </rPh>
    <phoneticPr fontId="13"/>
  </si>
  <si>
    <t>ICTを活用した産科医師少数地域に対する妊産婦モニタリング事業</t>
    <rPh sb="4" eb="6">
      <t>カツヨウ</t>
    </rPh>
    <rPh sb="8" eb="10">
      <t>サンカ</t>
    </rPh>
    <rPh sb="10" eb="12">
      <t>イシ</t>
    </rPh>
    <rPh sb="12" eb="14">
      <t>ショウスウ</t>
    </rPh>
    <rPh sb="14" eb="16">
      <t>チイキ</t>
    </rPh>
    <rPh sb="17" eb="18">
      <t>タイ</t>
    </rPh>
    <rPh sb="20" eb="23">
      <t>ニンサンプ</t>
    </rPh>
    <rPh sb="29" eb="31">
      <t>ジギョウ</t>
    </rPh>
    <phoneticPr fontId="1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</si>
  <si>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</si>
  <si>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</si>
  <si>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</si>
  <si>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</si>
  <si>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</si>
  <si>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</si>
  <si>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</si>
  <si>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</si>
  <si>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</si>
  <si>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</si>
  <si>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</si>
  <si>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</si>
  <si>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</si>
  <si>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</si>
  <si>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</si>
  <si>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</si>
  <si>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</si>
  <si>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</si>
  <si>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</si>
  <si>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</si>
  <si>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</si>
  <si>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</si>
  <si>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</si>
  <si>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</si>
  <si>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</si>
  <si>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</si>
  <si>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</si>
  <si>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</si>
  <si>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</si>
  <si>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</si>
  <si>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</si>
  <si>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</si>
  <si>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</si>
  <si>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</si>
  <si>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</si>
  <si>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</si>
  <si>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</si>
  <si>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</si>
  <si>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</si>
  <si>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</si>
  <si>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</si>
  <si>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</si>
  <si>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</si>
  <si>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</si>
  <si>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</si>
  <si>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</si>
  <si>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</si>
  <si>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3"/>
  </si>
  <si>
    <t>ICT[を活用した産科医師少数地域に対する妊産婦モニタリング事業</t>
    <phoneticPr fontId="13"/>
  </si>
  <si>
    <t>ア</t>
    <phoneticPr fontId="13"/>
  </si>
  <si>
    <t>イ</t>
    <phoneticPr fontId="13"/>
  </si>
  <si>
    <t>ウ</t>
    <phoneticPr fontId="13"/>
  </si>
  <si>
    <t>エ</t>
    <phoneticPr fontId="13"/>
  </si>
  <si>
    <t>オ</t>
    <phoneticPr fontId="13"/>
  </si>
  <si>
    <t>カ</t>
    <phoneticPr fontId="13"/>
  </si>
  <si>
    <t>キ</t>
    <phoneticPr fontId="13"/>
  </si>
  <si>
    <t>ク</t>
    <phoneticPr fontId="13"/>
  </si>
  <si>
    <t>ケ</t>
    <phoneticPr fontId="13"/>
  </si>
  <si>
    <t>認定制度を活用した医師少数区域等における勤務の推進事業</t>
    <phoneticPr fontId="13"/>
  </si>
  <si>
    <t>7.沖縄県が補助するへき地診療所運営事業(5以外)</t>
  </si>
  <si>
    <t>（研修受講経費）</t>
    <rPh sb="1" eb="3">
      <t>ケンシュウ</t>
    </rPh>
    <rPh sb="3" eb="5">
      <t>ジュコウ</t>
    </rPh>
    <rPh sb="5" eb="7">
      <t>ケイヒ</t>
    </rPh>
    <phoneticPr fontId="10"/>
  </si>
  <si>
    <t>（専門書購入経費）</t>
    <rPh sb="1" eb="4">
      <t>センモンショ</t>
    </rPh>
    <rPh sb="4" eb="6">
      <t>コウニュウ</t>
    </rPh>
    <rPh sb="6" eb="8">
      <t>ケイヒ</t>
    </rPh>
    <phoneticPr fontId="10"/>
  </si>
  <si>
    <t>（他病院勤務経費）</t>
    <rPh sb="1" eb="2">
      <t>ホカ</t>
    </rPh>
    <rPh sb="2" eb="4">
      <t>ビョウイン</t>
    </rPh>
    <rPh sb="4" eb="6">
      <t>キンム</t>
    </rPh>
    <rPh sb="6" eb="8">
      <t>ケイヒ</t>
    </rPh>
    <phoneticPr fontId="10"/>
  </si>
  <si>
    <t>勤務月数</t>
    <rPh sb="0" eb="2">
      <t>キンム</t>
    </rPh>
    <rPh sb="2" eb="4">
      <t>ゲッスウ</t>
    </rPh>
    <phoneticPr fontId="13"/>
  </si>
  <si>
    <t>認定番号</t>
    <rPh sb="0" eb="2">
      <t>ニンテイ</t>
    </rPh>
    <rPh sb="2" eb="4">
      <t>バンゴウ</t>
    </rPh>
    <phoneticPr fontId="13"/>
  </si>
  <si>
    <t>申請年度における在職期間</t>
    <rPh sb="0" eb="2">
      <t>シンセイ</t>
    </rPh>
    <rPh sb="2" eb="4">
      <t>ネンド</t>
    </rPh>
    <rPh sb="8" eb="10">
      <t>ザイショク</t>
    </rPh>
    <rPh sb="10" eb="12">
      <t>キカン</t>
    </rPh>
    <phoneticPr fontId="13"/>
  </si>
  <si>
    <t>勤務状況</t>
    <rPh sb="0" eb="2">
      <t>キンム</t>
    </rPh>
    <rPh sb="2" eb="4">
      <t>ジョウキョウ</t>
    </rPh>
    <phoneticPr fontId="13"/>
  </si>
  <si>
    <t>※「勤務月数」は、在職期間のうち暦日で1/2以上在職した月を1月として積算する。</t>
    <rPh sb="2" eb="4">
      <t>キンム</t>
    </rPh>
    <rPh sb="4" eb="6">
      <t>ゲッスウ</t>
    </rPh>
    <rPh sb="9" eb="11">
      <t>ザイショク</t>
    </rPh>
    <rPh sb="11" eb="13">
      <t>キカン</t>
    </rPh>
    <rPh sb="16" eb="18">
      <t>レキジツ</t>
    </rPh>
    <rPh sb="22" eb="24">
      <t>イジョウ</t>
    </rPh>
    <rPh sb="24" eb="26">
      <t>ザイショク</t>
    </rPh>
    <rPh sb="28" eb="29">
      <t>ツキ</t>
    </rPh>
    <rPh sb="31" eb="32">
      <t>ツキ</t>
    </rPh>
    <rPh sb="35" eb="37">
      <t>セキサン</t>
    </rPh>
    <phoneticPr fontId="13"/>
  </si>
  <si>
    <t>No.</t>
    <phoneticPr fontId="13"/>
  </si>
  <si>
    <t>　　</t>
    <phoneticPr fontId="10"/>
  </si>
  <si>
    <t>（Ｆ）欄には（Ｃ）欄、（Ｄ）欄または（Ｅ）欄のうち少ない額を記入すること。</t>
    <rPh sb="3" eb="4">
      <t>ラン</t>
    </rPh>
    <rPh sb="9" eb="10">
      <t>ラン</t>
    </rPh>
    <rPh sb="14" eb="15">
      <t>ラン</t>
    </rPh>
    <rPh sb="21" eb="22">
      <t>ラン</t>
    </rPh>
    <rPh sb="25" eb="26">
      <t>スク</t>
    </rPh>
    <rPh sb="28" eb="29">
      <t>ガク</t>
    </rPh>
    <rPh sb="30" eb="32">
      <t>キニュウ</t>
    </rPh>
    <phoneticPr fontId="10"/>
  </si>
  <si>
    <t>（Ｃ）欄には（Ａ）欄の額から（Ｂ）欄の金額を差し引きした金額を記入すること、</t>
    <rPh sb="3" eb="4">
      <t>ラン</t>
    </rPh>
    <rPh sb="9" eb="10">
      <t>ラン</t>
    </rPh>
    <rPh sb="11" eb="12">
      <t>ガク</t>
    </rPh>
    <rPh sb="17" eb="18">
      <t>ラン</t>
    </rPh>
    <rPh sb="19" eb="21">
      <t>キンガク</t>
    </rPh>
    <rPh sb="22" eb="23">
      <t>サ</t>
    </rPh>
    <rPh sb="24" eb="25">
      <t>ヒ</t>
    </rPh>
    <rPh sb="28" eb="30">
      <t>キンガク</t>
    </rPh>
    <rPh sb="31" eb="33">
      <t>キニュウ</t>
    </rPh>
    <phoneticPr fontId="10"/>
  </si>
  <si>
    <t>（Ｂ）欄には該当の事業に関し、当該補助金以外に収入がある場合（寄附金等）は、その金額を記入すること。</t>
    <rPh sb="3" eb="4">
      <t>ラン</t>
    </rPh>
    <rPh sb="6" eb="8">
      <t>ガイトウ</t>
    </rPh>
    <rPh sb="9" eb="11">
      <t>ジギョウ</t>
    </rPh>
    <rPh sb="12" eb="13">
      <t>カン</t>
    </rPh>
    <rPh sb="15" eb="17">
      <t>トウガイ</t>
    </rPh>
    <rPh sb="17" eb="20">
      <t>ホジョキン</t>
    </rPh>
    <rPh sb="20" eb="22">
      <t>イガイ</t>
    </rPh>
    <rPh sb="23" eb="25">
      <t>シュウニュウ</t>
    </rPh>
    <rPh sb="28" eb="30">
      <t>バアイ</t>
    </rPh>
    <rPh sb="31" eb="34">
      <t>キフキン</t>
    </rPh>
    <rPh sb="34" eb="35">
      <t>トウ</t>
    </rPh>
    <rPh sb="40" eb="42">
      <t>キンガク</t>
    </rPh>
    <rPh sb="43" eb="45">
      <t>キニュウ</t>
    </rPh>
    <phoneticPr fontId="10"/>
  </si>
  <si>
    <t>（Ａ）欄には総事業費を記入すること。</t>
    <rPh sb="3" eb="4">
      <t>ラン</t>
    </rPh>
    <rPh sb="6" eb="10">
      <t>ソウジギョウヒ</t>
    </rPh>
    <rPh sb="11" eb="13">
      <t>キニュウ</t>
    </rPh>
    <phoneticPr fontId="10"/>
  </si>
  <si>
    <t>（作成要領）</t>
    <rPh sb="1" eb="3">
      <t>サクセイ</t>
    </rPh>
    <rPh sb="3" eb="5">
      <t>ヨウリョウ</t>
    </rPh>
    <phoneticPr fontId="10"/>
  </si>
  <si>
    <t>合計</t>
    <rPh sb="0" eb="2">
      <t>ゴウケイ</t>
    </rPh>
    <phoneticPr fontId="13"/>
  </si>
  <si>
    <t>(G)</t>
    <phoneticPr fontId="10"/>
  </si>
  <si>
    <t>(F)</t>
    <phoneticPr fontId="10"/>
  </si>
  <si>
    <t>(B)</t>
    <phoneticPr fontId="10"/>
  </si>
  <si>
    <t>(A)</t>
    <phoneticPr fontId="10"/>
  </si>
  <si>
    <t>県補助額</t>
    <rPh sb="0" eb="1">
      <t>ケン</t>
    </rPh>
    <rPh sb="1" eb="4">
      <t>ホジョガク</t>
    </rPh>
    <phoneticPr fontId="10"/>
  </si>
  <si>
    <t>選定額</t>
    <rPh sb="0" eb="1">
      <t>セン</t>
    </rPh>
    <rPh sb="1" eb="2">
      <t>サダム</t>
    </rPh>
    <rPh sb="2" eb="3">
      <t>ガク</t>
    </rPh>
    <phoneticPr fontId="10"/>
  </si>
  <si>
    <t>基準額</t>
    <rPh sb="0" eb="2">
      <t>キジュン</t>
    </rPh>
    <rPh sb="2" eb="3">
      <t>ガク</t>
    </rPh>
    <phoneticPr fontId="10"/>
  </si>
  <si>
    <t>対象経費の
支出予定額</t>
    <rPh sb="0" eb="2">
      <t>タイショウ</t>
    </rPh>
    <rPh sb="2" eb="4">
      <t>ケイヒ</t>
    </rPh>
    <rPh sb="6" eb="8">
      <t>シシュツ</t>
    </rPh>
    <rPh sb="8" eb="10">
      <t>ヨテイ</t>
    </rPh>
    <rPh sb="10" eb="11">
      <t>ガク</t>
    </rPh>
    <phoneticPr fontId="10"/>
  </si>
  <si>
    <t>差引</t>
    <rPh sb="0" eb="2">
      <t>サシヒ</t>
    </rPh>
    <phoneticPr fontId="10"/>
  </si>
  <si>
    <t>寄附金その他の収入額</t>
    <rPh sb="0" eb="3">
      <t>キフキン</t>
    </rPh>
    <rPh sb="5" eb="6">
      <t>タ</t>
    </rPh>
    <rPh sb="7" eb="10">
      <t>シュウニュウガク</t>
    </rPh>
    <phoneticPr fontId="10"/>
  </si>
  <si>
    <t>総事業費</t>
    <rPh sb="0" eb="4">
      <t>ソウジギョウヒ</t>
    </rPh>
    <phoneticPr fontId="10"/>
  </si>
  <si>
    <t>事業区分</t>
    <rPh sb="0" eb="2">
      <t>ジギョウ</t>
    </rPh>
    <rPh sb="2" eb="3">
      <t>ク</t>
    </rPh>
    <rPh sb="3" eb="4">
      <t>ブン</t>
    </rPh>
    <phoneticPr fontId="10"/>
  </si>
  <si>
    <t>（補助事業者名）</t>
    <rPh sb="1" eb="3">
      <t>ホジョ</t>
    </rPh>
    <rPh sb="3" eb="5">
      <t>ジギョウ</t>
    </rPh>
    <rPh sb="5" eb="6">
      <t>シャ</t>
    </rPh>
    <rPh sb="6" eb="7">
      <t>メイ</t>
    </rPh>
    <phoneticPr fontId="10"/>
  </si>
  <si>
    <t>（別紙１）</t>
    <rPh sb="1" eb="3">
      <t>ベッシ</t>
    </rPh>
    <phoneticPr fontId="10"/>
  </si>
  <si>
    <t>（参考様式）</t>
    <rPh sb="1" eb="3">
      <t>サンコウ</t>
    </rPh>
    <rPh sb="3" eb="5">
      <t>ヨウシキ</t>
    </rPh>
    <phoneticPr fontId="10"/>
  </si>
  <si>
    <t>年度　歳入歳出予算（見込）抄本</t>
    <rPh sb="0" eb="2">
      <t>ネンド</t>
    </rPh>
    <phoneticPr fontId="58"/>
  </si>
  <si>
    <t>歳入</t>
    <rPh sb="0" eb="2">
      <t>サイニュウ</t>
    </rPh>
    <phoneticPr fontId="58"/>
  </si>
  <si>
    <t>歳出</t>
    <rPh sb="0" eb="2">
      <t>サイシュツ</t>
    </rPh>
    <phoneticPr fontId="58"/>
  </si>
  <si>
    <t>補助金</t>
    <rPh sb="0" eb="3">
      <t>ホジョキン</t>
    </rPh>
    <phoneticPr fontId="58"/>
  </si>
  <si>
    <t>○○事業費</t>
    <rPh sb="2" eb="5">
      <t>ジギョウヒ</t>
    </rPh>
    <phoneticPr fontId="58"/>
  </si>
  <si>
    <t>歳入計</t>
    <rPh sb="0" eb="2">
      <t>サイニュウ</t>
    </rPh>
    <rPh sb="2" eb="3">
      <t>ケイ</t>
    </rPh>
    <phoneticPr fontId="58"/>
  </si>
  <si>
    <t>歳出計</t>
    <rPh sb="0" eb="2">
      <t>サイシュツ</t>
    </rPh>
    <rPh sb="2" eb="3">
      <t>ケイ</t>
    </rPh>
    <phoneticPr fontId="58"/>
  </si>
  <si>
    <t>　上記のとおり相違ないことを証明する。</t>
    <rPh sb="1" eb="3">
      <t>ジョウキ</t>
    </rPh>
    <rPh sb="7" eb="9">
      <t>ソウイ</t>
    </rPh>
    <rPh sb="14" eb="16">
      <t>ショウメイ</t>
    </rPh>
    <phoneticPr fontId="58"/>
  </si>
  <si>
    <t>　　　　　　年　　月　　日</t>
    <rPh sb="6" eb="7">
      <t>ネン</t>
    </rPh>
    <rPh sb="9" eb="10">
      <t>ツキ</t>
    </rPh>
    <rPh sb="12" eb="13">
      <t>ヒ</t>
    </rPh>
    <phoneticPr fontId="58"/>
  </si>
  <si>
    <t>補助事業者名</t>
    <rPh sb="0" eb="2">
      <t>ホジョ</t>
    </rPh>
    <rPh sb="2" eb="4">
      <t>ジギョウ</t>
    </rPh>
    <rPh sb="4" eb="5">
      <t>シャ</t>
    </rPh>
    <rPh sb="5" eb="6">
      <t>メイ</t>
    </rPh>
    <phoneticPr fontId="13"/>
  </si>
  <si>
    <t>代表者職名・氏名</t>
    <rPh sb="0" eb="3">
      <t>ダイヒョウシャ</t>
    </rPh>
    <rPh sb="3" eb="5">
      <t>ショクメイ</t>
    </rPh>
    <rPh sb="6" eb="8">
      <t>シメイ</t>
    </rPh>
    <phoneticPr fontId="13"/>
  </si>
  <si>
    <t>発行責任者職名・氏名</t>
    <rPh sb="0" eb="2">
      <t>ハッコウ</t>
    </rPh>
    <rPh sb="2" eb="5">
      <t>セキニンシャ</t>
    </rPh>
    <rPh sb="5" eb="7">
      <t>ショクメイ</t>
    </rPh>
    <rPh sb="8" eb="10">
      <t>シメイ</t>
    </rPh>
    <rPh sb="9" eb="10">
      <t>メイ</t>
    </rPh>
    <phoneticPr fontId="13"/>
  </si>
  <si>
    <t>連絡先</t>
    <rPh sb="0" eb="2">
      <t>レンラク</t>
    </rPh>
    <rPh sb="2" eb="3">
      <t>サキ</t>
    </rPh>
    <phoneticPr fontId="13"/>
  </si>
  <si>
    <t>注）　「補助金所要額調の総事業費」、「歳入計」、「歳出計」の３つは同額となる。</t>
    <rPh sb="0" eb="1">
      <t>チュウ</t>
    </rPh>
    <rPh sb="4" eb="7">
      <t>ホジョキン</t>
    </rPh>
    <rPh sb="7" eb="9">
      <t>ショヨウ</t>
    </rPh>
    <rPh sb="9" eb="10">
      <t>ガク</t>
    </rPh>
    <rPh sb="10" eb="11">
      <t>チョウ</t>
    </rPh>
    <rPh sb="12" eb="16">
      <t>ソウジギョウヒ</t>
    </rPh>
    <rPh sb="19" eb="21">
      <t>サイニュウ</t>
    </rPh>
    <rPh sb="21" eb="22">
      <t>ケイ</t>
    </rPh>
    <rPh sb="25" eb="27">
      <t>サイシュツ</t>
    </rPh>
    <rPh sb="27" eb="28">
      <t>ケイ</t>
    </rPh>
    <rPh sb="33" eb="35">
      <t>ドウガク</t>
    </rPh>
    <phoneticPr fontId="58"/>
  </si>
  <si>
    <t>交付決定額</t>
    <rPh sb="0" eb="2">
      <t>コウフ</t>
    </rPh>
    <rPh sb="2" eb="4">
      <t>ケッテイ</t>
    </rPh>
    <rPh sb="4" eb="5">
      <t>ガク</t>
    </rPh>
    <phoneticPr fontId="10"/>
  </si>
  <si>
    <t>補助金額</t>
    <rPh sb="0" eb="2">
      <t>ホジョ</t>
    </rPh>
    <rPh sb="2" eb="4">
      <t>キンガク</t>
    </rPh>
    <phoneticPr fontId="10"/>
  </si>
  <si>
    <t>(H)</t>
    <phoneticPr fontId="10"/>
  </si>
  <si>
    <t>(I)</t>
    <phoneticPr fontId="10"/>
  </si>
  <si>
    <t>（Ｈ）欄には、交付決定通知書より記入すること</t>
    <rPh sb="3" eb="4">
      <t>ラン</t>
    </rPh>
    <rPh sb="7" eb="9">
      <t>コウフ</t>
    </rPh>
    <rPh sb="9" eb="11">
      <t>ケッテイ</t>
    </rPh>
    <rPh sb="11" eb="14">
      <t>ツウチショ</t>
    </rPh>
    <rPh sb="16" eb="18">
      <t>キニュウ</t>
    </rPh>
    <phoneticPr fontId="10"/>
  </si>
  <si>
    <t>年度　歳入歳出決算（見込）抄本</t>
    <rPh sb="0" eb="2">
      <t>ネンド</t>
    </rPh>
    <rPh sb="7" eb="9">
      <t>ケッサン</t>
    </rPh>
    <rPh sb="10" eb="12">
      <t>ミコ</t>
    </rPh>
    <phoneticPr fontId="58"/>
  </si>
  <si>
    <t>注）　「補助金精算書の総事業費」、「歳入計」、「歳出計」の３つは同額となる。</t>
    <rPh sb="0" eb="1">
      <t>チュウ</t>
    </rPh>
    <rPh sb="4" eb="7">
      <t>ホジョキン</t>
    </rPh>
    <rPh sb="7" eb="10">
      <t>セイサンショ</t>
    </rPh>
    <rPh sb="11" eb="15">
      <t>ソウジギョウヒ</t>
    </rPh>
    <rPh sb="18" eb="20">
      <t>サイニュウ</t>
    </rPh>
    <rPh sb="20" eb="21">
      <t>ケイ</t>
    </rPh>
    <rPh sb="24" eb="26">
      <t>サイシュツ</t>
    </rPh>
    <rPh sb="26" eb="27">
      <t>ケイ</t>
    </rPh>
    <rPh sb="32" eb="34">
      <t>ドウガク</t>
    </rPh>
    <phoneticPr fontId="58"/>
  </si>
  <si>
    <t>（Ｉ）欄の合計には、（Ｇ）欄の合計と（Ｈ）欄を比較して少ないほうの金額を記入すること。</t>
    <rPh sb="3" eb="4">
      <t>ラン</t>
    </rPh>
    <rPh sb="5" eb="7">
      <t>ゴウケイ</t>
    </rPh>
    <rPh sb="13" eb="14">
      <t>ラン</t>
    </rPh>
    <rPh sb="15" eb="17">
      <t>ゴウケイ</t>
    </rPh>
    <rPh sb="21" eb="22">
      <t>ラン</t>
    </rPh>
    <rPh sb="23" eb="25">
      <t>ヒカク</t>
    </rPh>
    <rPh sb="27" eb="28">
      <t>スク</t>
    </rPh>
    <rPh sb="33" eb="35">
      <t>キンガク</t>
    </rPh>
    <rPh sb="36" eb="38">
      <t>キニュウ</t>
    </rPh>
    <phoneticPr fontId="10"/>
  </si>
  <si>
    <t xml:space="preserve"> (C)</t>
  </si>
  <si>
    <t xml:space="preserve"> (D)</t>
  </si>
  <si>
    <t xml:space="preserve"> (D)</t>
    <phoneticPr fontId="10"/>
  </si>
  <si>
    <t>(E)</t>
  </si>
  <si>
    <t>(A)</t>
  </si>
  <si>
    <t>(B)</t>
  </si>
  <si>
    <t>(F)</t>
  </si>
  <si>
    <t>(G)</t>
  </si>
  <si>
    <t>1 研修受講経費</t>
  </si>
  <si>
    <t>1 研修受講経費</t>
    <phoneticPr fontId="13"/>
  </si>
  <si>
    <t>2 専門書購入経費</t>
  </si>
  <si>
    <t>2 専門書購入経費</t>
    <phoneticPr fontId="13"/>
  </si>
  <si>
    <t>3 他病院勤務経費</t>
  </si>
  <si>
    <t>3 他病院勤務経費</t>
    <phoneticPr fontId="13"/>
  </si>
  <si>
    <t>（Ｃ）欄には（Ａ）欄の額から（Ｂ）欄の金額を差し引きした金額を記入すること。</t>
    <rPh sb="3" eb="4">
      <t>ラン</t>
    </rPh>
    <rPh sb="9" eb="10">
      <t>ラン</t>
    </rPh>
    <rPh sb="11" eb="12">
      <t>ガク</t>
    </rPh>
    <rPh sb="17" eb="18">
      <t>ラン</t>
    </rPh>
    <rPh sb="19" eb="21">
      <t>キンガク</t>
    </rPh>
    <rPh sb="22" eb="23">
      <t>サ</t>
    </rPh>
    <rPh sb="24" eb="25">
      <t>ヒ</t>
    </rPh>
    <rPh sb="28" eb="30">
      <t>キンガク</t>
    </rPh>
    <rPh sb="31" eb="33">
      <t>キニュウ</t>
    </rPh>
    <phoneticPr fontId="10"/>
  </si>
  <si>
    <t>補助金所要額調（医師少数区域経験認定医師勤務推進事業補助金）</t>
    <rPh sb="0" eb="3">
      <t>ホジョキン</t>
    </rPh>
    <rPh sb="3" eb="5">
      <t>ショヨウ</t>
    </rPh>
    <rPh sb="5" eb="6">
      <t>ガク</t>
    </rPh>
    <rPh sb="6" eb="7">
      <t>シラ</t>
    </rPh>
    <rPh sb="8" eb="20">
      <t>イシショウスウクイキケイケンニンテイイシ</t>
    </rPh>
    <rPh sb="20" eb="22">
      <t>キンム</t>
    </rPh>
    <rPh sb="22" eb="24">
      <t>スイシン</t>
    </rPh>
    <rPh sb="24" eb="26">
      <t>ジギョウ</t>
    </rPh>
    <rPh sb="26" eb="29">
      <t>ホジョキン</t>
    </rPh>
    <phoneticPr fontId="10"/>
  </si>
  <si>
    <t>医師少数区域経験認定医師の所属状況</t>
    <rPh sb="0" eb="2">
      <t>イシ</t>
    </rPh>
    <rPh sb="2" eb="4">
      <t>ショウスウ</t>
    </rPh>
    <rPh sb="4" eb="6">
      <t>クイキ</t>
    </rPh>
    <rPh sb="6" eb="8">
      <t>ケイケン</t>
    </rPh>
    <rPh sb="8" eb="10">
      <t>ニンテイ</t>
    </rPh>
    <rPh sb="10" eb="12">
      <t>イシ</t>
    </rPh>
    <rPh sb="13" eb="15">
      <t>ショゾク</t>
    </rPh>
    <rPh sb="15" eb="17">
      <t>ジョウキョウ</t>
    </rPh>
    <phoneticPr fontId="13"/>
  </si>
  <si>
    <t>単位：円</t>
    <rPh sb="0" eb="2">
      <t>タンイ</t>
    </rPh>
    <rPh sb="3" eb="4">
      <t>エン</t>
    </rPh>
    <phoneticPr fontId="13"/>
  </si>
  <si>
    <t>（Ｅ）欄には交付要綱別表第２欄に掲げる基準額をもとに記入すること。</t>
    <rPh sb="3" eb="4">
      <t>ラン</t>
    </rPh>
    <rPh sb="6" eb="8">
      <t>コウフ</t>
    </rPh>
    <rPh sb="8" eb="10">
      <t>ヨウコウ</t>
    </rPh>
    <rPh sb="10" eb="11">
      <t>ベツ</t>
    </rPh>
    <rPh sb="11" eb="12">
      <t>ヒョウ</t>
    </rPh>
    <rPh sb="12" eb="13">
      <t>ダイ</t>
    </rPh>
    <rPh sb="14" eb="15">
      <t>ラン</t>
    </rPh>
    <rPh sb="16" eb="17">
      <t>カカ</t>
    </rPh>
    <rPh sb="19" eb="21">
      <t>キジュン</t>
    </rPh>
    <rPh sb="21" eb="22">
      <t>ガク</t>
    </rPh>
    <rPh sb="26" eb="28">
      <t>キニュウ</t>
    </rPh>
    <phoneticPr fontId="10"/>
  </si>
  <si>
    <t>（補助事業者名）</t>
    <rPh sb="1" eb="3">
      <t>ホジョ</t>
    </rPh>
    <rPh sb="3" eb="5">
      <t>ジギョウ</t>
    </rPh>
    <rPh sb="5" eb="6">
      <t>シャ</t>
    </rPh>
    <rPh sb="6" eb="7">
      <t>メイ</t>
    </rPh>
    <phoneticPr fontId="13"/>
  </si>
  <si>
    <t>(C)</t>
    <phoneticPr fontId="10"/>
  </si>
  <si>
    <t xml:space="preserve"> (E)</t>
    <phoneticPr fontId="10"/>
  </si>
  <si>
    <t>（Ｄ）欄には別紙３「補助金所要額明細書」の対象経費の合計額を記入すること。</t>
    <rPh sb="3" eb="4">
      <t>ラン</t>
    </rPh>
    <rPh sb="6" eb="8">
      <t>ベッシ</t>
    </rPh>
    <rPh sb="10" eb="13">
      <t>ホジョキン</t>
    </rPh>
    <rPh sb="13" eb="15">
      <t>ショヨウ</t>
    </rPh>
    <rPh sb="15" eb="16">
      <t>ガク</t>
    </rPh>
    <rPh sb="16" eb="19">
      <t>メイサイショ</t>
    </rPh>
    <rPh sb="21" eb="23">
      <t>タイショウ</t>
    </rPh>
    <rPh sb="23" eb="25">
      <t>ケイヒ</t>
    </rPh>
    <rPh sb="26" eb="28">
      <t>ゴウケイ</t>
    </rPh>
    <rPh sb="28" eb="29">
      <t>ガク</t>
    </rPh>
    <rPh sb="30" eb="32">
      <t>キニュウ</t>
    </rPh>
    <phoneticPr fontId="10"/>
  </si>
  <si>
    <t>担当者職名・氏名</t>
    <rPh sb="0" eb="3">
      <t>タントウシャ</t>
    </rPh>
    <rPh sb="3" eb="5">
      <t>ショクメイ</t>
    </rPh>
    <rPh sb="6" eb="8">
      <t>シメイ</t>
    </rPh>
    <rPh sb="7" eb="8">
      <t>メイ</t>
    </rPh>
    <phoneticPr fontId="13"/>
  </si>
  <si>
    <t>　　　　　　　　　　（　　　　　）</t>
    <phoneticPr fontId="13"/>
  </si>
  <si>
    <t>　　　　　　　　（　　　　　）</t>
    <phoneticPr fontId="13"/>
  </si>
  <si>
    <t>補助金所要額精算書（医師少数区域経験認定医師勤務推進事業補助金）</t>
    <rPh sb="0" eb="3">
      <t>ホジョキン</t>
    </rPh>
    <rPh sb="3" eb="5">
      <t>ショヨウ</t>
    </rPh>
    <rPh sb="5" eb="6">
      <t>ガク</t>
    </rPh>
    <rPh sb="6" eb="8">
      <t>セイサン</t>
    </rPh>
    <rPh sb="8" eb="9">
      <t>ショ</t>
    </rPh>
    <phoneticPr fontId="10"/>
  </si>
  <si>
    <t>（Ｄ）欄には別紙７「補助金精算額明細書」の対象経費の合計額を記入すること。</t>
    <rPh sb="3" eb="4">
      <t>ラン</t>
    </rPh>
    <rPh sb="6" eb="8">
      <t>ベッシ</t>
    </rPh>
    <rPh sb="10" eb="13">
      <t>ホジョキン</t>
    </rPh>
    <rPh sb="13" eb="15">
      <t>セイサン</t>
    </rPh>
    <rPh sb="15" eb="16">
      <t>ガク</t>
    </rPh>
    <rPh sb="16" eb="19">
      <t>メイサイショ</t>
    </rPh>
    <rPh sb="21" eb="23">
      <t>タイショウ</t>
    </rPh>
    <rPh sb="23" eb="25">
      <t>ケイヒ</t>
    </rPh>
    <rPh sb="26" eb="28">
      <t>ゴウケイ</t>
    </rPh>
    <rPh sb="28" eb="29">
      <t>ガク</t>
    </rPh>
    <rPh sb="30" eb="32">
      <t>キニュウ</t>
    </rPh>
    <phoneticPr fontId="10"/>
  </si>
  <si>
    <t>区　　　分</t>
    <rPh sb="0" eb="1">
      <t>ク</t>
    </rPh>
    <rPh sb="4" eb="5">
      <t>ブン</t>
    </rPh>
    <phoneticPr fontId="10"/>
  </si>
  <si>
    <t>実支出額</t>
    <rPh sb="0" eb="4">
      <t>ジッシシュツガク</t>
    </rPh>
    <phoneticPr fontId="10"/>
  </si>
  <si>
    <t>選定額</t>
    <rPh sb="0" eb="3">
      <t>センテイガク</t>
    </rPh>
    <phoneticPr fontId="1"/>
  </si>
  <si>
    <t>旅費（県内）</t>
    <rPh sb="0" eb="2">
      <t>リョヒ</t>
    </rPh>
    <rPh sb="3" eb="5">
      <t>ケンナイ</t>
    </rPh>
    <phoneticPr fontId="10"/>
  </si>
  <si>
    <t>旅費（県外）</t>
    <rPh sb="0" eb="2">
      <t>リョヒ</t>
    </rPh>
    <rPh sb="3" eb="5">
      <t>ケンガイ</t>
    </rPh>
    <phoneticPr fontId="10"/>
  </si>
  <si>
    <t>小　　　計</t>
    <rPh sb="0" eb="1">
      <t>ショウ</t>
    </rPh>
    <rPh sb="4" eb="5">
      <t>ケイ</t>
    </rPh>
    <phoneticPr fontId="10"/>
  </si>
  <si>
    <t>備品費（図書）
※オンラインジャーナル含む。</t>
    <rPh sb="0" eb="3">
      <t>ビヒンヒ</t>
    </rPh>
    <rPh sb="4" eb="6">
      <t>トショ</t>
    </rPh>
    <rPh sb="19" eb="20">
      <t>フク</t>
    </rPh>
    <phoneticPr fontId="10"/>
  </si>
  <si>
    <t>旅費（県内）</t>
    <rPh sb="0" eb="2">
      <t>リョヒ</t>
    </rPh>
    <rPh sb="3" eb="5">
      <t>ケンナイ</t>
    </rPh>
    <phoneticPr fontId="13"/>
  </si>
  <si>
    <t>合　　　計</t>
    <rPh sb="0" eb="1">
      <t>ア</t>
    </rPh>
    <rPh sb="4" eb="5">
      <t>ケイ</t>
    </rPh>
    <phoneticPr fontId="10"/>
  </si>
  <si>
    <t>収入見込額</t>
    <phoneticPr fontId="10"/>
  </si>
  <si>
    <t>備考</t>
    <rPh sb="0" eb="2">
      <t>ビコウ</t>
    </rPh>
    <phoneticPr fontId="13"/>
  </si>
  <si>
    <t>寄付金その他の収入</t>
    <phoneticPr fontId="10"/>
  </si>
  <si>
    <t>佐賀　太郎</t>
    <rPh sb="0" eb="2">
      <t>サガ</t>
    </rPh>
    <rPh sb="3" eb="5">
      <t>タロウ</t>
    </rPh>
    <phoneticPr fontId="10"/>
  </si>
  <si>
    <t>医療　次郎</t>
    <rPh sb="0" eb="2">
      <t>イリョウ</t>
    </rPh>
    <rPh sb="3" eb="5">
      <t>ジロウ</t>
    </rPh>
    <phoneticPr fontId="10"/>
  </si>
  <si>
    <t>医務　花子</t>
    <rPh sb="0" eb="2">
      <t>イム</t>
    </rPh>
    <rPh sb="3" eb="5">
      <t>ハナコ</t>
    </rPh>
    <phoneticPr fontId="10"/>
  </si>
  <si>
    <t>※「勤務月数」は、申請年度中、認定を受けた日が属する月以降の月数に限る。</t>
    <rPh sb="2" eb="6">
      <t>キンムツキスウ</t>
    </rPh>
    <rPh sb="9" eb="13">
      <t>シンセイネンド</t>
    </rPh>
    <rPh sb="13" eb="14">
      <t>チュウ</t>
    </rPh>
    <rPh sb="15" eb="17">
      <t>ニンテイ</t>
    </rPh>
    <rPh sb="18" eb="19">
      <t>ウ</t>
    </rPh>
    <rPh sb="21" eb="22">
      <t>ヒ</t>
    </rPh>
    <rPh sb="23" eb="24">
      <t>ゾク</t>
    </rPh>
    <rPh sb="26" eb="27">
      <t>ツキ</t>
    </rPh>
    <rPh sb="27" eb="29">
      <t>イコウ</t>
    </rPh>
    <rPh sb="30" eb="32">
      <t>ツキスウ</t>
    </rPh>
    <rPh sb="33" eb="34">
      <t>カギ</t>
    </rPh>
    <phoneticPr fontId="10"/>
  </si>
  <si>
    <t>認定を受けた日</t>
    <rPh sb="0" eb="2">
      <t>ニンテイ</t>
    </rPh>
    <rPh sb="3" eb="4">
      <t>ウ</t>
    </rPh>
    <rPh sb="6" eb="7">
      <t>ヒ</t>
    </rPh>
    <phoneticPr fontId="13"/>
  </si>
  <si>
    <t>認定者名</t>
    <rPh sb="0" eb="2">
      <t>ニンテイ</t>
    </rPh>
    <rPh sb="2" eb="3">
      <t>シャ</t>
    </rPh>
    <rPh sb="3" eb="4">
      <t>メイ</t>
    </rPh>
    <phoneticPr fontId="13"/>
  </si>
  <si>
    <t>※「勤務状況」は、週4日以上、週3日、週2日、週１日で記載。在職期間中に変動がある場合は、平均値で記載すること。</t>
    <rPh sb="2" eb="4">
      <t>キンム</t>
    </rPh>
    <rPh sb="4" eb="6">
      <t>ジョウキョウ</t>
    </rPh>
    <rPh sb="9" eb="10">
      <t>シュウ</t>
    </rPh>
    <rPh sb="11" eb="12">
      <t>ニチ</t>
    </rPh>
    <rPh sb="12" eb="14">
      <t>イジョウ</t>
    </rPh>
    <rPh sb="15" eb="16">
      <t>シュウ</t>
    </rPh>
    <rPh sb="17" eb="18">
      <t>ニチ</t>
    </rPh>
    <rPh sb="19" eb="20">
      <t>シュウ</t>
    </rPh>
    <rPh sb="21" eb="22">
      <t>ニチ</t>
    </rPh>
    <rPh sb="23" eb="24">
      <t>シュウ</t>
    </rPh>
    <rPh sb="25" eb="26">
      <t>ニチ</t>
    </rPh>
    <rPh sb="27" eb="29">
      <t>キサイ</t>
    </rPh>
    <rPh sb="30" eb="32">
      <t>ザイショク</t>
    </rPh>
    <rPh sb="32" eb="35">
      <t>キカンチュウ</t>
    </rPh>
    <rPh sb="36" eb="38">
      <t>ヘンドウ</t>
    </rPh>
    <rPh sb="41" eb="43">
      <t>バアイ</t>
    </rPh>
    <phoneticPr fontId="13"/>
  </si>
  <si>
    <t>医師少数区域経験認定医師の状況確認書（見込）（医師少数区域経験認定医師勤務推進事業補助金）</t>
    <rPh sb="23" eb="25">
      <t>イシ</t>
    </rPh>
    <rPh sb="25" eb="27">
      <t>ショウスウ</t>
    </rPh>
    <rPh sb="27" eb="29">
      <t>クイキ</t>
    </rPh>
    <rPh sb="29" eb="31">
      <t>ケイケン</t>
    </rPh>
    <rPh sb="31" eb="33">
      <t>ニンテイ</t>
    </rPh>
    <rPh sb="33" eb="35">
      <t>イシ</t>
    </rPh>
    <rPh sb="35" eb="37">
      <t>キンム</t>
    </rPh>
    <rPh sb="37" eb="39">
      <t>スイシン</t>
    </rPh>
    <rPh sb="39" eb="41">
      <t>ジギョウ</t>
    </rPh>
    <rPh sb="41" eb="44">
      <t>ホジョキン</t>
    </rPh>
    <phoneticPr fontId="13"/>
  </si>
  <si>
    <t>～</t>
    <phoneticPr fontId="13"/>
  </si>
  <si>
    <t>○○病院</t>
    <rPh sb="2" eb="4">
      <t>ビョウイン</t>
    </rPh>
    <phoneticPr fontId="13"/>
  </si>
  <si>
    <t>１ 支出</t>
    <rPh sb="2" eb="4">
      <t>シシュツ</t>
    </rPh>
    <phoneticPr fontId="10"/>
  </si>
  <si>
    <t>２ 収入</t>
    <rPh sb="2" eb="4">
      <t>シュウニュウ</t>
    </rPh>
    <phoneticPr fontId="10"/>
  </si>
  <si>
    <t>※　その他欄は補助対象以外の経費を計上すること。</t>
    <phoneticPr fontId="10"/>
  </si>
  <si>
    <t>雑役務費
（研修受講料）</t>
    <rPh sb="0" eb="2">
      <t>ザツエキ</t>
    </rPh>
    <rPh sb="3" eb="4">
      <t>ヒ</t>
    </rPh>
    <rPh sb="6" eb="8">
      <t>ケンシュウ</t>
    </rPh>
    <rPh sb="8" eb="11">
      <t>ジュコウリョウ</t>
    </rPh>
    <phoneticPr fontId="10"/>
  </si>
  <si>
    <t>補助金所要額明細書（医師少数区域経験認定医師勤務推進事業補助金）</t>
    <rPh sb="0" eb="2">
      <t>ホジョ</t>
    </rPh>
    <rPh sb="2" eb="3">
      <t>キン</t>
    </rPh>
    <rPh sb="3" eb="5">
      <t>ショヨウ</t>
    </rPh>
    <rPh sb="5" eb="6">
      <t>ガク</t>
    </rPh>
    <rPh sb="6" eb="9">
      <t>メイサイショ</t>
    </rPh>
    <rPh sb="10" eb="12">
      <t>イシ</t>
    </rPh>
    <rPh sb="12" eb="14">
      <t>ショウスウ</t>
    </rPh>
    <rPh sb="14" eb="31">
      <t>クイキケイケンニンテイイシキンムスイシンジギョウホジョキン</t>
    </rPh>
    <phoneticPr fontId="10"/>
  </si>
  <si>
    <t>滋賀　太郎</t>
    <rPh sb="0" eb="2">
      <t>シガ</t>
    </rPh>
    <rPh sb="3" eb="5">
      <t>タロウ</t>
    </rPh>
    <phoneticPr fontId="10"/>
  </si>
  <si>
    <t>申請年度における在職期間（見込）</t>
    <rPh sb="0" eb="2">
      <t>シンセイ</t>
    </rPh>
    <rPh sb="2" eb="4">
      <t>ネンド</t>
    </rPh>
    <rPh sb="8" eb="10">
      <t>ザイショク</t>
    </rPh>
    <rPh sb="10" eb="12">
      <t>キカン</t>
    </rPh>
    <rPh sb="13" eb="15">
      <t>ミコ</t>
    </rPh>
    <phoneticPr fontId="13"/>
  </si>
  <si>
    <t>週４日以上</t>
    <rPh sb="0" eb="1">
      <t>シュウ</t>
    </rPh>
    <rPh sb="2" eb="3">
      <t>ニチ</t>
    </rPh>
    <rPh sb="3" eb="5">
      <t>イジョウ</t>
    </rPh>
    <phoneticPr fontId="13"/>
  </si>
  <si>
    <t>（別紙３）</t>
    <rPh sb="1" eb="3">
      <t>ベッシ</t>
    </rPh>
    <phoneticPr fontId="10"/>
  </si>
  <si>
    <t>医師少数区域経験認定医師の状況確認書（確定）（医師少数区域経験認定医師勤務推進事業補助金）</t>
    <rPh sb="19" eb="21">
      <t>カクテイ</t>
    </rPh>
    <rPh sb="23" eb="25">
      <t>イシ</t>
    </rPh>
    <rPh sb="25" eb="27">
      <t>ショウスウ</t>
    </rPh>
    <rPh sb="27" eb="29">
      <t>クイキ</t>
    </rPh>
    <rPh sb="29" eb="31">
      <t>ケイケン</t>
    </rPh>
    <rPh sb="31" eb="33">
      <t>ニンテイ</t>
    </rPh>
    <rPh sb="33" eb="35">
      <t>イシ</t>
    </rPh>
    <rPh sb="35" eb="37">
      <t>キンム</t>
    </rPh>
    <rPh sb="37" eb="39">
      <t>スイシン</t>
    </rPh>
    <rPh sb="39" eb="41">
      <t>ジギョウ</t>
    </rPh>
    <rPh sb="41" eb="44">
      <t>ホジョキン</t>
    </rPh>
    <phoneticPr fontId="13"/>
  </si>
  <si>
    <t>（別紙７）</t>
    <rPh sb="1" eb="3">
      <t>ベッシ</t>
    </rPh>
    <phoneticPr fontId="10"/>
  </si>
  <si>
    <t>基準額</t>
    <rPh sb="0" eb="3">
      <t>キジュンガク</t>
    </rPh>
    <phoneticPr fontId="1"/>
  </si>
  <si>
    <t>補助金精算額明細書（医師少数区域経験認定医師勤務推進事業補助金）</t>
    <rPh sb="0" eb="2">
      <t>ホジョ</t>
    </rPh>
    <rPh sb="2" eb="3">
      <t>キン</t>
    </rPh>
    <rPh sb="3" eb="5">
      <t>セイサン</t>
    </rPh>
    <rPh sb="5" eb="6">
      <t>ガク</t>
    </rPh>
    <rPh sb="6" eb="9">
      <t>メイサイショ</t>
    </rPh>
    <rPh sb="10" eb="12">
      <t>イシ</t>
    </rPh>
    <rPh sb="12" eb="14">
      <t>ショウスウ</t>
    </rPh>
    <rPh sb="14" eb="31">
      <t>クイキケイケンニンテイイシキンムスイシンジギョウホジョキン</t>
    </rPh>
    <phoneticPr fontId="10"/>
  </si>
  <si>
    <t>（別紙４）</t>
    <rPh sb="1" eb="3">
      <t>ベッシ</t>
    </rPh>
    <phoneticPr fontId="10"/>
  </si>
  <si>
    <t>（別紙６）</t>
    <rPh sb="1" eb="3">
      <t>ベッシ</t>
    </rPh>
    <phoneticPr fontId="10"/>
  </si>
  <si>
    <t>（Ｇ）欄には（Ｆ）欄の合計額を記入すること。ただし、千円未満の額は切り捨てること。</t>
    <rPh sb="3" eb="4">
      <t>ラン</t>
    </rPh>
    <rPh sb="9" eb="10">
      <t>ラン</t>
    </rPh>
    <rPh sb="11" eb="13">
      <t>ゴウケイ</t>
    </rPh>
    <phoneticPr fontId="10"/>
  </si>
  <si>
    <t>週当たりの勤務時間</t>
    <rPh sb="0" eb="2">
      <t>シュウア</t>
    </rPh>
    <rPh sb="5" eb="9">
      <t>キンムジカン</t>
    </rPh>
    <phoneticPr fontId="13"/>
  </si>
  <si>
    <t>週32時間以上</t>
  </si>
  <si>
    <t>※「週当たりの勤務時間」は、原則として同一の医師少数区域等に所在する病院または診療所に勤務する時間とし、週32時間以上、週30時間以上32時間未満、</t>
    <rPh sb="2" eb="4">
      <t>シュウア</t>
    </rPh>
    <rPh sb="7" eb="11">
      <t>キンムジカン</t>
    </rPh>
    <rPh sb="14" eb="16">
      <t>ゲンソク</t>
    </rPh>
    <rPh sb="19" eb="21">
      <t>ドウイツ</t>
    </rPh>
    <rPh sb="22" eb="29">
      <t>イシショウスウクイキトウ</t>
    </rPh>
    <rPh sb="30" eb="32">
      <t>ショザイ</t>
    </rPh>
    <rPh sb="34" eb="36">
      <t>ビョウイン</t>
    </rPh>
    <rPh sb="39" eb="42">
      <t>シンリョウジョ</t>
    </rPh>
    <rPh sb="43" eb="45">
      <t>キンム</t>
    </rPh>
    <rPh sb="47" eb="49">
      <t>ジカン</t>
    </rPh>
    <rPh sb="52" eb="53">
      <t>シュウ</t>
    </rPh>
    <rPh sb="55" eb="57">
      <t>ジカン</t>
    </rPh>
    <rPh sb="57" eb="59">
      <t>イジョウ</t>
    </rPh>
    <rPh sb="60" eb="61">
      <t>シュウ</t>
    </rPh>
    <rPh sb="63" eb="65">
      <t>ジカン</t>
    </rPh>
    <rPh sb="65" eb="67">
      <t>イジョウ</t>
    </rPh>
    <rPh sb="69" eb="71">
      <t>ジカン</t>
    </rPh>
    <rPh sb="71" eb="73">
      <t>ミマン</t>
    </rPh>
    <phoneticPr fontId="13"/>
  </si>
  <si>
    <t>　週30時間未満で記載。変動がある場合は、平均値で記載すること。</t>
    <phoneticPr fontId="13"/>
  </si>
  <si>
    <t>週30時間以上32時間未満</t>
  </si>
  <si>
    <t>その他経費</t>
    <rPh sb="2" eb="3">
      <t>タ</t>
    </rPh>
    <rPh sb="3" eb="5">
      <t>ケイヒ</t>
    </rPh>
    <phoneticPr fontId="13"/>
  </si>
  <si>
    <r>
      <rPr>
        <sz val="18"/>
        <color rgb="FFFF0000"/>
        <rFont val="BIZ UDPゴシック"/>
        <family val="3"/>
        <charset val="128"/>
      </rPr>
      <t>令和７</t>
    </r>
    <r>
      <rPr>
        <sz val="18"/>
        <rFont val="BIZ UDPゴシック"/>
        <family val="3"/>
        <charset val="128"/>
      </rPr>
      <t>年度　歳入歳出予算（見込）抄本</t>
    </r>
    <rPh sb="0" eb="2">
      <t>レイワ</t>
    </rPh>
    <rPh sb="3" eb="5">
      <t>ネンド</t>
    </rPh>
    <phoneticPr fontId="58"/>
  </si>
  <si>
    <t>対象事業費</t>
    <rPh sb="0" eb="5">
      <t>タイショウジギョウヒ</t>
    </rPh>
    <phoneticPr fontId="58"/>
  </si>
  <si>
    <t>　　　　　令和○年○月○日</t>
    <rPh sb="5" eb="7">
      <t>レイワ</t>
    </rPh>
    <rPh sb="8" eb="9">
      <t>ネン</t>
    </rPh>
    <rPh sb="10" eb="11">
      <t>ツキ</t>
    </rPh>
    <rPh sb="12" eb="13">
      <t>ヒ</t>
    </rPh>
    <phoneticPr fontId="58"/>
  </si>
  <si>
    <t>院長　○○　○○</t>
    <rPh sb="0" eb="2">
      <t>インチョウ</t>
    </rPh>
    <phoneticPr fontId="13"/>
  </si>
  <si>
    <t>事務長　○○　○○</t>
    <rPh sb="0" eb="3">
      <t>ジムチョウ</t>
    </rPh>
    <phoneticPr fontId="13"/>
  </si>
  <si>
    <t>○○○（○○○）○○○○</t>
    <phoneticPr fontId="13"/>
  </si>
  <si>
    <t>その他経費</t>
    <rPh sb="2" eb="5">
      <t>タケイヒ</t>
    </rPh>
    <phoneticPr fontId="13"/>
  </si>
  <si>
    <t>対象事業費</t>
    <rPh sb="0" eb="2">
      <t>タイショウ</t>
    </rPh>
    <rPh sb="2" eb="5">
      <t>ジギョウヒ</t>
    </rPh>
    <phoneticPr fontId="58"/>
  </si>
  <si>
    <t>自己負担</t>
    <rPh sb="0" eb="4">
      <t>ジコフタン</t>
    </rPh>
    <phoneticPr fontId="13"/>
  </si>
  <si>
    <t>自己負担</t>
    <rPh sb="0" eb="4">
      <t>ジコフタン</t>
    </rPh>
    <phoneticPr fontId="58"/>
  </si>
  <si>
    <r>
      <rPr>
        <sz val="18"/>
        <color rgb="FFFF0000"/>
        <rFont val="BIZ UDPゴシック"/>
        <family val="3"/>
        <charset val="128"/>
      </rPr>
      <t>令和７</t>
    </r>
    <r>
      <rPr>
        <sz val="18"/>
        <rFont val="BIZ UDPゴシック"/>
        <family val="3"/>
        <charset val="128"/>
      </rPr>
      <t>年度　歳入歳出決算（見込）抄本</t>
    </r>
    <rPh sb="0" eb="2">
      <t>レイワ</t>
    </rPh>
    <rPh sb="3" eb="5">
      <t>ネンド</t>
    </rPh>
    <rPh sb="10" eb="12">
      <t>ケッサン</t>
    </rPh>
    <rPh sb="13" eb="15">
      <t>ミコ</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</si>
</sst>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ggge&quot;年&quot;m&quot;月&quot;d&quot;日&quot;;@" x16r2:formatCode16="[$-ja-JP-x-gannen]ggge&quot;年&quot;m&quot;月&quot;d&quot;日&quot;;@"/>
    <numFmt numFmtId="178" formatCode="[$-411]ggge&quot;年&quot;m&quot;月&quot;d&quot;日&quot;;@"/>
  </numFmts>
  <fonts count="7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b/>
      <sz val="9"/>
      <color indexed="81"/>
      <name val="ＭＳ Ｐゴシック"/>
      <family val="3"/>
      <charset val="128"/>
    </font>
    <font>
      <sz val="6"/>
      <name val="ＭＳ Ｐゴシック"/>
      <family val="2"/>
      <charset val="128"/>
      <scheme val="minor"/>
    </font>
    <font>
      <sz val="11"/>
      <name val="平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4"/>
      <name val="ＭＳ 明朝"/>
      <family val="1"/>
      <charset val="128"/>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
      <sz val="11"/>
      <color rgb="FFFF0000"/>
      <name val="ＭＳ Ｐゴシック"/>
      <family val="3"/>
      <charset val="128"/>
      <scheme val="minor"/>
    </font>
    <font>
      <sz val="10"/>
      <color rgb="FFFF0000"/>
      <name val="ＭＳ ゴシック"/>
      <family val="3"/>
      <charset val="128"/>
    </font>
    <font>
      <sz val="10.5"/>
      <name val="ＭＳ 明朝"/>
      <family val="1"/>
      <charset val="128"/>
    </font>
    <font>
      <sz val="12"/>
      <name val="BIZ UDPゴシック"/>
      <family val="3"/>
      <charset val="128"/>
    </font>
    <font>
      <sz val="12"/>
      <color theme="1"/>
      <name val="BIZ UDPゴシック"/>
      <family val="3"/>
      <charset val="128"/>
    </font>
    <font>
      <sz val="11"/>
      <name val="BIZ UDPゴシック"/>
      <family val="3"/>
      <charset val="128"/>
    </font>
    <font>
      <sz val="11"/>
      <color theme="1"/>
      <name val="BIZ UDPゴシック"/>
      <family val="3"/>
      <charset val="128"/>
    </font>
    <font>
      <sz val="12"/>
      <color rgb="FF000000"/>
      <name val="BIZ UDPゴシック"/>
      <family val="3"/>
      <charset val="128"/>
    </font>
    <font>
      <sz val="16"/>
      <name val="BIZ UDPゴシック"/>
      <family val="3"/>
      <charset val="128"/>
    </font>
    <font>
      <sz val="10"/>
      <name val="ＭＳ Ｐ明朝"/>
      <family val="1"/>
      <charset val="128"/>
    </font>
    <font>
      <sz val="6"/>
      <name val="ＭＳ Ｐ明朝"/>
      <family val="1"/>
      <charset val="128"/>
    </font>
    <font>
      <sz val="13"/>
      <name val="BIZ UDPゴシック"/>
      <family val="3"/>
      <charset val="128"/>
    </font>
    <font>
      <sz val="11"/>
      <color indexed="10"/>
      <name val="BIZ UDPゴシック"/>
      <family val="3"/>
      <charset val="128"/>
    </font>
    <font>
      <sz val="10"/>
      <name val="BIZ UDPゴシック"/>
      <family val="3"/>
      <charset val="128"/>
    </font>
    <font>
      <sz val="18"/>
      <name val="BIZ UDPゴシック"/>
      <family val="3"/>
      <charset val="128"/>
    </font>
    <font>
      <sz val="11"/>
      <color rgb="FFFF0000"/>
      <name val="BIZ UDPゴシック"/>
      <family val="3"/>
      <charset val="128"/>
    </font>
    <font>
      <sz val="12"/>
      <color rgb="FFFF0000"/>
      <name val="BIZ UDPゴシック"/>
      <family val="3"/>
      <charset val="128"/>
    </font>
    <font>
      <sz val="11"/>
      <name val="BIZ UDゴシック"/>
      <family val="3"/>
      <charset val="128"/>
    </font>
    <font>
      <sz val="11"/>
      <color theme="1"/>
      <name val="BIZ UDゴシック"/>
      <family val="3"/>
      <charset val="128"/>
    </font>
    <font>
      <sz val="11"/>
      <color rgb="FFFF0000"/>
      <name val="BIZ UDゴシック"/>
      <family val="3"/>
      <charset val="128"/>
    </font>
    <font>
      <b/>
      <sz val="12"/>
      <name val="BIZ UDゴシック"/>
      <family val="3"/>
      <charset val="128"/>
    </font>
    <font>
      <b/>
      <sz val="9"/>
      <color indexed="81"/>
      <name val="BIZ UDゴシック"/>
      <family val="3"/>
      <charset val="128"/>
    </font>
    <font>
      <sz val="9"/>
      <color indexed="81"/>
      <name val="MS P ゴシック"/>
      <family val="3"/>
      <charset val="128"/>
    </font>
    <font>
      <sz val="18"/>
      <color rgb="FFFF0000"/>
      <name val="BIZ UDPゴシック"/>
      <family val="3"/>
      <charset val="128"/>
    </font>
  </fonts>
  <fills count="42">
    <fill>
      <patternFill patternType="none"/>
    </fill>
    <fill>
      <patternFill patternType="gray125"/>
    </fill>
    <fill>
      <patternFill patternType="solid">
        <fgColor theme="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8" tint="0.79998168889431442"/>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
      <patternFill patternType="solid">
        <fgColor theme="9"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thin">
        <color indexed="64"/>
      </bottom>
      <diagonal/>
    </border>
    <border>
      <left/>
      <right style="thin">
        <color indexed="64"/>
      </right>
      <top style="double">
        <color auto="1"/>
      </top>
      <bottom style="thin">
        <color indexed="64"/>
      </bottom>
      <diagonal/>
    </border>
    <border>
      <left/>
      <right/>
      <top/>
      <bottom style="thick">
        <color theme="4" tint="0.49983214819788202"/>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diagonalDown="1">
      <left style="dashed">
        <color indexed="64"/>
      </left>
      <right style="dashed">
        <color indexed="64"/>
      </right>
      <top/>
      <bottom/>
      <diagonal style="thin">
        <color indexed="64"/>
      </diagonal>
    </border>
    <border diagonalDown="1">
      <left style="dashed">
        <color indexed="64"/>
      </left>
      <right style="thin">
        <color indexed="64"/>
      </right>
      <top/>
      <bottom/>
      <diagonal style="thin">
        <color indexed="64"/>
      </diagonal>
    </border>
    <border>
      <left style="dashed">
        <color indexed="64"/>
      </left>
      <right style="dashed">
        <color indexed="64"/>
      </right>
      <top style="dashed">
        <color indexed="64"/>
      </top>
      <bottom style="thin">
        <color indexed="64"/>
      </bottom>
      <diagonal/>
    </border>
    <border diagonalDown="1">
      <left style="dashed">
        <color indexed="64"/>
      </left>
      <right style="dashed">
        <color indexed="64"/>
      </right>
      <top/>
      <bottom style="thin">
        <color indexed="64"/>
      </bottom>
      <diagonal style="thin">
        <color indexed="64"/>
      </diagonal>
    </border>
    <border diagonalDown="1">
      <left style="dashed">
        <color indexed="64"/>
      </left>
      <right style="thin">
        <color indexed="64"/>
      </right>
      <top/>
      <bottom style="thin">
        <color indexed="64"/>
      </bottom>
      <diagonal style="thin">
        <color indexed="64"/>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diagonal/>
    </border>
    <border>
      <left/>
      <right style="dashed">
        <color indexed="64"/>
      </right>
      <top style="double">
        <color indexed="64"/>
      </top>
      <bottom/>
      <diagonal/>
    </border>
    <border>
      <left style="dashed">
        <color indexed="64"/>
      </left>
      <right style="dashed">
        <color indexed="64"/>
      </right>
      <top style="double">
        <color indexed="64"/>
      </top>
      <bottom style="dashed">
        <color indexed="64"/>
      </bottom>
      <diagonal/>
    </border>
    <border diagonalDown="1">
      <left style="dashed">
        <color indexed="64"/>
      </left>
      <right style="dashed">
        <color indexed="64"/>
      </right>
      <top style="double">
        <color indexed="64"/>
      </top>
      <bottom/>
      <diagonal style="thin">
        <color indexed="64"/>
      </diagonal>
    </border>
    <border diagonalDown="1">
      <left style="dashed">
        <color indexed="64"/>
      </left>
      <right style="thin">
        <color indexed="64"/>
      </right>
      <top style="double">
        <color indexed="64"/>
      </top>
      <bottom/>
      <diagonal style="thin">
        <color indexed="64"/>
      </diagonal>
    </border>
    <border>
      <left style="thin">
        <color indexed="64"/>
      </left>
      <right style="thin">
        <color indexed="64"/>
      </right>
      <top/>
      <bottom style="double">
        <color indexed="64"/>
      </bottom>
      <diagonal/>
    </border>
  </borders>
  <cellStyleXfs count="92">
    <xf numFmtId="0" fontId="0" fillId="0" borderId="0">
      <alignment vertical="center"/>
    </xf>
    <xf numFmtId="0" fontId="11" fillId="0" borderId="0">
      <alignment vertical="center"/>
    </xf>
    <xf numFmtId="0" fontId="12" fillId="0" borderId="0">
      <alignment vertical="center"/>
    </xf>
    <xf numFmtId="0" fontId="9" fillId="0" borderId="0">
      <alignment vertical="center"/>
    </xf>
    <xf numFmtId="0" fontId="17" fillId="0" borderId="0"/>
    <xf numFmtId="38" fontId="11" fillId="0" borderId="0" applyFont="0" applyFill="0" applyBorder="0" applyAlignment="0" applyProtection="0">
      <alignment vertical="center"/>
    </xf>
    <xf numFmtId="0" fontId="12" fillId="0" borderId="0">
      <alignment vertical="center"/>
    </xf>
    <xf numFmtId="0" fontId="11" fillId="0" borderId="0">
      <alignment vertical="center"/>
    </xf>
    <xf numFmtId="0" fontId="11" fillId="0" borderId="0">
      <alignment vertical="center"/>
    </xf>
    <xf numFmtId="0" fontId="17" fillId="0" borderId="0"/>
    <xf numFmtId="0" fontId="19" fillId="0" borderId="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0" borderId="0" applyNumberFormat="0" applyFill="0" applyBorder="0" applyAlignment="0" applyProtection="0">
      <alignment vertical="center"/>
    </xf>
    <xf numFmtId="0" fontId="22" fillId="27" borderId="21" applyNumberFormat="0" applyAlignment="0" applyProtection="0">
      <alignment vertical="center"/>
    </xf>
    <xf numFmtId="0" fontId="23" fillId="28" borderId="0" applyNumberFormat="0" applyBorder="0" applyAlignment="0" applyProtection="0">
      <alignment vertical="center"/>
    </xf>
    <xf numFmtId="9" fontId="11" fillId="0" borderId="0" applyFont="0" applyFill="0" applyBorder="0" applyAlignment="0" applyProtection="0">
      <alignment vertical="center"/>
    </xf>
    <xf numFmtId="0" fontId="19" fillId="29" borderId="22" applyNumberFormat="0" applyAlignment="0" applyProtection="0">
      <alignment vertical="center"/>
    </xf>
    <xf numFmtId="0" fontId="24" fillId="0" borderId="20" applyNumberFormat="0" applyFill="0" applyAlignment="0" applyProtection="0">
      <alignment vertical="center"/>
    </xf>
    <xf numFmtId="0" fontId="25" fillId="30" borderId="0" applyNumberFormat="0" applyBorder="0" applyAlignment="0" applyProtection="0">
      <alignment vertical="center"/>
    </xf>
    <xf numFmtId="0" fontId="26" fillId="31" borderId="18" applyNumberFormat="0" applyAlignment="0" applyProtection="0">
      <alignment vertical="center"/>
    </xf>
    <xf numFmtId="0" fontId="27" fillId="0" borderId="0" applyNumberFormat="0" applyFill="0" applyBorder="0" applyAlignment="0" applyProtection="0">
      <alignment vertical="center"/>
    </xf>
    <xf numFmtId="38" fontId="19" fillId="0" borderId="0" applyFill="0" applyBorder="0" applyAlignment="0" applyProtection="0">
      <alignment vertical="center"/>
    </xf>
    <xf numFmtId="38" fontId="18" fillId="0" borderId="0" applyFont="0" applyFill="0" applyBorder="0" applyAlignment="0" applyProtection="0"/>
    <xf numFmtId="38" fontId="28" fillId="0" borderId="0" applyFont="0" applyFill="0" applyBorder="0" applyAlignment="0" applyProtection="0"/>
    <xf numFmtId="38" fontId="29" fillId="0" borderId="0" applyFont="0" applyFill="0" applyBorder="0" applyAlignment="0" applyProtection="0"/>
    <xf numFmtId="38" fontId="12" fillId="0" borderId="0" applyFont="0" applyFill="0" applyBorder="0" applyAlignment="0" applyProtection="0">
      <alignment vertical="center"/>
    </xf>
    <xf numFmtId="0" fontId="30" fillId="0" borderId="16" applyNumberFormat="0" applyFill="0" applyAlignment="0" applyProtection="0">
      <alignment vertical="center"/>
    </xf>
    <xf numFmtId="0" fontId="31" fillId="0" borderId="2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31" borderId="19" applyNumberFormat="0" applyAlignment="0" applyProtection="0">
      <alignment vertical="center"/>
    </xf>
    <xf numFmtId="0" fontId="35" fillId="0" borderId="0" applyNumberFormat="0" applyFill="0" applyBorder="0" applyAlignment="0" applyProtection="0">
      <alignment vertical="center"/>
    </xf>
    <xf numFmtId="0" fontId="36" fillId="32" borderId="18" applyNumberFormat="0" applyAlignment="0" applyProtection="0">
      <alignment vertical="center"/>
    </xf>
    <xf numFmtId="0" fontId="19" fillId="0" borderId="0"/>
    <xf numFmtId="0" fontId="19" fillId="0" borderId="0">
      <alignment vertical="center"/>
    </xf>
    <xf numFmtId="0" fontId="12" fillId="0" borderId="0">
      <alignment vertical="center"/>
    </xf>
    <xf numFmtId="0" fontId="37" fillId="33" borderId="0" applyNumberFormat="0" applyBorder="0" applyAlignment="0" applyProtection="0">
      <alignment vertical="center"/>
    </xf>
    <xf numFmtId="0" fontId="11" fillId="0" borderId="0"/>
    <xf numFmtId="38" fontId="11" fillId="0" borderId="0" applyFont="0" applyFill="0" applyBorder="0" applyAlignment="0" applyProtection="0"/>
    <xf numFmtId="0" fontId="11" fillId="0" borderId="0"/>
    <xf numFmtId="0" fontId="18" fillId="0" borderId="0"/>
    <xf numFmtId="0" fontId="28" fillId="0" borderId="0"/>
    <xf numFmtId="0" fontId="29" fillId="0" borderId="0"/>
    <xf numFmtId="0" fontId="38" fillId="0" borderId="0"/>
    <xf numFmtId="0" fontId="39" fillId="0" borderId="0"/>
    <xf numFmtId="0" fontId="11" fillId="0" borderId="0">
      <alignment vertical="center"/>
    </xf>
    <xf numFmtId="0" fontId="11" fillId="0" borderId="0">
      <alignment vertical="center"/>
    </xf>
    <xf numFmtId="38" fontId="12"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39" fillId="0" borderId="0"/>
    <xf numFmtId="1" fontId="40" fillId="0" borderId="0"/>
    <xf numFmtId="0" fontId="43" fillId="0" borderId="0"/>
    <xf numFmtId="0" fontId="8" fillId="0" borderId="0">
      <alignment vertical="center"/>
    </xf>
    <xf numFmtId="0" fontId="12" fillId="0" borderId="0">
      <alignment vertical="center"/>
    </xf>
    <xf numFmtId="0" fontId="12"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50" fillId="0" borderId="0"/>
    <xf numFmtId="38" fontId="50" fillId="0" borderId="0" applyFont="0" applyFill="0" applyBorder="0" applyAlignment="0" applyProtection="0"/>
    <xf numFmtId="0" fontId="3" fillId="0" borderId="0">
      <alignment vertical="center"/>
    </xf>
    <xf numFmtId="0" fontId="57" fillId="0" borderId="0">
      <alignment vertical="center"/>
    </xf>
    <xf numFmtId="0" fontId="2" fillId="0" borderId="0">
      <alignment vertical="center"/>
    </xf>
    <xf numFmtId="0" fontId="1" fillId="0" borderId="0">
      <alignment vertical="center"/>
    </xf>
    <xf numFmtId="0" fontId="11" fillId="0" borderId="0"/>
    <xf numFmtId="38" fontId="12" fillId="0" borderId="0" applyFont="0" applyFill="0" applyBorder="0" applyAlignment="0" applyProtection="0">
      <alignment vertical="center"/>
    </xf>
  </cellStyleXfs>
  <cellXfs count="373">
    <xf numFmtId="0" fontId="0" fillId="0" borderId="0" xfId="0">
      <alignment vertical="center"/>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lignment vertical="center"/>
    </xf>
    <xf numFmtId="0" fontId="0" fillId="0" borderId="3" xfId="0" applyFill="1" applyBorder="1" applyAlignment="1">
      <alignment vertical="center" wrapText="1"/>
    </xf>
    <xf numFmtId="0" fontId="14" fillId="0" borderId="1" xfId="59" applyFont="1" applyFill="1" applyBorder="1" applyAlignment="1">
      <alignment vertical="top" wrapText="1"/>
    </xf>
    <xf numFmtId="0" fontId="0" fillId="0" borderId="1" xfId="0" applyFill="1" applyBorder="1" applyAlignment="1">
      <alignment vertical="center" wrapText="1" shrinkToFit="1"/>
    </xf>
    <xf numFmtId="0" fontId="41" fillId="0" borderId="0" xfId="63" applyFont="1"/>
    <xf numFmtId="0" fontId="42" fillId="0" borderId="0" xfId="63" applyFont="1"/>
    <xf numFmtId="0" fontId="42" fillId="0" borderId="0" xfId="76" applyFont="1"/>
    <xf numFmtId="0" fontId="43" fillId="0" borderId="0" xfId="76" applyFont="1" applyAlignment="1"/>
    <xf numFmtId="0" fontId="42" fillId="35" borderId="29" xfId="76" applyFont="1" applyFill="1" applyBorder="1" applyAlignment="1">
      <alignment horizontal="center" vertical="center"/>
    </xf>
    <xf numFmtId="0" fontId="42" fillId="35" borderId="30" xfId="76" applyFont="1" applyFill="1" applyBorder="1" applyAlignment="1">
      <alignment horizontal="center" vertical="center"/>
    </xf>
    <xf numFmtId="0" fontId="42" fillId="36" borderId="30" xfId="76" applyFont="1" applyFill="1" applyBorder="1" applyAlignment="1">
      <alignment horizontal="center" vertical="center"/>
    </xf>
    <xf numFmtId="0" fontId="42" fillId="35" borderId="1" xfId="76" applyFont="1" applyFill="1" applyBorder="1" applyAlignment="1">
      <alignment horizontal="center" vertical="center"/>
    </xf>
    <xf numFmtId="0" fontId="42" fillId="37" borderId="31" xfId="76" applyFont="1" applyFill="1" applyBorder="1" applyAlignment="1">
      <alignment horizontal="center" vertical="center" wrapText="1"/>
    </xf>
    <xf numFmtId="0" fontId="42" fillId="38" borderId="32" xfId="76" applyFont="1" applyFill="1" applyBorder="1" applyAlignment="1">
      <alignment horizontal="center" vertical="center" wrapText="1"/>
    </xf>
    <xf numFmtId="0" fontId="42" fillId="39" borderId="33" xfId="76" applyFont="1" applyFill="1" applyBorder="1" applyAlignment="1">
      <alignment horizontal="center" vertical="center"/>
    </xf>
    <xf numFmtId="0" fontId="42" fillId="0" borderId="0" xfId="76" applyFont="1" applyFill="1" applyBorder="1" applyAlignment="1">
      <alignment horizontal="center" vertical="center"/>
    </xf>
    <xf numFmtId="0" fontId="42" fillId="0" borderId="0" xfId="76" applyFont="1" applyAlignment="1">
      <alignment horizontal="center" vertical="center"/>
    </xf>
    <xf numFmtId="0" fontId="42" fillId="0" borderId="0" xfId="76" applyFont="1" applyAlignment="1">
      <alignment vertical="center"/>
    </xf>
    <xf numFmtId="0" fontId="42" fillId="0" borderId="34" xfId="76" applyFont="1" applyFill="1" applyBorder="1" applyAlignment="1">
      <alignment horizontal="center" vertical="center"/>
    </xf>
    <xf numFmtId="0" fontId="42" fillId="0" borderId="35" xfId="76" applyFont="1" applyFill="1" applyBorder="1" applyAlignment="1">
      <alignment horizontal="center" vertical="center"/>
    </xf>
    <xf numFmtId="0" fontId="42" fillId="0" borderId="36" xfId="76" applyFont="1" applyFill="1" applyBorder="1" applyAlignment="1">
      <alignment horizontal="center" vertical="center"/>
    </xf>
    <xf numFmtId="0" fontId="42" fillId="0" borderId="6" xfId="76" applyFont="1" applyBorder="1" applyAlignment="1">
      <alignment horizontal="center" vertical="center"/>
    </xf>
    <xf numFmtId="0" fontId="42" fillId="36" borderId="1" xfId="76" applyFont="1" applyFill="1" applyBorder="1" applyAlignment="1">
      <alignment horizontal="center" vertical="center"/>
    </xf>
    <xf numFmtId="0" fontId="42" fillId="40" borderId="1" xfId="76" applyFont="1" applyFill="1" applyBorder="1" applyAlignment="1">
      <alignment horizontal="center" vertical="center"/>
    </xf>
    <xf numFmtId="0" fontId="42" fillId="39" borderId="37" xfId="76" applyFont="1" applyFill="1" applyBorder="1" applyAlignment="1">
      <alignment horizontal="center" vertical="center"/>
    </xf>
    <xf numFmtId="0" fontId="42" fillId="0" borderId="1" xfId="76" applyFont="1" applyFill="1" applyBorder="1" applyAlignment="1">
      <alignment horizontal="center" vertical="center"/>
    </xf>
    <xf numFmtId="0" fontId="42" fillId="0" borderId="38" xfId="76" applyFont="1" applyFill="1" applyBorder="1" applyAlignment="1">
      <alignment horizontal="center" vertical="center"/>
    </xf>
    <xf numFmtId="0" fontId="41" fillId="35" borderId="1" xfId="76" applyFont="1" applyFill="1" applyBorder="1" applyAlignment="1">
      <alignment horizontal="center" vertical="center"/>
    </xf>
    <xf numFmtId="0" fontId="42" fillId="39" borderId="1" xfId="76" applyFont="1" applyFill="1" applyBorder="1" applyAlignment="1">
      <alignment horizontal="center" vertical="center"/>
    </xf>
    <xf numFmtId="0" fontId="42" fillId="0" borderId="1" xfId="76" applyFont="1" applyBorder="1" applyAlignment="1">
      <alignment horizontal="center" vertical="center"/>
    </xf>
    <xf numFmtId="0" fontId="42" fillId="0" borderId="8" xfId="76" applyFont="1" applyFill="1" applyBorder="1" applyAlignment="1">
      <alignment horizontal="center" vertical="center"/>
    </xf>
    <xf numFmtId="0" fontId="42" fillId="0" borderId="13" xfId="76" applyFont="1" applyFill="1" applyBorder="1" applyAlignment="1">
      <alignment horizontal="center" vertical="center"/>
    </xf>
    <xf numFmtId="0" fontId="42" fillId="0" borderId="5" xfId="76" applyFont="1" applyFill="1" applyBorder="1" applyAlignment="1">
      <alignment horizontal="center" vertical="center"/>
    </xf>
    <xf numFmtId="0" fontId="42" fillId="0" borderId="7" xfId="76" applyFont="1" applyFill="1" applyBorder="1" applyAlignment="1">
      <alignment horizontal="center" vertical="center"/>
    </xf>
    <xf numFmtId="0" fontId="42" fillId="0" borderId="9" xfId="76" applyFont="1" applyFill="1" applyBorder="1" applyAlignment="1">
      <alignment horizontal="center" vertical="center"/>
    </xf>
    <xf numFmtId="0" fontId="42" fillId="39" borderId="10" xfId="76" applyFont="1" applyFill="1" applyBorder="1" applyAlignment="1">
      <alignment horizontal="center" vertical="center"/>
    </xf>
    <xf numFmtId="0" fontId="42" fillId="0" borderId="10" xfId="76" applyFont="1" applyFill="1" applyBorder="1" applyAlignment="1">
      <alignment horizontal="center" vertical="center"/>
    </xf>
    <xf numFmtId="0" fontId="42" fillId="0" borderId="6" xfId="76" applyFont="1" applyFill="1" applyBorder="1" applyAlignment="1">
      <alignment horizontal="center" vertical="center"/>
    </xf>
    <xf numFmtId="0" fontId="42" fillId="40" borderId="2" xfId="76" applyFont="1" applyFill="1" applyBorder="1" applyAlignment="1">
      <alignment horizontal="center" vertical="center"/>
    </xf>
    <xf numFmtId="0" fontId="42" fillId="39" borderId="5" xfId="76" applyFont="1" applyFill="1" applyBorder="1" applyAlignment="1">
      <alignment horizontal="center" vertical="center"/>
    </xf>
    <xf numFmtId="0" fontId="42" fillId="0" borderId="11" xfId="76" applyFont="1" applyFill="1" applyBorder="1" applyAlignment="1">
      <alignment horizontal="center" vertical="center"/>
    </xf>
    <xf numFmtId="0" fontId="44" fillId="0" borderId="8" xfId="76" applyFont="1" applyFill="1" applyBorder="1" applyAlignment="1">
      <alignment horizontal="center" vertical="center"/>
    </xf>
    <xf numFmtId="0" fontId="42" fillId="0" borderId="14" xfId="76" applyFont="1" applyFill="1" applyBorder="1" applyAlignment="1">
      <alignment horizontal="center" vertical="center"/>
    </xf>
    <xf numFmtId="0" fontId="45" fillId="0" borderId="9" xfId="76" applyFont="1" applyFill="1" applyBorder="1" applyAlignment="1">
      <alignment horizontal="center" vertical="center"/>
    </xf>
    <xf numFmtId="0" fontId="42" fillId="0" borderId="11" xfId="76" applyFont="1" applyBorder="1" applyAlignment="1">
      <alignment horizontal="center" vertical="center"/>
    </xf>
    <xf numFmtId="0" fontId="46" fillId="0" borderId="8" xfId="76" applyFont="1" applyFill="1" applyBorder="1" applyAlignment="1">
      <alignment horizontal="center" vertical="center"/>
    </xf>
    <xf numFmtId="0" fontId="41" fillId="0" borderId="14" xfId="76" applyFont="1" applyFill="1" applyBorder="1" applyAlignment="1">
      <alignment horizontal="center" vertical="center"/>
    </xf>
    <xf numFmtId="0" fontId="45" fillId="0" borderId="14" xfId="76" applyFont="1" applyFill="1" applyBorder="1" applyAlignment="1">
      <alignment horizontal="center" vertical="center"/>
    </xf>
    <xf numFmtId="0" fontId="47" fillId="0" borderId="0" xfId="76" applyFont="1"/>
    <xf numFmtId="0" fontId="43" fillId="0" borderId="0" xfId="76" applyFont="1"/>
    <xf numFmtId="20" fontId="43" fillId="0" borderId="0" xfId="76" applyNumberFormat="1" applyFont="1"/>
    <xf numFmtId="0" fontId="41" fillId="0" borderId="0" xfId="76" applyFont="1"/>
    <xf numFmtId="0" fontId="48" fillId="0" borderId="3" xfId="0" applyFont="1" applyFill="1" applyBorder="1" applyAlignment="1">
      <alignment vertical="center" wrapText="1"/>
    </xf>
    <xf numFmtId="0" fontId="14" fillId="0" borderId="3" xfId="59" applyFont="1" applyFill="1" applyBorder="1" applyAlignment="1">
      <alignment vertical="top" wrapText="1"/>
    </xf>
    <xf numFmtId="0" fontId="49" fillId="0" borderId="35" xfId="76" applyFont="1" applyFill="1" applyBorder="1" applyAlignment="1">
      <alignment horizontal="center" vertical="center"/>
    </xf>
    <xf numFmtId="0" fontId="49" fillId="0" borderId="0" xfId="76" applyFont="1" applyFill="1" applyBorder="1" applyAlignment="1">
      <alignment horizontal="center" vertical="center"/>
    </xf>
    <xf numFmtId="0" fontId="49" fillId="0" borderId="1" xfId="76" applyFont="1" applyFill="1" applyBorder="1" applyAlignment="1">
      <alignment horizontal="center" vertical="center"/>
    </xf>
    <xf numFmtId="0" fontId="49" fillId="0" borderId="10" xfId="76" applyFont="1" applyFill="1" applyBorder="1" applyAlignment="1">
      <alignment horizontal="center" vertical="center"/>
    </xf>
    <xf numFmtId="0" fontId="49" fillId="0" borderId="11" xfId="76" applyFont="1" applyFill="1" applyBorder="1" applyAlignment="1">
      <alignment horizontal="center" vertical="center"/>
    </xf>
    <xf numFmtId="0" fontId="14" fillId="0" borderId="1" xfId="0" applyFont="1" applyFill="1" applyBorder="1" applyAlignment="1">
      <alignment vertical="center" wrapText="1"/>
    </xf>
    <xf numFmtId="0" fontId="0" fillId="0" borderId="0" xfId="0" applyFill="1" applyBorder="1">
      <alignment vertical="center"/>
    </xf>
    <xf numFmtId="0" fontId="0" fillId="0" borderId="0" xfId="0" applyFill="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lignment vertical="center"/>
    </xf>
    <xf numFmtId="0" fontId="0" fillId="0" borderId="9" xfId="0" applyFill="1" applyBorder="1" applyAlignment="1">
      <alignment horizontal="center" vertical="center"/>
    </xf>
    <xf numFmtId="0" fontId="0" fillId="0" borderId="1" xfId="0" applyFill="1" applyBorder="1" applyAlignment="1">
      <alignment vertical="center" wrapText="1"/>
    </xf>
    <xf numFmtId="0" fontId="14" fillId="0" borderId="10" xfId="0" applyFont="1" applyFill="1" applyBorder="1" applyAlignment="1">
      <alignment horizontal="center" vertical="center"/>
    </xf>
    <xf numFmtId="0" fontId="14" fillId="0" borderId="3" xfId="0" applyFont="1" applyFill="1" applyBorder="1" applyAlignment="1">
      <alignment vertical="center" wrapText="1"/>
    </xf>
    <xf numFmtId="0" fontId="14" fillId="0" borderId="1" xfId="0" applyFont="1" applyFill="1" applyBorder="1">
      <alignment vertical="center"/>
    </xf>
    <xf numFmtId="0" fontId="0" fillId="0" borderId="1" xfId="0" applyFill="1" applyBorder="1" applyAlignment="1">
      <alignment horizontal="center" vertical="center"/>
    </xf>
    <xf numFmtId="0" fontId="0" fillId="0" borderId="0" xfId="0" applyFill="1" applyBorder="1" applyAlignment="1">
      <alignment vertical="center" wrapText="1"/>
    </xf>
    <xf numFmtId="0" fontId="14" fillId="0" borderId="1" xfId="0"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horizontal="center" vertical="center"/>
    </xf>
    <xf numFmtId="12" fontId="0" fillId="0" borderId="1" xfId="0" applyNumberFormat="1" applyFill="1" applyBorder="1" applyAlignment="1">
      <alignment horizontal="center" vertical="center"/>
    </xf>
    <xf numFmtId="12" fontId="0" fillId="0" borderId="1" xfId="0" applyNumberFormat="1" applyFill="1" applyBorder="1">
      <alignment vertical="center"/>
    </xf>
    <xf numFmtId="0" fontId="0" fillId="41" borderId="0" xfId="0" applyFill="1">
      <alignment vertical="center"/>
    </xf>
    <xf numFmtId="0" fontId="48" fillId="0" borderId="0" xfId="0" applyFont="1" applyFill="1">
      <alignment vertical="center"/>
    </xf>
    <xf numFmtId="0" fontId="48" fillId="0" borderId="1" xfId="0" applyFont="1" applyFill="1" applyBorder="1">
      <alignment vertical="center"/>
    </xf>
    <xf numFmtId="0" fontId="0" fillId="0" borderId="3" xfId="59" applyFont="1" applyFill="1" applyBorder="1" applyAlignment="1">
      <alignment vertical="top" wrapText="1"/>
    </xf>
    <xf numFmtId="0" fontId="0" fillId="0" borderId="1" xfId="59" applyFont="1" applyFill="1" applyBorder="1" applyAlignment="1">
      <alignment vertical="top" wrapText="1"/>
    </xf>
    <xf numFmtId="0" fontId="48" fillId="0" borderId="1" xfId="0" applyFont="1" applyFill="1" applyBorder="1" applyAlignment="1">
      <alignment vertical="center" wrapText="1"/>
    </xf>
    <xf numFmtId="0" fontId="14" fillId="0" borderId="15"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54" fillId="0" borderId="0" xfId="0" applyFont="1">
      <alignment vertical="center"/>
    </xf>
    <xf numFmtId="0" fontId="54" fillId="0" borderId="1" xfId="0" applyFont="1" applyBorder="1">
      <alignment vertical="center"/>
    </xf>
    <xf numFmtId="0" fontId="54" fillId="2" borderId="0" xfId="0" applyFont="1" applyFill="1">
      <alignment vertical="center"/>
    </xf>
    <xf numFmtId="0" fontId="51" fillId="2" borderId="0" xfId="81" applyFont="1" applyFill="1">
      <alignment vertical="center"/>
    </xf>
    <xf numFmtId="0" fontId="52" fillId="2" borderId="0" xfId="81" applyFont="1" applyFill="1">
      <alignment vertical="center"/>
    </xf>
    <xf numFmtId="0" fontId="52" fillId="2" borderId="0" xfId="81" applyFont="1" applyFill="1" applyAlignment="1">
      <alignment horizontal="centerContinuous" vertical="center"/>
    </xf>
    <xf numFmtId="0" fontId="54" fillId="2" borderId="0" xfId="0" applyFont="1" applyFill="1" applyAlignment="1">
      <alignment horizontal="centerContinuous" vertical="center"/>
    </xf>
    <xf numFmtId="0" fontId="51" fillId="0" borderId="1" xfId="81" applyFont="1" applyBorder="1" applyAlignment="1">
      <alignment horizontal="center" vertical="center"/>
    </xf>
    <xf numFmtId="0" fontId="52" fillId="0" borderId="1" xfId="81" applyFont="1" applyBorder="1" applyAlignment="1">
      <alignment horizontal="center" vertical="center"/>
    </xf>
    <xf numFmtId="0" fontId="55" fillId="34" borderId="1" xfId="81" applyFont="1" applyFill="1" applyBorder="1" applyAlignment="1">
      <alignment vertical="center" wrapText="1"/>
    </xf>
    <xf numFmtId="0" fontId="55" fillId="34" borderId="1" xfId="81" applyFont="1" applyFill="1" applyBorder="1" applyAlignment="1">
      <alignment vertical="top" wrapText="1"/>
    </xf>
    <xf numFmtId="0" fontId="55" fillId="34" borderId="11" xfId="81" applyFont="1" applyFill="1" applyBorder="1" applyAlignment="1">
      <alignment vertical="center" wrapText="1"/>
    </xf>
    <xf numFmtId="0" fontId="55" fillId="34" borderId="11" xfId="81" applyFont="1" applyFill="1" applyBorder="1" applyAlignment="1">
      <alignment vertical="top" wrapText="1"/>
    </xf>
    <xf numFmtId="0" fontId="55" fillId="34" borderId="24" xfId="81" applyFont="1" applyFill="1" applyBorder="1" applyAlignment="1">
      <alignment vertical="top" wrapText="1"/>
    </xf>
    <xf numFmtId="0" fontId="53" fillId="0" borderId="0" xfId="61" applyFont="1" applyAlignment="1">
      <alignment vertical="center"/>
    </xf>
    <xf numFmtId="0" fontId="59" fillId="0" borderId="0" xfId="61" applyFont="1" applyAlignment="1">
      <alignment horizontal="center" vertical="center"/>
    </xf>
    <xf numFmtId="0" fontId="60" fillId="0" borderId="0" xfId="61" applyFont="1" applyAlignment="1">
      <alignment vertical="center"/>
    </xf>
    <xf numFmtId="0" fontId="53" fillId="0" borderId="6" xfId="61" applyFont="1" applyBorder="1" applyAlignment="1">
      <alignment vertical="center"/>
    </xf>
    <xf numFmtId="0" fontId="53" fillId="0" borderId="0" xfId="61" applyFont="1" applyAlignment="1">
      <alignment vertical="center" wrapText="1"/>
    </xf>
    <xf numFmtId="0" fontId="53" fillId="0" borderId="11" xfId="61" applyFont="1" applyBorder="1" applyAlignment="1">
      <alignment horizontal="center" vertical="center" wrapText="1"/>
    </xf>
    <xf numFmtId="0" fontId="53" fillId="0" borderId="2" xfId="61" applyFont="1" applyBorder="1" applyAlignment="1">
      <alignment horizontal="center" vertical="center"/>
    </xf>
    <xf numFmtId="0" fontId="53" fillId="0" borderId="11" xfId="61" applyFont="1" applyBorder="1" applyAlignment="1">
      <alignment vertical="center"/>
    </xf>
    <xf numFmtId="0" fontId="53" fillId="0" borderId="13" xfId="61" applyFont="1" applyBorder="1" applyAlignment="1">
      <alignment horizontal="right" vertical="center"/>
    </xf>
    <xf numFmtId="0" fontId="53" fillId="0" borderId="2" xfId="61" applyFont="1" applyBorder="1" applyAlignment="1">
      <alignment vertical="center" wrapText="1"/>
    </xf>
    <xf numFmtId="3" fontId="53" fillId="0" borderId="2" xfId="61" applyNumberFormat="1" applyFont="1" applyBorder="1" applyAlignment="1">
      <alignment vertical="center"/>
    </xf>
    <xf numFmtId="0" fontId="61" fillId="0" borderId="0" xfId="61" applyFont="1" applyAlignment="1">
      <alignment vertical="center"/>
    </xf>
    <xf numFmtId="0" fontId="53" fillId="0" borderId="0" xfId="87" applyFont="1" applyAlignment="1">
      <alignment vertical="top"/>
    </xf>
    <xf numFmtId="0" fontId="61" fillId="0" borderId="0" xfId="87" applyFont="1">
      <alignment vertical="center"/>
    </xf>
    <xf numFmtId="0" fontId="51" fillId="0" borderId="0" xfId="87" applyFont="1">
      <alignment vertical="center"/>
    </xf>
    <xf numFmtId="0" fontId="51" fillId="0" borderId="1" xfId="87" applyFont="1" applyBorder="1">
      <alignment vertical="center"/>
    </xf>
    <xf numFmtId="0" fontId="51" fillId="0" borderId="1" xfId="87" applyFont="1" applyBorder="1" applyAlignment="1">
      <alignment horizontal="center" vertical="center"/>
    </xf>
    <xf numFmtId="0" fontId="51" fillId="0" borderId="0" xfId="87" applyFont="1" applyAlignment="1">
      <alignment horizontal="right" vertical="center"/>
    </xf>
    <xf numFmtId="3" fontId="53" fillId="0" borderId="39" xfId="61" applyNumberFormat="1" applyFont="1" applyBorder="1" applyAlignment="1">
      <alignment vertical="center"/>
    </xf>
    <xf numFmtId="3" fontId="53" fillId="0" borderId="40" xfId="61" applyNumberFormat="1" applyFont="1" applyBorder="1" applyAlignment="1">
      <alignment vertical="center"/>
    </xf>
    <xf numFmtId="3" fontId="53" fillId="34" borderId="2" xfId="61" applyNumberFormat="1" applyFont="1" applyFill="1" applyBorder="1" applyAlignment="1">
      <alignment vertical="center"/>
    </xf>
    <xf numFmtId="3" fontId="53" fillId="0" borderId="2" xfId="61" applyNumberFormat="1" applyFont="1" applyFill="1" applyBorder="1" applyAlignment="1">
      <alignment vertical="center"/>
    </xf>
    <xf numFmtId="0" fontId="53" fillId="0" borderId="4" xfId="61" applyFont="1" applyBorder="1" applyAlignment="1">
      <alignment horizontal="center" vertical="center" wrapText="1"/>
    </xf>
    <xf numFmtId="0" fontId="53" fillId="0" borderId="41" xfId="61" applyFont="1" applyBorder="1" applyAlignment="1">
      <alignment vertical="center" wrapText="1"/>
    </xf>
    <xf numFmtId="3" fontId="53" fillId="34" borderId="41" xfId="61" applyNumberFormat="1" applyFont="1" applyFill="1" applyBorder="1" applyAlignment="1">
      <alignment vertical="center"/>
    </xf>
    <xf numFmtId="3" fontId="53" fillId="0" borderId="41" xfId="61" applyNumberFormat="1" applyFont="1" applyBorder="1" applyAlignment="1">
      <alignment vertical="center"/>
    </xf>
    <xf numFmtId="0" fontId="51" fillId="0" borderId="0" xfId="87" applyFont="1" applyAlignment="1">
      <alignment horizontal="right"/>
    </xf>
    <xf numFmtId="0" fontId="54" fillId="0" borderId="0" xfId="0" applyFont="1" applyAlignment="1">
      <alignment horizontal="center" vertical="center"/>
    </xf>
    <xf numFmtId="0" fontId="54" fillId="0" borderId="0" xfId="0" applyFont="1" applyFill="1" applyBorder="1" applyAlignment="1">
      <alignment horizontal="center" vertical="center"/>
    </xf>
    <xf numFmtId="3" fontId="53" fillId="0" borderId="44" xfId="61" applyNumberFormat="1" applyFont="1" applyBorder="1" applyAlignment="1">
      <alignment vertical="center"/>
    </xf>
    <xf numFmtId="0" fontId="14" fillId="0" borderId="0" xfId="79" applyFont="1">
      <alignment vertical="center"/>
    </xf>
    <xf numFmtId="0" fontId="12" fillId="0" borderId="0" xfId="79">
      <alignment vertical="center"/>
    </xf>
    <xf numFmtId="0" fontId="51" fillId="0" borderId="10" xfId="81" applyFont="1" applyBorder="1" applyAlignment="1">
      <alignment horizontal="center" vertical="center"/>
    </xf>
    <xf numFmtId="0" fontId="55" fillId="34" borderId="10" xfId="81" applyFont="1" applyFill="1" applyBorder="1" applyAlignment="1">
      <alignment vertical="center" wrapText="1"/>
    </xf>
    <xf numFmtId="0" fontId="55" fillId="34" borderId="8" xfId="81" applyFont="1" applyFill="1" applyBorder="1" applyAlignment="1">
      <alignment vertical="center" wrapText="1"/>
    </xf>
    <xf numFmtId="0" fontId="63" fillId="0" borderId="0" xfId="0" applyFont="1">
      <alignment vertical="center"/>
    </xf>
    <xf numFmtId="0" fontId="55" fillId="0" borderId="24" xfId="81" applyFont="1" applyFill="1" applyBorder="1" applyAlignment="1">
      <alignment vertical="top" wrapText="1"/>
    </xf>
    <xf numFmtId="178" fontId="55" fillId="34" borderId="10" xfId="81" applyNumberFormat="1" applyFont="1" applyFill="1" applyBorder="1" applyAlignment="1">
      <alignment horizontal="center" vertical="top" wrapText="1"/>
    </xf>
    <xf numFmtId="178" fontId="55" fillId="34" borderId="15" xfId="81" applyNumberFormat="1" applyFont="1" applyFill="1" applyBorder="1" applyAlignment="1">
      <alignment horizontal="center" vertical="top" wrapText="1"/>
    </xf>
    <xf numFmtId="178" fontId="55" fillId="34" borderId="3" xfId="81" applyNumberFormat="1" applyFont="1" applyFill="1" applyBorder="1" applyAlignment="1">
      <alignment horizontal="center" vertical="top" wrapText="1"/>
    </xf>
    <xf numFmtId="0" fontId="65" fillId="0" borderId="0" xfId="79" applyFont="1">
      <alignment vertical="center"/>
    </xf>
    <xf numFmtId="0" fontId="65" fillId="0" borderId="0" xfId="79" applyFont="1" applyAlignment="1">
      <alignment horizontal="center" vertical="center"/>
    </xf>
    <xf numFmtId="0" fontId="65" fillId="0" borderId="0" xfId="1" applyFont="1" applyAlignment="1">
      <alignment horizontal="center" vertical="center"/>
    </xf>
    <xf numFmtId="0" fontId="65" fillId="0" borderId="6" xfId="79" applyFont="1" applyBorder="1">
      <alignment vertical="center"/>
    </xf>
    <xf numFmtId="0" fontId="65" fillId="0" borderId="0" xfId="79" applyFont="1" applyAlignment="1">
      <alignment horizontal="right" vertical="center"/>
    </xf>
    <xf numFmtId="3" fontId="65" fillId="34" borderId="46" xfId="79" applyNumberFormat="1" applyFont="1" applyFill="1" applyBorder="1" applyAlignment="1">
      <alignment horizontal="right" vertical="center"/>
    </xf>
    <xf numFmtId="3" fontId="65" fillId="34" borderId="48" xfId="79" applyNumberFormat="1" applyFont="1" applyFill="1" applyBorder="1" applyAlignment="1">
      <alignment horizontal="right" vertical="center"/>
    </xf>
    <xf numFmtId="3" fontId="65" fillId="34" borderId="48" xfId="79" applyNumberFormat="1" applyFont="1" applyFill="1" applyBorder="1">
      <alignment vertical="center"/>
    </xf>
    <xf numFmtId="3" fontId="65" fillId="34" borderId="51" xfId="79" applyNumberFormat="1" applyFont="1" applyFill="1" applyBorder="1">
      <alignment vertical="center"/>
    </xf>
    <xf numFmtId="3" fontId="65" fillId="34" borderId="51" xfId="79" applyNumberFormat="1" applyFont="1" applyFill="1" applyBorder="1" applyAlignment="1">
      <alignment horizontal="right" vertical="center"/>
    </xf>
    <xf numFmtId="0" fontId="65" fillId="34" borderId="45" xfId="79" applyFont="1" applyFill="1" applyBorder="1" applyAlignment="1">
      <alignment vertical="center" wrapText="1"/>
    </xf>
    <xf numFmtId="0" fontId="65" fillId="34" borderId="47" xfId="79" applyFont="1" applyFill="1" applyBorder="1" applyAlignment="1">
      <alignment vertical="center" wrapText="1"/>
    </xf>
    <xf numFmtId="0" fontId="65" fillId="34" borderId="55" xfId="79" applyFont="1" applyFill="1" applyBorder="1" applyAlignment="1">
      <alignment vertical="center" wrapText="1"/>
    </xf>
    <xf numFmtId="3" fontId="65" fillId="0" borderId="2" xfId="79" applyNumberFormat="1" applyFont="1" applyBorder="1" applyAlignment="1">
      <alignment horizontal="right" vertical="center"/>
    </xf>
    <xf numFmtId="0" fontId="65" fillId="34" borderId="45" xfId="79" applyFont="1" applyFill="1" applyBorder="1" applyAlignment="1">
      <alignment vertical="center" shrinkToFit="1"/>
    </xf>
    <xf numFmtId="0" fontId="65" fillId="34" borderId="47" xfId="79" applyFont="1" applyFill="1" applyBorder="1" applyAlignment="1">
      <alignment horizontal="left" vertical="center" shrinkToFit="1"/>
    </xf>
    <xf numFmtId="0" fontId="65" fillId="34" borderId="55" xfId="79" applyFont="1" applyFill="1" applyBorder="1" applyAlignment="1">
      <alignment horizontal="left" vertical="center" shrinkToFit="1"/>
    </xf>
    <xf numFmtId="0" fontId="65" fillId="34" borderId="47" xfId="79" applyFont="1" applyFill="1" applyBorder="1" applyAlignment="1">
      <alignment horizontal="left" vertical="center" wrapText="1"/>
    </xf>
    <xf numFmtId="0" fontId="65" fillId="34" borderId="55" xfId="79" applyFont="1" applyFill="1" applyBorder="1" applyAlignment="1">
      <alignment horizontal="left" vertical="center" wrapText="1"/>
    </xf>
    <xf numFmtId="0" fontId="65" fillId="34" borderId="45" xfId="79" applyFont="1" applyFill="1" applyBorder="1" applyAlignment="1">
      <alignment horizontal="left" vertical="center" wrapText="1"/>
    </xf>
    <xf numFmtId="0" fontId="66" fillId="34" borderId="56" xfId="79" applyFont="1" applyFill="1" applyBorder="1">
      <alignment vertical="center"/>
    </xf>
    <xf numFmtId="3" fontId="66" fillId="34" borderId="56" xfId="79" applyNumberFormat="1" applyFont="1" applyFill="1" applyBorder="1" applyAlignment="1">
      <alignment horizontal="right" vertical="center"/>
    </xf>
    <xf numFmtId="0" fontId="66" fillId="34" borderId="59" xfId="79" applyFont="1" applyFill="1" applyBorder="1">
      <alignment vertical="center"/>
    </xf>
    <xf numFmtId="3" fontId="66" fillId="34" borderId="59" xfId="79" applyNumberFormat="1" applyFont="1" applyFill="1" applyBorder="1" applyAlignment="1">
      <alignment horizontal="right" vertical="center"/>
    </xf>
    <xf numFmtId="3" fontId="66" fillId="0" borderId="2" xfId="79" applyNumberFormat="1" applyFont="1" applyBorder="1" applyAlignment="1">
      <alignment horizontal="right" vertical="center"/>
    </xf>
    <xf numFmtId="0" fontId="66" fillId="0" borderId="0" xfId="79" applyFont="1">
      <alignment vertical="center"/>
    </xf>
    <xf numFmtId="0" fontId="66" fillId="0" borderId="0" xfId="79" applyFont="1" applyAlignment="1">
      <alignment horizontal="left" vertical="center"/>
    </xf>
    <xf numFmtId="3" fontId="66" fillId="0" borderId="0" xfId="79" applyNumberFormat="1" applyFont="1" applyAlignment="1">
      <alignment horizontal="right" vertical="center"/>
    </xf>
    <xf numFmtId="0" fontId="65" fillId="0" borderId="0" xfId="79" applyFont="1" applyAlignment="1">
      <alignment horizontal="left" vertical="center"/>
    </xf>
    <xf numFmtId="3" fontId="65" fillId="0" borderId="0" xfId="79" applyNumberFormat="1" applyFont="1" applyAlignment="1">
      <alignment horizontal="right" vertical="center"/>
    </xf>
    <xf numFmtId="3" fontId="65" fillId="0" borderId="11" xfId="79" applyNumberFormat="1" applyFont="1" applyBorder="1" applyAlignment="1">
      <alignment horizontal="center" vertical="center"/>
    </xf>
    <xf numFmtId="3" fontId="65" fillId="34" borderId="1" xfId="79" applyNumberFormat="1" applyFont="1" applyFill="1" applyBorder="1" applyAlignment="1">
      <alignment horizontal="right" vertical="center"/>
    </xf>
    <xf numFmtId="3" fontId="65" fillId="0" borderId="5" xfId="79" applyNumberFormat="1" applyFont="1" applyBorder="1" applyAlignment="1">
      <alignment horizontal="right" vertical="center"/>
    </xf>
    <xf numFmtId="3" fontId="65" fillId="0" borderId="7" xfId="79" applyNumberFormat="1" applyFont="1" applyBorder="1" applyAlignment="1">
      <alignment horizontal="right" vertical="center"/>
    </xf>
    <xf numFmtId="0" fontId="66" fillId="0" borderId="0" xfId="79" applyFont="1" applyBorder="1" applyAlignment="1">
      <alignment horizontal="left" vertical="center"/>
    </xf>
    <xf numFmtId="3" fontId="66" fillId="0" borderId="0" xfId="79" applyNumberFormat="1" applyFont="1" applyBorder="1" applyAlignment="1">
      <alignment horizontal="right" vertical="center"/>
    </xf>
    <xf numFmtId="0" fontId="65" fillId="0" borderId="0" xfId="79" applyFont="1" applyBorder="1">
      <alignment vertical="center"/>
    </xf>
    <xf numFmtId="3" fontId="65" fillId="0" borderId="39" xfId="79" applyNumberFormat="1" applyFont="1" applyBorder="1" applyAlignment="1">
      <alignment horizontal="right" vertical="center"/>
    </xf>
    <xf numFmtId="3" fontId="65" fillId="0" borderId="42" xfId="79" applyNumberFormat="1" applyFont="1" applyBorder="1" applyAlignment="1">
      <alignment horizontal="right" vertical="center"/>
    </xf>
    <xf numFmtId="0" fontId="66" fillId="0" borderId="41" xfId="79" applyFont="1" applyBorder="1" applyAlignment="1">
      <alignment horizontal="center" vertical="center"/>
    </xf>
    <xf numFmtId="0" fontId="66" fillId="0" borderId="68" xfId="79" applyFont="1" applyBorder="1" applyAlignment="1">
      <alignment horizontal="center" vertical="center"/>
    </xf>
    <xf numFmtId="3" fontId="65" fillId="0" borderId="41" xfId="79" applyNumberFormat="1" applyFont="1" applyBorder="1" applyAlignment="1">
      <alignment horizontal="right" vertical="center"/>
    </xf>
    <xf numFmtId="3" fontId="65" fillId="0" borderId="41" xfId="1" applyNumberFormat="1" applyFont="1" applyBorder="1" applyAlignment="1">
      <alignment horizontal="right" vertical="center"/>
    </xf>
    <xf numFmtId="3" fontId="65" fillId="0" borderId="69" xfId="79" applyNumberFormat="1" applyFont="1" applyBorder="1">
      <alignment vertical="center"/>
    </xf>
    <xf numFmtId="3" fontId="65" fillId="0" borderId="70" xfId="79" applyNumberFormat="1" applyFont="1" applyBorder="1">
      <alignment vertical="center"/>
    </xf>
    <xf numFmtId="3" fontId="66" fillId="0" borderId="39" xfId="79" applyNumberFormat="1" applyFont="1" applyBorder="1" applyAlignment="1">
      <alignment horizontal="right" vertical="center"/>
    </xf>
    <xf numFmtId="0" fontId="66" fillId="34" borderId="73" xfId="79" applyFont="1" applyFill="1" applyBorder="1">
      <alignment vertical="center"/>
    </xf>
    <xf numFmtId="3" fontId="66" fillId="34" borderId="73" xfId="79" applyNumberFormat="1" applyFont="1" applyFill="1" applyBorder="1" applyAlignment="1">
      <alignment horizontal="right" vertical="center"/>
    </xf>
    <xf numFmtId="3" fontId="66" fillId="0" borderId="41" xfId="79" applyNumberFormat="1" applyFont="1" applyBorder="1" applyAlignment="1">
      <alignment horizontal="right" vertical="center"/>
    </xf>
    <xf numFmtId="3" fontId="66" fillId="0" borderId="41" xfId="79" applyNumberFormat="1" applyFont="1" applyBorder="1" applyAlignment="1">
      <alignment horizontal="center" vertical="center"/>
    </xf>
    <xf numFmtId="3" fontId="66" fillId="0" borderId="44" xfId="79" applyNumberFormat="1" applyFont="1" applyBorder="1" applyAlignment="1">
      <alignment horizontal="center" vertical="center"/>
    </xf>
    <xf numFmtId="0" fontId="67" fillId="0" borderId="0" xfId="79" applyFont="1" applyAlignment="1">
      <alignment horizontal="left" vertical="center"/>
    </xf>
    <xf numFmtId="0" fontId="67" fillId="34" borderId="45" xfId="79" applyFont="1" applyFill="1" applyBorder="1">
      <alignment vertical="center"/>
    </xf>
    <xf numFmtId="3" fontId="67" fillId="34" borderId="46" xfId="79" applyNumberFormat="1" applyFont="1" applyFill="1" applyBorder="1" applyAlignment="1">
      <alignment horizontal="right" vertical="center"/>
    </xf>
    <xf numFmtId="3" fontId="67" fillId="34" borderId="46" xfId="79" applyNumberFormat="1" applyFont="1" applyFill="1" applyBorder="1">
      <alignment vertical="center"/>
    </xf>
    <xf numFmtId="0" fontId="67" fillId="34" borderId="47" xfId="79" applyFont="1" applyFill="1" applyBorder="1">
      <alignment vertical="center"/>
    </xf>
    <xf numFmtId="3" fontId="67" fillId="34" borderId="48" xfId="79" applyNumberFormat="1" applyFont="1" applyFill="1" applyBorder="1" applyAlignment="1">
      <alignment horizontal="right" vertical="center"/>
    </xf>
    <xf numFmtId="3" fontId="67" fillId="34" borderId="48" xfId="79" applyNumberFormat="1" applyFont="1" applyFill="1" applyBorder="1">
      <alignment vertical="center"/>
    </xf>
    <xf numFmtId="0" fontId="67" fillId="34" borderId="49" xfId="79" applyFont="1" applyFill="1" applyBorder="1">
      <alignment vertical="center"/>
    </xf>
    <xf numFmtId="3" fontId="67" fillId="34" borderId="50" xfId="79" applyNumberFormat="1" applyFont="1" applyFill="1" applyBorder="1" applyAlignment="1">
      <alignment horizontal="right" vertical="center"/>
    </xf>
    <xf numFmtId="3" fontId="67" fillId="34" borderId="51" xfId="79" applyNumberFormat="1" applyFont="1" applyFill="1" applyBorder="1">
      <alignment vertical="center"/>
    </xf>
    <xf numFmtId="0" fontId="67" fillId="34" borderId="52" xfId="79" applyFont="1" applyFill="1" applyBorder="1">
      <alignment vertical="center"/>
    </xf>
    <xf numFmtId="0" fontId="67" fillId="34" borderId="53" xfId="79" applyFont="1" applyFill="1" applyBorder="1">
      <alignment vertical="center"/>
    </xf>
    <xf numFmtId="0" fontId="67" fillId="34" borderId="54" xfId="79" applyFont="1" applyFill="1" applyBorder="1">
      <alignment vertical="center"/>
    </xf>
    <xf numFmtId="3" fontId="67" fillId="34" borderId="51" xfId="79" applyNumberFormat="1" applyFont="1" applyFill="1" applyBorder="1" applyAlignment="1">
      <alignment horizontal="right" vertical="center"/>
    </xf>
    <xf numFmtId="0" fontId="67" fillId="34" borderId="45" xfId="79" applyFont="1" applyFill="1" applyBorder="1" applyAlignment="1">
      <alignment vertical="center" wrapText="1"/>
    </xf>
    <xf numFmtId="0" fontId="67" fillId="34" borderId="47" xfId="79" applyFont="1" applyFill="1" applyBorder="1" applyAlignment="1">
      <alignment vertical="center" wrapText="1"/>
    </xf>
    <xf numFmtId="0" fontId="67" fillId="34" borderId="55" xfId="79" applyFont="1" applyFill="1" applyBorder="1" applyAlignment="1">
      <alignment vertical="center" wrapText="1"/>
    </xf>
    <xf numFmtId="0" fontId="66" fillId="34" borderId="45" xfId="79" applyFont="1" applyFill="1" applyBorder="1">
      <alignment vertical="center"/>
    </xf>
    <xf numFmtId="3" fontId="66" fillId="34" borderId="46" xfId="79" applyNumberFormat="1" applyFont="1" applyFill="1" applyBorder="1" applyAlignment="1">
      <alignment horizontal="right" vertical="center"/>
    </xf>
    <xf numFmtId="3" fontId="66" fillId="34" borderId="46" xfId="79" applyNumberFormat="1" applyFont="1" applyFill="1" applyBorder="1">
      <alignment vertical="center"/>
    </xf>
    <xf numFmtId="0" fontId="66" fillId="34" borderId="47" xfId="79" applyFont="1" applyFill="1" applyBorder="1">
      <alignment vertical="center"/>
    </xf>
    <xf numFmtId="3" fontId="66" fillId="34" borderId="48" xfId="79" applyNumberFormat="1" applyFont="1" applyFill="1" applyBorder="1" applyAlignment="1">
      <alignment horizontal="right" vertical="center"/>
    </xf>
    <xf numFmtId="3" fontId="66" fillId="34" borderId="48" xfId="79" applyNumberFormat="1" applyFont="1" applyFill="1" applyBorder="1">
      <alignment vertical="center"/>
    </xf>
    <xf numFmtId="0" fontId="66" fillId="34" borderId="49" xfId="79" applyFont="1" applyFill="1" applyBorder="1">
      <alignment vertical="center"/>
    </xf>
    <xf numFmtId="3" fontId="66" fillId="34" borderId="50" xfId="79" applyNumberFormat="1" applyFont="1" applyFill="1" applyBorder="1" applyAlignment="1">
      <alignment horizontal="right" vertical="center"/>
    </xf>
    <xf numFmtId="3" fontId="66" fillId="34" borderId="51" xfId="79" applyNumberFormat="1" applyFont="1" applyFill="1" applyBorder="1">
      <alignment vertical="center"/>
    </xf>
    <xf numFmtId="0" fontId="66" fillId="34" borderId="52" xfId="79" applyFont="1" applyFill="1" applyBorder="1">
      <alignment vertical="center"/>
    </xf>
    <xf numFmtId="0" fontId="66" fillId="34" borderId="53" xfId="79" applyFont="1" applyFill="1" applyBorder="1">
      <alignment vertical="center"/>
    </xf>
    <xf numFmtId="0" fontId="66" fillId="34" borderId="54" xfId="79" applyFont="1" applyFill="1" applyBorder="1">
      <alignment vertical="center"/>
    </xf>
    <xf numFmtId="3" fontId="66" fillId="34" borderId="51" xfId="79" applyNumberFormat="1" applyFont="1" applyFill="1" applyBorder="1" applyAlignment="1">
      <alignment horizontal="right" vertical="center"/>
    </xf>
    <xf numFmtId="0" fontId="66" fillId="34" borderId="45" xfId="79" applyFont="1" applyFill="1" applyBorder="1" applyAlignment="1">
      <alignment vertical="center" wrapText="1"/>
    </xf>
    <xf numFmtId="0" fontId="66" fillId="34" borderId="47" xfId="79" applyFont="1" applyFill="1" applyBorder="1" applyAlignment="1">
      <alignment vertical="center" wrapText="1"/>
    </xf>
    <xf numFmtId="0" fontId="67" fillId="34" borderId="45" xfId="79" applyFont="1" applyFill="1" applyBorder="1" applyAlignment="1">
      <alignment vertical="center" shrinkToFit="1"/>
    </xf>
    <xf numFmtId="0" fontId="67" fillId="34" borderId="47" xfId="79" applyFont="1" applyFill="1" applyBorder="1" applyAlignment="1">
      <alignment horizontal="left" vertical="center" shrinkToFit="1"/>
    </xf>
    <xf numFmtId="0" fontId="67" fillId="34" borderId="47" xfId="79" applyFont="1" applyFill="1" applyBorder="1" applyAlignment="1">
      <alignment horizontal="left" vertical="center" wrapText="1"/>
    </xf>
    <xf numFmtId="0" fontId="67" fillId="34" borderId="55" xfId="79" applyFont="1" applyFill="1" applyBorder="1" applyAlignment="1">
      <alignment horizontal="left" vertical="center" wrapText="1"/>
    </xf>
    <xf numFmtId="0" fontId="67" fillId="34" borderId="45" xfId="79" applyFont="1" applyFill="1" applyBorder="1" applyAlignment="1">
      <alignment horizontal="left" vertical="center" wrapText="1"/>
    </xf>
    <xf numFmtId="0" fontId="67" fillId="34" borderId="73" xfId="79" applyFont="1" applyFill="1" applyBorder="1">
      <alignment vertical="center"/>
    </xf>
    <xf numFmtId="3" fontId="67" fillId="34" borderId="73" xfId="79" applyNumberFormat="1" applyFont="1" applyFill="1" applyBorder="1" applyAlignment="1">
      <alignment horizontal="right" vertical="center"/>
    </xf>
    <xf numFmtId="3" fontId="67" fillId="34" borderId="1" xfId="79" applyNumberFormat="1" applyFont="1" applyFill="1" applyBorder="1" applyAlignment="1">
      <alignment horizontal="right" vertical="center"/>
    </xf>
    <xf numFmtId="0" fontId="52" fillId="2" borderId="0" xfId="81" applyFont="1" applyFill="1" applyAlignment="1">
      <alignment horizontal="center" vertical="center"/>
    </xf>
    <xf numFmtId="0" fontId="55" fillId="34" borderId="1" xfId="81" applyFont="1" applyFill="1" applyBorder="1" applyAlignment="1">
      <alignment horizontal="center" vertical="top" wrapText="1"/>
    </xf>
    <xf numFmtId="0" fontId="55" fillId="34" borderId="11" xfId="81" applyFont="1" applyFill="1" applyBorder="1" applyAlignment="1">
      <alignment horizontal="center" vertical="top" wrapText="1"/>
    </xf>
    <xf numFmtId="0" fontId="55" fillId="0" borderId="24" xfId="81" applyFont="1" applyFill="1" applyBorder="1" applyAlignment="1">
      <alignment horizontal="center" vertical="top" wrapText="1"/>
    </xf>
    <xf numFmtId="0" fontId="64" fillId="34" borderId="1" xfId="81" applyFont="1" applyFill="1" applyBorder="1" applyAlignment="1">
      <alignment vertical="center" wrapText="1"/>
    </xf>
    <xf numFmtId="177" fontId="64" fillId="34" borderId="10" xfId="81" applyNumberFormat="1" applyFont="1" applyFill="1" applyBorder="1" applyAlignment="1">
      <alignment vertical="center" wrapText="1"/>
    </xf>
    <xf numFmtId="0" fontId="64" fillId="34" borderId="10" xfId="81" applyFont="1" applyFill="1" applyBorder="1" applyAlignment="1">
      <alignment vertical="center" wrapText="1"/>
    </xf>
    <xf numFmtId="178" fontId="64" fillId="34" borderId="10" xfId="81" applyNumberFormat="1" applyFont="1" applyFill="1" applyBorder="1" applyAlignment="1">
      <alignment horizontal="center" vertical="top" wrapText="1"/>
    </xf>
    <xf numFmtId="178" fontId="64" fillId="34" borderId="15" xfId="81" applyNumberFormat="1" applyFont="1" applyFill="1" applyBorder="1" applyAlignment="1">
      <alignment horizontal="center" vertical="top" wrapText="1"/>
    </xf>
    <xf numFmtId="178" fontId="64" fillId="34" borderId="3" xfId="81" applyNumberFormat="1" applyFont="1" applyFill="1" applyBorder="1" applyAlignment="1">
      <alignment horizontal="center" vertical="top" wrapText="1"/>
    </xf>
    <xf numFmtId="0" fontId="64" fillId="34" borderId="1" xfId="81" applyFont="1" applyFill="1" applyBorder="1" applyAlignment="1">
      <alignment vertical="top" wrapText="1"/>
    </xf>
    <xf numFmtId="0" fontId="64" fillId="34" borderId="1" xfId="81" applyFont="1" applyFill="1" applyBorder="1" applyAlignment="1">
      <alignment horizontal="center" vertical="top" wrapText="1"/>
    </xf>
    <xf numFmtId="178" fontId="55" fillId="34" borderId="10" xfId="81" applyNumberFormat="1" applyFont="1" applyFill="1" applyBorder="1" applyAlignment="1">
      <alignment vertical="center" wrapText="1"/>
    </xf>
    <xf numFmtId="178" fontId="55" fillId="34" borderId="8" xfId="81" applyNumberFormat="1" applyFont="1" applyFill="1" applyBorder="1" applyAlignment="1">
      <alignment vertical="center" wrapText="1"/>
    </xf>
    <xf numFmtId="3" fontId="53" fillId="0" borderId="39" xfId="61" applyNumberFormat="1" applyFont="1" applyFill="1" applyBorder="1" applyAlignment="1">
      <alignment vertical="center"/>
    </xf>
    <xf numFmtId="3" fontId="53" fillId="0" borderId="44" xfId="61" applyNumberFormat="1" applyFont="1" applyFill="1" applyBorder="1" applyAlignment="1">
      <alignment vertical="center"/>
    </xf>
    <xf numFmtId="0" fontId="65" fillId="34" borderId="45" xfId="79" applyFont="1" applyFill="1" applyBorder="1">
      <alignment vertical="center"/>
    </xf>
    <xf numFmtId="3" fontId="65" fillId="34" borderId="46" xfId="79" applyNumberFormat="1" applyFont="1" applyFill="1" applyBorder="1">
      <alignment vertical="center"/>
    </xf>
    <xf numFmtId="0" fontId="65" fillId="34" borderId="47" xfId="79" applyFont="1" applyFill="1" applyBorder="1">
      <alignment vertical="center"/>
    </xf>
    <xf numFmtId="0" fontId="65" fillId="34" borderId="49" xfId="79" applyFont="1" applyFill="1" applyBorder="1">
      <alignment vertical="center"/>
    </xf>
    <xf numFmtId="3" fontId="65" fillId="34" borderId="50" xfId="79" applyNumberFormat="1" applyFont="1" applyFill="1" applyBorder="1" applyAlignment="1">
      <alignment horizontal="right" vertical="center"/>
    </xf>
    <xf numFmtId="0" fontId="65" fillId="34" borderId="52" xfId="79" applyFont="1" applyFill="1" applyBorder="1">
      <alignment vertical="center"/>
    </xf>
    <xf numFmtId="0" fontId="65" fillId="34" borderId="53" xfId="79" applyFont="1" applyFill="1" applyBorder="1">
      <alignment vertical="center"/>
    </xf>
    <xf numFmtId="0" fontId="65" fillId="34" borderId="54" xfId="79" applyFont="1" applyFill="1" applyBorder="1">
      <alignment vertical="center"/>
    </xf>
    <xf numFmtId="0" fontId="55" fillId="34" borderId="1" xfId="81" applyNumberFormat="1" applyFont="1" applyFill="1" applyBorder="1" applyAlignment="1">
      <alignment vertical="top" wrapText="1"/>
    </xf>
    <xf numFmtId="0" fontId="55" fillId="34" borderId="11" xfId="81" applyNumberFormat="1" applyFont="1" applyFill="1" applyBorder="1" applyAlignment="1">
      <alignment vertical="top" wrapText="1"/>
    </xf>
    <xf numFmtId="0" fontId="41" fillId="0" borderId="1" xfId="76" applyFont="1" applyBorder="1" applyAlignment="1">
      <alignment horizontal="center" vertical="center"/>
    </xf>
    <xf numFmtId="0" fontId="41" fillId="0" borderId="11" xfId="76" applyFont="1" applyBorder="1" applyAlignment="1">
      <alignment horizontal="center" vertical="center"/>
    </xf>
    <xf numFmtId="0" fontId="42" fillId="0" borderId="0" xfId="76" applyFont="1" applyAlignment="1">
      <alignment horizontal="center" vertical="center"/>
    </xf>
    <xf numFmtId="0" fontId="42" fillId="0" borderId="0" xfId="76" applyFont="1" applyAlignment="1">
      <alignment horizontal="left" vertical="center"/>
    </xf>
    <xf numFmtId="0" fontId="0" fillId="0" borderId="10" xfId="0" applyFill="1" applyBorder="1" applyAlignment="1">
      <alignment horizontal="center" vertical="center"/>
    </xf>
    <xf numFmtId="0" fontId="0" fillId="0" borderId="15"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1"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0" fontId="0" fillId="0" borderId="1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xf>
    <xf numFmtId="0" fontId="56" fillId="0" borderId="0" xfId="61" applyFont="1" applyAlignment="1">
      <alignment horizontal="center" vertical="center"/>
    </xf>
    <xf numFmtId="0" fontId="53" fillId="34" borderId="6" xfId="61" applyFont="1" applyFill="1" applyBorder="1" applyAlignment="1">
      <alignment horizontal="center" vertical="center"/>
    </xf>
    <xf numFmtId="0" fontId="52" fillId="0" borderId="10" xfId="81" applyFont="1" applyBorder="1" applyAlignment="1">
      <alignment horizontal="center" vertical="center"/>
    </xf>
    <xf numFmtId="0" fontId="52" fillId="0" borderId="15" xfId="81" applyFont="1" applyBorder="1" applyAlignment="1">
      <alignment horizontal="center" vertical="center"/>
    </xf>
    <xf numFmtId="0" fontId="52" fillId="0" borderId="3" xfId="81" applyFont="1" applyBorder="1" applyAlignment="1">
      <alignment horizontal="center" vertical="center"/>
    </xf>
    <xf numFmtId="0" fontId="55" fillId="0" borderId="27" xfId="81" applyFont="1" applyFill="1" applyBorder="1" applyAlignment="1">
      <alignment horizontal="center" vertical="center" wrapText="1"/>
    </xf>
    <xf numFmtId="0" fontId="55" fillId="0" borderId="28" xfId="81" applyFont="1" applyFill="1" applyBorder="1" applyAlignment="1">
      <alignment horizontal="center" vertical="center" wrapText="1"/>
    </xf>
    <xf numFmtId="0" fontId="55" fillId="0" borderId="25" xfId="81" applyFont="1" applyFill="1" applyBorder="1" applyAlignment="1">
      <alignment horizontal="center" vertical="center" wrapText="1"/>
    </xf>
    <xf numFmtId="176" fontId="52" fillId="34" borderId="6" xfId="0" applyNumberFormat="1" applyFont="1" applyFill="1" applyBorder="1" applyAlignment="1">
      <alignment horizontal="center" vertical="center"/>
    </xf>
    <xf numFmtId="0" fontId="52" fillId="2" borderId="0" xfId="0" applyFont="1" applyFill="1" applyAlignment="1">
      <alignment horizontal="right" vertical="center"/>
    </xf>
    <xf numFmtId="176" fontId="64" fillId="34" borderId="6" xfId="0" applyNumberFormat="1" applyFont="1" applyFill="1" applyBorder="1" applyAlignment="1">
      <alignment horizontal="center" vertical="center"/>
    </xf>
    <xf numFmtId="0" fontId="65" fillId="0" borderId="4" xfId="79" applyFont="1" applyBorder="1" applyAlignment="1">
      <alignment horizontal="left" vertical="center"/>
    </xf>
    <xf numFmtId="0" fontId="65" fillId="34" borderId="6" xfId="79" applyFont="1" applyFill="1" applyBorder="1" applyAlignment="1">
      <alignment horizontal="center" vertical="center"/>
    </xf>
    <xf numFmtId="0" fontId="68" fillId="0" borderId="0" xfId="79" applyFont="1" applyAlignment="1">
      <alignment horizontal="center" vertical="center"/>
    </xf>
    <xf numFmtId="0" fontId="65" fillId="0" borderId="41" xfId="79" applyFont="1" applyBorder="1" applyAlignment="1">
      <alignment horizontal="center" vertical="center"/>
    </xf>
    <xf numFmtId="0" fontId="65" fillId="0" borderId="4" xfId="79" applyFont="1" applyBorder="1" applyAlignment="1">
      <alignment horizontal="left" vertical="center" shrinkToFit="1"/>
    </xf>
    <xf numFmtId="0" fontId="65" fillId="0" borderId="4" xfId="79" applyFont="1" applyFill="1" applyBorder="1" applyAlignment="1">
      <alignment horizontal="center" vertical="center"/>
    </xf>
    <xf numFmtId="3" fontId="65" fillId="0" borderId="43" xfId="79" applyNumberFormat="1" applyFont="1" applyFill="1" applyBorder="1" applyAlignment="1">
      <alignment horizontal="center" vertical="center"/>
    </xf>
    <xf numFmtId="3" fontId="65" fillId="0" borderId="42" xfId="79" applyNumberFormat="1" applyFont="1" applyFill="1" applyBorder="1" applyAlignment="1">
      <alignment horizontal="center" vertical="center"/>
    </xf>
    <xf numFmtId="3" fontId="65" fillId="0" borderId="39" xfId="79" applyNumberFormat="1" applyFont="1" applyFill="1" applyBorder="1" applyAlignment="1">
      <alignment horizontal="center" vertical="center"/>
    </xf>
    <xf numFmtId="0" fontId="65" fillId="0" borderId="4" xfId="79" applyFont="1" applyFill="1" applyBorder="1" applyAlignment="1">
      <alignment horizontal="center" vertical="center" wrapText="1"/>
    </xf>
    <xf numFmtId="0" fontId="65" fillId="0" borderId="2" xfId="79" applyFont="1" applyFill="1" applyBorder="1" applyAlignment="1">
      <alignment horizontal="center" vertical="center" wrapText="1"/>
    </xf>
    <xf numFmtId="0" fontId="65" fillId="0" borderId="65" xfId="79" applyFont="1" applyFill="1" applyBorder="1" applyAlignment="1">
      <alignment horizontal="center" vertical="center"/>
    </xf>
    <xf numFmtId="0" fontId="65" fillId="0" borderId="66" xfId="79" applyFont="1" applyFill="1" applyBorder="1" applyAlignment="1">
      <alignment horizontal="center" vertical="center"/>
    </xf>
    <xf numFmtId="0" fontId="65" fillId="0" borderId="67" xfId="79" applyFont="1" applyFill="1" applyBorder="1" applyAlignment="1">
      <alignment horizontal="center" vertical="center"/>
    </xf>
    <xf numFmtId="0" fontId="65" fillId="0" borderId="62" xfId="79" applyFont="1" applyFill="1" applyBorder="1" applyAlignment="1">
      <alignment horizontal="center" vertical="center" wrapText="1"/>
    </xf>
    <xf numFmtId="0" fontId="65" fillId="0" borderId="63" xfId="79" applyFont="1" applyFill="1" applyBorder="1" applyAlignment="1">
      <alignment horizontal="center" vertical="center" wrapText="1"/>
    </xf>
    <xf numFmtId="0" fontId="65" fillId="0" borderId="64" xfId="79" applyFont="1" applyFill="1" applyBorder="1" applyAlignment="1">
      <alignment horizontal="center" vertical="center" wrapText="1"/>
    </xf>
    <xf numFmtId="0" fontId="65" fillId="0" borderId="1" xfId="79" applyFont="1" applyBorder="1" applyAlignment="1">
      <alignment horizontal="center" vertical="center"/>
    </xf>
    <xf numFmtId="0" fontId="66" fillId="0" borderId="76" xfId="79" applyFont="1" applyBorder="1" applyAlignment="1">
      <alignment horizontal="left" vertical="center"/>
    </xf>
    <xf numFmtId="0" fontId="66" fillId="0" borderId="41" xfId="79" applyFont="1" applyBorder="1" applyAlignment="1">
      <alignment horizontal="left" vertical="center"/>
    </xf>
    <xf numFmtId="0" fontId="66" fillId="0" borderId="2" xfId="79" applyFont="1" applyBorder="1" applyAlignment="1">
      <alignment horizontal="left" vertical="center"/>
    </xf>
    <xf numFmtId="3" fontId="65" fillId="0" borderId="10" xfId="79" applyNumberFormat="1" applyFont="1" applyBorder="1" applyAlignment="1">
      <alignment horizontal="center" vertical="center"/>
    </xf>
    <xf numFmtId="3" fontId="65" fillId="0" borderId="3" xfId="79" applyNumberFormat="1" applyFont="1" applyBorder="1" applyAlignment="1">
      <alignment horizontal="center" vertical="center"/>
    </xf>
    <xf numFmtId="0" fontId="65" fillId="0" borderId="2" xfId="79" applyFont="1" applyFill="1" applyBorder="1" applyAlignment="1">
      <alignment horizontal="left" vertical="center"/>
    </xf>
    <xf numFmtId="3" fontId="65" fillId="34" borderId="5" xfId="79" applyNumberFormat="1" applyFont="1" applyFill="1" applyBorder="1">
      <alignment vertical="center"/>
    </xf>
    <xf numFmtId="3" fontId="65" fillId="34" borderId="7" xfId="79" applyNumberFormat="1" applyFont="1" applyFill="1" applyBorder="1">
      <alignment vertical="center"/>
    </xf>
    <xf numFmtId="3" fontId="66" fillId="0" borderId="74" xfId="79" applyNumberFormat="1" applyFont="1" applyFill="1" applyBorder="1" applyAlignment="1">
      <alignment horizontal="center" vertical="center"/>
    </xf>
    <xf numFmtId="3" fontId="66" fillId="0" borderId="57" xfId="79" applyNumberFormat="1" applyFont="1" applyFill="1" applyBorder="1" applyAlignment="1">
      <alignment horizontal="center" vertical="center"/>
    </xf>
    <xf numFmtId="3" fontId="66" fillId="0" borderId="60" xfId="79" applyNumberFormat="1" applyFont="1" applyFill="1" applyBorder="1" applyAlignment="1">
      <alignment horizontal="center" vertical="center"/>
    </xf>
    <xf numFmtId="3" fontId="66" fillId="0" borderId="75" xfId="79" applyNumberFormat="1" applyFont="1" applyFill="1" applyBorder="1" applyAlignment="1">
      <alignment horizontal="center" vertical="center"/>
    </xf>
    <xf numFmtId="3" fontId="66" fillId="0" borderId="58" xfId="79" applyNumberFormat="1" applyFont="1" applyFill="1" applyBorder="1" applyAlignment="1">
      <alignment horizontal="center" vertical="center"/>
    </xf>
    <xf numFmtId="3" fontId="66" fillId="0" borderId="61" xfId="79" applyNumberFormat="1" applyFont="1" applyFill="1" applyBorder="1" applyAlignment="1">
      <alignment horizontal="center" vertical="center"/>
    </xf>
    <xf numFmtId="0" fontId="65" fillId="0" borderId="41" xfId="79" applyFont="1" applyBorder="1" applyAlignment="1">
      <alignment horizontal="left" vertical="center"/>
    </xf>
    <xf numFmtId="0" fontId="65" fillId="0" borderId="4" xfId="79" applyFont="1" applyFill="1" applyBorder="1" applyAlignment="1">
      <alignment horizontal="center" vertical="center" wrapText="1" shrinkToFit="1"/>
    </xf>
    <xf numFmtId="0" fontId="65" fillId="0" borderId="4" xfId="79" applyFont="1" applyFill="1" applyBorder="1" applyAlignment="1">
      <alignment horizontal="center" vertical="center" shrinkToFit="1"/>
    </xf>
    <xf numFmtId="0" fontId="65" fillId="0" borderId="2" xfId="79" applyFont="1" applyFill="1" applyBorder="1" applyAlignment="1">
      <alignment horizontal="center" vertical="center" shrinkToFit="1"/>
    </xf>
    <xf numFmtId="0" fontId="65" fillId="0" borderId="65" xfId="79" applyFont="1" applyFill="1" applyBorder="1" applyAlignment="1">
      <alignment horizontal="center" vertical="center" wrapText="1"/>
    </xf>
    <xf numFmtId="0" fontId="65" fillId="0" borderId="66" xfId="79" applyFont="1" applyFill="1" applyBorder="1" applyAlignment="1">
      <alignment horizontal="center" vertical="center" wrapText="1"/>
    </xf>
    <xf numFmtId="0" fontId="65" fillId="0" borderId="67" xfId="79" applyFont="1" applyFill="1" applyBorder="1" applyAlignment="1">
      <alignment horizontal="center" vertical="center" wrapText="1"/>
    </xf>
    <xf numFmtId="0" fontId="66" fillId="0" borderId="71" xfId="79" applyFont="1" applyFill="1" applyBorder="1" applyAlignment="1">
      <alignment horizontal="center" vertical="center"/>
    </xf>
    <xf numFmtId="0" fontId="66" fillId="0" borderId="72" xfId="79" applyFont="1" applyFill="1" applyBorder="1" applyAlignment="1">
      <alignment horizontal="center" vertical="center"/>
    </xf>
    <xf numFmtId="0" fontId="66" fillId="0" borderId="9" xfId="79" applyFont="1" applyFill="1" applyBorder="1" applyAlignment="1">
      <alignment horizontal="center" vertical="center"/>
    </xf>
    <xf numFmtId="0" fontId="66" fillId="0" borderId="66" xfId="79" applyFont="1" applyFill="1" applyBorder="1" applyAlignment="1">
      <alignment horizontal="center" vertical="center"/>
    </xf>
    <xf numFmtId="0" fontId="66" fillId="0" borderId="5" xfId="79" applyFont="1" applyFill="1" applyBorder="1" applyAlignment="1">
      <alignment horizontal="center" vertical="center"/>
    </xf>
    <xf numFmtId="0" fontId="66" fillId="0" borderId="67" xfId="79" applyFont="1" applyFill="1" applyBorder="1" applyAlignment="1">
      <alignment horizontal="center" vertical="center"/>
    </xf>
    <xf numFmtId="0" fontId="65" fillId="0" borderId="69" xfId="79" applyFont="1" applyBorder="1" applyAlignment="1">
      <alignment horizontal="left" vertical="center"/>
    </xf>
    <xf numFmtId="0" fontId="65" fillId="0" borderId="65" xfId="79" applyFont="1" applyFill="1" applyBorder="1" applyAlignment="1">
      <alignment horizontal="center" vertical="center" wrapText="1" shrinkToFit="1"/>
    </xf>
    <xf numFmtId="0" fontId="65" fillId="0" borderId="66" xfId="79" applyFont="1" applyFill="1" applyBorder="1" applyAlignment="1">
      <alignment horizontal="center" vertical="center" shrinkToFit="1"/>
    </xf>
    <xf numFmtId="0" fontId="65" fillId="0" borderId="67" xfId="79" applyFont="1" applyFill="1" applyBorder="1" applyAlignment="1">
      <alignment horizontal="center" vertical="center" shrinkToFit="1"/>
    </xf>
    <xf numFmtId="0" fontId="67" fillId="34" borderId="6" xfId="79" applyFont="1" applyFill="1" applyBorder="1" applyAlignment="1">
      <alignment horizontal="center" vertical="center"/>
    </xf>
    <xf numFmtId="0" fontId="62" fillId="0" borderId="0" xfId="87" applyFont="1" applyAlignment="1">
      <alignment horizontal="center" vertical="center"/>
    </xf>
    <xf numFmtId="0" fontId="51" fillId="0" borderId="10" xfId="87" applyFont="1" applyBorder="1" applyAlignment="1">
      <alignment horizontal="center" vertical="center"/>
    </xf>
    <xf numFmtId="0" fontId="51" fillId="0" borderId="3" xfId="87" applyFont="1" applyBorder="1" applyAlignment="1">
      <alignment horizontal="center" vertical="center"/>
    </xf>
    <xf numFmtId="3" fontId="66" fillId="34" borderId="74" xfId="79" applyNumberFormat="1" applyFont="1" applyFill="1" applyBorder="1" applyAlignment="1">
      <alignment horizontal="center" vertical="center"/>
    </xf>
    <xf numFmtId="3" fontId="66" fillId="34" borderId="57" xfId="79" applyNumberFormat="1" applyFont="1" applyFill="1" applyBorder="1" applyAlignment="1">
      <alignment horizontal="center" vertical="center"/>
    </xf>
    <xf numFmtId="3" fontId="66" fillId="34" borderId="60" xfId="79" applyNumberFormat="1" applyFont="1" applyFill="1" applyBorder="1" applyAlignment="1">
      <alignment horizontal="center" vertical="center"/>
    </xf>
    <xf numFmtId="3" fontId="66" fillId="34" borderId="75" xfId="79" applyNumberFormat="1" applyFont="1" applyFill="1" applyBorder="1" applyAlignment="1">
      <alignment horizontal="center" vertical="center"/>
    </xf>
    <xf numFmtId="3" fontId="66" fillId="34" borderId="58" xfId="79" applyNumberFormat="1" applyFont="1" applyFill="1" applyBorder="1" applyAlignment="1">
      <alignment horizontal="center" vertical="center"/>
    </xf>
    <xf numFmtId="3" fontId="66" fillId="34" borderId="61" xfId="79" applyNumberFormat="1" applyFont="1" applyFill="1" applyBorder="1" applyAlignment="1">
      <alignment horizontal="center" vertical="center"/>
    </xf>
    <xf numFmtId="3" fontId="65" fillId="34" borderId="43" xfId="79" applyNumberFormat="1" applyFont="1" applyFill="1" applyBorder="1" applyAlignment="1">
      <alignment horizontal="center" vertical="center"/>
    </xf>
    <xf numFmtId="3" fontId="65" fillId="34" borderId="42" xfId="79" applyNumberFormat="1" applyFont="1" applyFill="1" applyBorder="1" applyAlignment="1">
      <alignment horizontal="center" vertical="center"/>
    </xf>
    <xf numFmtId="3" fontId="65" fillId="34" borderId="39" xfId="79" applyNumberFormat="1" applyFont="1" applyFill="1" applyBorder="1" applyAlignment="1">
      <alignment horizontal="center" vertical="center"/>
    </xf>
    <xf numFmtId="0" fontId="53" fillId="0" borderId="76" xfId="61" applyFont="1" applyBorder="1" applyAlignment="1">
      <alignment vertical="center" wrapText="1"/>
    </xf>
    <xf numFmtId="0" fontId="53" fillId="0" borderId="1" xfId="61" applyFont="1" applyBorder="1" applyAlignment="1">
      <alignment vertical="center" wrapText="1"/>
    </xf>
    <xf numFmtId="3" fontId="53" fillId="34" borderId="1" xfId="61" applyNumberFormat="1" applyFont="1" applyFill="1" applyBorder="1" applyAlignment="1">
      <alignment vertical="center"/>
    </xf>
    <xf numFmtId="3" fontId="53" fillId="0" borderId="1" xfId="61" applyNumberFormat="1" applyFont="1" applyBorder="1" applyAlignment="1">
      <alignment vertical="center"/>
    </xf>
    <xf numFmtId="3" fontId="53" fillId="0" borderId="1" xfId="61" applyNumberFormat="1" applyFont="1" applyFill="1" applyBorder="1" applyAlignment="1">
      <alignment vertical="center"/>
    </xf>
    <xf numFmtId="0" fontId="63" fillId="34" borderId="6" xfId="61" applyFont="1" applyFill="1" applyBorder="1" applyAlignment="1">
      <alignment horizontal="center" vertical="center"/>
    </xf>
    <xf numFmtId="3" fontId="63" fillId="34" borderId="2" xfId="61" applyNumberFormat="1" applyFont="1" applyFill="1" applyBorder="1" applyAlignment="1">
      <alignment vertical="center"/>
    </xf>
    <xf numFmtId="3" fontId="63" fillId="34" borderId="1" xfId="61" applyNumberFormat="1" applyFont="1" applyFill="1" applyBorder="1" applyAlignment="1">
      <alignment vertical="center"/>
    </xf>
    <xf numFmtId="3" fontId="63" fillId="34" borderId="41" xfId="61" applyNumberFormat="1" applyFont="1" applyFill="1" applyBorder="1" applyAlignment="1">
      <alignment vertical="center"/>
    </xf>
    <xf numFmtId="0" fontId="51" fillId="34" borderId="1" xfId="87" applyFont="1" applyFill="1" applyBorder="1" applyAlignment="1">
      <alignment horizontal="right" vertical="center"/>
    </xf>
    <xf numFmtId="0" fontId="51" fillId="34" borderId="1" xfId="87" applyFont="1" applyFill="1" applyBorder="1">
      <alignment vertical="center"/>
    </xf>
    <xf numFmtId="0" fontId="51" fillId="34" borderId="0" xfId="87" applyFont="1" applyFill="1">
      <alignment vertical="center"/>
    </xf>
    <xf numFmtId="0" fontId="51" fillId="34" borderId="0" xfId="87" applyFont="1" applyFill="1" applyAlignment="1">
      <alignment horizontal="left" vertical="center"/>
    </xf>
    <xf numFmtId="38" fontId="51" fillId="34" borderId="1" xfId="91" applyFont="1" applyFill="1" applyBorder="1" applyAlignment="1">
      <alignment horizontal="right" vertical="center"/>
    </xf>
    <xf numFmtId="38" fontId="51" fillId="34" borderId="1" xfId="91" applyFont="1" applyFill="1" applyBorder="1">
      <alignment vertical="center"/>
    </xf>
    <xf numFmtId="38" fontId="51" fillId="0" borderId="1" xfId="91" applyFont="1" applyBorder="1">
      <alignment vertical="center"/>
    </xf>
    <xf numFmtId="38" fontId="64" fillId="0" borderId="1" xfId="91" applyFont="1" applyBorder="1" applyAlignment="1">
      <alignment horizontal="right" vertical="center"/>
    </xf>
    <xf numFmtId="0" fontId="64" fillId="0" borderId="0" xfId="87" applyFont="1">
      <alignment vertical="center"/>
    </xf>
    <xf numFmtId="0" fontId="64" fillId="0" borderId="0" xfId="87" applyFont="1" applyAlignment="1">
      <alignment horizontal="left" vertical="center"/>
    </xf>
    <xf numFmtId="3" fontId="53" fillId="0" borderId="40" xfId="61" applyNumberFormat="1" applyFont="1" applyFill="1" applyBorder="1" applyAlignment="1">
      <alignment vertical="center"/>
    </xf>
  </cellXfs>
  <cellStyles count="92">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38" xr:uid="{00000000-0005-0000-0000-00001B000000}"/>
    <cellStyle name="メモ 2" xfId="39" xr:uid="{00000000-0005-0000-0000-00001C000000}"/>
    <cellStyle name="リンク セル 2" xfId="40" xr:uid="{00000000-0005-0000-0000-00001D000000}"/>
    <cellStyle name="悪い 2" xfId="41" xr:uid="{00000000-0005-0000-0000-00001E000000}"/>
    <cellStyle name="計算 2" xfId="42" xr:uid="{00000000-0005-0000-0000-00001F000000}"/>
    <cellStyle name="警告文 2" xfId="43" xr:uid="{00000000-0005-0000-0000-000020000000}"/>
    <cellStyle name="桁区切り" xfId="91" builtinId="6"/>
    <cellStyle name="桁区切り 2" xfId="5" xr:uid="{00000000-0005-0000-0000-000021000000}"/>
    <cellStyle name="桁区切り 2 2" xfId="44" xr:uid="{00000000-0005-0000-0000-000022000000}"/>
    <cellStyle name="桁区切り 2 3" xfId="62" xr:uid="{00000000-0005-0000-0000-000023000000}"/>
    <cellStyle name="桁区切り 2 4" xfId="85" xr:uid="{00000000-0005-0000-0000-000024000000}"/>
    <cellStyle name="桁区切り 3" xfId="45" xr:uid="{00000000-0005-0000-0000-000025000000}"/>
    <cellStyle name="桁区切り 3 2" xfId="71" xr:uid="{00000000-0005-0000-0000-000026000000}"/>
    <cellStyle name="桁区切り 4" xfId="46" xr:uid="{00000000-0005-0000-0000-000027000000}"/>
    <cellStyle name="桁区切り 4 2" xfId="73" xr:uid="{00000000-0005-0000-0000-000028000000}"/>
    <cellStyle name="桁区切り 5" xfId="47" xr:uid="{00000000-0005-0000-0000-000029000000}"/>
    <cellStyle name="桁区切り 6" xfId="48" xr:uid="{00000000-0005-0000-0000-00002A000000}"/>
    <cellStyle name="見出し 1 2" xfId="49" xr:uid="{00000000-0005-0000-0000-00002B000000}"/>
    <cellStyle name="見出し 2 2" xfId="50" xr:uid="{00000000-0005-0000-0000-00002C000000}"/>
    <cellStyle name="見出し 3 2" xfId="51" xr:uid="{00000000-0005-0000-0000-00002D000000}"/>
    <cellStyle name="見出し 4 2" xfId="52" xr:uid="{00000000-0005-0000-0000-00002E000000}"/>
    <cellStyle name="集計 2" xfId="53" xr:uid="{00000000-0005-0000-0000-00002F000000}"/>
    <cellStyle name="出力 2" xfId="54" xr:uid="{00000000-0005-0000-0000-000030000000}"/>
    <cellStyle name="説明文 2" xfId="55" xr:uid="{00000000-0005-0000-0000-000031000000}"/>
    <cellStyle name="入力 2" xfId="56" xr:uid="{00000000-0005-0000-0000-000032000000}"/>
    <cellStyle name="標準" xfId="0" builtinId="0"/>
    <cellStyle name="標準 10" xfId="67" xr:uid="{00000000-0005-0000-0000-000034000000}"/>
    <cellStyle name="標準 11" xfId="77" xr:uid="{00000000-0005-0000-0000-000035000000}"/>
    <cellStyle name="標準 11 2" xfId="78" xr:uid="{00000000-0005-0000-0000-000036000000}"/>
    <cellStyle name="標準 11 3" xfId="90" xr:uid="{0C39DE41-3547-415D-98CB-6EDC65B4DF28}"/>
    <cellStyle name="標準 2" xfId="1" xr:uid="{00000000-0005-0000-0000-000037000000}"/>
    <cellStyle name="標準 2 2" xfId="57" xr:uid="{00000000-0005-0000-0000-000038000000}"/>
    <cellStyle name="標準 2 2 2" xfId="70" xr:uid="{00000000-0005-0000-0000-000039000000}"/>
    <cellStyle name="標準 2 3" xfId="58" xr:uid="{00000000-0005-0000-0000-00003A000000}"/>
    <cellStyle name="標準 2 3 2" xfId="79" xr:uid="{00000000-0005-0000-0000-00003B000000}"/>
    <cellStyle name="標準 2 4" xfId="59" xr:uid="{00000000-0005-0000-0000-00003C000000}"/>
    <cellStyle name="標準 2 5" xfId="63" xr:uid="{00000000-0005-0000-0000-00003D000000}"/>
    <cellStyle name="標準 2 6" xfId="74" xr:uid="{00000000-0005-0000-0000-00003E000000}"/>
    <cellStyle name="標準 2 7" xfId="76" xr:uid="{00000000-0005-0000-0000-00003F000000}"/>
    <cellStyle name="標準 3" xfId="2" xr:uid="{00000000-0005-0000-0000-000040000000}"/>
    <cellStyle name="標準 3 2" xfId="64" xr:uid="{00000000-0005-0000-0000-000041000000}"/>
    <cellStyle name="標準 3 3" xfId="84" xr:uid="{00000000-0005-0000-0000-000042000000}"/>
    <cellStyle name="標準 4" xfId="3" xr:uid="{00000000-0005-0000-0000-000043000000}"/>
    <cellStyle name="標準 4 2" xfId="61" xr:uid="{00000000-0005-0000-0000-000044000000}"/>
    <cellStyle name="標準 4 3" xfId="65" xr:uid="{00000000-0005-0000-0000-000045000000}"/>
    <cellStyle name="標準 4 4" xfId="68" xr:uid="{00000000-0005-0000-0000-000046000000}"/>
    <cellStyle name="標準 4 5" xfId="80" xr:uid="{00000000-0005-0000-0000-000047000000}"/>
    <cellStyle name="標準 4 5 2" xfId="81" xr:uid="{00000000-0005-0000-0000-000048000000}"/>
    <cellStyle name="標準 4 5 2 2" xfId="86" xr:uid="{00000000-0005-0000-0000-000049000000}"/>
    <cellStyle name="標準 4 5 2 3" xfId="88" xr:uid="{FBD2361E-46DD-46F5-94B2-99587580C64A}"/>
    <cellStyle name="標準 4 5 2 4" xfId="89" xr:uid="{C0163C3B-FF03-4655-AA8E-EE84142EDC5F}"/>
    <cellStyle name="標準 4 5 3" xfId="82" xr:uid="{00000000-0005-0000-0000-00004A000000}"/>
    <cellStyle name="標準 4 5 4" xfId="83" xr:uid="{00000000-0005-0000-0000-00004B000000}"/>
    <cellStyle name="標準 5" xfId="4" xr:uid="{00000000-0005-0000-0000-00004C000000}"/>
    <cellStyle name="標準 5 2" xfId="66" xr:uid="{00000000-0005-0000-0000-00004D000000}"/>
    <cellStyle name="標準 5 3" xfId="69" xr:uid="{00000000-0005-0000-0000-00004E000000}"/>
    <cellStyle name="標準 6" xfId="6" xr:uid="{00000000-0005-0000-0000-00004F000000}"/>
    <cellStyle name="標準 6 2" xfId="9" xr:uid="{00000000-0005-0000-0000-000050000000}"/>
    <cellStyle name="標準 7" xfId="7" xr:uid="{00000000-0005-0000-0000-000051000000}"/>
    <cellStyle name="標準 7 2" xfId="10" xr:uid="{00000000-0005-0000-0000-000052000000}"/>
    <cellStyle name="標準 8" xfId="8" xr:uid="{00000000-0005-0000-0000-000053000000}"/>
    <cellStyle name="標準 9" xfId="72" xr:uid="{00000000-0005-0000-0000-000054000000}"/>
    <cellStyle name="標準_Book1" xfId="87" xr:uid="{9D4B512B-DA11-4D99-A31B-83747A82BE66}"/>
    <cellStyle name="未定義" xfId="75" xr:uid="{00000000-0005-0000-0000-000055000000}"/>
    <cellStyle name="良い 2" xfId="60" xr:uid="{00000000-0005-0000-0000-000056000000}"/>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0</xdr:colOff>
      <xdr:row>18</xdr:row>
      <xdr:rowOff>0</xdr:rowOff>
    </xdr:from>
    <xdr:to>
      <xdr:col>6</xdr:col>
      <xdr:colOff>0</xdr:colOff>
      <xdr:row>18</xdr:row>
      <xdr:rowOff>0</xdr:rowOff>
    </xdr:to>
    <xdr:sp macro="" textlink="">
      <xdr:nvSpPr>
        <xdr:cNvPr id="2" name="Line 16">
          <a:extLst>
            <a:ext uri="{FF2B5EF4-FFF2-40B4-BE49-F238E27FC236}">
              <a16:creationId xmlns:a16="http://schemas.microsoft.com/office/drawing/2014/main" id="{40A64FA0-924F-4A0E-BE64-E72A9EC888FE}"/>
            </a:ext>
          </a:extLst>
        </xdr:cNvPr>
        <xdr:cNvSpPr>
          <a:spLocks noChangeShapeType="1"/>
        </xdr:cNvSpPr>
      </xdr:nvSpPr>
      <xdr:spPr bwMode="auto">
        <a:xfrm flipV="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3" name="Line 17">
          <a:extLst>
            <a:ext uri="{FF2B5EF4-FFF2-40B4-BE49-F238E27FC236}">
              <a16:creationId xmlns:a16="http://schemas.microsoft.com/office/drawing/2014/main" id="{7B4A478B-B314-44D9-BCE6-65FC178C0DDF}"/>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4" name="Line 18">
          <a:extLst>
            <a:ext uri="{FF2B5EF4-FFF2-40B4-BE49-F238E27FC236}">
              <a16:creationId xmlns:a16="http://schemas.microsoft.com/office/drawing/2014/main" id="{E4DBAD2F-B1B1-40C5-9411-FEFC1C2FEBAF}"/>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5" name="Line 19">
          <a:extLst>
            <a:ext uri="{FF2B5EF4-FFF2-40B4-BE49-F238E27FC236}">
              <a16:creationId xmlns:a16="http://schemas.microsoft.com/office/drawing/2014/main" id="{3EDE53AA-924F-45EB-8FFF-6EB0CC1F59F9}"/>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6" name="Line 20">
          <a:extLst>
            <a:ext uri="{FF2B5EF4-FFF2-40B4-BE49-F238E27FC236}">
              <a16:creationId xmlns:a16="http://schemas.microsoft.com/office/drawing/2014/main" id="{84C89E9D-F1FE-4FCE-8E47-A6B537A991E1}"/>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7" name="Line 21">
          <a:extLst>
            <a:ext uri="{FF2B5EF4-FFF2-40B4-BE49-F238E27FC236}">
              <a16:creationId xmlns:a16="http://schemas.microsoft.com/office/drawing/2014/main" id="{34467DA3-7E29-4DA2-B113-B99C2B041954}"/>
            </a:ext>
          </a:extLst>
        </xdr:cNvPr>
        <xdr:cNvSpPr>
          <a:spLocks noChangeShapeType="1"/>
        </xdr:cNvSpPr>
      </xdr:nvSpPr>
      <xdr:spPr bwMode="auto">
        <a:xfrm flipH="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8" name="Line 22">
          <a:extLst>
            <a:ext uri="{FF2B5EF4-FFF2-40B4-BE49-F238E27FC236}">
              <a16:creationId xmlns:a16="http://schemas.microsoft.com/office/drawing/2014/main" id="{84E76CD3-B40D-4DD7-862E-6E218F2383D7}"/>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9" name="Line 27">
          <a:extLst>
            <a:ext uri="{FF2B5EF4-FFF2-40B4-BE49-F238E27FC236}">
              <a16:creationId xmlns:a16="http://schemas.microsoft.com/office/drawing/2014/main" id="{3885F412-FD4D-4D02-B818-CBDAE6D19E40}"/>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0" name="Line 28">
          <a:extLst>
            <a:ext uri="{FF2B5EF4-FFF2-40B4-BE49-F238E27FC236}">
              <a16:creationId xmlns:a16="http://schemas.microsoft.com/office/drawing/2014/main" id="{B4A66441-22C1-4C66-AC96-1DFC8BD34A15}"/>
            </a:ext>
          </a:extLst>
        </xdr:cNvPr>
        <xdr:cNvSpPr>
          <a:spLocks noChangeShapeType="1"/>
        </xdr:cNvSpPr>
      </xdr:nvSpPr>
      <xdr:spPr bwMode="auto">
        <a:xfrm flipV="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1" name="Line 37">
          <a:extLst>
            <a:ext uri="{FF2B5EF4-FFF2-40B4-BE49-F238E27FC236}">
              <a16:creationId xmlns:a16="http://schemas.microsoft.com/office/drawing/2014/main" id="{82C281DB-A415-4A45-ABF1-9F7F33A25A2C}"/>
            </a:ext>
          </a:extLst>
        </xdr:cNvPr>
        <xdr:cNvSpPr>
          <a:spLocks noChangeShapeType="1"/>
        </xdr:cNvSpPr>
      </xdr:nvSpPr>
      <xdr:spPr bwMode="auto">
        <a:xfrm flipV="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12" name="Line 38">
          <a:extLst>
            <a:ext uri="{FF2B5EF4-FFF2-40B4-BE49-F238E27FC236}">
              <a16:creationId xmlns:a16="http://schemas.microsoft.com/office/drawing/2014/main" id="{EF952A4A-8C95-4F22-9428-1556BF1B80B4}"/>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3" name="Line 42">
          <a:extLst>
            <a:ext uri="{FF2B5EF4-FFF2-40B4-BE49-F238E27FC236}">
              <a16:creationId xmlns:a16="http://schemas.microsoft.com/office/drawing/2014/main" id="{703AC21B-F508-4D5B-9CE3-69CDC1F02540}"/>
            </a:ext>
          </a:extLst>
        </xdr:cNvPr>
        <xdr:cNvSpPr>
          <a:spLocks noChangeShapeType="1"/>
        </xdr:cNvSpPr>
      </xdr:nvSpPr>
      <xdr:spPr bwMode="auto">
        <a:xfrm flipH="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14" name="Line 43">
          <a:extLst>
            <a:ext uri="{FF2B5EF4-FFF2-40B4-BE49-F238E27FC236}">
              <a16:creationId xmlns:a16="http://schemas.microsoft.com/office/drawing/2014/main" id="{73C94FEF-BB29-45B5-A2F8-BB5661BB8880}"/>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5" name="Line 49">
          <a:extLst>
            <a:ext uri="{FF2B5EF4-FFF2-40B4-BE49-F238E27FC236}">
              <a16:creationId xmlns:a16="http://schemas.microsoft.com/office/drawing/2014/main" id="{700C462B-D11A-4B51-8E17-C737944D0C23}"/>
            </a:ext>
          </a:extLst>
        </xdr:cNvPr>
        <xdr:cNvSpPr>
          <a:spLocks noChangeShapeType="1"/>
        </xdr:cNvSpPr>
      </xdr:nvSpPr>
      <xdr:spPr bwMode="auto">
        <a:xfrm flipV="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18</xdr:row>
      <xdr:rowOff>0</xdr:rowOff>
    </xdr:from>
    <xdr:to>
      <xdr:col>10</xdr:col>
      <xdr:colOff>0</xdr:colOff>
      <xdr:row>18</xdr:row>
      <xdr:rowOff>0</xdr:rowOff>
    </xdr:to>
    <xdr:sp macro="" textlink="">
      <xdr:nvSpPr>
        <xdr:cNvPr id="16" name="Line 54">
          <a:extLst>
            <a:ext uri="{FF2B5EF4-FFF2-40B4-BE49-F238E27FC236}">
              <a16:creationId xmlns:a16="http://schemas.microsoft.com/office/drawing/2014/main" id="{A329CB3B-DF5B-45AE-826C-1D071A1771A3}"/>
            </a:ext>
          </a:extLst>
        </xdr:cNvPr>
        <xdr:cNvSpPr>
          <a:spLocks noChangeShapeType="1"/>
        </xdr:cNvSpPr>
      </xdr:nvSpPr>
      <xdr:spPr bwMode="auto">
        <a:xfrm flipV="1">
          <a:off x="96202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7" name="Line 58">
          <a:extLst>
            <a:ext uri="{FF2B5EF4-FFF2-40B4-BE49-F238E27FC236}">
              <a16:creationId xmlns:a16="http://schemas.microsoft.com/office/drawing/2014/main" id="{094A0093-EEFB-4F7C-A529-D29505FF70FE}"/>
            </a:ext>
          </a:extLst>
        </xdr:cNvPr>
        <xdr:cNvSpPr>
          <a:spLocks noChangeShapeType="1"/>
        </xdr:cNvSpPr>
      </xdr:nvSpPr>
      <xdr:spPr bwMode="auto">
        <a:xfrm flipV="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18" name="Line 59">
          <a:extLst>
            <a:ext uri="{FF2B5EF4-FFF2-40B4-BE49-F238E27FC236}">
              <a16:creationId xmlns:a16="http://schemas.microsoft.com/office/drawing/2014/main" id="{93B4ACB8-E13B-45A9-82C1-DF6838586DAB}"/>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9" name="Line 63">
          <a:extLst>
            <a:ext uri="{FF2B5EF4-FFF2-40B4-BE49-F238E27FC236}">
              <a16:creationId xmlns:a16="http://schemas.microsoft.com/office/drawing/2014/main" id="{4D730CEE-B793-46E7-9C37-40F36717D3AC}"/>
            </a:ext>
          </a:extLst>
        </xdr:cNvPr>
        <xdr:cNvSpPr>
          <a:spLocks noChangeShapeType="1"/>
        </xdr:cNvSpPr>
      </xdr:nvSpPr>
      <xdr:spPr bwMode="auto">
        <a:xfrm flipH="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20" name="Line 64">
          <a:extLst>
            <a:ext uri="{FF2B5EF4-FFF2-40B4-BE49-F238E27FC236}">
              <a16:creationId xmlns:a16="http://schemas.microsoft.com/office/drawing/2014/main" id="{654E8C37-C159-4245-9352-7248ECFA1A3C}"/>
            </a:ext>
          </a:extLst>
        </xdr:cNvPr>
        <xdr:cNvSpPr>
          <a:spLocks noChangeShapeType="1"/>
        </xdr:cNvSpPr>
      </xdr:nvSpPr>
      <xdr:spPr bwMode="auto">
        <a:xfrm flipV="1">
          <a:off x="10582275"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21" name="Line 70">
          <a:extLst>
            <a:ext uri="{FF2B5EF4-FFF2-40B4-BE49-F238E27FC236}">
              <a16:creationId xmlns:a16="http://schemas.microsoft.com/office/drawing/2014/main" id="{07048C1C-DFDB-43A3-97CF-ABEBC1C5DB17}"/>
            </a:ext>
          </a:extLst>
        </xdr:cNvPr>
        <xdr:cNvSpPr>
          <a:spLocks noChangeShapeType="1"/>
        </xdr:cNvSpPr>
      </xdr:nvSpPr>
      <xdr:spPr bwMode="auto">
        <a:xfrm flipV="1">
          <a:off x="57721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18</xdr:row>
      <xdr:rowOff>0</xdr:rowOff>
    </xdr:from>
    <xdr:to>
      <xdr:col>10</xdr:col>
      <xdr:colOff>0</xdr:colOff>
      <xdr:row>18</xdr:row>
      <xdr:rowOff>0</xdr:rowOff>
    </xdr:to>
    <xdr:sp macro="" textlink="">
      <xdr:nvSpPr>
        <xdr:cNvPr id="22" name="Line 75">
          <a:extLst>
            <a:ext uri="{FF2B5EF4-FFF2-40B4-BE49-F238E27FC236}">
              <a16:creationId xmlns:a16="http://schemas.microsoft.com/office/drawing/2014/main" id="{CD6BF78A-840A-45AC-82A5-6536C80FBA46}"/>
            </a:ext>
          </a:extLst>
        </xdr:cNvPr>
        <xdr:cNvSpPr>
          <a:spLocks noChangeShapeType="1"/>
        </xdr:cNvSpPr>
      </xdr:nvSpPr>
      <xdr:spPr bwMode="auto">
        <a:xfrm flipV="1">
          <a:off x="962025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272144</xdr:colOff>
      <xdr:row>0</xdr:row>
      <xdr:rowOff>97194</xdr:rowOff>
    </xdr:from>
    <xdr:to>
      <xdr:col>3</xdr:col>
      <xdr:colOff>1347788</xdr:colOff>
      <xdr:row>0</xdr:row>
      <xdr:rowOff>522417</xdr:rowOff>
    </xdr:to>
    <xdr:sp macro="" textlink="">
      <xdr:nvSpPr>
        <xdr:cNvPr id="2" name="正方形/長方形 1">
          <a:extLst>
            <a:ext uri="{FF2B5EF4-FFF2-40B4-BE49-F238E27FC236}">
              <a16:creationId xmlns:a16="http://schemas.microsoft.com/office/drawing/2014/main" id="{4632BDB6-6F33-4565-BDD7-C546881BD30D}"/>
            </a:ext>
          </a:extLst>
        </xdr:cNvPr>
        <xdr:cNvSpPr/>
      </xdr:nvSpPr>
      <xdr:spPr>
        <a:xfrm>
          <a:off x="4616710" y="97194"/>
          <a:ext cx="1075644" cy="425223"/>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18</xdr:row>
      <xdr:rowOff>0</xdr:rowOff>
    </xdr:from>
    <xdr:to>
      <xdr:col>6</xdr:col>
      <xdr:colOff>0</xdr:colOff>
      <xdr:row>18</xdr:row>
      <xdr:rowOff>0</xdr:rowOff>
    </xdr:to>
    <xdr:sp macro="" textlink="">
      <xdr:nvSpPr>
        <xdr:cNvPr id="2" name="Line 16">
          <a:extLst>
            <a:ext uri="{FF2B5EF4-FFF2-40B4-BE49-F238E27FC236}">
              <a16:creationId xmlns:a16="http://schemas.microsoft.com/office/drawing/2014/main" id="{372344D1-6DB2-49CC-A84B-B734445C5E0E}"/>
            </a:ext>
          </a:extLst>
        </xdr:cNvPr>
        <xdr:cNvSpPr>
          <a:spLocks noChangeShapeType="1"/>
        </xdr:cNvSpPr>
      </xdr:nvSpPr>
      <xdr:spPr bwMode="auto">
        <a:xfrm flipV="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3" name="Line 17">
          <a:extLst>
            <a:ext uri="{FF2B5EF4-FFF2-40B4-BE49-F238E27FC236}">
              <a16:creationId xmlns:a16="http://schemas.microsoft.com/office/drawing/2014/main" id="{33623307-F8E6-4117-8170-E83C7A009B68}"/>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4" name="Line 18">
          <a:extLst>
            <a:ext uri="{FF2B5EF4-FFF2-40B4-BE49-F238E27FC236}">
              <a16:creationId xmlns:a16="http://schemas.microsoft.com/office/drawing/2014/main" id="{18CA84A1-54B1-4AFA-B7B4-ABFE89F0F257}"/>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5" name="Line 19">
          <a:extLst>
            <a:ext uri="{FF2B5EF4-FFF2-40B4-BE49-F238E27FC236}">
              <a16:creationId xmlns:a16="http://schemas.microsoft.com/office/drawing/2014/main" id="{CFD9C581-5160-44B1-A4DD-59078FDFEF32}"/>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6" name="Line 20">
          <a:extLst>
            <a:ext uri="{FF2B5EF4-FFF2-40B4-BE49-F238E27FC236}">
              <a16:creationId xmlns:a16="http://schemas.microsoft.com/office/drawing/2014/main" id="{ADD89ECA-753C-47FC-869C-1A063CC0335E}"/>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7" name="Line 21">
          <a:extLst>
            <a:ext uri="{FF2B5EF4-FFF2-40B4-BE49-F238E27FC236}">
              <a16:creationId xmlns:a16="http://schemas.microsoft.com/office/drawing/2014/main" id="{28DA778D-9954-442F-8392-674B6DBC98DF}"/>
            </a:ext>
          </a:extLst>
        </xdr:cNvPr>
        <xdr:cNvSpPr>
          <a:spLocks noChangeShapeType="1"/>
        </xdr:cNvSpPr>
      </xdr:nvSpPr>
      <xdr:spPr bwMode="auto">
        <a:xfrm flipH="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8" name="Line 22">
          <a:extLst>
            <a:ext uri="{FF2B5EF4-FFF2-40B4-BE49-F238E27FC236}">
              <a16:creationId xmlns:a16="http://schemas.microsoft.com/office/drawing/2014/main" id="{C72F6934-2ED2-4DDD-9190-3DFBCCC7578F}"/>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9" name="Line 27">
          <a:extLst>
            <a:ext uri="{FF2B5EF4-FFF2-40B4-BE49-F238E27FC236}">
              <a16:creationId xmlns:a16="http://schemas.microsoft.com/office/drawing/2014/main" id="{62AFD64F-CCFF-4451-8C6C-64A24D6D7987}"/>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0" name="Line 28">
          <a:extLst>
            <a:ext uri="{FF2B5EF4-FFF2-40B4-BE49-F238E27FC236}">
              <a16:creationId xmlns:a16="http://schemas.microsoft.com/office/drawing/2014/main" id="{7E03A5A6-836D-4304-8050-44CB5735785A}"/>
            </a:ext>
          </a:extLst>
        </xdr:cNvPr>
        <xdr:cNvSpPr>
          <a:spLocks noChangeShapeType="1"/>
        </xdr:cNvSpPr>
      </xdr:nvSpPr>
      <xdr:spPr bwMode="auto">
        <a:xfrm flipV="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1" name="Line 37">
          <a:extLst>
            <a:ext uri="{FF2B5EF4-FFF2-40B4-BE49-F238E27FC236}">
              <a16:creationId xmlns:a16="http://schemas.microsoft.com/office/drawing/2014/main" id="{3AAE6465-7EEA-4577-99E1-B21A9C4BAB27}"/>
            </a:ext>
          </a:extLst>
        </xdr:cNvPr>
        <xdr:cNvSpPr>
          <a:spLocks noChangeShapeType="1"/>
        </xdr:cNvSpPr>
      </xdr:nvSpPr>
      <xdr:spPr bwMode="auto">
        <a:xfrm flipV="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12" name="Line 38">
          <a:extLst>
            <a:ext uri="{FF2B5EF4-FFF2-40B4-BE49-F238E27FC236}">
              <a16:creationId xmlns:a16="http://schemas.microsoft.com/office/drawing/2014/main" id="{FCE2F177-F13F-4A8A-ABF4-FF12EA9CD62B}"/>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3" name="Line 42">
          <a:extLst>
            <a:ext uri="{FF2B5EF4-FFF2-40B4-BE49-F238E27FC236}">
              <a16:creationId xmlns:a16="http://schemas.microsoft.com/office/drawing/2014/main" id="{74A893F6-17E4-4923-88B0-538A2E29FAA5}"/>
            </a:ext>
          </a:extLst>
        </xdr:cNvPr>
        <xdr:cNvSpPr>
          <a:spLocks noChangeShapeType="1"/>
        </xdr:cNvSpPr>
      </xdr:nvSpPr>
      <xdr:spPr bwMode="auto">
        <a:xfrm flipH="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14" name="Line 43">
          <a:extLst>
            <a:ext uri="{FF2B5EF4-FFF2-40B4-BE49-F238E27FC236}">
              <a16:creationId xmlns:a16="http://schemas.microsoft.com/office/drawing/2014/main" id="{08BE07A0-B7D5-49F3-8652-E3A239901F95}"/>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5" name="Line 49">
          <a:extLst>
            <a:ext uri="{FF2B5EF4-FFF2-40B4-BE49-F238E27FC236}">
              <a16:creationId xmlns:a16="http://schemas.microsoft.com/office/drawing/2014/main" id="{7F705FA3-5563-4EC8-9CAA-5B80F0FBB023}"/>
            </a:ext>
          </a:extLst>
        </xdr:cNvPr>
        <xdr:cNvSpPr>
          <a:spLocks noChangeShapeType="1"/>
        </xdr:cNvSpPr>
      </xdr:nvSpPr>
      <xdr:spPr bwMode="auto">
        <a:xfrm flipV="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18</xdr:row>
      <xdr:rowOff>0</xdr:rowOff>
    </xdr:from>
    <xdr:to>
      <xdr:col>10</xdr:col>
      <xdr:colOff>0</xdr:colOff>
      <xdr:row>18</xdr:row>
      <xdr:rowOff>0</xdr:rowOff>
    </xdr:to>
    <xdr:sp macro="" textlink="">
      <xdr:nvSpPr>
        <xdr:cNvPr id="16" name="Line 54">
          <a:extLst>
            <a:ext uri="{FF2B5EF4-FFF2-40B4-BE49-F238E27FC236}">
              <a16:creationId xmlns:a16="http://schemas.microsoft.com/office/drawing/2014/main" id="{6FA5B9BB-58B1-43E9-BFB5-C8CE2AA2925A}"/>
            </a:ext>
          </a:extLst>
        </xdr:cNvPr>
        <xdr:cNvSpPr>
          <a:spLocks noChangeShapeType="1"/>
        </xdr:cNvSpPr>
      </xdr:nvSpPr>
      <xdr:spPr bwMode="auto">
        <a:xfrm flipV="1">
          <a:off x="12915900"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7" name="Line 58">
          <a:extLst>
            <a:ext uri="{FF2B5EF4-FFF2-40B4-BE49-F238E27FC236}">
              <a16:creationId xmlns:a16="http://schemas.microsoft.com/office/drawing/2014/main" id="{F9026E13-C3A1-4461-869E-CEA9AD16A7C0}"/>
            </a:ext>
          </a:extLst>
        </xdr:cNvPr>
        <xdr:cNvSpPr>
          <a:spLocks noChangeShapeType="1"/>
        </xdr:cNvSpPr>
      </xdr:nvSpPr>
      <xdr:spPr bwMode="auto">
        <a:xfrm flipV="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18" name="Line 59">
          <a:extLst>
            <a:ext uri="{FF2B5EF4-FFF2-40B4-BE49-F238E27FC236}">
              <a16:creationId xmlns:a16="http://schemas.microsoft.com/office/drawing/2014/main" id="{1D0286DC-94CC-4964-AB6B-5F0A3D6A1F0E}"/>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9" name="Line 63">
          <a:extLst>
            <a:ext uri="{FF2B5EF4-FFF2-40B4-BE49-F238E27FC236}">
              <a16:creationId xmlns:a16="http://schemas.microsoft.com/office/drawing/2014/main" id="{50497093-6FF9-4CA9-9EF7-3CB03AFC3E7C}"/>
            </a:ext>
          </a:extLst>
        </xdr:cNvPr>
        <xdr:cNvSpPr>
          <a:spLocks noChangeShapeType="1"/>
        </xdr:cNvSpPr>
      </xdr:nvSpPr>
      <xdr:spPr bwMode="auto">
        <a:xfrm flipH="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0</xdr:rowOff>
    </xdr:from>
    <xdr:to>
      <xdr:col>11</xdr:col>
      <xdr:colOff>0</xdr:colOff>
      <xdr:row>18</xdr:row>
      <xdr:rowOff>0</xdr:rowOff>
    </xdr:to>
    <xdr:sp macro="" textlink="">
      <xdr:nvSpPr>
        <xdr:cNvPr id="20" name="Line 64">
          <a:extLst>
            <a:ext uri="{FF2B5EF4-FFF2-40B4-BE49-F238E27FC236}">
              <a16:creationId xmlns:a16="http://schemas.microsoft.com/office/drawing/2014/main" id="{49046C2A-92F1-41E6-BD55-0D705979D95C}"/>
            </a:ext>
          </a:extLst>
        </xdr:cNvPr>
        <xdr:cNvSpPr>
          <a:spLocks noChangeShapeType="1"/>
        </xdr:cNvSpPr>
      </xdr:nvSpPr>
      <xdr:spPr bwMode="auto">
        <a:xfrm flipV="1">
          <a:off x="138779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21" name="Line 70">
          <a:extLst>
            <a:ext uri="{FF2B5EF4-FFF2-40B4-BE49-F238E27FC236}">
              <a16:creationId xmlns:a16="http://schemas.microsoft.com/office/drawing/2014/main" id="{95B9056A-AC24-4302-9A5E-71811E047BED}"/>
            </a:ext>
          </a:extLst>
        </xdr:cNvPr>
        <xdr:cNvSpPr>
          <a:spLocks noChangeShapeType="1"/>
        </xdr:cNvSpPr>
      </xdr:nvSpPr>
      <xdr:spPr bwMode="auto">
        <a:xfrm flipV="1">
          <a:off x="7705725"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18</xdr:row>
      <xdr:rowOff>0</xdr:rowOff>
    </xdr:from>
    <xdr:to>
      <xdr:col>10</xdr:col>
      <xdr:colOff>0</xdr:colOff>
      <xdr:row>18</xdr:row>
      <xdr:rowOff>0</xdr:rowOff>
    </xdr:to>
    <xdr:sp macro="" textlink="">
      <xdr:nvSpPr>
        <xdr:cNvPr id="22" name="Line 75">
          <a:extLst>
            <a:ext uri="{FF2B5EF4-FFF2-40B4-BE49-F238E27FC236}">
              <a16:creationId xmlns:a16="http://schemas.microsoft.com/office/drawing/2014/main" id="{F5D96796-B003-436B-B82D-B4DF275E9C15}"/>
            </a:ext>
          </a:extLst>
        </xdr:cNvPr>
        <xdr:cNvSpPr>
          <a:spLocks noChangeShapeType="1"/>
        </xdr:cNvSpPr>
      </xdr:nvSpPr>
      <xdr:spPr bwMode="auto">
        <a:xfrm flipV="1">
          <a:off x="12915900" y="6686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1249033</xdr:colOff>
      <xdr:row>0</xdr:row>
      <xdr:rowOff>62902</xdr:rowOff>
    </xdr:from>
    <xdr:to>
      <xdr:col>8</xdr:col>
      <xdr:colOff>1286594</xdr:colOff>
      <xdr:row>1</xdr:row>
      <xdr:rowOff>341463</xdr:rowOff>
    </xdr:to>
    <xdr:sp macro="" textlink="">
      <xdr:nvSpPr>
        <xdr:cNvPr id="23" name="正方形/長方形 22">
          <a:extLst>
            <a:ext uri="{FF2B5EF4-FFF2-40B4-BE49-F238E27FC236}">
              <a16:creationId xmlns:a16="http://schemas.microsoft.com/office/drawing/2014/main" id="{C0F53311-DDE4-4E95-B6F2-1E446E29E195}"/>
            </a:ext>
          </a:extLst>
        </xdr:cNvPr>
        <xdr:cNvSpPr/>
      </xdr:nvSpPr>
      <xdr:spPr>
        <a:xfrm>
          <a:off x="10373983" y="62902"/>
          <a:ext cx="1456786" cy="45001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914400</xdr:colOff>
      <xdr:row>0</xdr:row>
      <xdr:rowOff>95250</xdr:rowOff>
    </xdr:from>
    <xdr:to>
      <xdr:col>9</xdr:col>
      <xdr:colOff>809625</xdr:colOff>
      <xdr:row>3</xdr:row>
      <xdr:rowOff>57150</xdr:rowOff>
    </xdr:to>
    <xdr:sp macro="" textlink="">
      <xdr:nvSpPr>
        <xdr:cNvPr id="2" name="正方形/長方形 1">
          <a:extLst>
            <a:ext uri="{FF2B5EF4-FFF2-40B4-BE49-F238E27FC236}">
              <a16:creationId xmlns:a16="http://schemas.microsoft.com/office/drawing/2014/main" id="{A34859B5-6713-4198-956B-05B380541A0B}"/>
            </a:ext>
          </a:extLst>
        </xdr:cNvPr>
        <xdr:cNvSpPr/>
      </xdr:nvSpPr>
      <xdr:spPr>
        <a:xfrm>
          <a:off x="9305925" y="95250"/>
          <a:ext cx="1457325" cy="5048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542925</xdr:colOff>
      <xdr:row>3</xdr:row>
      <xdr:rowOff>95250</xdr:rowOff>
    </xdr:from>
    <xdr:to>
      <xdr:col>12</xdr:col>
      <xdr:colOff>447675</xdr:colOff>
      <xdr:row>32</xdr:row>
      <xdr:rowOff>57150</xdr:rowOff>
    </xdr:to>
    <xdr:sp macro="" textlink="">
      <xdr:nvSpPr>
        <xdr:cNvPr id="2" name="テキスト ボックス 1">
          <a:extLst>
            <a:ext uri="{FF2B5EF4-FFF2-40B4-BE49-F238E27FC236}">
              <a16:creationId xmlns:a16="http://schemas.microsoft.com/office/drawing/2014/main" id="{A190AC5A-CD37-4A40-9DFC-B7FF8DF795EB}"/>
            </a:ext>
          </a:extLst>
        </xdr:cNvPr>
        <xdr:cNvSpPr txBox="1"/>
      </xdr:nvSpPr>
      <xdr:spPr>
        <a:xfrm>
          <a:off x="7181850" y="647700"/>
          <a:ext cx="4476750" cy="5972175"/>
        </a:xfrm>
        <a:prstGeom prst="rect">
          <a:avLst/>
        </a:prstGeom>
        <a:solidFill>
          <a:srgbClr val="F6F7D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u="sng">
              <a:solidFill>
                <a:srgbClr val="FF0000"/>
              </a:solidFill>
              <a:latin typeface="BIZ UDゴシック" panose="020B0400000000000000" pitchFamily="49" charset="-128"/>
              <a:ea typeface="BIZ UDゴシック" panose="020B0400000000000000" pitchFamily="49" charset="-128"/>
            </a:rPr>
            <a:t>記載に当たっての注意事項</a:t>
          </a:r>
          <a:r>
            <a:rPr kumimoji="1" lang="en-US" altLang="ja-JP" sz="1100" b="1">
              <a:solidFill>
                <a:srgbClr val="FF0000"/>
              </a:solidFill>
              <a:latin typeface="BIZ UDゴシック" panose="020B0400000000000000" pitchFamily="49" charset="-128"/>
              <a:ea typeface="BIZ UDゴシック" panose="020B0400000000000000" pitchFamily="49" charset="-128"/>
            </a:rPr>
            <a:t>】</a:t>
          </a: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●認定を受けた医師ごとに記入をお願いします。（行が足りない場合には、適宜追加をお願いします。）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●補助基準額の算定方法は以下の通りです。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（研修受講経費）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①旅費（県内）　</a:t>
          </a:r>
          <a:r>
            <a:rPr kumimoji="1" lang="en-US" altLang="ja-JP" sz="1100">
              <a:solidFill>
                <a:srgbClr val="FF0000"/>
              </a:solidFill>
              <a:latin typeface="BIZ UDゴシック" panose="020B0400000000000000" pitchFamily="49" charset="-128"/>
              <a:ea typeface="BIZ UDゴシック" panose="020B0400000000000000" pitchFamily="49" charset="-128"/>
            </a:rPr>
            <a:t>2,000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②旅費（県外） </a:t>
          </a:r>
          <a:r>
            <a:rPr kumimoji="1" lang="en-US" altLang="ja-JP" sz="1100">
              <a:solidFill>
                <a:srgbClr val="FF0000"/>
              </a:solidFill>
              <a:latin typeface="BIZ UDゴシック" panose="020B0400000000000000" pitchFamily="49" charset="-128"/>
              <a:ea typeface="BIZ UDゴシック" panose="020B0400000000000000" pitchFamily="49" charset="-128"/>
            </a:rPr>
            <a:t>12,000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（雑役務費）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③研修受講料　</a:t>
          </a:r>
          <a:r>
            <a:rPr kumimoji="1" lang="en-US" altLang="ja-JP" sz="1100">
              <a:solidFill>
                <a:srgbClr val="FF0000"/>
              </a:solidFill>
              <a:latin typeface="BIZ UDゴシック" panose="020B0400000000000000" pitchFamily="49" charset="-128"/>
              <a:ea typeface="BIZ UDゴシック" panose="020B0400000000000000" pitchFamily="49" charset="-128"/>
            </a:rPr>
            <a:t>10,000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（専門書購入経費）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④備品費（図書）　</a:t>
          </a:r>
          <a:r>
            <a:rPr kumimoji="1" lang="en-US" altLang="ja-JP" sz="1100">
              <a:solidFill>
                <a:srgbClr val="FF0000"/>
              </a:solidFill>
              <a:latin typeface="BIZ UDゴシック" panose="020B0400000000000000" pitchFamily="49" charset="-128"/>
              <a:ea typeface="BIZ UDゴシック" panose="020B0400000000000000" pitchFamily="49" charset="-128"/>
            </a:rPr>
            <a:t>54,000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年度</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（他病院勤務経費）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⑤旅費（県内）　  </a:t>
          </a:r>
          <a:r>
            <a:rPr kumimoji="1" lang="en-US" altLang="ja-JP" sz="1100">
              <a:solidFill>
                <a:srgbClr val="FF0000"/>
              </a:solidFill>
              <a:latin typeface="BIZ UDゴシック" panose="020B0400000000000000" pitchFamily="49" charset="-128"/>
              <a:ea typeface="BIZ UDゴシック" panose="020B0400000000000000" pitchFamily="49" charset="-128"/>
            </a:rPr>
            <a:t>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⑥旅費（県外）　</a:t>
          </a:r>
          <a:r>
            <a:rPr kumimoji="1" lang="en-US" altLang="ja-JP" sz="1100">
              <a:solidFill>
                <a:srgbClr val="FF0000"/>
              </a:solidFill>
              <a:latin typeface="BIZ UDゴシック" panose="020B0400000000000000" pitchFamily="49" charset="-128"/>
              <a:ea typeface="BIZ UDゴシック" panose="020B0400000000000000" pitchFamily="49" charset="-128"/>
            </a:rPr>
            <a:t>24,000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①～⑥（④を除く。）のうち、勤務月数とは、申請年度中認定を受けた日が属する月以降の月数のことを言います。また、勤務月数は、在職期間のうち暦日で</a:t>
          </a:r>
          <a:r>
            <a:rPr kumimoji="1" lang="en-US" altLang="ja-JP" sz="1100">
              <a:solidFill>
                <a:srgbClr val="FF0000"/>
              </a:solidFill>
              <a:latin typeface="BIZ UDゴシック" panose="020B0400000000000000" pitchFamily="49" charset="-128"/>
              <a:ea typeface="BIZ UDゴシック" panose="020B0400000000000000" pitchFamily="49" charset="-128"/>
            </a:rPr>
            <a:t>1/2</a:t>
          </a:r>
          <a:r>
            <a:rPr kumimoji="1" lang="ja-JP" altLang="en-US" sz="1100">
              <a:solidFill>
                <a:srgbClr val="FF0000"/>
              </a:solidFill>
              <a:latin typeface="BIZ UDゴシック" panose="020B0400000000000000" pitchFamily="49" charset="-128"/>
              <a:ea typeface="BIZ UDゴシック" panose="020B0400000000000000" pitchFamily="49" charset="-128"/>
            </a:rPr>
            <a:t>以上在職した月を</a:t>
          </a:r>
          <a:r>
            <a:rPr kumimoji="1" lang="en-US" altLang="ja-JP" sz="1100">
              <a:solidFill>
                <a:srgbClr val="FF0000"/>
              </a:solidFill>
              <a:latin typeface="BIZ UDゴシック" panose="020B0400000000000000" pitchFamily="49" charset="-128"/>
              <a:ea typeface="BIZ UDゴシック" panose="020B0400000000000000" pitchFamily="49" charset="-128"/>
            </a:rPr>
            <a:t>1</a:t>
          </a:r>
          <a:r>
            <a:rPr kumimoji="1" lang="ja-JP" altLang="en-US" sz="1100">
              <a:solidFill>
                <a:srgbClr val="FF0000"/>
              </a:solidFill>
              <a:latin typeface="BIZ UDゴシック" panose="020B0400000000000000" pitchFamily="49" charset="-128"/>
              <a:ea typeface="BIZ UDゴシック" panose="020B0400000000000000" pitchFamily="49" charset="-128"/>
            </a:rPr>
            <a:t>月として積算します。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●勤務月数のカウントは以下のとおりです。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（例１）年度初めより認定を受けており、年度末まで同医療機関で勤務する場合　→　</a:t>
          </a:r>
          <a:r>
            <a:rPr kumimoji="1" lang="en-US" altLang="ja-JP" sz="1100" u="sng">
              <a:solidFill>
                <a:srgbClr val="FF0000"/>
              </a:solidFill>
              <a:latin typeface="BIZ UDゴシック" panose="020B0400000000000000" pitchFamily="49" charset="-128"/>
              <a:ea typeface="BIZ UDゴシック" panose="020B0400000000000000" pitchFamily="49" charset="-128"/>
            </a:rPr>
            <a:t>12</a:t>
          </a:r>
          <a:r>
            <a:rPr kumimoji="1" lang="ja-JP" altLang="en-US" sz="1100" u="sng">
              <a:solidFill>
                <a:srgbClr val="FF0000"/>
              </a:solidFill>
              <a:latin typeface="BIZ UDゴシック" panose="020B0400000000000000" pitchFamily="49" charset="-128"/>
              <a:ea typeface="BIZ UDゴシック" panose="020B0400000000000000" pitchFamily="49" charset="-128"/>
            </a:rPr>
            <a:t>月間　（</a:t>
          </a:r>
          <a:r>
            <a:rPr kumimoji="1" lang="en-US" altLang="ja-JP" sz="1100" u="sng">
              <a:solidFill>
                <a:srgbClr val="FF0000"/>
              </a:solidFill>
              <a:latin typeface="BIZ UDゴシック" panose="020B0400000000000000" pitchFamily="49" charset="-128"/>
              <a:ea typeface="BIZ UDゴシック" panose="020B0400000000000000" pitchFamily="49" charset="-128"/>
            </a:rPr>
            <a:t>4</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r>
            <a:rPr kumimoji="1" lang="en-US" altLang="ja-JP" sz="1100" u="sng">
              <a:solidFill>
                <a:srgbClr val="FF0000"/>
              </a:solidFill>
              <a:latin typeface="BIZ UDゴシック" panose="020B0400000000000000" pitchFamily="49" charset="-128"/>
              <a:ea typeface="BIZ UDゴシック" panose="020B0400000000000000" pitchFamily="49" charset="-128"/>
            </a:rPr>
            <a:t>3</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（例２）年度途中に認定（</a:t>
          </a:r>
          <a:r>
            <a:rPr kumimoji="1" lang="en-US" altLang="ja-JP" sz="1100">
              <a:solidFill>
                <a:srgbClr val="FF0000"/>
              </a:solidFill>
              <a:latin typeface="BIZ UDゴシック" panose="020B0400000000000000" pitchFamily="49" charset="-128"/>
              <a:ea typeface="BIZ UDゴシック" panose="020B0400000000000000" pitchFamily="49" charset="-128"/>
            </a:rPr>
            <a:t>9</a:t>
          </a:r>
          <a:r>
            <a:rPr kumimoji="1" lang="ja-JP" altLang="en-US" sz="1100">
              <a:solidFill>
                <a:srgbClr val="FF0000"/>
              </a:solidFill>
              <a:latin typeface="BIZ UDゴシック" panose="020B0400000000000000" pitchFamily="49" charset="-128"/>
              <a:ea typeface="BIZ UDゴシック" panose="020B0400000000000000" pitchFamily="49" charset="-128"/>
            </a:rPr>
            <a:t>月</a:t>
          </a:r>
          <a:r>
            <a:rPr kumimoji="1" lang="en-US" altLang="ja-JP" sz="1100">
              <a:solidFill>
                <a:srgbClr val="FF0000"/>
              </a:solidFill>
              <a:latin typeface="BIZ UDゴシック" panose="020B0400000000000000" pitchFamily="49" charset="-128"/>
              <a:ea typeface="BIZ UDゴシック" panose="020B0400000000000000" pitchFamily="49" charset="-128"/>
            </a:rPr>
            <a:t>5</a:t>
          </a:r>
          <a:r>
            <a:rPr kumimoji="1" lang="ja-JP" altLang="en-US" sz="1100">
              <a:solidFill>
                <a:srgbClr val="FF0000"/>
              </a:solidFill>
              <a:latin typeface="BIZ UDゴシック" panose="020B0400000000000000" pitchFamily="49" charset="-128"/>
              <a:ea typeface="BIZ UDゴシック" panose="020B0400000000000000" pitchFamily="49" charset="-128"/>
            </a:rPr>
            <a:t>日）を受け、年度末まで同医療機関で勤務する場合　→　</a:t>
          </a:r>
          <a:r>
            <a:rPr kumimoji="1" lang="en-US" altLang="ja-JP" sz="1100" u="sng">
              <a:solidFill>
                <a:srgbClr val="FF0000"/>
              </a:solidFill>
              <a:latin typeface="BIZ UDゴシック" panose="020B0400000000000000" pitchFamily="49" charset="-128"/>
              <a:ea typeface="BIZ UDゴシック" panose="020B0400000000000000" pitchFamily="49" charset="-128"/>
            </a:rPr>
            <a:t>7</a:t>
          </a:r>
          <a:r>
            <a:rPr kumimoji="1" lang="ja-JP" altLang="en-US" sz="1100" u="sng">
              <a:solidFill>
                <a:srgbClr val="FF0000"/>
              </a:solidFill>
              <a:latin typeface="BIZ UDゴシック" panose="020B0400000000000000" pitchFamily="49" charset="-128"/>
              <a:ea typeface="BIZ UDゴシック" panose="020B0400000000000000" pitchFamily="49" charset="-128"/>
            </a:rPr>
            <a:t>月間　（</a:t>
          </a:r>
          <a:r>
            <a:rPr kumimoji="1" lang="en-US" altLang="ja-JP" sz="1100" u="sng">
              <a:solidFill>
                <a:srgbClr val="FF0000"/>
              </a:solidFill>
              <a:latin typeface="BIZ UDゴシック" panose="020B0400000000000000" pitchFamily="49" charset="-128"/>
              <a:ea typeface="BIZ UDゴシック" panose="020B0400000000000000" pitchFamily="49" charset="-128"/>
            </a:rPr>
            <a:t>9</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r>
            <a:rPr kumimoji="1" lang="en-US" altLang="ja-JP" sz="1100" u="sng">
              <a:solidFill>
                <a:srgbClr val="FF0000"/>
              </a:solidFill>
              <a:latin typeface="BIZ UDゴシック" panose="020B0400000000000000" pitchFamily="49" charset="-128"/>
              <a:ea typeface="BIZ UDゴシック" panose="020B0400000000000000" pitchFamily="49" charset="-128"/>
            </a:rPr>
            <a:t>3</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（例３）</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年度途中に認定（</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9</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月</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25</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日</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）を受け、年度末まで同医療機関で勤務する場合　→　</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6</a:t>
          </a:r>
          <a:r>
            <a:rPr kumimoji="1" lang="ja-JP" altLang="ja-JP" sz="1100" u="sng">
              <a:solidFill>
                <a:srgbClr val="FF0000"/>
              </a:solidFill>
              <a:effectLst/>
              <a:latin typeface="BIZ UDゴシック" panose="020B0400000000000000" pitchFamily="49" charset="-128"/>
              <a:ea typeface="BIZ UDゴシック" panose="020B0400000000000000" pitchFamily="49" charset="-128"/>
              <a:cs typeface="+mn-cs"/>
            </a:rPr>
            <a:t>月間</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　（</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月～</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3</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endParaRPr>
        </a:p>
      </xdr:txBody>
    </xdr:sp>
    <xdr:clientData/>
  </xdr:twoCellAnchor>
  <xdr:twoCellAnchor>
    <xdr:from>
      <xdr:col>5</xdr:col>
      <xdr:colOff>400050</xdr:colOff>
      <xdr:row>0</xdr:row>
      <xdr:rowOff>47625</xdr:rowOff>
    </xdr:from>
    <xdr:to>
      <xdr:col>5</xdr:col>
      <xdr:colOff>1152524</xdr:colOff>
      <xdr:row>3</xdr:row>
      <xdr:rowOff>0</xdr:rowOff>
    </xdr:to>
    <xdr:sp macro="" textlink="">
      <xdr:nvSpPr>
        <xdr:cNvPr id="3" name="正方形/長方形 2">
          <a:extLst>
            <a:ext uri="{FF2B5EF4-FFF2-40B4-BE49-F238E27FC236}">
              <a16:creationId xmlns:a16="http://schemas.microsoft.com/office/drawing/2014/main" id="{F110BD65-EA93-4C33-AF6B-79D52F0FE101}"/>
            </a:ext>
          </a:extLst>
        </xdr:cNvPr>
        <xdr:cNvSpPr/>
      </xdr:nvSpPr>
      <xdr:spPr>
        <a:xfrm>
          <a:off x="5810250" y="47625"/>
          <a:ext cx="752474" cy="5048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263638</xdr:colOff>
      <xdr:row>0</xdr:row>
      <xdr:rowOff>25513</xdr:rowOff>
    </xdr:from>
    <xdr:to>
      <xdr:col>3</xdr:col>
      <xdr:colOff>1339282</xdr:colOff>
      <xdr:row>0</xdr:row>
      <xdr:rowOff>450736</xdr:rowOff>
    </xdr:to>
    <xdr:sp macro="" textlink="">
      <xdr:nvSpPr>
        <xdr:cNvPr id="2" name="正方形/長方形 1">
          <a:extLst>
            <a:ext uri="{FF2B5EF4-FFF2-40B4-BE49-F238E27FC236}">
              <a16:creationId xmlns:a16="http://schemas.microsoft.com/office/drawing/2014/main" id="{D36B2F6B-60ED-45AF-8A2A-48F337A924AE}"/>
            </a:ext>
          </a:extLst>
        </xdr:cNvPr>
        <xdr:cNvSpPr/>
      </xdr:nvSpPr>
      <xdr:spPr>
        <a:xfrm>
          <a:off x="4607038" y="25513"/>
          <a:ext cx="1075644" cy="425223"/>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18</xdr:row>
      <xdr:rowOff>0</xdr:rowOff>
    </xdr:from>
    <xdr:to>
      <xdr:col>6</xdr:col>
      <xdr:colOff>0</xdr:colOff>
      <xdr:row>18</xdr:row>
      <xdr:rowOff>0</xdr:rowOff>
    </xdr:to>
    <xdr:sp macro="" textlink="">
      <xdr:nvSpPr>
        <xdr:cNvPr id="2" name="Line 16">
          <a:extLst>
            <a:ext uri="{FF2B5EF4-FFF2-40B4-BE49-F238E27FC236}">
              <a16:creationId xmlns:a16="http://schemas.microsoft.com/office/drawing/2014/main" id="{62E944AC-FA58-491A-9B8F-6CA052C8ABEF}"/>
            </a:ext>
          </a:extLst>
        </xdr:cNvPr>
        <xdr:cNvSpPr>
          <a:spLocks noChangeShapeType="1"/>
        </xdr:cNvSpPr>
      </xdr:nvSpPr>
      <xdr:spPr bwMode="auto">
        <a:xfrm flipV="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3" name="Line 17">
          <a:extLst>
            <a:ext uri="{FF2B5EF4-FFF2-40B4-BE49-F238E27FC236}">
              <a16:creationId xmlns:a16="http://schemas.microsoft.com/office/drawing/2014/main" id="{F5B1734B-BFDE-477C-9D5C-363890355640}"/>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4" name="Line 18">
          <a:extLst>
            <a:ext uri="{FF2B5EF4-FFF2-40B4-BE49-F238E27FC236}">
              <a16:creationId xmlns:a16="http://schemas.microsoft.com/office/drawing/2014/main" id="{58146A79-D59A-4F73-990D-5F215846B5B8}"/>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5" name="Line 19">
          <a:extLst>
            <a:ext uri="{FF2B5EF4-FFF2-40B4-BE49-F238E27FC236}">
              <a16:creationId xmlns:a16="http://schemas.microsoft.com/office/drawing/2014/main" id="{E3B83000-F75F-4987-8916-D9E02079BF64}"/>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6" name="Line 20">
          <a:extLst>
            <a:ext uri="{FF2B5EF4-FFF2-40B4-BE49-F238E27FC236}">
              <a16:creationId xmlns:a16="http://schemas.microsoft.com/office/drawing/2014/main" id="{73242F4C-22FD-4BDB-A5F8-018FFD6E380F}"/>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7" name="Line 21">
          <a:extLst>
            <a:ext uri="{FF2B5EF4-FFF2-40B4-BE49-F238E27FC236}">
              <a16:creationId xmlns:a16="http://schemas.microsoft.com/office/drawing/2014/main" id="{E9F4E516-A866-4D4A-9875-B880DC17CDCF}"/>
            </a:ext>
          </a:extLst>
        </xdr:cNvPr>
        <xdr:cNvSpPr>
          <a:spLocks noChangeShapeType="1"/>
        </xdr:cNvSpPr>
      </xdr:nvSpPr>
      <xdr:spPr bwMode="auto">
        <a:xfrm flipH="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8" name="Line 22">
          <a:extLst>
            <a:ext uri="{FF2B5EF4-FFF2-40B4-BE49-F238E27FC236}">
              <a16:creationId xmlns:a16="http://schemas.microsoft.com/office/drawing/2014/main" id="{4BBA3AF6-6841-4F1D-966C-C3EAB55F2537}"/>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9" name="Line 27">
          <a:extLst>
            <a:ext uri="{FF2B5EF4-FFF2-40B4-BE49-F238E27FC236}">
              <a16:creationId xmlns:a16="http://schemas.microsoft.com/office/drawing/2014/main" id="{8F47512C-82DD-43FD-8B1C-BBF765C8A105}"/>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0" name="Line 28">
          <a:extLst>
            <a:ext uri="{FF2B5EF4-FFF2-40B4-BE49-F238E27FC236}">
              <a16:creationId xmlns:a16="http://schemas.microsoft.com/office/drawing/2014/main" id="{83B7F768-9404-45F7-8867-83C05D25ACDD}"/>
            </a:ext>
          </a:extLst>
        </xdr:cNvPr>
        <xdr:cNvSpPr>
          <a:spLocks noChangeShapeType="1"/>
        </xdr:cNvSpPr>
      </xdr:nvSpPr>
      <xdr:spPr bwMode="auto">
        <a:xfrm flipV="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1" name="Line 37">
          <a:extLst>
            <a:ext uri="{FF2B5EF4-FFF2-40B4-BE49-F238E27FC236}">
              <a16:creationId xmlns:a16="http://schemas.microsoft.com/office/drawing/2014/main" id="{896E6EC6-3931-4C88-93F2-ABBD7BF0A2B7}"/>
            </a:ext>
          </a:extLst>
        </xdr:cNvPr>
        <xdr:cNvSpPr>
          <a:spLocks noChangeShapeType="1"/>
        </xdr:cNvSpPr>
      </xdr:nvSpPr>
      <xdr:spPr bwMode="auto">
        <a:xfrm flipV="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12" name="Line 38">
          <a:extLst>
            <a:ext uri="{FF2B5EF4-FFF2-40B4-BE49-F238E27FC236}">
              <a16:creationId xmlns:a16="http://schemas.microsoft.com/office/drawing/2014/main" id="{6DD93144-E395-4323-B7E3-FC9C6E036384}"/>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3" name="Line 42">
          <a:extLst>
            <a:ext uri="{FF2B5EF4-FFF2-40B4-BE49-F238E27FC236}">
              <a16:creationId xmlns:a16="http://schemas.microsoft.com/office/drawing/2014/main" id="{D0BF8CC3-A8CA-4954-BEDD-D5BEDBD0141C}"/>
            </a:ext>
          </a:extLst>
        </xdr:cNvPr>
        <xdr:cNvSpPr>
          <a:spLocks noChangeShapeType="1"/>
        </xdr:cNvSpPr>
      </xdr:nvSpPr>
      <xdr:spPr bwMode="auto">
        <a:xfrm flipH="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14" name="Line 43">
          <a:extLst>
            <a:ext uri="{FF2B5EF4-FFF2-40B4-BE49-F238E27FC236}">
              <a16:creationId xmlns:a16="http://schemas.microsoft.com/office/drawing/2014/main" id="{1677A2A4-2D9E-4229-9D20-294F184E44B5}"/>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5" name="Line 49">
          <a:extLst>
            <a:ext uri="{FF2B5EF4-FFF2-40B4-BE49-F238E27FC236}">
              <a16:creationId xmlns:a16="http://schemas.microsoft.com/office/drawing/2014/main" id="{4ED29802-B258-4827-BF49-E8C18ECF5C5A}"/>
            </a:ext>
          </a:extLst>
        </xdr:cNvPr>
        <xdr:cNvSpPr>
          <a:spLocks noChangeShapeType="1"/>
        </xdr:cNvSpPr>
      </xdr:nvSpPr>
      <xdr:spPr bwMode="auto">
        <a:xfrm flipV="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18</xdr:row>
      <xdr:rowOff>0</xdr:rowOff>
    </xdr:from>
    <xdr:to>
      <xdr:col>12</xdr:col>
      <xdr:colOff>0</xdr:colOff>
      <xdr:row>18</xdr:row>
      <xdr:rowOff>0</xdr:rowOff>
    </xdr:to>
    <xdr:sp macro="" textlink="">
      <xdr:nvSpPr>
        <xdr:cNvPr id="16" name="Line 54">
          <a:extLst>
            <a:ext uri="{FF2B5EF4-FFF2-40B4-BE49-F238E27FC236}">
              <a16:creationId xmlns:a16="http://schemas.microsoft.com/office/drawing/2014/main" id="{74B9C384-1163-4528-BCCD-E2930E815178}"/>
            </a:ext>
          </a:extLst>
        </xdr:cNvPr>
        <xdr:cNvSpPr>
          <a:spLocks noChangeShapeType="1"/>
        </xdr:cNvSpPr>
      </xdr:nvSpPr>
      <xdr:spPr bwMode="auto">
        <a:xfrm flipV="1">
          <a:off x="15754350"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7" name="Line 58">
          <a:extLst>
            <a:ext uri="{FF2B5EF4-FFF2-40B4-BE49-F238E27FC236}">
              <a16:creationId xmlns:a16="http://schemas.microsoft.com/office/drawing/2014/main" id="{F4DC02AC-9915-494E-A087-F8A8BC55D824}"/>
            </a:ext>
          </a:extLst>
        </xdr:cNvPr>
        <xdr:cNvSpPr>
          <a:spLocks noChangeShapeType="1"/>
        </xdr:cNvSpPr>
      </xdr:nvSpPr>
      <xdr:spPr bwMode="auto">
        <a:xfrm flipV="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18" name="Line 59">
          <a:extLst>
            <a:ext uri="{FF2B5EF4-FFF2-40B4-BE49-F238E27FC236}">
              <a16:creationId xmlns:a16="http://schemas.microsoft.com/office/drawing/2014/main" id="{D13FD63A-1F1E-4CCA-997C-5CF9145F0D9F}"/>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9" name="Line 63">
          <a:extLst>
            <a:ext uri="{FF2B5EF4-FFF2-40B4-BE49-F238E27FC236}">
              <a16:creationId xmlns:a16="http://schemas.microsoft.com/office/drawing/2014/main" id="{3BC3B614-C615-4508-94F2-27D3F9A63A30}"/>
            </a:ext>
          </a:extLst>
        </xdr:cNvPr>
        <xdr:cNvSpPr>
          <a:spLocks noChangeShapeType="1"/>
        </xdr:cNvSpPr>
      </xdr:nvSpPr>
      <xdr:spPr bwMode="auto">
        <a:xfrm flipH="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20" name="Line 64">
          <a:extLst>
            <a:ext uri="{FF2B5EF4-FFF2-40B4-BE49-F238E27FC236}">
              <a16:creationId xmlns:a16="http://schemas.microsoft.com/office/drawing/2014/main" id="{F3656D3C-69FC-4AD7-8B66-159841C284DD}"/>
            </a:ext>
          </a:extLst>
        </xdr:cNvPr>
        <xdr:cNvSpPr>
          <a:spLocks noChangeShapeType="1"/>
        </xdr:cNvSpPr>
      </xdr:nvSpPr>
      <xdr:spPr bwMode="auto">
        <a:xfrm flipV="1">
          <a:off x="1671637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21" name="Line 70">
          <a:extLst>
            <a:ext uri="{FF2B5EF4-FFF2-40B4-BE49-F238E27FC236}">
              <a16:creationId xmlns:a16="http://schemas.microsoft.com/office/drawing/2014/main" id="{B31880B9-9070-4714-B355-572EB70A7816}"/>
            </a:ext>
          </a:extLst>
        </xdr:cNvPr>
        <xdr:cNvSpPr>
          <a:spLocks noChangeShapeType="1"/>
        </xdr:cNvSpPr>
      </xdr:nvSpPr>
      <xdr:spPr bwMode="auto">
        <a:xfrm flipV="1">
          <a:off x="7705725"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18</xdr:row>
      <xdr:rowOff>0</xdr:rowOff>
    </xdr:from>
    <xdr:to>
      <xdr:col>12</xdr:col>
      <xdr:colOff>0</xdr:colOff>
      <xdr:row>18</xdr:row>
      <xdr:rowOff>0</xdr:rowOff>
    </xdr:to>
    <xdr:sp macro="" textlink="">
      <xdr:nvSpPr>
        <xdr:cNvPr id="22" name="Line 75">
          <a:extLst>
            <a:ext uri="{FF2B5EF4-FFF2-40B4-BE49-F238E27FC236}">
              <a16:creationId xmlns:a16="http://schemas.microsoft.com/office/drawing/2014/main" id="{A352BF75-989C-4F7B-B34F-05AA5C501D8B}"/>
            </a:ext>
          </a:extLst>
        </xdr:cNvPr>
        <xdr:cNvSpPr>
          <a:spLocks noChangeShapeType="1"/>
        </xdr:cNvSpPr>
      </xdr:nvSpPr>
      <xdr:spPr bwMode="auto">
        <a:xfrm flipV="1">
          <a:off x="15754350" y="594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18</xdr:row>
      <xdr:rowOff>0</xdr:rowOff>
    </xdr:from>
    <xdr:to>
      <xdr:col>6</xdr:col>
      <xdr:colOff>0</xdr:colOff>
      <xdr:row>18</xdr:row>
      <xdr:rowOff>0</xdr:rowOff>
    </xdr:to>
    <xdr:sp macro="" textlink="">
      <xdr:nvSpPr>
        <xdr:cNvPr id="2" name="Line 16">
          <a:extLst>
            <a:ext uri="{FF2B5EF4-FFF2-40B4-BE49-F238E27FC236}">
              <a16:creationId xmlns:a16="http://schemas.microsoft.com/office/drawing/2014/main" id="{A8D86562-0807-448E-8961-50219F6BD411}"/>
            </a:ext>
          </a:extLst>
        </xdr:cNvPr>
        <xdr:cNvSpPr>
          <a:spLocks noChangeShapeType="1"/>
        </xdr:cNvSpPr>
      </xdr:nvSpPr>
      <xdr:spPr bwMode="auto">
        <a:xfrm flipV="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3" name="Line 17">
          <a:extLst>
            <a:ext uri="{FF2B5EF4-FFF2-40B4-BE49-F238E27FC236}">
              <a16:creationId xmlns:a16="http://schemas.microsoft.com/office/drawing/2014/main" id="{C07564C7-AC15-4E9B-BCA3-0024939115F2}"/>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4" name="Line 18">
          <a:extLst>
            <a:ext uri="{FF2B5EF4-FFF2-40B4-BE49-F238E27FC236}">
              <a16:creationId xmlns:a16="http://schemas.microsoft.com/office/drawing/2014/main" id="{7D515632-4789-4EDE-9377-14C0920A39DD}"/>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5" name="Line 19">
          <a:extLst>
            <a:ext uri="{FF2B5EF4-FFF2-40B4-BE49-F238E27FC236}">
              <a16:creationId xmlns:a16="http://schemas.microsoft.com/office/drawing/2014/main" id="{A7A49E9E-77BF-474D-8191-10CAFF9DD302}"/>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6" name="Line 20">
          <a:extLst>
            <a:ext uri="{FF2B5EF4-FFF2-40B4-BE49-F238E27FC236}">
              <a16:creationId xmlns:a16="http://schemas.microsoft.com/office/drawing/2014/main" id="{22AA3C03-8B8B-4CA8-994B-94F514EDE54A}"/>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7" name="Line 21">
          <a:extLst>
            <a:ext uri="{FF2B5EF4-FFF2-40B4-BE49-F238E27FC236}">
              <a16:creationId xmlns:a16="http://schemas.microsoft.com/office/drawing/2014/main" id="{42514898-3380-40B0-B29F-D1085DE2BB66}"/>
            </a:ext>
          </a:extLst>
        </xdr:cNvPr>
        <xdr:cNvSpPr>
          <a:spLocks noChangeShapeType="1"/>
        </xdr:cNvSpPr>
      </xdr:nvSpPr>
      <xdr:spPr bwMode="auto">
        <a:xfrm flipH="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8" name="Line 22">
          <a:extLst>
            <a:ext uri="{FF2B5EF4-FFF2-40B4-BE49-F238E27FC236}">
              <a16:creationId xmlns:a16="http://schemas.microsoft.com/office/drawing/2014/main" id="{330C604D-BD7D-48D0-9714-3C217C1F6979}"/>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9" name="Line 27">
          <a:extLst>
            <a:ext uri="{FF2B5EF4-FFF2-40B4-BE49-F238E27FC236}">
              <a16:creationId xmlns:a16="http://schemas.microsoft.com/office/drawing/2014/main" id="{5E80A4D1-9C51-44FF-83EB-363FB13FE7F6}"/>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0" name="Line 28">
          <a:extLst>
            <a:ext uri="{FF2B5EF4-FFF2-40B4-BE49-F238E27FC236}">
              <a16:creationId xmlns:a16="http://schemas.microsoft.com/office/drawing/2014/main" id="{04CE725F-D451-4AD2-8000-95883A47FFD7}"/>
            </a:ext>
          </a:extLst>
        </xdr:cNvPr>
        <xdr:cNvSpPr>
          <a:spLocks noChangeShapeType="1"/>
        </xdr:cNvSpPr>
      </xdr:nvSpPr>
      <xdr:spPr bwMode="auto">
        <a:xfrm flipV="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1" name="Line 37">
          <a:extLst>
            <a:ext uri="{FF2B5EF4-FFF2-40B4-BE49-F238E27FC236}">
              <a16:creationId xmlns:a16="http://schemas.microsoft.com/office/drawing/2014/main" id="{0A4A20B0-A75D-467E-9253-FFD1CE94DCE8}"/>
            </a:ext>
          </a:extLst>
        </xdr:cNvPr>
        <xdr:cNvSpPr>
          <a:spLocks noChangeShapeType="1"/>
        </xdr:cNvSpPr>
      </xdr:nvSpPr>
      <xdr:spPr bwMode="auto">
        <a:xfrm flipV="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12" name="Line 38">
          <a:extLst>
            <a:ext uri="{FF2B5EF4-FFF2-40B4-BE49-F238E27FC236}">
              <a16:creationId xmlns:a16="http://schemas.microsoft.com/office/drawing/2014/main" id="{6725ABBA-493B-4AF5-A11E-7EE6F2586DC5}"/>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3" name="Line 42">
          <a:extLst>
            <a:ext uri="{FF2B5EF4-FFF2-40B4-BE49-F238E27FC236}">
              <a16:creationId xmlns:a16="http://schemas.microsoft.com/office/drawing/2014/main" id="{D17CBACE-9547-4649-952A-EF903E394EA8}"/>
            </a:ext>
          </a:extLst>
        </xdr:cNvPr>
        <xdr:cNvSpPr>
          <a:spLocks noChangeShapeType="1"/>
        </xdr:cNvSpPr>
      </xdr:nvSpPr>
      <xdr:spPr bwMode="auto">
        <a:xfrm flipH="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14" name="Line 43">
          <a:extLst>
            <a:ext uri="{FF2B5EF4-FFF2-40B4-BE49-F238E27FC236}">
              <a16:creationId xmlns:a16="http://schemas.microsoft.com/office/drawing/2014/main" id="{6114B269-7045-43D7-83BC-858CC16D4227}"/>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5" name="Line 49">
          <a:extLst>
            <a:ext uri="{FF2B5EF4-FFF2-40B4-BE49-F238E27FC236}">
              <a16:creationId xmlns:a16="http://schemas.microsoft.com/office/drawing/2014/main" id="{FED203C4-0045-449B-ACF0-A9EE34D1B3F8}"/>
            </a:ext>
          </a:extLst>
        </xdr:cNvPr>
        <xdr:cNvSpPr>
          <a:spLocks noChangeShapeType="1"/>
        </xdr:cNvSpPr>
      </xdr:nvSpPr>
      <xdr:spPr bwMode="auto">
        <a:xfrm flipV="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18</xdr:row>
      <xdr:rowOff>0</xdr:rowOff>
    </xdr:from>
    <xdr:to>
      <xdr:col>12</xdr:col>
      <xdr:colOff>0</xdr:colOff>
      <xdr:row>18</xdr:row>
      <xdr:rowOff>0</xdr:rowOff>
    </xdr:to>
    <xdr:sp macro="" textlink="">
      <xdr:nvSpPr>
        <xdr:cNvPr id="16" name="Line 54">
          <a:extLst>
            <a:ext uri="{FF2B5EF4-FFF2-40B4-BE49-F238E27FC236}">
              <a16:creationId xmlns:a16="http://schemas.microsoft.com/office/drawing/2014/main" id="{BA700E12-0A36-4FD6-9A12-D82784D38FEC}"/>
            </a:ext>
          </a:extLst>
        </xdr:cNvPr>
        <xdr:cNvSpPr>
          <a:spLocks noChangeShapeType="1"/>
        </xdr:cNvSpPr>
      </xdr:nvSpPr>
      <xdr:spPr bwMode="auto">
        <a:xfrm flipV="1">
          <a:off x="15754350"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7" name="Line 58">
          <a:extLst>
            <a:ext uri="{FF2B5EF4-FFF2-40B4-BE49-F238E27FC236}">
              <a16:creationId xmlns:a16="http://schemas.microsoft.com/office/drawing/2014/main" id="{76DA6EEA-72EC-4DE2-92B5-54C8727603A5}"/>
            </a:ext>
          </a:extLst>
        </xdr:cNvPr>
        <xdr:cNvSpPr>
          <a:spLocks noChangeShapeType="1"/>
        </xdr:cNvSpPr>
      </xdr:nvSpPr>
      <xdr:spPr bwMode="auto">
        <a:xfrm flipV="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18" name="Line 59">
          <a:extLst>
            <a:ext uri="{FF2B5EF4-FFF2-40B4-BE49-F238E27FC236}">
              <a16:creationId xmlns:a16="http://schemas.microsoft.com/office/drawing/2014/main" id="{F6299C01-35A5-4A1F-825D-0B86232305D7}"/>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19" name="Line 63">
          <a:extLst>
            <a:ext uri="{FF2B5EF4-FFF2-40B4-BE49-F238E27FC236}">
              <a16:creationId xmlns:a16="http://schemas.microsoft.com/office/drawing/2014/main" id="{7B688C2E-E99D-445E-BE09-1248146D8DAB}"/>
            </a:ext>
          </a:extLst>
        </xdr:cNvPr>
        <xdr:cNvSpPr>
          <a:spLocks noChangeShapeType="1"/>
        </xdr:cNvSpPr>
      </xdr:nvSpPr>
      <xdr:spPr bwMode="auto">
        <a:xfrm flipH="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0</xdr:rowOff>
    </xdr:from>
    <xdr:to>
      <xdr:col>13</xdr:col>
      <xdr:colOff>0</xdr:colOff>
      <xdr:row>18</xdr:row>
      <xdr:rowOff>0</xdr:rowOff>
    </xdr:to>
    <xdr:sp macro="" textlink="">
      <xdr:nvSpPr>
        <xdr:cNvPr id="20" name="Line 64">
          <a:extLst>
            <a:ext uri="{FF2B5EF4-FFF2-40B4-BE49-F238E27FC236}">
              <a16:creationId xmlns:a16="http://schemas.microsoft.com/office/drawing/2014/main" id="{0214ECA2-4480-49B0-959F-4F8E41318321}"/>
            </a:ext>
          </a:extLst>
        </xdr:cNvPr>
        <xdr:cNvSpPr>
          <a:spLocks noChangeShapeType="1"/>
        </xdr:cNvSpPr>
      </xdr:nvSpPr>
      <xdr:spPr bwMode="auto">
        <a:xfrm flipV="1">
          <a:off x="1671637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0</xdr:rowOff>
    </xdr:from>
    <xdr:to>
      <xdr:col>6</xdr:col>
      <xdr:colOff>0</xdr:colOff>
      <xdr:row>18</xdr:row>
      <xdr:rowOff>0</xdr:rowOff>
    </xdr:to>
    <xdr:sp macro="" textlink="">
      <xdr:nvSpPr>
        <xdr:cNvPr id="21" name="Line 70">
          <a:extLst>
            <a:ext uri="{FF2B5EF4-FFF2-40B4-BE49-F238E27FC236}">
              <a16:creationId xmlns:a16="http://schemas.microsoft.com/office/drawing/2014/main" id="{EBD62276-5BD9-4BE9-A5DC-52D2BACDECEE}"/>
            </a:ext>
          </a:extLst>
        </xdr:cNvPr>
        <xdr:cNvSpPr>
          <a:spLocks noChangeShapeType="1"/>
        </xdr:cNvSpPr>
      </xdr:nvSpPr>
      <xdr:spPr bwMode="auto">
        <a:xfrm flipV="1">
          <a:off x="7705725"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18</xdr:row>
      <xdr:rowOff>0</xdr:rowOff>
    </xdr:from>
    <xdr:to>
      <xdr:col>12</xdr:col>
      <xdr:colOff>0</xdr:colOff>
      <xdr:row>18</xdr:row>
      <xdr:rowOff>0</xdr:rowOff>
    </xdr:to>
    <xdr:sp macro="" textlink="">
      <xdr:nvSpPr>
        <xdr:cNvPr id="22" name="Line 75">
          <a:extLst>
            <a:ext uri="{FF2B5EF4-FFF2-40B4-BE49-F238E27FC236}">
              <a16:creationId xmlns:a16="http://schemas.microsoft.com/office/drawing/2014/main" id="{5F103E64-3F2C-4851-B9C4-E6CC5CB876BB}"/>
            </a:ext>
          </a:extLst>
        </xdr:cNvPr>
        <xdr:cNvSpPr>
          <a:spLocks noChangeShapeType="1"/>
        </xdr:cNvSpPr>
      </xdr:nvSpPr>
      <xdr:spPr bwMode="auto">
        <a:xfrm flipV="1">
          <a:off x="15754350" y="644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1284975</xdr:colOff>
      <xdr:row>0</xdr:row>
      <xdr:rowOff>71887</xdr:rowOff>
    </xdr:from>
    <xdr:to>
      <xdr:col>10</xdr:col>
      <xdr:colOff>1322536</xdr:colOff>
      <xdr:row>1</xdr:row>
      <xdr:rowOff>405981</xdr:rowOff>
    </xdr:to>
    <xdr:sp macro="" textlink="">
      <xdr:nvSpPr>
        <xdr:cNvPr id="23" name="正方形/長方形 22">
          <a:extLst>
            <a:ext uri="{FF2B5EF4-FFF2-40B4-BE49-F238E27FC236}">
              <a16:creationId xmlns:a16="http://schemas.microsoft.com/office/drawing/2014/main" id="{2FFF051E-C791-46EC-B1FF-260932A74947}"/>
            </a:ext>
          </a:extLst>
        </xdr:cNvPr>
        <xdr:cNvSpPr/>
      </xdr:nvSpPr>
      <xdr:spPr>
        <a:xfrm>
          <a:off x="13254126" y="71887"/>
          <a:ext cx="1457325" cy="5048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876300</xdr:colOff>
      <xdr:row>0</xdr:row>
      <xdr:rowOff>104775</xdr:rowOff>
    </xdr:from>
    <xdr:to>
      <xdr:col>9</xdr:col>
      <xdr:colOff>771525</xdr:colOff>
      <xdr:row>3</xdr:row>
      <xdr:rowOff>66675</xdr:rowOff>
    </xdr:to>
    <xdr:sp macro="" textlink="">
      <xdr:nvSpPr>
        <xdr:cNvPr id="2" name="正方形/長方形 1">
          <a:extLst>
            <a:ext uri="{FF2B5EF4-FFF2-40B4-BE49-F238E27FC236}">
              <a16:creationId xmlns:a16="http://schemas.microsoft.com/office/drawing/2014/main" id="{927C1AC4-1E5D-4F93-856E-D72FF1435B6A}"/>
            </a:ext>
          </a:extLst>
        </xdr:cNvPr>
        <xdr:cNvSpPr/>
      </xdr:nvSpPr>
      <xdr:spPr>
        <a:xfrm>
          <a:off x="9153525" y="104775"/>
          <a:ext cx="1457325" cy="5048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542925</xdr:colOff>
      <xdr:row>3</xdr:row>
      <xdr:rowOff>95250</xdr:rowOff>
    </xdr:from>
    <xdr:to>
      <xdr:col>12</xdr:col>
      <xdr:colOff>447675</xdr:colOff>
      <xdr:row>32</xdr:row>
      <xdr:rowOff>57150</xdr:rowOff>
    </xdr:to>
    <xdr:sp macro="" textlink="">
      <xdr:nvSpPr>
        <xdr:cNvPr id="2" name="テキスト ボックス 1">
          <a:extLst>
            <a:ext uri="{FF2B5EF4-FFF2-40B4-BE49-F238E27FC236}">
              <a16:creationId xmlns:a16="http://schemas.microsoft.com/office/drawing/2014/main" id="{F7B5B89E-30BE-434F-B191-400FB98AFB3C}"/>
            </a:ext>
          </a:extLst>
        </xdr:cNvPr>
        <xdr:cNvSpPr txBox="1"/>
      </xdr:nvSpPr>
      <xdr:spPr>
        <a:xfrm>
          <a:off x="7181850" y="647700"/>
          <a:ext cx="4476750" cy="5972175"/>
        </a:xfrm>
        <a:prstGeom prst="rect">
          <a:avLst/>
        </a:prstGeom>
        <a:solidFill>
          <a:srgbClr val="F6F7D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u="sng">
              <a:solidFill>
                <a:srgbClr val="FF0000"/>
              </a:solidFill>
              <a:latin typeface="BIZ UDゴシック" panose="020B0400000000000000" pitchFamily="49" charset="-128"/>
              <a:ea typeface="BIZ UDゴシック" panose="020B0400000000000000" pitchFamily="49" charset="-128"/>
            </a:rPr>
            <a:t>記載に当たっての注意事項</a:t>
          </a:r>
          <a:r>
            <a:rPr kumimoji="1" lang="en-US" altLang="ja-JP" sz="1100" b="1">
              <a:solidFill>
                <a:srgbClr val="FF0000"/>
              </a:solidFill>
              <a:latin typeface="BIZ UDゴシック" panose="020B0400000000000000" pitchFamily="49" charset="-128"/>
              <a:ea typeface="BIZ UDゴシック" panose="020B0400000000000000" pitchFamily="49" charset="-128"/>
            </a:rPr>
            <a:t>】</a:t>
          </a: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●認定を受けた医師ごとに記入をお願いします。（行が足りない場合には、適宜追加をお願いします。）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●補助基準額の算定方法は以下の通りです。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（研修受講経費）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①旅費（県内）　</a:t>
          </a:r>
          <a:r>
            <a:rPr kumimoji="1" lang="en-US" altLang="ja-JP" sz="1100">
              <a:solidFill>
                <a:srgbClr val="FF0000"/>
              </a:solidFill>
              <a:latin typeface="BIZ UDゴシック" panose="020B0400000000000000" pitchFamily="49" charset="-128"/>
              <a:ea typeface="BIZ UDゴシック" panose="020B0400000000000000" pitchFamily="49" charset="-128"/>
            </a:rPr>
            <a:t>2,000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②旅費（県外） </a:t>
          </a:r>
          <a:r>
            <a:rPr kumimoji="1" lang="en-US" altLang="ja-JP" sz="1100">
              <a:solidFill>
                <a:srgbClr val="FF0000"/>
              </a:solidFill>
              <a:latin typeface="BIZ UDゴシック" panose="020B0400000000000000" pitchFamily="49" charset="-128"/>
              <a:ea typeface="BIZ UDゴシック" panose="020B0400000000000000" pitchFamily="49" charset="-128"/>
            </a:rPr>
            <a:t>12,000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（雑役務費）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③研修受講料　</a:t>
          </a:r>
          <a:r>
            <a:rPr kumimoji="1" lang="en-US" altLang="ja-JP" sz="1100">
              <a:solidFill>
                <a:srgbClr val="FF0000"/>
              </a:solidFill>
              <a:latin typeface="BIZ UDゴシック" panose="020B0400000000000000" pitchFamily="49" charset="-128"/>
              <a:ea typeface="BIZ UDゴシック" panose="020B0400000000000000" pitchFamily="49" charset="-128"/>
            </a:rPr>
            <a:t>10,000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（専門書購入経費）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④備品費（図書）　</a:t>
          </a:r>
          <a:r>
            <a:rPr kumimoji="1" lang="en-US" altLang="ja-JP" sz="1100">
              <a:solidFill>
                <a:srgbClr val="FF0000"/>
              </a:solidFill>
              <a:latin typeface="BIZ UDゴシック" panose="020B0400000000000000" pitchFamily="49" charset="-128"/>
              <a:ea typeface="BIZ UDゴシック" panose="020B0400000000000000" pitchFamily="49" charset="-128"/>
            </a:rPr>
            <a:t>54,000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年度</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（他病院勤務経費）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⑤旅費（県内）　  </a:t>
          </a:r>
          <a:r>
            <a:rPr kumimoji="1" lang="en-US" altLang="ja-JP" sz="1100">
              <a:solidFill>
                <a:srgbClr val="FF0000"/>
              </a:solidFill>
              <a:latin typeface="BIZ UDゴシック" panose="020B0400000000000000" pitchFamily="49" charset="-128"/>
              <a:ea typeface="BIZ UDゴシック" panose="020B0400000000000000" pitchFamily="49" charset="-128"/>
            </a:rPr>
            <a:t>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⑥旅費（県外）　</a:t>
          </a:r>
          <a:r>
            <a:rPr kumimoji="1" lang="en-US" altLang="ja-JP" sz="1100">
              <a:solidFill>
                <a:srgbClr val="FF0000"/>
              </a:solidFill>
              <a:latin typeface="BIZ UDゴシック" panose="020B0400000000000000" pitchFamily="49" charset="-128"/>
              <a:ea typeface="BIZ UDゴシック" panose="020B0400000000000000" pitchFamily="49" charset="-128"/>
            </a:rPr>
            <a:t>24,000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①～⑥（④を除く。）のうち、勤務月数とは、申請年度中認定を受けた日が属する月以降の月数のことを言います。また、勤務月数は、在職期間のうち暦日で</a:t>
          </a:r>
          <a:r>
            <a:rPr kumimoji="1" lang="en-US" altLang="ja-JP" sz="1100">
              <a:solidFill>
                <a:srgbClr val="FF0000"/>
              </a:solidFill>
              <a:latin typeface="BIZ UDゴシック" panose="020B0400000000000000" pitchFamily="49" charset="-128"/>
              <a:ea typeface="BIZ UDゴシック" panose="020B0400000000000000" pitchFamily="49" charset="-128"/>
            </a:rPr>
            <a:t>1/2</a:t>
          </a:r>
          <a:r>
            <a:rPr kumimoji="1" lang="ja-JP" altLang="en-US" sz="1100">
              <a:solidFill>
                <a:srgbClr val="FF0000"/>
              </a:solidFill>
              <a:latin typeface="BIZ UDゴシック" panose="020B0400000000000000" pitchFamily="49" charset="-128"/>
              <a:ea typeface="BIZ UDゴシック" panose="020B0400000000000000" pitchFamily="49" charset="-128"/>
            </a:rPr>
            <a:t>以上在職した月を</a:t>
          </a:r>
          <a:r>
            <a:rPr kumimoji="1" lang="en-US" altLang="ja-JP" sz="1100">
              <a:solidFill>
                <a:srgbClr val="FF0000"/>
              </a:solidFill>
              <a:latin typeface="BIZ UDゴシック" panose="020B0400000000000000" pitchFamily="49" charset="-128"/>
              <a:ea typeface="BIZ UDゴシック" panose="020B0400000000000000" pitchFamily="49" charset="-128"/>
            </a:rPr>
            <a:t>1</a:t>
          </a:r>
          <a:r>
            <a:rPr kumimoji="1" lang="ja-JP" altLang="en-US" sz="1100">
              <a:solidFill>
                <a:srgbClr val="FF0000"/>
              </a:solidFill>
              <a:latin typeface="BIZ UDゴシック" panose="020B0400000000000000" pitchFamily="49" charset="-128"/>
              <a:ea typeface="BIZ UDゴシック" panose="020B0400000000000000" pitchFamily="49" charset="-128"/>
            </a:rPr>
            <a:t>月として積算します。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●勤務月数のカウントは以下のとおりです。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（例１）年度初めより認定を受けており、年度末まで同医療機関で勤務する場合　→　</a:t>
          </a:r>
          <a:r>
            <a:rPr kumimoji="1" lang="en-US" altLang="ja-JP" sz="1100" u="sng">
              <a:solidFill>
                <a:srgbClr val="FF0000"/>
              </a:solidFill>
              <a:latin typeface="BIZ UDゴシック" panose="020B0400000000000000" pitchFamily="49" charset="-128"/>
              <a:ea typeface="BIZ UDゴシック" panose="020B0400000000000000" pitchFamily="49" charset="-128"/>
            </a:rPr>
            <a:t>12</a:t>
          </a:r>
          <a:r>
            <a:rPr kumimoji="1" lang="ja-JP" altLang="en-US" sz="1100" u="sng">
              <a:solidFill>
                <a:srgbClr val="FF0000"/>
              </a:solidFill>
              <a:latin typeface="BIZ UDゴシック" panose="020B0400000000000000" pitchFamily="49" charset="-128"/>
              <a:ea typeface="BIZ UDゴシック" panose="020B0400000000000000" pitchFamily="49" charset="-128"/>
            </a:rPr>
            <a:t>月間　（</a:t>
          </a:r>
          <a:r>
            <a:rPr kumimoji="1" lang="en-US" altLang="ja-JP" sz="1100" u="sng">
              <a:solidFill>
                <a:srgbClr val="FF0000"/>
              </a:solidFill>
              <a:latin typeface="BIZ UDゴシック" panose="020B0400000000000000" pitchFamily="49" charset="-128"/>
              <a:ea typeface="BIZ UDゴシック" panose="020B0400000000000000" pitchFamily="49" charset="-128"/>
            </a:rPr>
            <a:t>4</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r>
            <a:rPr kumimoji="1" lang="en-US" altLang="ja-JP" sz="1100" u="sng">
              <a:solidFill>
                <a:srgbClr val="FF0000"/>
              </a:solidFill>
              <a:latin typeface="BIZ UDゴシック" panose="020B0400000000000000" pitchFamily="49" charset="-128"/>
              <a:ea typeface="BIZ UDゴシック" panose="020B0400000000000000" pitchFamily="49" charset="-128"/>
            </a:rPr>
            <a:t>3</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（例２）年度途中に認定（</a:t>
          </a:r>
          <a:r>
            <a:rPr kumimoji="1" lang="en-US" altLang="ja-JP" sz="1100">
              <a:solidFill>
                <a:srgbClr val="FF0000"/>
              </a:solidFill>
              <a:latin typeface="BIZ UDゴシック" panose="020B0400000000000000" pitchFamily="49" charset="-128"/>
              <a:ea typeface="BIZ UDゴシック" panose="020B0400000000000000" pitchFamily="49" charset="-128"/>
            </a:rPr>
            <a:t>9</a:t>
          </a:r>
          <a:r>
            <a:rPr kumimoji="1" lang="ja-JP" altLang="en-US" sz="1100">
              <a:solidFill>
                <a:srgbClr val="FF0000"/>
              </a:solidFill>
              <a:latin typeface="BIZ UDゴシック" panose="020B0400000000000000" pitchFamily="49" charset="-128"/>
              <a:ea typeface="BIZ UDゴシック" panose="020B0400000000000000" pitchFamily="49" charset="-128"/>
            </a:rPr>
            <a:t>月</a:t>
          </a:r>
          <a:r>
            <a:rPr kumimoji="1" lang="en-US" altLang="ja-JP" sz="1100">
              <a:solidFill>
                <a:srgbClr val="FF0000"/>
              </a:solidFill>
              <a:latin typeface="BIZ UDゴシック" panose="020B0400000000000000" pitchFamily="49" charset="-128"/>
              <a:ea typeface="BIZ UDゴシック" panose="020B0400000000000000" pitchFamily="49" charset="-128"/>
            </a:rPr>
            <a:t>5</a:t>
          </a:r>
          <a:r>
            <a:rPr kumimoji="1" lang="ja-JP" altLang="en-US" sz="1100">
              <a:solidFill>
                <a:srgbClr val="FF0000"/>
              </a:solidFill>
              <a:latin typeface="BIZ UDゴシック" panose="020B0400000000000000" pitchFamily="49" charset="-128"/>
              <a:ea typeface="BIZ UDゴシック" panose="020B0400000000000000" pitchFamily="49" charset="-128"/>
            </a:rPr>
            <a:t>日）を受け、年度末まで同医療機関で勤務する場合　→　</a:t>
          </a:r>
          <a:r>
            <a:rPr kumimoji="1" lang="en-US" altLang="ja-JP" sz="1100" u="sng">
              <a:solidFill>
                <a:srgbClr val="FF0000"/>
              </a:solidFill>
              <a:latin typeface="BIZ UDゴシック" panose="020B0400000000000000" pitchFamily="49" charset="-128"/>
              <a:ea typeface="BIZ UDゴシック" panose="020B0400000000000000" pitchFamily="49" charset="-128"/>
            </a:rPr>
            <a:t>7</a:t>
          </a:r>
          <a:r>
            <a:rPr kumimoji="1" lang="ja-JP" altLang="en-US" sz="1100" u="sng">
              <a:solidFill>
                <a:srgbClr val="FF0000"/>
              </a:solidFill>
              <a:latin typeface="BIZ UDゴシック" panose="020B0400000000000000" pitchFamily="49" charset="-128"/>
              <a:ea typeface="BIZ UDゴシック" panose="020B0400000000000000" pitchFamily="49" charset="-128"/>
            </a:rPr>
            <a:t>月間　（</a:t>
          </a:r>
          <a:r>
            <a:rPr kumimoji="1" lang="en-US" altLang="ja-JP" sz="1100" u="sng">
              <a:solidFill>
                <a:srgbClr val="FF0000"/>
              </a:solidFill>
              <a:latin typeface="BIZ UDゴシック" panose="020B0400000000000000" pitchFamily="49" charset="-128"/>
              <a:ea typeface="BIZ UDゴシック" panose="020B0400000000000000" pitchFamily="49" charset="-128"/>
            </a:rPr>
            <a:t>9</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r>
            <a:rPr kumimoji="1" lang="en-US" altLang="ja-JP" sz="1100" u="sng">
              <a:solidFill>
                <a:srgbClr val="FF0000"/>
              </a:solidFill>
              <a:latin typeface="BIZ UDゴシック" panose="020B0400000000000000" pitchFamily="49" charset="-128"/>
              <a:ea typeface="BIZ UDゴシック" panose="020B0400000000000000" pitchFamily="49" charset="-128"/>
            </a:rPr>
            <a:t>3</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（例３）</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年度途中に認定（</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9</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月</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25</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日</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）を受け、年度末まで同医療機関で勤務する場合　→　</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6</a:t>
          </a:r>
          <a:r>
            <a:rPr kumimoji="1" lang="ja-JP" altLang="ja-JP" sz="1100" u="sng">
              <a:solidFill>
                <a:srgbClr val="FF0000"/>
              </a:solidFill>
              <a:effectLst/>
              <a:latin typeface="BIZ UDゴシック" panose="020B0400000000000000" pitchFamily="49" charset="-128"/>
              <a:ea typeface="BIZ UDゴシック" panose="020B0400000000000000" pitchFamily="49" charset="-128"/>
              <a:cs typeface="+mn-cs"/>
            </a:rPr>
            <a:t>月間</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　（</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月～</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3</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20&#20132;&#20184;&#35201;&#32177;&#21029;&#32025;&#65288;&#25163;&#26360;&#12365;&#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計算方法早見表"/>
      <sheetName val="数式用"/>
      <sheetName val="事業リスト（ＢＤ１）"/>
      <sheetName val="別紙１"/>
      <sheetName val="別紙１ (記入例)"/>
      <sheetName val="別紙２"/>
      <sheetName val="別紙２ (記入例)"/>
      <sheetName val="別紙３"/>
      <sheetName val="別紙３（記入例）"/>
      <sheetName val="予算書抄本"/>
      <sheetName val="予算書抄本 (記入例)"/>
      <sheetName val="別紙４"/>
      <sheetName val="別紙５"/>
      <sheetName val="別紙５（記入例）"/>
      <sheetName val="別紙６"/>
      <sheetName val="別紙６（記入例）"/>
      <sheetName val="決算書抄本"/>
      <sheetName val="決算書抄本 (入力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50"/>
  <sheetViews>
    <sheetView workbookViewId="0"/>
  </sheetViews>
  <sheetFormatPr defaultRowHeight="13.5"/>
  <sheetData>
    <row r="3" spans="1:3">
      <c r="A3" t="s">
        <v>330</v>
      </c>
    </row>
    <row r="4" spans="1:3">
      <c r="A4" t="s">
        <v>283</v>
      </c>
      <c r="C4" t="s">
        <v>70</v>
      </c>
    </row>
    <row r="5" spans="1:3">
      <c r="A5" t="s">
        <v>284</v>
      </c>
      <c r="C5" t="s">
        <v>210</v>
      </c>
    </row>
    <row r="6" spans="1:3">
      <c r="A6" t="s">
        <v>285</v>
      </c>
      <c r="C6" t="s">
        <v>72</v>
      </c>
    </row>
    <row r="7" spans="1:3">
      <c r="A7" t="s">
        <v>286</v>
      </c>
      <c r="C7" t="s">
        <v>75</v>
      </c>
    </row>
    <row r="8" spans="1:3">
      <c r="A8" t="s">
        <v>287</v>
      </c>
      <c r="C8" t="s">
        <v>81</v>
      </c>
    </row>
    <row r="9" spans="1:3">
      <c r="A9" t="s">
        <v>288</v>
      </c>
      <c r="C9" t="s">
        <v>277</v>
      </c>
    </row>
    <row r="10" spans="1:3">
      <c r="A10" t="s">
        <v>289</v>
      </c>
      <c r="C10" t="s">
        <v>342</v>
      </c>
    </row>
    <row r="11" spans="1:3">
      <c r="A11" t="s">
        <v>290</v>
      </c>
    </row>
    <row r="12" spans="1:3">
      <c r="A12" t="s">
        <v>291</v>
      </c>
    </row>
    <row r="13" spans="1:3">
      <c r="A13" t="s">
        <v>292</v>
      </c>
    </row>
    <row r="14" spans="1:3">
      <c r="A14" t="s">
        <v>293</v>
      </c>
    </row>
    <row r="15" spans="1:3">
      <c r="A15" t="s">
        <v>294</v>
      </c>
    </row>
    <row r="16" spans="1:3">
      <c r="A16" t="s">
        <v>295</v>
      </c>
    </row>
    <row r="17" spans="1:1">
      <c r="A17" t="s">
        <v>296</v>
      </c>
    </row>
    <row r="18" spans="1:1">
      <c r="A18" t="s">
        <v>297</v>
      </c>
    </row>
    <row r="19" spans="1:1">
      <c r="A19" t="s">
        <v>298</v>
      </c>
    </row>
    <row r="20" spans="1:1">
      <c r="A20" t="s">
        <v>299</v>
      </c>
    </row>
    <row r="21" spans="1:1">
      <c r="A21" t="s">
        <v>300</v>
      </c>
    </row>
    <row r="22" spans="1:1">
      <c r="A22" t="s">
        <v>301</v>
      </c>
    </row>
    <row r="23" spans="1:1">
      <c r="A23" t="s">
        <v>302</v>
      </c>
    </row>
    <row r="24" spans="1:1">
      <c r="A24" t="s">
        <v>303</v>
      </c>
    </row>
    <row r="25" spans="1:1">
      <c r="A25" t="s">
        <v>304</v>
      </c>
    </row>
    <row r="26" spans="1:1">
      <c r="A26" t="s">
        <v>305</v>
      </c>
    </row>
    <row r="27" spans="1:1">
      <c r="A27" t="s">
        <v>306</v>
      </c>
    </row>
    <row r="28" spans="1:1">
      <c r="A28" t="s">
        <v>307</v>
      </c>
    </row>
    <row r="29" spans="1:1">
      <c r="A29" t="s">
        <v>308</v>
      </c>
    </row>
    <row r="30" spans="1:1">
      <c r="A30" t="s">
        <v>309</v>
      </c>
    </row>
    <row r="31" spans="1:1">
      <c r="A31" t="s">
        <v>310</v>
      </c>
    </row>
    <row r="32" spans="1:1">
      <c r="A32" t="s">
        <v>311</v>
      </c>
    </row>
    <row r="33" spans="1:1">
      <c r="A33" t="s">
        <v>312</v>
      </c>
    </row>
    <row r="34" spans="1:1">
      <c r="A34" t="s">
        <v>313</v>
      </c>
    </row>
    <row r="35" spans="1:1">
      <c r="A35" t="s">
        <v>314</v>
      </c>
    </row>
    <row r="36" spans="1:1">
      <c r="A36" t="s">
        <v>315</v>
      </c>
    </row>
    <row r="37" spans="1:1">
      <c r="A37" t="s">
        <v>316</v>
      </c>
    </row>
    <row r="38" spans="1:1">
      <c r="A38" t="s">
        <v>317</v>
      </c>
    </row>
    <row r="39" spans="1:1">
      <c r="A39" t="s">
        <v>318</v>
      </c>
    </row>
    <row r="40" spans="1:1">
      <c r="A40" t="s">
        <v>319</v>
      </c>
    </row>
    <row r="41" spans="1:1">
      <c r="A41" t="s">
        <v>320</v>
      </c>
    </row>
    <row r="42" spans="1:1">
      <c r="A42" t="s">
        <v>321</v>
      </c>
    </row>
    <row r="43" spans="1:1">
      <c r="A43" t="s">
        <v>322</v>
      </c>
    </row>
    <row r="44" spans="1:1">
      <c r="A44" t="s">
        <v>323</v>
      </c>
    </row>
    <row r="45" spans="1:1">
      <c r="A45" t="s">
        <v>324</v>
      </c>
    </row>
    <row r="46" spans="1:1">
      <c r="A46" t="s">
        <v>325</v>
      </c>
    </row>
    <row r="47" spans="1:1">
      <c r="A47" t="s">
        <v>326</v>
      </c>
    </row>
    <row r="48" spans="1:1">
      <c r="A48" t="s">
        <v>327</v>
      </c>
    </row>
    <row r="49" spans="1:1">
      <c r="A49" t="s">
        <v>328</v>
      </c>
    </row>
    <row r="50" spans="1:1">
      <c r="A50" t="s">
        <v>329</v>
      </c>
    </row>
  </sheetData>
  <sortState xmlns:xlrd2="http://schemas.microsoft.com/office/spreadsheetml/2017/richdata2" ref="C4:C127">
    <sortCondition ref="C4:C127"/>
  </sortState>
  <phoneticPr fontId="1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26AAE-CC79-494A-B5B3-B268593E9A26}">
  <sheetPr>
    <tabColor theme="5" tint="0.79998168889431442"/>
  </sheetPr>
  <dimension ref="A1:F60"/>
  <sheetViews>
    <sheetView showGridLines="0" view="pageBreakPreview" topLeftCell="A22" zoomScaleNormal="100" zoomScaleSheetLayoutView="100" workbookViewId="0">
      <selection activeCell="H39" sqref="H39"/>
    </sheetView>
  </sheetViews>
  <sheetFormatPr defaultColWidth="10" defaultRowHeight="13.5"/>
  <cols>
    <col min="1" max="1" width="2.625" style="133" customWidth="1"/>
    <col min="2" max="2" width="13.875" style="133" customWidth="1"/>
    <col min="3" max="3" width="22.25" style="133" customWidth="1"/>
    <col min="4" max="6" width="16.125" style="133" customWidth="1"/>
    <col min="7" max="16384" width="10" style="133"/>
  </cols>
  <sheetData>
    <row r="1" spans="1:6">
      <c r="A1" s="143" t="s">
        <v>454</v>
      </c>
      <c r="B1" s="143"/>
      <c r="C1" s="143"/>
      <c r="D1" s="143"/>
      <c r="E1" s="143"/>
      <c r="F1" s="143"/>
    </row>
    <row r="2" spans="1:6" ht="7.5" customHeight="1">
      <c r="A2" s="143"/>
      <c r="B2" s="143"/>
      <c r="C2" s="143"/>
      <c r="D2" s="143"/>
      <c r="E2" s="143"/>
      <c r="F2" s="143"/>
    </row>
    <row r="3" spans="1:6" ht="22.5" customHeight="1">
      <c r="A3" s="293" t="s">
        <v>450</v>
      </c>
      <c r="B3" s="293"/>
      <c r="C3" s="293"/>
      <c r="D3" s="293"/>
      <c r="E3" s="293"/>
      <c r="F3" s="293"/>
    </row>
    <row r="4" spans="1:6" ht="20.25" customHeight="1">
      <c r="A4" s="143"/>
      <c r="B4" s="143"/>
      <c r="C4" s="144"/>
      <c r="D4" s="145"/>
      <c r="E4" s="145"/>
      <c r="F4" s="145"/>
    </row>
    <row r="5" spans="1:6">
      <c r="B5" s="179"/>
      <c r="C5" s="179"/>
      <c r="D5" s="146" t="s">
        <v>371</v>
      </c>
      <c r="E5" s="340" t="s">
        <v>445</v>
      </c>
      <c r="F5" s="340"/>
    </row>
    <row r="6" spans="1:6">
      <c r="A6" s="143"/>
      <c r="B6" s="143"/>
      <c r="C6" s="143"/>
      <c r="D6" s="143"/>
      <c r="E6" s="143"/>
      <c r="F6" s="147"/>
    </row>
    <row r="7" spans="1:6">
      <c r="A7" s="143" t="s">
        <v>446</v>
      </c>
      <c r="B7" s="143"/>
      <c r="D7" s="143"/>
      <c r="E7" s="143"/>
      <c r="F7" s="143"/>
    </row>
    <row r="8" spans="1:6" ht="17.100000000000001" customHeight="1" thickBot="1">
      <c r="A8" s="294" t="s">
        <v>424</v>
      </c>
      <c r="B8" s="294"/>
      <c r="C8" s="294"/>
      <c r="D8" s="182" t="s">
        <v>425</v>
      </c>
      <c r="E8" s="183" t="s">
        <v>457</v>
      </c>
      <c r="F8" s="183" t="s">
        <v>426</v>
      </c>
    </row>
    <row r="9" spans="1:6" ht="17.100000000000001" customHeight="1" thickTop="1">
      <c r="A9" s="295" t="s">
        <v>343</v>
      </c>
      <c r="B9" s="295"/>
      <c r="C9" s="295"/>
      <c r="D9" s="180"/>
      <c r="E9" s="181"/>
      <c r="F9" s="180"/>
    </row>
    <row r="10" spans="1:6" ht="17.100000000000001" customHeight="1">
      <c r="A10" s="296"/>
      <c r="B10" s="302" t="s">
        <v>427</v>
      </c>
      <c r="C10" s="195" t="s">
        <v>451</v>
      </c>
      <c r="D10" s="196">
        <v>10000</v>
      </c>
      <c r="E10" s="197">
        <f>2000*12</f>
        <v>24000</v>
      </c>
      <c r="F10" s="297"/>
    </row>
    <row r="11" spans="1:6" ht="17.100000000000001" customHeight="1">
      <c r="A11" s="296"/>
      <c r="B11" s="303"/>
      <c r="C11" s="198" t="s">
        <v>437</v>
      </c>
      <c r="D11" s="199">
        <v>15000</v>
      </c>
      <c r="E11" s="200">
        <f>2000*2</f>
        <v>4000</v>
      </c>
      <c r="F11" s="298"/>
    </row>
    <row r="12" spans="1:6" ht="17.100000000000001" customHeight="1">
      <c r="A12" s="296"/>
      <c r="B12" s="303"/>
      <c r="C12" s="198"/>
      <c r="D12" s="199"/>
      <c r="E12" s="200"/>
      <c r="F12" s="298"/>
    </row>
    <row r="13" spans="1:6" ht="17.100000000000001" customHeight="1">
      <c r="A13" s="296"/>
      <c r="B13" s="303"/>
      <c r="C13" s="198"/>
      <c r="D13" s="199"/>
      <c r="E13" s="200"/>
      <c r="F13" s="298"/>
    </row>
    <row r="14" spans="1:6" ht="17.100000000000001" customHeight="1">
      <c r="A14" s="296"/>
      <c r="B14" s="303"/>
      <c r="C14" s="201"/>
      <c r="D14" s="202"/>
      <c r="E14" s="203"/>
      <c r="F14" s="298"/>
    </row>
    <row r="15" spans="1:6" ht="17.100000000000001" customHeight="1">
      <c r="A15" s="296"/>
      <c r="B15" s="302" t="s">
        <v>428</v>
      </c>
      <c r="C15" s="204" t="s">
        <v>438</v>
      </c>
      <c r="D15" s="196">
        <v>60000</v>
      </c>
      <c r="E15" s="197">
        <f>12000*3</f>
        <v>36000</v>
      </c>
      <c r="F15" s="298"/>
    </row>
    <row r="16" spans="1:6" ht="17.100000000000001" customHeight="1">
      <c r="A16" s="296"/>
      <c r="B16" s="303"/>
      <c r="C16" s="205" t="s">
        <v>437</v>
      </c>
      <c r="D16" s="199">
        <v>250000</v>
      </c>
      <c r="E16" s="200">
        <f>12000*2</f>
        <v>24000</v>
      </c>
      <c r="F16" s="298"/>
    </row>
    <row r="17" spans="1:6" ht="17.100000000000001" customHeight="1">
      <c r="A17" s="296"/>
      <c r="B17" s="303"/>
      <c r="C17" s="205"/>
      <c r="D17" s="199"/>
      <c r="E17" s="200"/>
      <c r="F17" s="298"/>
    </row>
    <row r="18" spans="1:6" ht="17.100000000000001" customHeight="1">
      <c r="A18" s="296"/>
      <c r="B18" s="303"/>
      <c r="C18" s="205"/>
      <c r="D18" s="199"/>
      <c r="E18" s="200"/>
      <c r="F18" s="298"/>
    </row>
    <row r="19" spans="1:6" ht="17.100000000000001" customHeight="1">
      <c r="A19" s="296"/>
      <c r="B19" s="304"/>
      <c r="C19" s="206"/>
      <c r="D19" s="207"/>
      <c r="E19" s="203"/>
      <c r="F19" s="298"/>
    </row>
    <row r="20" spans="1:6" ht="16.5" customHeight="1">
      <c r="A20" s="300"/>
      <c r="B20" s="305" t="s">
        <v>449</v>
      </c>
      <c r="C20" s="208" t="s">
        <v>451</v>
      </c>
      <c r="D20" s="196">
        <v>5500</v>
      </c>
      <c r="E20" s="197">
        <f>10000*12</f>
        <v>120000</v>
      </c>
      <c r="F20" s="298"/>
    </row>
    <row r="21" spans="1:6" ht="16.5" customHeight="1">
      <c r="A21" s="300"/>
      <c r="B21" s="306"/>
      <c r="C21" s="209" t="s">
        <v>438</v>
      </c>
      <c r="D21" s="199">
        <v>110000</v>
      </c>
      <c r="E21" s="200">
        <f>10000*3</f>
        <v>30000</v>
      </c>
      <c r="F21" s="298"/>
    </row>
    <row r="22" spans="1:6" ht="16.5" customHeight="1">
      <c r="A22" s="300"/>
      <c r="B22" s="306"/>
      <c r="C22" s="209" t="s">
        <v>437</v>
      </c>
      <c r="D22" s="199">
        <v>77000</v>
      </c>
      <c r="E22" s="200">
        <f>10000*2</f>
        <v>20000</v>
      </c>
      <c r="F22" s="298"/>
    </row>
    <row r="23" spans="1:6" ht="16.5" customHeight="1">
      <c r="A23" s="300"/>
      <c r="B23" s="306"/>
      <c r="C23" s="154"/>
      <c r="D23" s="149"/>
      <c r="E23" s="150"/>
      <c r="F23" s="298"/>
    </row>
    <row r="24" spans="1:6" ht="16.5" customHeight="1">
      <c r="A24" s="301"/>
      <c r="B24" s="307"/>
      <c r="C24" s="155"/>
      <c r="D24" s="152"/>
      <c r="E24" s="151"/>
      <c r="F24" s="299"/>
    </row>
    <row r="25" spans="1:6" ht="17.100000000000001" customHeight="1" thickBot="1">
      <c r="A25" s="323" t="s">
        <v>429</v>
      </c>
      <c r="B25" s="323"/>
      <c r="C25" s="323"/>
      <c r="D25" s="184">
        <f>SUM(D10:D24)</f>
        <v>527500</v>
      </c>
      <c r="E25" s="184">
        <f>SUM(E10:E24)</f>
        <v>258000</v>
      </c>
      <c r="F25" s="185">
        <f>MIN(D25,E25)</f>
        <v>258000</v>
      </c>
    </row>
    <row r="26" spans="1:6" ht="17.100000000000001" customHeight="1" thickTop="1">
      <c r="A26" s="291" t="s">
        <v>344</v>
      </c>
      <c r="B26" s="291"/>
      <c r="C26" s="291"/>
      <c r="D26" s="180"/>
      <c r="E26" s="180"/>
      <c r="F26" s="180"/>
    </row>
    <row r="27" spans="1:6" ht="17.100000000000001" customHeight="1">
      <c r="A27" s="324"/>
      <c r="B27" s="337" t="s">
        <v>430</v>
      </c>
      <c r="C27" s="226" t="s">
        <v>436</v>
      </c>
      <c r="D27" s="196">
        <v>11000</v>
      </c>
      <c r="E27" s="196">
        <v>54000</v>
      </c>
      <c r="F27" s="297"/>
    </row>
    <row r="28" spans="1:6" ht="17.100000000000001" customHeight="1">
      <c r="A28" s="325"/>
      <c r="B28" s="338"/>
      <c r="C28" s="227" t="s">
        <v>438</v>
      </c>
      <c r="D28" s="199">
        <v>22000</v>
      </c>
      <c r="E28" s="199">
        <v>54000</v>
      </c>
      <c r="F28" s="298"/>
    </row>
    <row r="29" spans="1:6" ht="17.100000000000001" customHeight="1">
      <c r="A29" s="325"/>
      <c r="B29" s="338"/>
      <c r="C29" s="227" t="s">
        <v>437</v>
      </c>
      <c r="D29" s="199">
        <v>66000</v>
      </c>
      <c r="E29" s="199">
        <v>54000</v>
      </c>
      <c r="F29" s="298"/>
    </row>
    <row r="30" spans="1:6" ht="17.100000000000001" customHeight="1">
      <c r="A30" s="325"/>
      <c r="B30" s="338"/>
      <c r="C30" s="158"/>
      <c r="D30" s="149"/>
      <c r="E30" s="149"/>
      <c r="F30" s="298"/>
    </row>
    <row r="31" spans="1:6" ht="17.100000000000001" customHeight="1">
      <c r="A31" s="326"/>
      <c r="B31" s="339"/>
      <c r="C31" s="159"/>
      <c r="D31" s="152"/>
      <c r="E31" s="152"/>
      <c r="F31" s="299"/>
    </row>
    <row r="32" spans="1:6" ht="17.100000000000001" customHeight="1" thickBot="1">
      <c r="A32" s="323" t="s">
        <v>429</v>
      </c>
      <c r="B32" s="323"/>
      <c r="C32" s="323"/>
      <c r="D32" s="184">
        <f>SUM(D27:D31)</f>
        <v>99000</v>
      </c>
      <c r="E32" s="184">
        <f>SUM(E27:E31)</f>
        <v>162000</v>
      </c>
      <c r="F32" s="185">
        <f>MIN(D32,E32)</f>
        <v>99000</v>
      </c>
    </row>
    <row r="33" spans="1:6" ht="17.100000000000001" customHeight="1" thickTop="1">
      <c r="A33" s="291" t="s">
        <v>345</v>
      </c>
      <c r="B33" s="291"/>
      <c r="C33" s="291"/>
      <c r="D33" s="180"/>
      <c r="E33" s="180"/>
      <c r="F33" s="180"/>
    </row>
    <row r="34" spans="1:6" ht="16.5" customHeight="1">
      <c r="A34" s="300"/>
      <c r="B34" s="327" t="s">
        <v>431</v>
      </c>
      <c r="C34" s="208" t="s">
        <v>451</v>
      </c>
      <c r="D34" s="196">
        <v>3000</v>
      </c>
      <c r="E34" s="196">
        <f>4000*12</f>
        <v>48000</v>
      </c>
      <c r="F34" s="297"/>
    </row>
    <row r="35" spans="1:6" ht="16.5" customHeight="1">
      <c r="A35" s="300"/>
      <c r="B35" s="328"/>
      <c r="C35" s="228" t="s">
        <v>437</v>
      </c>
      <c r="D35" s="199">
        <v>30000</v>
      </c>
      <c r="E35" s="199">
        <f>4000*2</f>
        <v>8000</v>
      </c>
      <c r="F35" s="298"/>
    </row>
    <row r="36" spans="1:6" ht="16.5" customHeight="1">
      <c r="A36" s="300"/>
      <c r="B36" s="328"/>
      <c r="C36" s="228"/>
      <c r="D36" s="199"/>
      <c r="E36" s="199"/>
      <c r="F36" s="298"/>
    </row>
    <row r="37" spans="1:6" ht="16.5" customHeight="1">
      <c r="A37" s="300"/>
      <c r="B37" s="328"/>
      <c r="C37" s="228"/>
      <c r="D37" s="199"/>
      <c r="E37" s="199"/>
      <c r="F37" s="298"/>
    </row>
    <row r="38" spans="1:6" ht="16.5" customHeight="1">
      <c r="A38" s="300"/>
      <c r="B38" s="329"/>
      <c r="C38" s="229"/>
      <c r="D38" s="207"/>
      <c r="E38" s="207"/>
      <c r="F38" s="298"/>
    </row>
    <row r="39" spans="1:6" ht="16.5" customHeight="1">
      <c r="A39" s="300"/>
      <c r="B39" s="327" t="s">
        <v>428</v>
      </c>
      <c r="C39" s="230" t="s">
        <v>438</v>
      </c>
      <c r="D39" s="196">
        <v>120000</v>
      </c>
      <c r="E39" s="196">
        <f>24000*3</f>
        <v>72000</v>
      </c>
      <c r="F39" s="298"/>
    </row>
    <row r="40" spans="1:6" ht="16.5" customHeight="1">
      <c r="A40" s="300"/>
      <c r="B40" s="328"/>
      <c r="C40" s="228"/>
      <c r="D40" s="199"/>
      <c r="E40" s="199"/>
      <c r="F40" s="298"/>
    </row>
    <row r="41" spans="1:6" ht="16.5" customHeight="1">
      <c r="A41" s="300"/>
      <c r="B41" s="328"/>
      <c r="C41" s="160"/>
      <c r="D41" s="149"/>
      <c r="E41" s="149"/>
      <c r="F41" s="298"/>
    </row>
    <row r="42" spans="1:6" ht="16.5" customHeight="1">
      <c r="A42" s="300"/>
      <c r="B42" s="328"/>
      <c r="C42" s="160"/>
      <c r="D42" s="149"/>
      <c r="E42" s="149"/>
      <c r="F42" s="298"/>
    </row>
    <row r="43" spans="1:6" ht="16.5" customHeight="1">
      <c r="A43" s="301"/>
      <c r="B43" s="329"/>
      <c r="C43" s="161"/>
      <c r="D43" s="152"/>
      <c r="E43" s="152"/>
      <c r="F43" s="299"/>
    </row>
    <row r="44" spans="1:6" ht="17.100000000000001" customHeight="1" thickBot="1">
      <c r="A44" s="323" t="s">
        <v>429</v>
      </c>
      <c r="B44" s="323"/>
      <c r="C44" s="323"/>
      <c r="D44" s="184">
        <f>SUM(D34:D43)</f>
        <v>153000</v>
      </c>
      <c r="E44" s="184">
        <f>SUM(E34:E43)</f>
        <v>128000</v>
      </c>
      <c r="F44" s="185">
        <f>MIN(D44,E44)</f>
        <v>128000</v>
      </c>
    </row>
    <row r="45" spans="1:6" ht="17.100000000000001" customHeight="1" thickTop="1" thickBot="1">
      <c r="A45" s="336" t="s">
        <v>432</v>
      </c>
      <c r="B45" s="336"/>
      <c r="C45" s="336"/>
      <c r="D45" s="186">
        <f>D25+D32+D44</f>
        <v>779500</v>
      </c>
      <c r="E45" s="187"/>
      <c r="F45" s="186">
        <f>F25+F32+F44</f>
        <v>485000</v>
      </c>
    </row>
    <row r="46" spans="1:6" s="134" customFormat="1" ht="17.100000000000001" customHeight="1" thickTop="1">
      <c r="A46" s="330" t="s">
        <v>1</v>
      </c>
      <c r="B46" s="331"/>
      <c r="C46" s="231" t="s">
        <v>437</v>
      </c>
      <c r="D46" s="232">
        <v>5500</v>
      </c>
      <c r="E46" s="317"/>
      <c r="F46" s="320"/>
    </row>
    <row r="47" spans="1:6" s="134" customFormat="1" ht="17.100000000000001" customHeight="1">
      <c r="A47" s="332"/>
      <c r="B47" s="333"/>
      <c r="C47" s="163"/>
      <c r="D47" s="164"/>
      <c r="E47" s="318"/>
      <c r="F47" s="321"/>
    </row>
    <row r="48" spans="1:6" s="134" customFormat="1" ht="17.100000000000001" customHeight="1">
      <c r="A48" s="332"/>
      <c r="B48" s="333"/>
      <c r="C48" s="163"/>
      <c r="D48" s="164"/>
      <c r="E48" s="318"/>
      <c r="F48" s="321"/>
    </row>
    <row r="49" spans="1:6" s="134" customFormat="1" ht="17.100000000000001" customHeight="1">
      <c r="A49" s="332"/>
      <c r="B49" s="333"/>
      <c r="C49" s="163"/>
      <c r="D49" s="164"/>
      <c r="E49" s="318"/>
      <c r="F49" s="321"/>
    </row>
    <row r="50" spans="1:6" s="134" customFormat="1" ht="17.100000000000001" customHeight="1">
      <c r="A50" s="332"/>
      <c r="B50" s="333"/>
      <c r="C50" s="163"/>
      <c r="D50" s="164"/>
      <c r="E50" s="318"/>
      <c r="F50" s="321"/>
    </row>
    <row r="51" spans="1:6" s="134" customFormat="1" ht="17.100000000000001" customHeight="1">
      <c r="A51" s="334"/>
      <c r="B51" s="335"/>
      <c r="C51" s="165"/>
      <c r="D51" s="166"/>
      <c r="E51" s="319"/>
      <c r="F51" s="322"/>
    </row>
    <row r="52" spans="1:6" s="134" customFormat="1" ht="17.100000000000001" customHeight="1" thickBot="1">
      <c r="A52" s="309" t="s">
        <v>432</v>
      </c>
      <c r="B52" s="310"/>
      <c r="C52" s="310"/>
      <c r="D52" s="191">
        <f>SUM(D46:D51)</f>
        <v>5500</v>
      </c>
      <c r="E52" s="193"/>
      <c r="F52" s="193"/>
    </row>
    <row r="53" spans="1:6" s="134" customFormat="1" ht="17.100000000000001" customHeight="1" thickTop="1">
      <c r="A53" s="311" t="s">
        <v>6</v>
      </c>
      <c r="B53" s="311"/>
      <c r="C53" s="311"/>
      <c r="D53" s="167">
        <f>SUM(D25,D32,D44,D52)</f>
        <v>785000</v>
      </c>
      <c r="E53" s="188"/>
      <c r="F53" s="167">
        <f>SUM(F25,F32,F44)</f>
        <v>485000</v>
      </c>
    </row>
    <row r="54" spans="1:6" s="134" customFormat="1" ht="17.100000000000001" customHeight="1">
      <c r="A54" s="177" t="s">
        <v>448</v>
      </c>
      <c r="B54" s="177"/>
      <c r="C54" s="177"/>
      <c r="D54" s="178"/>
      <c r="E54" s="178"/>
      <c r="F54" s="178"/>
    </row>
    <row r="55" spans="1:6" s="134" customFormat="1" ht="17.100000000000001" customHeight="1">
      <c r="A55" s="194" t="s">
        <v>448</v>
      </c>
      <c r="B55" s="169"/>
      <c r="D55" s="170"/>
      <c r="E55" s="170"/>
      <c r="F55" s="170"/>
    </row>
    <row r="56" spans="1:6" s="134" customFormat="1" ht="17.100000000000001" customHeight="1">
      <c r="A56" s="168"/>
      <c r="B56" s="168"/>
      <c r="C56" s="169"/>
      <c r="D56" s="170"/>
      <c r="E56" s="170"/>
      <c r="F56" s="170"/>
    </row>
    <row r="57" spans="1:6" ht="17.100000000000001" customHeight="1">
      <c r="A57" s="171" t="s">
        <v>447</v>
      </c>
      <c r="B57" s="171"/>
      <c r="D57" s="172"/>
      <c r="E57" s="172"/>
      <c r="F57" s="172"/>
    </row>
    <row r="58" spans="1:6" ht="17.100000000000001" customHeight="1">
      <c r="A58" s="308" t="s">
        <v>424</v>
      </c>
      <c r="B58" s="308"/>
      <c r="C58" s="308"/>
      <c r="D58" s="173" t="s">
        <v>433</v>
      </c>
      <c r="E58" s="312" t="s">
        <v>434</v>
      </c>
      <c r="F58" s="313"/>
    </row>
    <row r="59" spans="1:6" ht="17.100000000000001" customHeight="1">
      <c r="A59" s="314" t="s">
        <v>435</v>
      </c>
      <c r="B59" s="314"/>
      <c r="C59" s="314"/>
      <c r="D59" s="233">
        <v>0</v>
      </c>
      <c r="E59" s="315"/>
      <c r="F59" s="316"/>
    </row>
    <row r="60" spans="1:6" ht="17.100000000000001" customHeight="1">
      <c r="A60" s="308" t="s">
        <v>432</v>
      </c>
      <c r="B60" s="308"/>
      <c r="C60" s="308"/>
      <c r="D60" s="156">
        <f>SUM(D59:D59)</f>
        <v>0</v>
      </c>
      <c r="E60" s="175"/>
      <c r="F60" s="176"/>
    </row>
  </sheetData>
  <mergeCells count="35">
    <mergeCell ref="A60:C60"/>
    <mergeCell ref="A44:C44"/>
    <mergeCell ref="A45:C45"/>
    <mergeCell ref="A46:B51"/>
    <mergeCell ref="E46:E51"/>
    <mergeCell ref="A53:C53"/>
    <mergeCell ref="A58:C58"/>
    <mergeCell ref="E58:F58"/>
    <mergeCell ref="A59:C59"/>
    <mergeCell ref="E59:F59"/>
    <mergeCell ref="F46:F51"/>
    <mergeCell ref="A52:C52"/>
    <mergeCell ref="A32:C32"/>
    <mergeCell ref="A33:C33"/>
    <mergeCell ref="A34:A38"/>
    <mergeCell ref="B34:B38"/>
    <mergeCell ref="F34:F43"/>
    <mergeCell ref="A39:A43"/>
    <mergeCell ref="B39:B43"/>
    <mergeCell ref="F27:F31"/>
    <mergeCell ref="A3:F3"/>
    <mergeCell ref="E5:F5"/>
    <mergeCell ref="A8:C8"/>
    <mergeCell ref="A9:C9"/>
    <mergeCell ref="A10:A14"/>
    <mergeCell ref="B10:B14"/>
    <mergeCell ref="F10:F24"/>
    <mergeCell ref="A15:A19"/>
    <mergeCell ref="B15:B19"/>
    <mergeCell ref="A20:A24"/>
    <mergeCell ref="B20:B24"/>
    <mergeCell ref="A25:C25"/>
    <mergeCell ref="A26:C26"/>
    <mergeCell ref="A27:A31"/>
    <mergeCell ref="B27:B31"/>
  </mergeCells>
  <phoneticPr fontId="13"/>
  <printOptions horizontalCentered="1"/>
  <pageMargins left="0.70866141732283472" right="0.70866141732283472" top="0.74803149606299213" bottom="0.74803149606299213" header="0.31496062992125984" footer="0.31496062992125984"/>
  <pageSetup paperSize="9" scale="76" orientation="portrait" blackAndWhite="1" r:id="rId1"/>
  <colBreaks count="1" manualBreakCount="1">
    <brk id="6"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B124-4DE9-46C3-8CBD-52CD2480ED9A}">
  <sheetPr>
    <tabColor rgb="FFFF0000"/>
  </sheetPr>
  <dimension ref="A1:D21"/>
  <sheetViews>
    <sheetView view="pageBreakPreview" zoomScale="112" zoomScaleNormal="100" zoomScaleSheetLayoutView="112" workbookViewId="0">
      <selection activeCell="B6" sqref="B6"/>
    </sheetView>
  </sheetViews>
  <sheetFormatPr defaultColWidth="9" defaultRowHeight="13.5"/>
  <cols>
    <col min="1" max="4" width="19" style="89" customWidth="1"/>
    <col min="5" max="16384" width="9" style="89"/>
  </cols>
  <sheetData>
    <row r="1" spans="1:4" s="116" customFormat="1" ht="35.25" customHeight="1">
      <c r="A1" s="115" t="s">
        <v>373</v>
      </c>
    </row>
    <row r="2" spans="1:4" s="116" customFormat="1" ht="29.25" customHeight="1">
      <c r="A2" s="341" t="s">
        <v>374</v>
      </c>
      <c r="B2" s="341"/>
      <c r="C2" s="341"/>
      <c r="D2" s="341"/>
    </row>
    <row r="3" spans="1:4" s="117" customFormat="1" ht="29.25" customHeight="1">
      <c r="D3" s="129" t="s">
        <v>413</v>
      </c>
    </row>
    <row r="4" spans="1:4" s="117" customFormat="1" ht="29.25" customHeight="1">
      <c r="A4" s="342" t="s">
        <v>375</v>
      </c>
      <c r="B4" s="343"/>
      <c r="C4" s="342" t="s">
        <v>376</v>
      </c>
      <c r="D4" s="343"/>
    </row>
    <row r="5" spans="1:4" s="117" customFormat="1" ht="29.25" customHeight="1">
      <c r="A5" s="118" t="s">
        <v>377</v>
      </c>
      <c r="B5" s="366"/>
      <c r="C5" s="363" t="s">
        <v>378</v>
      </c>
      <c r="D5" s="366"/>
    </row>
    <row r="6" spans="1:4" s="117" customFormat="1" ht="29.25" customHeight="1">
      <c r="A6" s="363" t="s">
        <v>477</v>
      </c>
      <c r="B6" s="366"/>
      <c r="C6" s="363"/>
      <c r="D6" s="367"/>
    </row>
    <row r="7" spans="1:4" s="117" customFormat="1" ht="29.25" customHeight="1">
      <c r="A7" s="363"/>
      <c r="B7" s="367"/>
      <c r="C7" s="363"/>
      <c r="D7" s="367"/>
    </row>
    <row r="8" spans="1:4" s="117" customFormat="1" ht="29.25" customHeight="1">
      <c r="A8" s="363"/>
      <c r="B8" s="367"/>
      <c r="C8" s="363"/>
      <c r="D8" s="367"/>
    </row>
    <row r="9" spans="1:4" s="117" customFormat="1" ht="29.25" customHeight="1">
      <c r="A9" s="363"/>
      <c r="B9" s="367"/>
      <c r="C9" s="363"/>
      <c r="D9" s="367"/>
    </row>
    <row r="10" spans="1:4" s="117" customFormat="1" ht="29.25" customHeight="1">
      <c r="A10" s="363"/>
      <c r="B10" s="367"/>
      <c r="C10" s="363"/>
      <c r="D10" s="367"/>
    </row>
    <row r="11" spans="1:4" s="117" customFormat="1" ht="29.25" customHeight="1">
      <c r="A11" s="119" t="s">
        <v>379</v>
      </c>
      <c r="B11" s="368">
        <f>SUM(B5:B10)</f>
        <v>0</v>
      </c>
      <c r="C11" s="119" t="s">
        <v>380</v>
      </c>
      <c r="D11" s="368">
        <f>SUM(D5:D10)</f>
        <v>0</v>
      </c>
    </row>
    <row r="12" spans="1:4" s="117" customFormat="1" ht="29.25" customHeight="1"/>
    <row r="13" spans="1:4" s="117" customFormat="1" ht="29.25" customHeight="1">
      <c r="A13" s="117" t="s">
        <v>381</v>
      </c>
    </row>
    <row r="14" spans="1:4" s="117" customFormat="1" ht="29.25" customHeight="1">
      <c r="A14" s="364" t="s">
        <v>382</v>
      </c>
      <c r="B14" s="364"/>
    </row>
    <row r="15" spans="1:4" s="117" customFormat="1" ht="29.25" customHeight="1">
      <c r="B15" s="120" t="s">
        <v>383</v>
      </c>
      <c r="C15" s="365"/>
      <c r="D15" s="365"/>
    </row>
    <row r="16" spans="1:4" s="117" customFormat="1" ht="29.25" customHeight="1">
      <c r="B16" s="120" t="s">
        <v>384</v>
      </c>
      <c r="C16" s="365"/>
      <c r="D16" s="365"/>
    </row>
    <row r="17" spans="1:4" s="117" customFormat="1" ht="29.25" customHeight="1">
      <c r="B17" s="120" t="s">
        <v>385</v>
      </c>
      <c r="C17" s="365"/>
      <c r="D17" s="365"/>
    </row>
    <row r="18" spans="1:4" s="117" customFormat="1" ht="29.25" customHeight="1">
      <c r="B18" s="120" t="s">
        <v>419</v>
      </c>
      <c r="C18" s="365"/>
      <c r="D18" s="365"/>
    </row>
    <row r="19" spans="1:4" s="117" customFormat="1" ht="29.25" customHeight="1">
      <c r="B19" s="120" t="s">
        <v>386</v>
      </c>
      <c r="C19" s="365" t="s">
        <v>420</v>
      </c>
      <c r="D19" s="365"/>
    </row>
    <row r="20" spans="1:4" s="116" customFormat="1" ht="25.5" customHeight="1"/>
    <row r="21" spans="1:4" s="116" customFormat="1" ht="25.5" customHeight="1">
      <c r="A21" s="116" t="s">
        <v>387</v>
      </c>
    </row>
  </sheetData>
  <mergeCells count="8">
    <mergeCell ref="C17:D17"/>
    <mergeCell ref="C18:D18"/>
    <mergeCell ref="C19:D19"/>
    <mergeCell ref="A2:D2"/>
    <mergeCell ref="A4:B4"/>
    <mergeCell ref="C4:D4"/>
    <mergeCell ref="C15:D15"/>
    <mergeCell ref="C16:D16"/>
  </mergeCells>
  <phoneticPr fontId="1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F809A-ABCE-41EE-9839-C1A9682A7A8E}">
  <sheetPr>
    <tabColor theme="5" tint="0.79998168889431442"/>
  </sheetPr>
  <dimension ref="A1:D21"/>
  <sheetViews>
    <sheetView view="pageBreakPreview" zoomScale="112" zoomScaleNormal="100" zoomScaleSheetLayoutView="112" workbookViewId="0">
      <selection activeCell="A7" sqref="A7"/>
    </sheetView>
  </sheetViews>
  <sheetFormatPr defaultColWidth="9" defaultRowHeight="13.5"/>
  <cols>
    <col min="1" max="4" width="19" style="89" customWidth="1"/>
    <col min="5" max="16384" width="9" style="89"/>
  </cols>
  <sheetData>
    <row r="1" spans="1:4" s="116" customFormat="1" ht="35.25" customHeight="1">
      <c r="A1" s="115" t="s">
        <v>373</v>
      </c>
    </row>
    <row r="2" spans="1:4" s="116" customFormat="1" ht="29.25" customHeight="1">
      <c r="A2" s="341" t="s">
        <v>468</v>
      </c>
      <c r="B2" s="341"/>
      <c r="C2" s="341"/>
      <c r="D2" s="341"/>
    </row>
    <row r="3" spans="1:4" s="117" customFormat="1" ht="29.25" customHeight="1">
      <c r="D3" s="129" t="s">
        <v>413</v>
      </c>
    </row>
    <row r="4" spans="1:4" s="117" customFormat="1" ht="29.25" customHeight="1">
      <c r="A4" s="342" t="s">
        <v>375</v>
      </c>
      <c r="B4" s="343"/>
      <c r="C4" s="342" t="s">
        <v>376</v>
      </c>
      <c r="D4" s="343"/>
    </row>
    <row r="5" spans="1:4" s="117" customFormat="1" ht="29.25" customHeight="1">
      <c r="A5" s="118" t="s">
        <v>377</v>
      </c>
      <c r="B5" s="369">
        <v>485000</v>
      </c>
      <c r="C5" s="118" t="s">
        <v>469</v>
      </c>
      <c r="D5" s="369">
        <v>785000</v>
      </c>
    </row>
    <row r="6" spans="1:4" s="117" customFormat="1" ht="29.25" customHeight="1">
      <c r="A6" s="118" t="s">
        <v>477</v>
      </c>
      <c r="B6" s="369">
        <v>300000</v>
      </c>
      <c r="C6" s="118"/>
      <c r="D6" s="368"/>
    </row>
    <row r="7" spans="1:4" s="117" customFormat="1" ht="29.25" customHeight="1">
      <c r="A7" s="118"/>
      <c r="B7" s="368"/>
      <c r="C7" s="118"/>
      <c r="D7" s="368"/>
    </row>
    <row r="8" spans="1:4" s="117" customFormat="1" ht="29.25" customHeight="1">
      <c r="A8" s="118"/>
      <c r="B8" s="368"/>
      <c r="C8" s="118"/>
      <c r="D8" s="368"/>
    </row>
    <row r="9" spans="1:4" s="117" customFormat="1" ht="29.25" customHeight="1">
      <c r="A9" s="118"/>
      <c r="B9" s="368"/>
      <c r="C9" s="118"/>
      <c r="D9" s="368"/>
    </row>
    <row r="10" spans="1:4" s="117" customFormat="1" ht="29.25" customHeight="1">
      <c r="A10" s="118"/>
      <c r="B10" s="368"/>
      <c r="C10" s="118"/>
      <c r="D10" s="368"/>
    </row>
    <row r="11" spans="1:4" s="117" customFormat="1" ht="29.25" customHeight="1">
      <c r="A11" s="119" t="s">
        <v>379</v>
      </c>
      <c r="B11" s="368">
        <f>SUM(B5:B10)</f>
        <v>785000</v>
      </c>
      <c r="C11" s="119" t="s">
        <v>380</v>
      </c>
      <c r="D11" s="368">
        <f>SUM(D5:D10)</f>
        <v>785000</v>
      </c>
    </row>
    <row r="12" spans="1:4" s="117" customFormat="1" ht="29.25" customHeight="1"/>
    <row r="13" spans="1:4" s="117" customFormat="1" ht="29.25" customHeight="1">
      <c r="A13" s="117" t="s">
        <v>381</v>
      </c>
    </row>
    <row r="14" spans="1:4" s="117" customFormat="1" ht="29.25" customHeight="1">
      <c r="A14" s="370" t="s">
        <v>470</v>
      </c>
    </row>
    <row r="15" spans="1:4" s="117" customFormat="1" ht="29.25" customHeight="1">
      <c r="B15" s="120" t="s">
        <v>383</v>
      </c>
      <c r="C15" s="371" t="s">
        <v>445</v>
      </c>
      <c r="D15" s="371"/>
    </row>
    <row r="16" spans="1:4" s="117" customFormat="1" ht="29.25" customHeight="1">
      <c r="B16" s="120" t="s">
        <v>384</v>
      </c>
      <c r="C16" s="371" t="s">
        <v>471</v>
      </c>
      <c r="D16" s="371"/>
    </row>
    <row r="17" spans="1:4" s="117" customFormat="1" ht="29.25" customHeight="1">
      <c r="B17" s="120" t="s">
        <v>385</v>
      </c>
      <c r="C17" s="371" t="s">
        <v>472</v>
      </c>
      <c r="D17" s="371"/>
    </row>
    <row r="18" spans="1:4" s="117" customFormat="1" ht="29.25" customHeight="1">
      <c r="B18" s="120" t="s">
        <v>419</v>
      </c>
      <c r="C18" s="371" t="s">
        <v>472</v>
      </c>
      <c r="D18" s="371"/>
    </row>
    <row r="19" spans="1:4" s="117" customFormat="1" ht="29.25" customHeight="1">
      <c r="B19" s="120" t="s">
        <v>386</v>
      </c>
      <c r="C19" s="371" t="s">
        <v>473</v>
      </c>
      <c r="D19" s="371"/>
    </row>
    <row r="20" spans="1:4" s="116" customFormat="1" ht="25.5" customHeight="1"/>
    <row r="21" spans="1:4" s="116" customFormat="1" ht="25.5" customHeight="1">
      <c r="A21" s="116" t="s">
        <v>387</v>
      </c>
    </row>
  </sheetData>
  <mergeCells count="8">
    <mergeCell ref="C18:D18"/>
    <mergeCell ref="C19:D19"/>
    <mergeCell ref="A2:D2"/>
    <mergeCell ref="A4:B4"/>
    <mergeCell ref="C4:D4"/>
    <mergeCell ref="C15:D15"/>
    <mergeCell ref="C16:D16"/>
    <mergeCell ref="C17:D17"/>
  </mergeCells>
  <phoneticPr fontId="1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3A4F3-8F9B-4293-BBDB-309714CDF290}">
  <sheetPr>
    <tabColor rgb="FF00B0F0"/>
  </sheetPr>
  <dimension ref="A1:L23"/>
  <sheetViews>
    <sheetView view="pageBreakPreview" topLeftCell="D1" zoomScale="106" zoomScaleNormal="100" zoomScaleSheetLayoutView="106" workbookViewId="0">
      <selection activeCell="G10" sqref="G10"/>
    </sheetView>
  </sheetViews>
  <sheetFormatPr defaultColWidth="12.625" defaultRowHeight="24.2" customHeight="1"/>
  <cols>
    <col min="1" max="1" width="2.125" style="103" customWidth="1"/>
    <col min="2" max="2" width="24.5" style="103" customWidth="1"/>
    <col min="3" max="11" width="18.625" style="103" customWidth="1"/>
    <col min="12" max="12" width="12.5" style="103" customWidth="1"/>
    <col min="13" max="259" width="12.625" style="103"/>
    <col min="260" max="260" width="2.125" style="103" customWidth="1"/>
    <col min="261" max="261" width="24.5" style="103" customWidth="1"/>
    <col min="262" max="262" width="18.75" style="103" customWidth="1"/>
    <col min="263" max="263" width="19.375" style="103" customWidth="1"/>
    <col min="264" max="264" width="21.375" style="103" customWidth="1"/>
    <col min="265" max="265" width="26" style="103" customWidth="1"/>
    <col min="266" max="266" width="27.375" style="103" customWidth="1"/>
    <col min="267" max="267" width="14.5" style="103" customWidth="1"/>
    <col min="268" max="268" width="12.5" style="103" customWidth="1"/>
    <col min="269" max="515" width="12.625" style="103"/>
    <col min="516" max="516" width="2.125" style="103" customWidth="1"/>
    <col min="517" max="517" width="24.5" style="103" customWidth="1"/>
    <col min="518" max="518" width="18.75" style="103" customWidth="1"/>
    <col min="519" max="519" width="19.375" style="103" customWidth="1"/>
    <col min="520" max="520" width="21.375" style="103" customWidth="1"/>
    <col min="521" max="521" width="26" style="103" customWidth="1"/>
    <col min="522" max="522" width="27.375" style="103" customWidth="1"/>
    <col min="523" max="523" width="14.5" style="103" customWidth="1"/>
    <col min="524" max="524" width="12.5" style="103" customWidth="1"/>
    <col min="525" max="771" width="12.625" style="103"/>
    <col min="772" max="772" width="2.125" style="103" customWidth="1"/>
    <col min="773" max="773" width="24.5" style="103" customWidth="1"/>
    <col min="774" max="774" width="18.75" style="103" customWidth="1"/>
    <col min="775" max="775" width="19.375" style="103" customWidth="1"/>
    <col min="776" max="776" width="21.375" style="103" customWidth="1"/>
    <col min="777" max="777" width="26" style="103" customWidth="1"/>
    <col min="778" max="778" width="27.375" style="103" customWidth="1"/>
    <col min="779" max="779" width="14.5" style="103" customWidth="1"/>
    <col min="780" max="780" width="12.5" style="103" customWidth="1"/>
    <col min="781" max="1027" width="12.625" style="103"/>
    <col min="1028" max="1028" width="2.125" style="103" customWidth="1"/>
    <col min="1029" max="1029" width="24.5" style="103" customWidth="1"/>
    <col min="1030" max="1030" width="18.75" style="103" customWidth="1"/>
    <col min="1031" max="1031" width="19.375" style="103" customWidth="1"/>
    <col min="1032" max="1032" width="21.375" style="103" customWidth="1"/>
    <col min="1033" max="1033" width="26" style="103" customWidth="1"/>
    <col min="1034" max="1034" width="27.375" style="103" customWidth="1"/>
    <col min="1035" max="1035" width="14.5" style="103" customWidth="1"/>
    <col min="1036" max="1036" width="12.5" style="103" customWidth="1"/>
    <col min="1037" max="1283" width="12.625" style="103"/>
    <col min="1284" max="1284" width="2.125" style="103" customWidth="1"/>
    <col min="1285" max="1285" width="24.5" style="103" customWidth="1"/>
    <col min="1286" max="1286" width="18.75" style="103" customWidth="1"/>
    <col min="1287" max="1287" width="19.375" style="103" customWidth="1"/>
    <col min="1288" max="1288" width="21.375" style="103" customWidth="1"/>
    <col min="1289" max="1289" width="26" style="103" customWidth="1"/>
    <col min="1290" max="1290" width="27.375" style="103" customWidth="1"/>
    <col min="1291" max="1291" width="14.5" style="103" customWidth="1"/>
    <col min="1292" max="1292" width="12.5" style="103" customWidth="1"/>
    <col min="1293" max="1539" width="12.625" style="103"/>
    <col min="1540" max="1540" width="2.125" style="103" customWidth="1"/>
    <col min="1541" max="1541" width="24.5" style="103" customWidth="1"/>
    <col min="1542" max="1542" width="18.75" style="103" customWidth="1"/>
    <col min="1543" max="1543" width="19.375" style="103" customWidth="1"/>
    <col min="1544" max="1544" width="21.375" style="103" customWidth="1"/>
    <col min="1545" max="1545" width="26" style="103" customWidth="1"/>
    <col min="1546" max="1546" width="27.375" style="103" customWidth="1"/>
    <col min="1547" max="1547" width="14.5" style="103" customWidth="1"/>
    <col min="1548" max="1548" width="12.5" style="103" customWidth="1"/>
    <col min="1549" max="1795" width="12.625" style="103"/>
    <col min="1796" max="1796" width="2.125" style="103" customWidth="1"/>
    <col min="1797" max="1797" width="24.5" style="103" customWidth="1"/>
    <col min="1798" max="1798" width="18.75" style="103" customWidth="1"/>
    <col min="1799" max="1799" width="19.375" style="103" customWidth="1"/>
    <col min="1800" max="1800" width="21.375" style="103" customWidth="1"/>
    <col min="1801" max="1801" width="26" style="103" customWidth="1"/>
    <col min="1802" max="1802" width="27.375" style="103" customWidth="1"/>
    <col min="1803" max="1803" width="14.5" style="103" customWidth="1"/>
    <col min="1804" max="1804" width="12.5" style="103" customWidth="1"/>
    <col min="1805" max="2051" width="12.625" style="103"/>
    <col min="2052" max="2052" width="2.125" style="103" customWidth="1"/>
    <col min="2053" max="2053" width="24.5" style="103" customWidth="1"/>
    <col min="2054" max="2054" width="18.75" style="103" customWidth="1"/>
    <col min="2055" max="2055" width="19.375" style="103" customWidth="1"/>
    <col min="2056" max="2056" width="21.375" style="103" customWidth="1"/>
    <col min="2057" max="2057" width="26" style="103" customWidth="1"/>
    <col min="2058" max="2058" width="27.375" style="103" customWidth="1"/>
    <col min="2059" max="2059" width="14.5" style="103" customWidth="1"/>
    <col min="2060" max="2060" width="12.5" style="103" customWidth="1"/>
    <col min="2061" max="2307" width="12.625" style="103"/>
    <col min="2308" max="2308" width="2.125" style="103" customWidth="1"/>
    <col min="2309" max="2309" width="24.5" style="103" customWidth="1"/>
    <col min="2310" max="2310" width="18.75" style="103" customWidth="1"/>
    <col min="2311" max="2311" width="19.375" style="103" customWidth="1"/>
    <col min="2312" max="2312" width="21.375" style="103" customWidth="1"/>
    <col min="2313" max="2313" width="26" style="103" customWidth="1"/>
    <col min="2314" max="2314" width="27.375" style="103" customWidth="1"/>
    <col min="2315" max="2315" width="14.5" style="103" customWidth="1"/>
    <col min="2316" max="2316" width="12.5" style="103" customWidth="1"/>
    <col min="2317" max="2563" width="12.625" style="103"/>
    <col min="2564" max="2564" width="2.125" style="103" customWidth="1"/>
    <col min="2565" max="2565" width="24.5" style="103" customWidth="1"/>
    <col min="2566" max="2566" width="18.75" style="103" customWidth="1"/>
    <col min="2567" max="2567" width="19.375" style="103" customWidth="1"/>
    <col min="2568" max="2568" width="21.375" style="103" customWidth="1"/>
    <col min="2569" max="2569" width="26" style="103" customWidth="1"/>
    <col min="2570" max="2570" width="27.375" style="103" customWidth="1"/>
    <col min="2571" max="2571" width="14.5" style="103" customWidth="1"/>
    <col min="2572" max="2572" width="12.5" style="103" customWidth="1"/>
    <col min="2573" max="2819" width="12.625" style="103"/>
    <col min="2820" max="2820" width="2.125" style="103" customWidth="1"/>
    <col min="2821" max="2821" width="24.5" style="103" customWidth="1"/>
    <col min="2822" max="2822" width="18.75" style="103" customWidth="1"/>
    <col min="2823" max="2823" width="19.375" style="103" customWidth="1"/>
    <col min="2824" max="2824" width="21.375" style="103" customWidth="1"/>
    <col min="2825" max="2825" width="26" style="103" customWidth="1"/>
    <col min="2826" max="2826" width="27.375" style="103" customWidth="1"/>
    <col min="2827" max="2827" width="14.5" style="103" customWidth="1"/>
    <col min="2828" max="2828" width="12.5" style="103" customWidth="1"/>
    <col min="2829" max="3075" width="12.625" style="103"/>
    <col min="3076" max="3076" width="2.125" style="103" customWidth="1"/>
    <col min="3077" max="3077" width="24.5" style="103" customWidth="1"/>
    <col min="3078" max="3078" width="18.75" style="103" customWidth="1"/>
    <col min="3079" max="3079" width="19.375" style="103" customWidth="1"/>
    <col min="3080" max="3080" width="21.375" style="103" customWidth="1"/>
    <col min="3081" max="3081" width="26" style="103" customWidth="1"/>
    <col min="3082" max="3082" width="27.375" style="103" customWidth="1"/>
    <col min="3083" max="3083" width="14.5" style="103" customWidth="1"/>
    <col min="3084" max="3084" width="12.5" style="103" customWidth="1"/>
    <col min="3085" max="3331" width="12.625" style="103"/>
    <col min="3332" max="3332" width="2.125" style="103" customWidth="1"/>
    <col min="3333" max="3333" width="24.5" style="103" customWidth="1"/>
    <col min="3334" max="3334" width="18.75" style="103" customWidth="1"/>
    <col min="3335" max="3335" width="19.375" style="103" customWidth="1"/>
    <col min="3336" max="3336" width="21.375" style="103" customWidth="1"/>
    <col min="3337" max="3337" width="26" style="103" customWidth="1"/>
    <col min="3338" max="3338" width="27.375" style="103" customWidth="1"/>
    <col min="3339" max="3339" width="14.5" style="103" customWidth="1"/>
    <col min="3340" max="3340" width="12.5" style="103" customWidth="1"/>
    <col min="3341" max="3587" width="12.625" style="103"/>
    <col min="3588" max="3588" width="2.125" style="103" customWidth="1"/>
    <col min="3589" max="3589" width="24.5" style="103" customWidth="1"/>
    <col min="3590" max="3590" width="18.75" style="103" customWidth="1"/>
    <col min="3591" max="3591" width="19.375" style="103" customWidth="1"/>
    <col min="3592" max="3592" width="21.375" style="103" customWidth="1"/>
    <col min="3593" max="3593" width="26" style="103" customWidth="1"/>
    <col min="3594" max="3594" width="27.375" style="103" customWidth="1"/>
    <col min="3595" max="3595" width="14.5" style="103" customWidth="1"/>
    <col min="3596" max="3596" width="12.5" style="103" customWidth="1"/>
    <col min="3597" max="3843" width="12.625" style="103"/>
    <col min="3844" max="3844" width="2.125" style="103" customWidth="1"/>
    <col min="3845" max="3845" width="24.5" style="103" customWidth="1"/>
    <col min="3846" max="3846" width="18.75" style="103" customWidth="1"/>
    <col min="3847" max="3847" width="19.375" style="103" customWidth="1"/>
    <col min="3848" max="3848" width="21.375" style="103" customWidth="1"/>
    <col min="3849" max="3849" width="26" style="103" customWidth="1"/>
    <col min="3850" max="3850" width="27.375" style="103" customWidth="1"/>
    <col min="3851" max="3851" width="14.5" style="103" customWidth="1"/>
    <col min="3852" max="3852" width="12.5" style="103" customWidth="1"/>
    <col min="3853" max="4099" width="12.625" style="103"/>
    <col min="4100" max="4100" width="2.125" style="103" customWidth="1"/>
    <col min="4101" max="4101" width="24.5" style="103" customWidth="1"/>
    <col min="4102" max="4102" width="18.75" style="103" customWidth="1"/>
    <col min="4103" max="4103" width="19.375" style="103" customWidth="1"/>
    <col min="4104" max="4104" width="21.375" style="103" customWidth="1"/>
    <col min="4105" max="4105" width="26" style="103" customWidth="1"/>
    <col min="4106" max="4106" width="27.375" style="103" customWidth="1"/>
    <col min="4107" max="4107" width="14.5" style="103" customWidth="1"/>
    <col min="4108" max="4108" width="12.5" style="103" customWidth="1"/>
    <col min="4109" max="4355" width="12.625" style="103"/>
    <col min="4356" max="4356" width="2.125" style="103" customWidth="1"/>
    <col min="4357" max="4357" width="24.5" style="103" customWidth="1"/>
    <col min="4358" max="4358" width="18.75" style="103" customWidth="1"/>
    <col min="4359" max="4359" width="19.375" style="103" customWidth="1"/>
    <col min="4360" max="4360" width="21.375" style="103" customWidth="1"/>
    <col min="4361" max="4361" width="26" style="103" customWidth="1"/>
    <col min="4362" max="4362" width="27.375" style="103" customWidth="1"/>
    <col min="4363" max="4363" width="14.5" style="103" customWidth="1"/>
    <col min="4364" max="4364" width="12.5" style="103" customWidth="1"/>
    <col min="4365" max="4611" width="12.625" style="103"/>
    <col min="4612" max="4612" width="2.125" style="103" customWidth="1"/>
    <col min="4613" max="4613" width="24.5" style="103" customWidth="1"/>
    <col min="4614" max="4614" width="18.75" style="103" customWidth="1"/>
    <col min="4615" max="4615" width="19.375" style="103" customWidth="1"/>
    <col min="4616" max="4616" width="21.375" style="103" customWidth="1"/>
    <col min="4617" max="4617" width="26" style="103" customWidth="1"/>
    <col min="4618" max="4618" width="27.375" style="103" customWidth="1"/>
    <col min="4619" max="4619" width="14.5" style="103" customWidth="1"/>
    <col min="4620" max="4620" width="12.5" style="103" customWidth="1"/>
    <col min="4621" max="4867" width="12.625" style="103"/>
    <col min="4868" max="4868" width="2.125" style="103" customWidth="1"/>
    <col min="4869" max="4869" width="24.5" style="103" customWidth="1"/>
    <col min="4870" max="4870" width="18.75" style="103" customWidth="1"/>
    <col min="4871" max="4871" width="19.375" style="103" customWidth="1"/>
    <col min="4872" max="4872" width="21.375" style="103" customWidth="1"/>
    <col min="4873" max="4873" width="26" style="103" customWidth="1"/>
    <col min="4874" max="4874" width="27.375" style="103" customWidth="1"/>
    <col min="4875" max="4875" width="14.5" style="103" customWidth="1"/>
    <col min="4876" max="4876" width="12.5" style="103" customWidth="1"/>
    <col min="4877" max="5123" width="12.625" style="103"/>
    <col min="5124" max="5124" width="2.125" style="103" customWidth="1"/>
    <col min="5125" max="5125" width="24.5" style="103" customWidth="1"/>
    <col min="5126" max="5126" width="18.75" style="103" customWidth="1"/>
    <col min="5127" max="5127" width="19.375" style="103" customWidth="1"/>
    <col min="5128" max="5128" width="21.375" style="103" customWidth="1"/>
    <col min="5129" max="5129" width="26" style="103" customWidth="1"/>
    <col min="5130" max="5130" width="27.375" style="103" customWidth="1"/>
    <col min="5131" max="5131" width="14.5" style="103" customWidth="1"/>
    <col min="5132" max="5132" width="12.5" style="103" customWidth="1"/>
    <col min="5133" max="5379" width="12.625" style="103"/>
    <col min="5380" max="5380" width="2.125" style="103" customWidth="1"/>
    <col min="5381" max="5381" width="24.5" style="103" customWidth="1"/>
    <col min="5382" max="5382" width="18.75" style="103" customWidth="1"/>
    <col min="5383" max="5383" width="19.375" style="103" customWidth="1"/>
    <col min="5384" max="5384" width="21.375" style="103" customWidth="1"/>
    <col min="5385" max="5385" width="26" style="103" customWidth="1"/>
    <col min="5386" max="5386" width="27.375" style="103" customWidth="1"/>
    <col min="5387" max="5387" width="14.5" style="103" customWidth="1"/>
    <col min="5388" max="5388" width="12.5" style="103" customWidth="1"/>
    <col min="5389" max="5635" width="12.625" style="103"/>
    <col min="5636" max="5636" width="2.125" style="103" customWidth="1"/>
    <col min="5637" max="5637" width="24.5" style="103" customWidth="1"/>
    <col min="5638" max="5638" width="18.75" style="103" customWidth="1"/>
    <col min="5639" max="5639" width="19.375" style="103" customWidth="1"/>
    <col min="5640" max="5640" width="21.375" style="103" customWidth="1"/>
    <col min="5641" max="5641" width="26" style="103" customWidth="1"/>
    <col min="5642" max="5642" width="27.375" style="103" customWidth="1"/>
    <col min="5643" max="5643" width="14.5" style="103" customWidth="1"/>
    <col min="5644" max="5644" width="12.5" style="103" customWidth="1"/>
    <col min="5645" max="5891" width="12.625" style="103"/>
    <col min="5892" max="5892" width="2.125" style="103" customWidth="1"/>
    <col min="5893" max="5893" width="24.5" style="103" customWidth="1"/>
    <col min="5894" max="5894" width="18.75" style="103" customWidth="1"/>
    <col min="5895" max="5895" width="19.375" style="103" customWidth="1"/>
    <col min="5896" max="5896" width="21.375" style="103" customWidth="1"/>
    <col min="5897" max="5897" width="26" style="103" customWidth="1"/>
    <col min="5898" max="5898" width="27.375" style="103" customWidth="1"/>
    <col min="5899" max="5899" width="14.5" style="103" customWidth="1"/>
    <col min="5900" max="5900" width="12.5" style="103" customWidth="1"/>
    <col min="5901" max="6147" width="12.625" style="103"/>
    <col min="6148" max="6148" width="2.125" style="103" customWidth="1"/>
    <col min="6149" max="6149" width="24.5" style="103" customWidth="1"/>
    <col min="6150" max="6150" width="18.75" style="103" customWidth="1"/>
    <col min="6151" max="6151" width="19.375" style="103" customWidth="1"/>
    <col min="6152" max="6152" width="21.375" style="103" customWidth="1"/>
    <col min="6153" max="6153" width="26" style="103" customWidth="1"/>
    <col min="6154" max="6154" width="27.375" style="103" customWidth="1"/>
    <col min="6155" max="6155" width="14.5" style="103" customWidth="1"/>
    <col min="6156" max="6156" width="12.5" style="103" customWidth="1"/>
    <col min="6157" max="6403" width="12.625" style="103"/>
    <col min="6404" max="6404" width="2.125" style="103" customWidth="1"/>
    <col min="6405" max="6405" width="24.5" style="103" customWidth="1"/>
    <col min="6406" max="6406" width="18.75" style="103" customWidth="1"/>
    <col min="6407" max="6407" width="19.375" style="103" customWidth="1"/>
    <col min="6408" max="6408" width="21.375" style="103" customWidth="1"/>
    <col min="6409" max="6409" width="26" style="103" customWidth="1"/>
    <col min="6410" max="6410" width="27.375" style="103" customWidth="1"/>
    <col min="6411" max="6411" width="14.5" style="103" customWidth="1"/>
    <col min="6412" max="6412" width="12.5" style="103" customWidth="1"/>
    <col min="6413" max="6659" width="12.625" style="103"/>
    <col min="6660" max="6660" width="2.125" style="103" customWidth="1"/>
    <col min="6661" max="6661" width="24.5" style="103" customWidth="1"/>
    <col min="6662" max="6662" width="18.75" style="103" customWidth="1"/>
    <col min="6663" max="6663" width="19.375" style="103" customWidth="1"/>
    <col min="6664" max="6664" width="21.375" style="103" customWidth="1"/>
    <col min="6665" max="6665" width="26" style="103" customWidth="1"/>
    <col min="6666" max="6666" width="27.375" style="103" customWidth="1"/>
    <col min="6667" max="6667" width="14.5" style="103" customWidth="1"/>
    <col min="6668" max="6668" width="12.5" style="103" customWidth="1"/>
    <col min="6669" max="6915" width="12.625" style="103"/>
    <col min="6916" max="6916" width="2.125" style="103" customWidth="1"/>
    <col min="6917" max="6917" width="24.5" style="103" customWidth="1"/>
    <col min="6918" max="6918" width="18.75" style="103" customWidth="1"/>
    <col min="6919" max="6919" width="19.375" style="103" customWidth="1"/>
    <col min="6920" max="6920" width="21.375" style="103" customWidth="1"/>
    <col min="6921" max="6921" width="26" style="103" customWidth="1"/>
    <col min="6922" max="6922" width="27.375" style="103" customWidth="1"/>
    <col min="6923" max="6923" width="14.5" style="103" customWidth="1"/>
    <col min="6924" max="6924" width="12.5" style="103" customWidth="1"/>
    <col min="6925" max="7171" width="12.625" style="103"/>
    <col min="7172" max="7172" width="2.125" style="103" customWidth="1"/>
    <col min="7173" max="7173" width="24.5" style="103" customWidth="1"/>
    <col min="7174" max="7174" width="18.75" style="103" customWidth="1"/>
    <col min="7175" max="7175" width="19.375" style="103" customWidth="1"/>
    <col min="7176" max="7176" width="21.375" style="103" customWidth="1"/>
    <col min="7177" max="7177" width="26" style="103" customWidth="1"/>
    <col min="7178" max="7178" width="27.375" style="103" customWidth="1"/>
    <col min="7179" max="7179" width="14.5" style="103" customWidth="1"/>
    <col min="7180" max="7180" width="12.5" style="103" customWidth="1"/>
    <col min="7181" max="7427" width="12.625" style="103"/>
    <col min="7428" max="7428" width="2.125" style="103" customWidth="1"/>
    <col min="7429" max="7429" width="24.5" style="103" customWidth="1"/>
    <col min="7430" max="7430" width="18.75" style="103" customWidth="1"/>
    <col min="7431" max="7431" width="19.375" style="103" customWidth="1"/>
    <col min="7432" max="7432" width="21.375" style="103" customWidth="1"/>
    <col min="7433" max="7433" width="26" style="103" customWidth="1"/>
    <col min="7434" max="7434" width="27.375" style="103" customWidth="1"/>
    <col min="7435" max="7435" width="14.5" style="103" customWidth="1"/>
    <col min="7436" max="7436" width="12.5" style="103" customWidth="1"/>
    <col min="7437" max="7683" width="12.625" style="103"/>
    <col min="7684" max="7684" width="2.125" style="103" customWidth="1"/>
    <col min="7685" max="7685" width="24.5" style="103" customWidth="1"/>
    <col min="7686" max="7686" width="18.75" style="103" customWidth="1"/>
    <col min="7687" max="7687" width="19.375" style="103" customWidth="1"/>
    <col min="7688" max="7688" width="21.375" style="103" customWidth="1"/>
    <col min="7689" max="7689" width="26" style="103" customWidth="1"/>
    <col min="7690" max="7690" width="27.375" style="103" customWidth="1"/>
    <col min="7691" max="7691" width="14.5" style="103" customWidth="1"/>
    <col min="7692" max="7692" width="12.5" style="103" customWidth="1"/>
    <col min="7693" max="7939" width="12.625" style="103"/>
    <col min="7940" max="7940" width="2.125" style="103" customWidth="1"/>
    <col min="7941" max="7941" width="24.5" style="103" customWidth="1"/>
    <col min="7942" max="7942" width="18.75" style="103" customWidth="1"/>
    <col min="7943" max="7943" width="19.375" style="103" customWidth="1"/>
    <col min="7944" max="7944" width="21.375" style="103" customWidth="1"/>
    <col min="7945" max="7945" width="26" style="103" customWidth="1"/>
    <col min="7946" max="7946" width="27.375" style="103" customWidth="1"/>
    <col min="7947" max="7947" width="14.5" style="103" customWidth="1"/>
    <col min="7948" max="7948" width="12.5" style="103" customWidth="1"/>
    <col min="7949" max="8195" width="12.625" style="103"/>
    <col min="8196" max="8196" width="2.125" style="103" customWidth="1"/>
    <col min="8197" max="8197" width="24.5" style="103" customWidth="1"/>
    <col min="8198" max="8198" width="18.75" style="103" customWidth="1"/>
    <col min="8199" max="8199" width="19.375" style="103" customWidth="1"/>
    <col min="8200" max="8200" width="21.375" style="103" customWidth="1"/>
    <col min="8201" max="8201" width="26" style="103" customWidth="1"/>
    <col min="8202" max="8202" width="27.375" style="103" customWidth="1"/>
    <col min="8203" max="8203" width="14.5" style="103" customWidth="1"/>
    <col min="8204" max="8204" width="12.5" style="103" customWidth="1"/>
    <col min="8205" max="8451" width="12.625" style="103"/>
    <col min="8452" max="8452" width="2.125" style="103" customWidth="1"/>
    <col min="8453" max="8453" width="24.5" style="103" customWidth="1"/>
    <col min="8454" max="8454" width="18.75" style="103" customWidth="1"/>
    <col min="8455" max="8455" width="19.375" style="103" customWidth="1"/>
    <col min="8456" max="8456" width="21.375" style="103" customWidth="1"/>
    <col min="8457" max="8457" width="26" style="103" customWidth="1"/>
    <col min="8458" max="8458" width="27.375" style="103" customWidth="1"/>
    <col min="8459" max="8459" width="14.5" style="103" customWidth="1"/>
    <col min="8460" max="8460" width="12.5" style="103" customWidth="1"/>
    <col min="8461" max="8707" width="12.625" style="103"/>
    <col min="8708" max="8708" width="2.125" style="103" customWidth="1"/>
    <col min="8709" max="8709" width="24.5" style="103" customWidth="1"/>
    <col min="8710" max="8710" width="18.75" style="103" customWidth="1"/>
    <col min="8711" max="8711" width="19.375" style="103" customWidth="1"/>
    <col min="8712" max="8712" width="21.375" style="103" customWidth="1"/>
    <col min="8713" max="8713" width="26" style="103" customWidth="1"/>
    <col min="8714" max="8714" width="27.375" style="103" customWidth="1"/>
    <col min="8715" max="8715" width="14.5" style="103" customWidth="1"/>
    <col min="8716" max="8716" width="12.5" style="103" customWidth="1"/>
    <col min="8717" max="8963" width="12.625" style="103"/>
    <col min="8964" max="8964" width="2.125" style="103" customWidth="1"/>
    <col min="8965" max="8965" width="24.5" style="103" customWidth="1"/>
    <col min="8966" max="8966" width="18.75" style="103" customWidth="1"/>
    <col min="8967" max="8967" width="19.375" style="103" customWidth="1"/>
    <col min="8968" max="8968" width="21.375" style="103" customWidth="1"/>
    <col min="8969" max="8969" width="26" style="103" customWidth="1"/>
    <col min="8970" max="8970" width="27.375" style="103" customWidth="1"/>
    <col min="8971" max="8971" width="14.5" style="103" customWidth="1"/>
    <col min="8972" max="8972" width="12.5" style="103" customWidth="1"/>
    <col min="8973" max="9219" width="12.625" style="103"/>
    <col min="9220" max="9220" width="2.125" style="103" customWidth="1"/>
    <col min="9221" max="9221" width="24.5" style="103" customWidth="1"/>
    <col min="9222" max="9222" width="18.75" style="103" customWidth="1"/>
    <col min="9223" max="9223" width="19.375" style="103" customWidth="1"/>
    <col min="9224" max="9224" width="21.375" style="103" customWidth="1"/>
    <col min="9225" max="9225" width="26" style="103" customWidth="1"/>
    <col min="9226" max="9226" width="27.375" style="103" customWidth="1"/>
    <col min="9227" max="9227" width="14.5" style="103" customWidth="1"/>
    <col min="9228" max="9228" width="12.5" style="103" customWidth="1"/>
    <col min="9229" max="9475" width="12.625" style="103"/>
    <col min="9476" max="9476" width="2.125" style="103" customWidth="1"/>
    <col min="9477" max="9477" width="24.5" style="103" customWidth="1"/>
    <col min="9478" max="9478" width="18.75" style="103" customWidth="1"/>
    <col min="9479" max="9479" width="19.375" style="103" customWidth="1"/>
    <col min="9480" max="9480" width="21.375" style="103" customWidth="1"/>
    <col min="9481" max="9481" width="26" style="103" customWidth="1"/>
    <col min="9482" max="9482" width="27.375" style="103" customWidth="1"/>
    <col min="9483" max="9483" width="14.5" style="103" customWidth="1"/>
    <col min="9484" max="9484" width="12.5" style="103" customWidth="1"/>
    <col min="9485" max="9731" width="12.625" style="103"/>
    <col min="9732" max="9732" width="2.125" style="103" customWidth="1"/>
    <col min="9733" max="9733" width="24.5" style="103" customWidth="1"/>
    <col min="9734" max="9734" width="18.75" style="103" customWidth="1"/>
    <col min="9735" max="9735" width="19.375" style="103" customWidth="1"/>
    <col min="9736" max="9736" width="21.375" style="103" customWidth="1"/>
    <col min="9737" max="9737" width="26" style="103" customWidth="1"/>
    <col min="9738" max="9738" width="27.375" style="103" customWidth="1"/>
    <col min="9739" max="9739" width="14.5" style="103" customWidth="1"/>
    <col min="9740" max="9740" width="12.5" style="103" customWidth="1"/>
    <col min="9741" max="9987" width="12.625" style="103"/>
    <col min="9988" max="9988" width="2.125" style="103" customWidth="1"/>
    <col min="9989" max="9989" width="24.5" style="103" customWidth="1"/>
    <col min="9990" max="9990" width="18.75" style="103" customWidth="1"/>
    <col min="9991" max="9991" width="19.375" style="103" customWidth="1"/>
    <col min="9992" max="9992" width="21.375" style="103" customWidth="1"/>
    <col min="9993" max="9993" width="26" style="103" customWidth="1"/>
    <col min="9994" max="9994" width="27.375" style="103" customWidth="1"/>
    <col min="9995" max="9995" width="14.5" style="103" customWidth="1"/>
    <col min="9996" max="9996" width="12.5" style="103" customWidth="1"/>
    <col min="9997" max="10243" width="12.625" style="103"/>
    <col min="10244" max="10244" width="2.125" style="103" customWidth="1"/>
    <col min="10245" max="10245" width="24.5" style="103" customWidth="1"/>
    <col min="10246" max="10246" width="18.75" style="103" customWidth="1"/>
    <col min="10247" max="10247" width="19.375" style="103" customWidth="1"/>
    <col min="10248" max="10248" width="21.375" style="103" customWidth="1"/>
    <col min="10249" max="10249" width="26" style="103" customWidth="1"/>
    <col min="10250" max="10250" width="27.375" style="103" customWidth="1"/>
    <col min="10251" max="10251" width="14.5" style="103" customWidth="1"/>
    <col min="10252" max="10252" width="12.5" style="103" customWidth="1"/>
    <col min="10253" max="10499" width="12.625" style="103"/>
    <col min="10500" max="10500" width="2.125" style="103" customWidth="1"/>
    <col min="10501" max="10501" width="24.5" style="103" customWidth="1"/>
    <col min="10502" max="10502" width="18.75" style="103" customWidth="1"/>
    <col min="10503" max="10503" width="19.375" style="103" customWidth="1"/>
    <col min="10504" max="10504" width="21.375" style="103" customWidth="1"/>
    <col min="10505" max="10505" width="26" style="103" customWidth="1"/>
    <col min="10506" max="10506" width="27.375" style="103" customWidth="1"/>
    <col min="10507" max="10507" width="14.5" style="103" customWidth="1"/>
    <col min="10508" max="10508" width="12.5" style="103" customWidth="1"/>
    <col min="10509" max="10755" width="12.625" style="103"/>
    <col min="10756" max="10756" width="2.125" style="103" customWidth="1"/>
    <col min="10757" max="10757" width="24.5" style="103" customWidth="1"/>
    <col min="10758" max="10758" width="18.75" style="103" customWidth="1"/>
    <col min="10759" max="10759" width="19.375" style="103" customWidth="1"/>
    <col min="10760" max="10760" width="21.375" style="103" customWidth="1"/>
    <col min="10761" max="10761" width="26" style="103" customWidth="1"/>
    <col min="10762" max="10762" width="27.375" style="103" customWidth="1"/>
    <col min="10763" max="10763" width="14.5" style="103" customWidth="1"/>
    <col min="10764" max="10764" width="12.5" style="103" customWidth="1"/>
    <col min="10765" max="11011" width="12.625" style="103"/>
    <col min="11012" max="11012" width="2.125" style="103" customWidth="1"/>
    <col min="11013" max="11013" width="24.5" style="103" customWidth="1"/>
    <col min="11014" max="11014" width="18.75" style="103" customWidth="1"/>
    <col min="11015" max="11015" width="19.375" style="103" customWidth="1"/>
    <col min="11016" max="11016" width="21.375" style="103" customWidth="1"/>
    <col min="11017" max="11017" width="26" style="103" customWidth="1"/>
    <col min="11018" max="11018" width="27.375" style="103" customWidth="1"/>
    <col min="11019" max="11019" width="14.5" style="103" customWidth="1"/>
    <col min="11020" max="11020" width="12.5" style="103" customWidth="1"/>
    <col min="11021" max="11267" width="12.625" style="103"/>
    <col min="11268" max="11268" width="2.125" style="103" customWidth="1"/>
    <col min="11269" max="11269" width="24.5" style="103" customWidth="1"/>
    <col min="11270" max="11270" width="18.75" style="103" customWidth="1"/>
    <col min="11271" max="11271" width="19.375" style="103" customWidth="1"/>
    <col min="11272" max="11272" width="21.375" style="103" customWidth="1"/>
    <col min="11273" max="11273" width="26" style="103" customWidth="1"/>
    <col min="11274" max="11274" width="27.375" style="103" customWidth="1"/>
    <col min="11275" max="11275" width="14.5" style="103" customWidth="1"/>
    <col min="11276" max="11276" width="12.5" style="103" customWidth="1"/>
    <col min="11277" max="11523" width="12.625" style="103"/>
    <col min="11524" max="11524" width="2.125" style="103" customWidth="1"/>
    <col min="11525" max="11525" width="24.5" style="103" customWidth="1"/>
    <col min="11526" max="11526" width="18.75" style="103" customWidth="1"/>
    <col min="11527" max="11527" width="19.375" style="103" customWidth="1"/>
    <col min="11528" max="11528" width="21.375" style="103" customWidth="1"/>
    <col min="11529" max="11529" width="26" style="103" customWidth="1"/>
    <col min="11530" max="11530" width="27.375" style="103" customWidth="1"/>
    <col min="11531" max="11531" width="14.5" style="103" customWidth="1"/>
    <col min="11532" max="11532" width="12.5" style="103" customWidth="1"/>
    <col min="11533" max="11779" width="12.625" style="103"/>
    <col min="11780" max="11780" width="2.125" style="103" customWidth="1"/>
    <col min="11781" max="11781" width="24.5" style="103" customWidth="1"/>
    <col min="11782" max="11782" width="18.75" style="103" customWidth="1"/>
    <col min="11783" max="11783" width="19.375" style="103" customWidth="1"/>
    <col min="11784" max="11784" width="21.375" style="103" customWidth="1"/>
    <col min="11785" max="11785" width="26" style="103" customWidth="1"/>
    <col min="11786" max="11786" width="27.375" style="103" customWidth="1"/>
    <col min="11787" max="11787" width="14.5" style="103" customWidth="1"/>
    <col min="11788" max="11788" width="12.5" style="103" customWidth="1"/>
    <col min="11789" max="12035" width="12.625" style="103"/>
    <col min="12036" max="12036" width="2.125" style="103" customWidth="1"/>
    <col min="12037" max="12037" width="24.5" style="103" customWidth="1"/>
    <col min="12038" max="12038" width="18.75" style="103" customWidth="1"/>
    <col min="12039" max="12039" width="19.375" style="103" customWidth="1"/>
    <col min="12040" max="12040" width="21.375" style="103" customWidth="1"/>
    <col min="12041" max="12041" width="26" style="103" customWidth="1"/>
    <col min="12042" max="12042" width="27.375" style="103" customWidth="1"/>
    <col min="12043" max="12043" width="14.5" style="103" customWidth="1"/>
    <col min="12044" max="12044" width="12.5" style="103" customWidth="1"/>
    <col min="12045" max="12291" width="12.625" style="103"/>
    <col min="12292" max="12292" width="2.125" style="103" customWidth="1"/>
    <col min="12293" max="12293" width="24.5" style="103" customWidth="1"/>
    <col min="12294" max="12294" width="18.75" style="103" customWidth="1"/>
    <col min="12295" max="12295" width="19.375" style="103" customWidth="1"/>
    <col min="12296" max="12296" width="21.375" style="103" customWidth="1"/>
    <col min="12297" max="12297" width="26" style="103" customWidth="1"/>
    <col min="12298" max="12298" width="27.375" style="103" customWidth="1"/>
    <col min="12299" max="12299" width="14.5" style="103" customWidth="1"/>
    <col min="12300" max="12300" width="12.5" style="103" customWidth="1"/>
    <col min="12301" max="12547" width="12.625" style="103"/>
    <col min="12548" max="12548" width="2.125" style="103" customWidth="1"/>
    <col min="12549" max="12549" width="24.5" style="103" customWidth="1"/>
    <col min="12550" max="12550" width="18.75" style="103" customWidth="1"/>
    <col min="12551" max="12551" width="19.375" style="103" customWidth="1"/>
    <col min="12552" max="12552" width="21.375" style="103" customWidth="1"/>
    <col min="12553" max="12553" width="26" style="103" customWidth="1"/>
    <col min="12554" max="12554" width="27.375" style="103" customWidth="1"/>
    <col min="12555" max="12555" width="14.5" style="103" customWidth="1"/>
    <col min="12556" max="12556" width="12.5" style="103" customWidth="1"/>
    <col min="12557" max="12803" width="12.625" style="103"/>
    <col min="12804" max="12804" width="2.125" style="103" customWidth="1"/>
    <col min="12805" max="12805" width="24.5" style="103" customWidth="1"/>
    <col min="12806" max="12806" width="18.75" style="103" customWidth="1"/>
    <col min="12807" max="12807" width="19.375" style="103" customWidth="1"/>
    <col min="12808" max="12808" width="21.375" style="103" customWidth="1"/>
    <col min="12809" max="12809" width="26" style="103" customWidth="1"/>
    <col min="12810" max="12810" width="27.375" style="103" customWidth="1"/>
    <col min="12811" max="12811" width="14.5" style="103" customWidth="1"/>
    <col min="12812" max="12812" width="12.5" style="103" customWidth="1"/>
    <col min="12813" max="13059" width="12.625" style="103"/>
    <col min="13060" max="13060" width="2.125" style="103" customWidth="1"/>
    <col min="13061" max="13061" width="24.5" style="103" customWidth="1"/>
    <col min="13062" max="13062" width="18.75" style="103" customWidth="1"/>
    <col min="13063" max="13063" width="19.375" style="103" customWidth="1"/>
    <col min="13064" max="13064" width="21.375" style="103" customWidth="1"/>
    <col min="13065" max="13065" width="26" style="103" customWidth="1"/>
    <col min="13066" max="13066" width="27.375" style="103" customWidth="1"/>
    <col min="13067" max="13067" width="14.5" style="103" customWidth="1"/>
    <col min="13068" max="13068" width="12.5" style="103" customWidth="1"/>
    <col min="13069" max="13315" width="12.625" style="103"/>
    <col min="13316" max="13316" width="2.125" style="103" customWidth="1"/>
    <col min="13317" max="13317" width="24.5" style="103" customWidth="1"/>
    <col min="13318" max="13318" width="18.75" style="103" customWidth="1"/>
    <col min="13319" max="13319" width="19.375" style="103" customWidth="1"/>
    <col min="13320" max="13320" width="21.375" style="103" customWidth="1"/>
    <col min="13321" max="13321" width="26" style="103" customWidth="1"/>
    <col min="13322" max="13322" width="27.375" style="103" customWidth="1"/>
    <col min="13323" max="13323" width="14.5" style="103" customWidth="1"/>
    <col min="13324" max="13324" width="12.5" style="103" customWidth="1"/>
    <col min="13325" max="13571" width="12.625" style="103"/>
    <col min="13572" max="13572" width="2.125" style="103" customWidth="1"/>
    <col min="13573" max="13573" width="24.5" style="103" customWidth="1"/>
    <col min="13574" max="13574" width="18.75" style="103" customWidth="1"/>
    <col min="13575" max="13575" width="19.375" style="103" customWidth="1"/>
    <col min="13576" max="13576" width="21.375" style="103" customWidth="1"/>
    <col min="13577" max="13577" width="26" style="103" customWidth="1"/>
    <col min="13578" max="13578" width="27.375" style="103" customWidth="1"/>
    <col min="13579" max="13579" width="14.5" style="103" customWidth="1"/>
    <col min="13580" max="13580" width="12.5" style="103" customWidth="1"/>
    <col min="13581" max="13827" width="12.625" style="103"/>
    <col min="13828" max="13828" width="2.125" style="103" customWidth="1"/>
    <col min="13829" max="13829" width="24.5" style="103" customWidth="1"/>
    <col min="13830" max="13830" width="18.75" style="103" customWidth="1"/>
    <col min="13831" max="13831" width="19.375" style="103" customWidth="1"/>
    <col min="13832" max="13832" width="21.375" style="103" customWidth="1"/>
    <col min="13833" max="13833" width="26" style="103" customWidth="1"/>
    <col min="13834" max="13834" width="27.375" style="103" customWidth="1"/>
    <col min="13835" max="13835" width="14.5" style="103" customWidth="1"/>
    <col min="13836" max="13836" width="12.5" style="103" customWidth="1"/>
    <col min="13837" max="14083" width="12.625" style="103"/>
    <col min="14084" max="14084" width="2.125" style="103" customWidth="1"/>
    <col min="14085" max="14085" width="24.5" style="103" customWidth="1"/>
    <col min="14086" max="14086" width="18.75" style="103" customWidth="1"/>
    <col min="14087" max="14087" width="19.375" style="103" customWidth="1"/>
    <col min="14088" max="14088" width="21.375" style="103" customWidth="1"/>
    <col min="14089" max="14089" width="26" style="103" customWidth="1"/>
    <col min="14090" max="14090" width="27.375" style="103" customWidth="1"/>
    <col min="14091" max="14091" width="14.5" style="103" customWidth="1"/>
    <col min="14092" max="14092" width="12.5" style="103" customWidth="1"/>
    <col min="14093" max="14339" width="12.625" style="103"/>
    <col min="14340" max="14340" width="2.125" style="103" customWidth="1"/>
    <col min="14341" max="14341" width="24.5" style="103" customWidth="1"/>
    <col min="14342" max="14342" width="18.75" style="103" customWidth="1"/>
    <col min="14343" max="14343" width="19.375" style="103" customWidth="1"/>
    <col min="14344" max="14344" width="21.375" style="103" customWidth="1"/>
    <col min="14345" max="14345" width="26" style="103" customWidth="1"/>
    <col min="14346" max="14346" width="27.375" style="103" customWidth="1"/>
    <col min="14347" max="14347" width="14.5" style="103" customWidth="1"/>
    <col min="14348" max="14348" width="12.5" style="103" customWidth="1"/>
    <col min="14349" max="14595" width="12.625" style="103"/>
    <col min="14596" max="14596" width="2.125" style="103" customWidth="1"/>
    <col min="14597" max="14597" width="24.5" style="103" customWidth="1"/>
    <col min="14598" max="14598" width="18.75" style="103" customWidth="1"/>
    <col min="14599" max="14599" width="19.375" style="103" customWidth="1"/>
    <col min="14600" max="14600" width="21.375" style="103" customWidth="1"/>
    <col min="14601" max="14601" width="26" style="103" customWidth="1"/>
    <col min="14602" max="14602" width="27.375" style="103" customWidth="1"/>
    <col min="14603" max="14603" width="14.5" style="103" customWidth="1"/>
    <col min="14604" max="14604" width="12.5" style="103" customWidth="1"/>
    <col min="14605" max="14851" width="12.625" style="103"/>
    <col min="14852" max="14852" width="2.125" style="103" customWidth="1"/>
    <col min="14853" max="14853" width="24.5" style="103" customWidth="1"/>
    <col min="14854" max="14854" width="18.75" style="103" customWidth="1"/>
    <col min="14855" max="14855" width="19.375" style="103" customWidth="1"/>
    <col min="14856" max="14856" width="21.375" style="103" customWidth="1"/>
    <col min="14857" max="14857" width="26" style="103" customWidth="1"/>
    <col min="14858" max="14858" width="27.375" style="103" customWidth="1"/>
    <col min="14859" max="14859" width="14.5" style="103" customWidth="1"/>
    <col min="14860" max="14860" width="12.5" style="103" customWidth="1"/>
    <col min="14861" max="15107" width="12.625" style="103"/>
    <col min="15108" max="15108" width="2.125" style="103" customWidth="1"/>
    <col min="15109" max="15109" width="24.5" style="103" customWidth="1"/>
    <col min="15110" max="15110" width="18.75" style="103" customWidth="1"/>
    <col min="15111" max="15111" width="19.375" style="103" customWidth="1"/>
    <col min="15112" max="15112" width="21.375" style="103" customWidth="1"/>
    <col min="15113" max="15113" width="26" style="103" customWidth="1"/>
    <col min="15114" max="15114" width="27.375" style="103" customWidth="1"/>
    <col min="15115" max="15115" width="14.5" style="103" customWidth="1"/>
    <col min="15116" max="15116" width="12.5" style="103" customWidth="1"/>
    <col min="15117" max="15363" width="12.625" style="103"/>
    <col min="15364" max="15364" width="2.125" style="103" customWidth="1"/>
    <col min="15365" max="15365" width="24.5" style="103" customWidth="1"/>
    <col min="15366" max="15366" width="18.75" style="103" customWidth="1"/>
    <col min="15367" max="15367" width="19.375" style="103" customWidth="1"/>
    <col min="15368" max="15368" width="21.375" style="103" customWidth="1"/>
    <col min="15369" max="15369" width="26" style="103" customWidth="1"/>
    <col min="15370" max="15370" width="27.375" style="103" customWidth="1"/>
    <col min="15371" max="15371" width="14.5" style="103" customWidth="1"/>
    <col min="15372" max="15372" width="12.5" style="103" customWidth="1"/>
    <col min="15373" max="15619" width="12.625" style="103"/>
    <col min="15620" max="15620" width="2.125" style="103" customWidth="1"/>
    <col min="15621" max="15621" width="24.5" style="103" customWidth="1"/>
    <col min="15622" max="15622" width="18.75" style="103" customWidth="1"/>
    <col min="15623" max="15623" width="19.375" style="103" customWidth="1"/>
    <col min="15624" max="15624" width="21.375" style="103" customWidth="1"/>
    <col min="15625" max="15625" width="26" style="103" customWidth="1"/>
    <col min="15626" max="15626" width="27.375" style="103" customWidth="1"/>
    <col min="15627" max="15627" width="14.5" style="103" customWidth="1"/>
    <col min="15628" max="15628" width="12.5" style="103" customWidth="1"/>
    <col min="15629" max="15875" width="12.625" style="103"/>
    <col min="15876" max="15876" width="2.125" style="103" customWidth="1"/>
    <col min="15877" max="15877" width="24.5" style="103" customWidth="1"/>
    <col min="15878" max="15878" width="18.75" style="103" customWidth="1"/>
    <col min="15879" max="15879" width="19.375" style="103" customWidth="1"/>
    <col min="15880" max="15880" width="21.375" style="103" customWidth="1"/>
    <col min="15881" max="15881" width="26" style="103" customWidth="1"/>
    <col min="15882" max="15882" width="27.375" style="103" customWidth="1"/>
    <col min="15883" max="15883" width="14.5" style="103" customWidth="1"/>
    <col min="15884" max="15884" width="12.5" style="103" customWidth="1"/>
    <col min="15885" max="16131" width="12.625" style="103"/>
    <col min="16132" max="16132" width="2.125" style="103" customWidth="1"/>
    <col min="16133" max="16133" width="24.5" style="103" customWidth="1"/>
    <col min="16134" max="16134" width="18.75" style="103" customWidth="1"/>
    <col min="16135" max="16135" width="19.375" style="103" customWidth="1"/>
    <col min="16136" max="16136" width="21.375" style="103" customWidth="1"/>
    <col min="16137" max="16137" width="26" style="103" customWidth="1"/>
    <col min="16138" max="16138" width="27.375" style="103" customWidth="1"/>
    <col min="16139" max="16139" width="14.5" style="103" customWidth="1"/>
    <col min="16140" max="16140" width="12.5" style="103" customWidth="1"/>
    <col min="16141" max="16384" width="12.625" style="103"/>
  </cols>
  <sheetData>
    <row r="1" spans="1:12" ht="13.5">
      <c r="A1" s="103" t="s">
        <v>459</v>
      </c>
    </row>
    <row r="2" spans="1:12" ht="24" customHeight="1">
      <c r="B2" s="280" t="s">
        <v>422</v>
      </c>
      <c r="C2" s="280"/>
      <c r="D2" s="280"/>
      <c r="E2" s="280"/>
      <c r="F2" s="280"/>
      <c r="G2" s="280"/>
      <c r="H2" s="280"/>
      <c r="I2" s="280"/>
      <c r="J2" s="280"/>
      <c r="K2" s="280"/>
      <c r="L2" s="104"/>
    </row>
    <row r="3" spans="1:12" ht="24" customHeight="1">
      <c r="B3" s="105"/>
      <c r="C3" s="105"/>
      <c r="D3" s="105"/>
      <c r="I3" s="106" t="s">
        <v>371</v>
      </c>
      <c r="J3" s="281"/>
      <c r="K3" s="281"/>
    </row>
    <row r="4" spans="1:12" ht="7.5" customHeight="1"/>
    <row r="5" spans="1:12" s="107" customFormat="1" ht="63.75" customHeight="1">
      <c r="B5" s="108" t="s">
        <v>370</v>
      </c>
      <c r="C5" s="108" t="s">
        <v>369</v>
      </c>
      <c r="D5" s="108" t="s">
        <v>368</v>
      </c>
      <c r="E5" s="108" t="s">
        <v>367</v>
      </c>
      <c r="F5" s="108" t="s">
        <v>366</v>
      </c>
      <c r="G5" s="108" t="s">
        <v>365</v>
      </c>
      <c r="H5" s="108" t="s">
        <v>364</v>
      </c>
      <c r="I5" s="108" t="s">
        <v>363</v>
      </c>
      <c r="J5" s="108" t="s">
        <v>388</v>
      </c>
      <c r="K5" s="108" t="s">
        <v>389</v>
      </c>
    </row>
    <row r="6" spans="1:12" ht="13.5">
      <c r="B6" s="109"/>
      <c r="C6" s="109" t="s">
        <v>362</v>
      </c>
      <c r="D6" s="109" t="s">
        <v>361</v>
      </c>
      <c r="E6" s="109" t="s">
        <v>416</v>
      </c>
      <c r="F6" s="109" t="s">
        <v>398</v>
      </c>
      <c r="G6" s="109" t="s">
        <v>417</v>
      </c>
      <c r="H6" s="109" t="s">
        <v>360</v>
      </c>
      <c r="I6" s="109" t="s">
        <v>359</v>
      </c>
      <c r="J6" s="109" t="s">
        <v>390</v>
      </c>
      <c r="K6" s="109" t="s">
        <v>391</v>
      </c>
    </row>
    <row r="7" spans="1:12" ht="13.5">
      <c r="B7" s="110"/>
      <c r="C7" s="111" t="s">
        <v>0</v>
      </c>
      <c r="D7" s="111" t="s">
        <v>0</v>
      </c>
      <c r="E7" s="111" t="s">
        <v>0</v>
      </c>
      <c r="F7" s="111" t="s">
        <v>0</v>
      </c>
      <c r="G7" s="111" t="s">
        <v>0</v>
      </c>
      <c r="H7" s="111" t="s">
        <v>0</v>
      </c>
      <c r="I7" s="111" t="s">
        <v>0</v>
      </c>
      <c r="J7" s="111" t="s">
        <v>0</v>
      </c>
      <c r="K7" s="111" t="s">
        <v>0</v>
      </c>
    </row>
    <row r="8" spans="1:12" ht="54" customHeight="1">
      <c r="B8" s="112" t="s">
        <v>404</v>
      </c>
      <c r="C8" s="123"/>
      <c r="D8" s="123"/>
      <c r="E8" s="113">
        <f>C8-D8</f>
        <v>0</v>
      </c>
      <c r="F8" s="123"/>
      <c r="G8" s="113">
        <f>別紙６!E25</f>
        <v>0</v>
      </c>
      <c r="H8" s="113">
        <f>MIN(E8,F8,G8)</f>
        <v>0</v>
      </c>
      <c r="I8" s="248"/>
      <c r="J8" s="121"/>
      <c r="K8" s="121"/>
    </row>
    <row r="9" spans="1:12" ht="54" customHeight="1">
      <c r="B9" s="112" t="s">
        <v>406</v>
      </c>
      <c r="C9" s="123"/>
      <c r="D9" s="123"/>
      <c r="E9" s="113">
        <f t="shared" ref="E9:E10" si="0">C9-D9</f>
        <v>0</v>
      </c>
      <c r="F9" s="123"/>
      <c r="G9" s="113">
        <f>別紙６!E32</f>
        <v>0</v>
      </c>
      <c r="H9" s="113">
        <f t="shared" ref="H9:H10" si="1">MIN(E9,F9,G9)</f>
        <v>0</v>
      </c>
      <c r="I9" s="248"/>
      <c r="J9" s="122"/>
      <c r="K9" s="121"/>
    </row>
    <row r="10" spans="1:12" ht="54" customHeight="1">
      <c r="B10" s="354" t="s">
        <v>408</v>
      </c>
      <c r="C10" s="355"/>
      <c r="D10" s="355"/>
      <c r="E10" s="356">
        <f t="shared" si="0"/>
        <v>0</v>
      </c>
      <c r="F10" s="355"/>
      <c r="G10" s="356">
        <f>別紙６!E44</f>
        <v>0</v>
      </c>
      <c r="H10" s="356">
        <f t="shared" si="1"/>
        <v>0</v>
      </c>
      <c r="I10" s="372"/>
      <c r="J10" s="122"/>
      <c r="K10" s="122"/>
    </row>
    <row r="11" spans="1:12" ht="54" customHeight="1" thickBot="1">
      <c r="B11" s="126" t="s">
        <v>474</v>
      </c>
      <c r="C11" s="127"/>
      <c r="D11" s="127"/>
      <c r="E11" s="128"/>
      <c r="F11" s="249"/>
      <c r="G11" s="132"/>
      <c r="H11" s="132"/>
      <c r="I11" s="249"/>
      <c r="J11" s="132"/>
      <c r="K11" s="132"/>
    </row>
    <row r="12" spans="1:12" ht="40.5" customHeight="1" thickTop="1">
      <c r="B12" s="112" t="s">
        <v>358</v>
      </c>
      <c r="C12" s="113">
        <f>SUM(C8:C10)</f>
        <v>0</v>
      </c>
      <c r="D12" s="113">
        <f t="shared" ref="D12:F12" si="2">SUM(D8:D10)</f>
        <v>0</v>
      </c>
      <c r="E12" s="113">
        <f t="shared" si="2"/>
        <v>0</v>
      </c>
      <c r="F12" s="113">
        <f t="shared" si="2"/>
        <v>0</v>
      </c>
      <c r="G12" s="121"/>
      <c r="H12" s="113">
        <f>SUM(H8:H10)</f>
        <v>0</v>
      </c>
      <c r="I12" s="124">
        <f>ROUNDDOWN(H12,-3)</f>
        <v>0</v>
      </c>
      <c r="J12" s="123"/>
      <c r="K12" s="113">
        <f>MIN(I12,J12)</f>
        <v>0</v>
      </c>
    </row>
    <row r="13" spans="1:12" ht="17.100000000000001" customHeight="1"/>
    <row r="14" spans="1:12" ht="15" customHeight="1">
      <c r="B14" s="114" t="s">
        <v>357</v>
      </c>
    </row>
    <row r="15" spans="1:12" ht="15" customHeight="1">
      <c r="B15" s="114" t="s">
        <v>356</v>
      </c>
    </row>
    <row r="16" spans="1:12" ht="15" customHeight="1">
      <c r="B16" s="114" t="s">
        <v>355</v>
      </c>
    </row>
    <row r="17" spans="2:2" ht="15" customHeight="1">
      <c r="B17" s="114" t="s">
        <v>354</v>
      </c>
    </row>
    <row r="18" spans="2:2" ht="15" customHeight="1">
      <c r="B18" s="114" t="s">
        <v>423</v>
      </c>
    </row>
    <row r="19" spans="2:2" ht="15" customHeight="1">
      <c r="B19" s="114" t="s">
        <v>414</v>
      </c>
    </row>
    <row r="20" spans="2:2" ht="15" customHeight="1">
      <c r="B20" s="114" t="s">
        <v>353</v>
      </c>
    </row>
    <row r="21" spans="2:2" ht="15" customHeight="1">
      <c r="B21" s="114" t="s">
        <v>461</v>
      </c>
    </row>
    <row r="22" spans="2:2" ht="15" customHeight="1">
      <c r="B22" s="114" t="s">
        <v>392</v>
      </c>
    </row>
    <row r="23" spans="2:2" ht="15" customHeight="1">
      <c r="B23" s="114" t="s">
        <v>395</v>
      </c>
    </row>
  </sheetData>
  <mergeCells count="2">
    <mergeCell ref="B2:K2"/>
    <mergeCell ref="J3:K3"/>
  </mergeCells>
  <phoneticPr fontId="13"/>
  <pageMargins left="0.70866141732283472" right="0.70866141732283472" top="0.74803149606299213" bottom="0.74803149606299213" header="0.31496062992125984" footer="0.31496062992125984"/>
  <pageSetup paperSize="9" scale="68"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26C4C-BD72-4899-BF5F-B06040B29F95}">
  <sheetPr>
    <tabColor theme="4" tint="0.79998168889431442"/>
  </sheetPr>
  <dimension ref="A1:L23"/>
  <sheetViews>
    <sheetView view="pageBreakPreview" zoomScale="106" zoomScaleNormal="100" zoomScaleSheetLayoutView="106" workbookViewId="0">
      <selection activeCell="J12" sqref="J12"/>
    </sheetView>
  </sheetViews>
  <sheetFormatPr defaultColWidth="12.625" defaultRowHeight="24.2" customHeight="1"/>
  <cols>
    <col min="1" max="1" width="2.125" style="103" customWidth="1"/>
    <col min="2" max="2" width="24.5" style="103" customWidth="1"/>
    <col min="3" max="11" width="18.625" style="103" customWidth="1"/>
    <col min="12" max="12" width="12.5" style="103" customWidth="1"/>
    <col min="13" max="259" width="12.625" style="103"/>
    <col min="260" max="260" width="2.125" style="103" customWidth="1"/>
    <col min="261" max="261" width="24.5" style="103" customWidth="1"/>
    <col min="262" max="262" width="18.75" style="103" customWidth="1"/>
    <col min="263" max="263" width="19.375" style="103" customWidth="1"/>
    <col min="264" max="264" width="21.375" style="103" customWidth="1"/>
    <col min="265" max="265" width="26" style="103" customWidth="1"/>
    <col min="266" max="266" width="27.375" style="103" customWidth="1"/>
    <col min="267" max="267" width="14.5" style="103" customWidth="1"/>
    <col min="268" max="268" width="12.5" style="103" customWidth="1"/>
    <col min="269" max="515" width="12.625" style="103"/>
    <col min="516" max="516" width="2.125" style="103" customWidth="1"/>
    <col min="517" max="517" width="24.5" style="103" customWidth="1"/>
    <col min="518" max="518" width="18.75" style="103" customWidth="1"/>
    <col min="519" max="519" width="19.375" style="103" customWidth="1"/>
    <col min="520" max="520" width="21.375" style="103" customWidth="1"/>
    <col min="521" max="521" width="26" style="103" customWidth="1"/>
    <col min="522" max="522" width="27.375" style="103" customWidth="1"/>
    <col min="523" max="523" width="14.5" style="103" customWidth="1"/>
    <col min="524" max="524" width="12.5" style="103" customWidth="1"/>
    <col min="525" max="771" width="12.625" style="103"/>
    <col min="772" max="772" width="2.125" style="103" customWidth="1"/>
    <col min="773" max="773" width="24.5" style="103" customWidth="1"/>
    <col min="774" max="774" width="18.75" style="103" customWidth="1"/>
    <col min="775" max="775" width="19.375" style="103" customWidth="1"/>
    <col min="776" max="776" width="21.375" style="103" customWidth="1"/>
    <col min="777" max="777" width="26" style="103" customWidth="1"/>
    <col min="778" max="778" width="27.375" style="103" customWidth="1"/>
    <col min="779" max="779" width="14.5" style="103" customWidth="1"/>
    <col min="780" max="780" width="12.5" style="103" customWidth="1"/>
    <col min="781" max="1027" width="12.625" style="103"/>
    <col min="1028" max="1028" width="2.125" style="103" customWidth="1"/>
    <col min="1029" max="1029" width="24.5" style="103" customWidth="1"/>
    <col min="1030" max="1030" width="18.75" style="103" customWidth="1"/>
    <col min="1031" max="1031" width="19.375" style="103" customWidth="1"/>
    <col min="1032" max="1032" width="21.375" style="103" customWidth="1"/>
    <col min="1033" max="1033" width="26" style="103" customWidth="1"/>
    <col min="1034" max="1034" width="27.375" style="103" customWidth="1"/>
    <col min="1035" max="1035" width="14.5" style="103" customWidth="1"/>
    <col min="1036" max="1036" width="12.5" style="103" customWidth="1"/>
    <col min="1037" max="1283" width="12.625" style="103"/>
    <col min="1284" max="1284" width="2.125" style="103" customWidth="1"/>
    <col min="1285" max="1285" width="24.5" style="103" customWidth="1"/>
    <col min="1286" max="1286" width="18.75" style="103" customWidth="1"/>
    <col min="1287" max="1287" width="19.375" style="103" customWidth="1"/>
    <col min="1288" max="1288" width="21.375" style="103" customWidth="1"/>
    <col min="1289" max="1289" width="26" style="103" customWidth="1"/>
    <col min="1290" max="1290" width="27.375" style="103" customWidth="1"/>
    <col min="1291" max="1291" width="14.5" style="103" customWidth="1"/>
    <col min="1292" max="1292" width="12.5" style="103" customWidth="1"/>
    <col min="1293" max="1539" width="12.625" style="103"/>
    <col min="1540" max="1540" width="2.125" style="103" customWidth="1"/>
    <col min="1541" max="1541" width="24.5" style="103" customWidth="1"/>
    <col min="1542" max="1542" width="18.75" style="103" customWidth="1"/>
    <col min="1543" max="1543" width="19.375" style="103" customWidth="1"/>
    <col min="1544" max="1544" width="21.375" style="103" customWidth="1"/>
    <col min="1545" max="1545" width="26" style="103" customWidth="1"/>
    <col min="1546" max="1546" width="27.375" style="103" customWidth="1"/>
    <col min="1547" max="1547" width="14.5" style="103" customWidth="1"/>
    <col min="1548" max="1548" width="12.5" style="103" customWidth="1"/>
    <col min="1549" max="1795" width="12.625" style="103"/>
    <col min="1796" max="1796" width="2.125" style="103" customWidth="1"/>
    <col min="1797" max="1797" width="24.5" style="103" customWidth="1"/>
    <col min="1798" max="1798" width="18.75" style="103" customWidth="1"/>
    <col min="1799" max="1799" width="19.375" style="103" customWidth="1"/>
    <col min="1800" max="1800" width="21.375" style="103" customWidth="1"/>
    <col min="1801" max="1801" width="26" style="103" customWidth="1"/>
    <col min="1802" max="1802" width="27.375" style="103" customWidth="1"/>
    <col min="1803" max="1803" width="14.5" style="103" customWidth="1"/>
    <col min="1804" max="1804" width="12.5" style="103" customWidth="1"/>
    <col min="1805" max="2051" width="12.625" style="103"/>
    <col min="2052" max="2052" width="2.125" style="103" customWidth="1"/>
    <col min="2053" max="2053" width="24.5" style="103" customWidth="1"/>
    <col min="2054" max="2054" width="18.75" style="103" customWidth="1"/>
    <col min="2055" max="2055" width="19.375" style="103" customWidth="1"/>
    <col min="2056" max="2056" width="21.375" style="103" customWidth="1"/>
    <col min="2057" max="2057" width="26" style="103" customWidth="1"/>
    <col min="2058" max="2058" width="27.375" style="103" customWidth="1"/>
    <col min="2059" max="2059" width="14.5" style="103" customWidth="1"/>
    <col min="2060" max="2060" width="12.5" style="103" customWidth="1"/>
    <col min="2061" max="2307" width="12.625" style="103"/>
    <col min="2308" max="2308" width="2.125" style="103" customWidth="1"/>
    <col min="2309" max="2309" width="24.5" style="103" customWidth="1"/>
    <col min="2310" max="2310" width="18.75" style="103" customWidth="1"/>
    <col min="2311" max="2311" width="19.375" style="103" customWidth="1"/>
    <col min="2312" max="2312" width="21.375" style="103" customWidth="1"/>
    <col min="2313" max="2313" width="26" style="103" customWidth="1"/>
    <col min="2314" max="2314" width="27.375" style="103" customWidth="1"/>
    <col min="2315" max="2315" width="14.5" style="103" customWidth="1"/>
    <col min="2316" max="2316" width="12.5" style="103" customWidth="1"/>
    <col min="2317" max="2563" width="12.625" style="103"/>
    <col min="2564" max="2564" width="2.125" style="103" customWidth="1"/>
    <col min="2565" max="2565" width="24.5" style="103" customWidth="1"/>
    <col min="2566" max="2566" width="18.75" style="103" customWidth="1"/>
    <col min="2567" max="2567" width="19.375" style="103" customWidth="1"/>
    <col min="2568" max="2568" width="21.375" style="103" customWidth="1"/>
    <col min="2569" max="2569" width="26" style="103" customWidth="1"/>
    <col min="2570" max="2570" width="27.375" style="103" customWidth="1"/>
    <col min="2571" max="2571" width="14.5" style="103" customWidth="1"/>
    <col min="2572" max="2572" width="12.5" style="103" customWidth="1"/>
    <col min="2573" max="2819" width="12.625" style="103"/>
    <col min="2820" max="2820" width="2.125" style="103" customWidth="1"/>
    <col min="2821" max="2821" width="24.5" style="103" customWidth="1"/>
    <col min="2822" max="2822" width="18.75" style="103" customWidth="1"/>
    <col min="2823" max="2823" width="19.375" style="103" customWidth="1"/>
    <col min="2824" max="2824" width="21.375" style="103" customWidth="1"/>
    <col min="2825" max="2825" width="26" style="103" customWidth="1"/>
    <col min="2826" max="2826" width="27.375" style="103" customWidth="1"/>
    <col min="2827" max="2827" width="14.5" style="103" customWidth="1"/>
    <col min="2828" max="2828" width="12.5" style="103" customWidth="1"/>
    <col min="2829" max="3075" width="12.625" style="103"/>
    <col min="3076" max="3076" width="2.125" style="103" customWidth="1"/>
    <col min="3077" max="3077" width="24.5" style="103" customWidth="1"/>
    <col min="3078" max="3078" width="18.75" style="103" customWidth="1"/>
    <col min="3079" max="3079" width="19.375" style="103" customWidth="1"/>
    <col min="3080" max="3080" width="21.375" style="103" customWidth="1"/>
    <col min="3081" max="3081" width="26" style="103" customWidth="1"/>
    <col min="3082" max="3082" width="27.375" style="103" customWidth="1"/>
    <col min="3083" max="3083" width="14.5" style="103" customWidth="1"/>
    <col min="3084" max="3084" width="12.5" style="103" customWidth="1"/>
    <col min="3085" max="3331" width="12.625" style="103"/>
    <col min="3332" max="3332" width="2.125" style="103" customWidth="1"/>
    <col min="3333" max="3333" width="24.5" style="103" customWidth="1"/>
    <col min="3334" max="3334" width="18.75" style="103" customWidth="1"/>
    <col min="3335" max="3335" width="19.375" style="103" customWidth="1"/>
    <col min="3336" max="3336" width="21.375" style="103" customWidth="1"/>
    <col min="3337" max="3337" width="26" style="103" customWidth="1"/>
    <col min="3338" max="3338" width="27.375" style="103" customWidth="1"/>
    <col min="3339" max="3339" width="14.5" style="103" customWidth="1"/>
    <col min="3340" max="3340" width="12.5" style="103" customWidth="1"/>
    <col min="3341" max="3587" width="12.625" style="103"/>
    <col min="3588" max="3588" width="2.125" style="103" customWidth="1"/>
    <col min="3589" max="3589" width="24.5" style="103" customWidth="1"/>
    <col min="3590" max="3590" width="18.75" style="103" customWidth="1"/>
    <col min="3591" max="3591" width="19.375" style="103" customWidth="1"/>
    <col min="3592" max="3592" width="21.375" style="103" customWidth="1"/>
    <col min="3593" max="3593" width="26" style="103" customWidth="1"/>
    <col min="3594" max="3594" width="27.375" style="103" customWidth="1"/>
    <col min="3595" max="3595" width="14.5" style="103" customWidth="1"/>
    <col min="3596" max="3596" width="12.5" style="103" customWidth="1"/>
    <col min="3597" max="3843" width="12.625" style="103"/>
    <col min="3844" max="3844" width="2.125" style="103" customWidth="1"/>
    <col min="3845" max="3845" width="24.5" style="103" customWidth="1"/>
    <col min="3846" max="3846" width="18.75" style="103" customWidth="1"/>
    <col min="3847" max="3847" width="19.375" style="103" customWidth="1"/>
    <col min="3848" max="3848" width="21.375" style="103" customWidth="1"/>
    <col min="3849" max="3849" width="26" style="103" customWidth="1"/>
    <col min="3850" max="3850" width="27.375" style="103" customWidth="1"/>
    <col min="3851" max="3851" width="14.5" style="103" customWidth="1"/>
    <col min="3852" max="3852" width="12.5" style="103" customWidth="1"/>
    <col min="3853" max="4099" width="12.625" style="103"/>
    <col min="4100" max="4100" width="2.125" style="103" customWidth="1"/>
    <col min="4101" max="4101" width="24.5" style="103" customWidth="1"/>
    <col min="4102" max="4102" width="18.75" style="103" customWidth="1"/>
    <col min="4103" max="4103" width="19.375" style="103" customWidth="1"/>
    <col min="4104" max="4104" width="21.375" style="103" customWidth="1"/>
    <col min="4105" max="4105" width="26" style="103" customWidth="1"/>
    <col min="4106" max="4106" width="27.375" style="103" customWidth="1"/>
    <col min="4107" max="4107" width="14.5" style="103" customWidth="1"/>
    <col min="4108" max="4108" width="12.5" style="103" customWidth="1"/>
    <col min="4109" max="4355" width="12.625" style="103"/>
    <col min="4356" max="4356" width="2.125" style="103" customWidth="1"/>
    <col min="4357" max="4357" width="24.5" style="103" customWidth="1"/>
    <col min="4358" max="4358" width="18.75" style="103" customWidth="1"/>
    <col min="4359" max="4359" width="19.375" style="103" customWidth="1"/>
    <col min="4360" max="4360" width="21.375" style="103" customWidth="1"/>
    <col min="4361" max="4361" width="26" style="103" customWidth="1"/>
    <col min="4362" max="4362" width="27.375" style="103" customWidth="1"/>
    <col min="4363" max="4363" width="14.5" style="103" customWidth="1"/>
    <col min="4364" max="4364" width="12.5" style="103" customWidth="1"/>
    <col min="4365" max="4611" width="12.625" style="103"/>
    <col min="4612" max="4612" width="2.125" style="103" customWidth="1"/>
    <col min="4613" max="4613" width="24.5" style="103" customWidth="1"/>
    <col min="4614" max="4614" width="18.75" style="103" customWidth="1"/>
    <col min="4615" max="4615" width="19.375" style="103" customWidth="1"/>
    <col min="4616" max="4616" width="21.375" style="103" customWidth="1"/>
    <col min="4617" max="4617" width="26" style="103" customWidth="1"/>
    <col min="4618" max="4618" width="27.375" style="103" customWidth="1"/>
    <col min="4619" max="4619" width="14.5" style="103" customWidth="1"/>
    <col min="4620" max="4620" width="12.5" style="103" customWidth="1"/>
    <col min="4621" max="4867" width="12.625" style="103"/>
    <col min="4868" max="4868" width="2.125" style="103" customWidth="1"/>
    <col min="4869" max="4869" width="24.5" style="103" customWidth="1"/>
    <col min="4870" max="4870" width="18.75" style="103" customWidth="1"/>
    <col min="4871" max="4871" width="19.375" style="103" customWidth="1"/>
    <col min="4872" max="4872" width="21.375" style="103" customWidth="1"/>
    <col min="4873" max="4873" width="26" style="103" customWidth="1"/>
    <col min="4874" max="4874" width="27.375" style="103" customWidth="1"/>
    <col min="4875" max="4875" width="14.5" style="103" customWidth="1"/>
    <col min="4876" max="4876" width="12.5" style="103" customWidth="1"/>
    <col min="4877" max="5123" width="12.625" style="103"/>
    <col min="5124" max="5124" width="2.125" style="103" customWidth="1"/>
    <col min="5125" max="5125" width="24.5" style="103" customWidth="1"/>
    <col min="5126" max="5126" width="18.75" style="103" customWidth="1"/>
    <col min="5127" max="5127" width="19.375" style="103" customWidth="1"/>
    <col min="5128" max="5128" width="21.375" style="103" customWidth="1"/>
    <col min="5129" max="5129" width="26" style="103" customWidth="1"/>
    <col min="5130" max="5130" width="27.375" style="103" customWidth="1"/>
    <col min="5131" max="5131" width="14.5" style="103" customWidth="1"/>
    <col min="5132" max="5132" width="12.5" style="103" customWidth="1"/>
    <col min="5133" max="5379" width="12.625" style="103"/>
    <col min="5380" max="5380" width="2.125" style="103" customWidth="1"/>
    <col min="5381" max="5381" width="24.5" style="103" customWidth="1"/>
    <col min="5382" max="5382" width="18.75" style="103" customWidth="1"/>
    <col min="5383" max="5383" width="19.375" style="103" customWidth="1"/>
    <col min="5384" max="5384" width="21.375" style="103" customWidth="1"/>
    <col min="5385" max="5385" width="26" style="103" customWidth="1"/>
    <col min="5386" max="5386" width="27.375" style="103" customWidth="1"/>
    <col min="5387" max="5387" width="14.5" style="103" customWidth="1"/>
    <col min="5388" max="5388" width="12.5" style="103" customWidth="1"/>
    <col min="5389" max="5635" width="12.625" style="103"/>
    <col min="5636" max="5636" width="2.125" style="103" customWidth="1"/>
    <col min="5637" max="5637" width="24.5" style="103" customWidth="1"/>
    <col min="5638" max="5638" width="18.75" style="103" customWidth="1"/>
    <col min="5639" max="5639" width="19.375" style="103" customWidth="1"/>
    <col min="5640" max="5640" width="21.375" style="103" customWidth="1"/>
    <col min="5641" max="5641" width="26" style="103" customWidth="1"/>
    <col min="5642" max="5642" width="27.375" style="103" customWidth="1"/>
    <col min="5643" max="5643" width="14.5" style="103" customWidth="1"/>
    <col min="5644" max="5644" width="12.5" style="103" customWidth="1"/>
    <col min="5645" max="5891" width="12.625" style="103"/>
    <col min="5892" max="5892" width="2.125" style="103" customWidth="1"/>
    <col min="5893" max="5893" width="24.5" style="103" customWidth="1"/>
    <col min="5894" max="5894" width="18.75" style="103" customWidth="1"/>
    <col min="5895" max="5895" width="19.375" style="103" customWidth="1"/>
    <col min="5896" max="5896" width="21.375" style="103" customWidth="1"/>
    <col min="5897" max="5897" width="26" style="103" customWidth="1"/>
    <col min="5898" max="5898" width="27.375" style="103" customWidth="1"/>
    <col min="5899" max="5899" width="14.5" style="103" customWidth="1"/>
    <col min="5900" max="5900" width="12.5" style="103" customWidth="1"/>
    <col min="5901" max="6147" width="12.625" style="103"/>
    <col min="6148" max="6148" width="2.125" style="103" customWidth="1"/>
    <col min="6149" max="6149" width="24.5" style="103" customWidth="1"/>
    <col min="6150" max="6150" width="18.75" style="103" customWidth="1"/>
    <col min="6151" max="6151" width="19.375" style="103" customWidth="1"/>
    <col min="6152" max="6152" width="21.375" style="103" customWidth="1"/>
    <col min="6153" max="6153" width="26" style="103" customWidth="1"/>
    <col min="6154" max="6154" width="27.375" style="103" customWidth="1"/>
    <col min="6155" max="6155" width="14.5" style="103" customWidth="1"/>
    <col min="6156" max="6156" width="12.5" style="103" customWidth="1"/>
    <col min="6157" max="6403" width="12.625" style="103"/>
    <col min="6404" max="6404" width="2.125" style="103" customWidth="1"/>
    <col min="6405" max="6405" width="24.5" style="103" customWidth="1"/>
    <col min="6406" max="6406" width="18.75" style="103" customWidth="1"/>
    <col min="6407" max="6407" width="19.375" style="103" customWidth="1"/>
    <col min="6408" max="6408" width="21.375" style="103" customWidth="1"/>
    <col min="6409" max="6409" width="26" style="103" customWidth="1"/>
    <col min="6410" max="6410" width="27.375" style="103" customWidth="1"/>
    <col min="6411" max="6411" width="14.5" style="103" customWidth="1"/>
    <col min="6412" max="6412" width="12.5" style="103" customWidth="1"/>
    <col min="6413" max="6659" width="12.625" style="103"/>
    <col min="6660" max="6660" width="2.125" style="103" customWidth="1"/>
    <col min="6661" max="6661" width="24.5" style="103" customWidth="1"/>
    <col min="6662" max="6662" width="18.75" style="103" customWidth="1"/>
    <col min="6663" max="6663" width="19.375" style="103" customWidth="1"/>
    <col min="6664" max="6664" width="21.375" style="103" customWidth="1"/>
    <col min="6665" max="6665" width="26" style="103" customWidth="1"/>
    <col min="6666" max="6666" width="27.375" style="103" customWidth="1"/>
    <col min="6667" max="6667" width="14.5" style="103" customWidth="1"/>
    <col min="6668" max="6668" width="12.5" style="103" customWidth="1"/>
    <col min="6669" max="6915" width="12.625" style="103"/>
    <col min="6916" max="6916" width="2.125" style="103" customWidth="1"/>
    <col min="6917" max="6917" width="24.5" style="103" customWidth="1"/>
    <col min="6918" max="6918" width="18.75" style="103" customWidth="1"/>
    <col min="6919" max="6919" width="19.375" style="103" customWidth="1"/>
    <col min="6920" max="6920" width="21.375" style="103" customWidth="1"/>
    <col min="6921" max="6921" width="26" style="103" customWidth="1"/>
    <col min="6922" max="6922" width="27.375" style="103" customWidth="1"/>
    <col min="6923" max="6923" width="14.5" style="103" customWidth="1"/>
    <col min="6924" max="6924" width="12.5" style="103" customWidth="1"/>
    <col min="6925" max="7171" width="12.625" style="103"/>
    <col min="7172" max="7172" width="2.125" style="103" customWidth="1"/>
    <col min="7173" max="7173" width="24.5" style="103" customWidth="1"/>
    <col min="7174" max="7174" width="18.75" style="103" customWidth="1"/>
    <col min="7175" max="7175" width="19.375" style="103" customWidth="1"/>
    <col min="7176" max="7176" width="21.375" style="103" customWidth="1"/>
    <col min="7177" max="7177" width="26" style="103" customWidth="1"/>
    <col min="7178" max="7178" width="27.375" style="103" customWidth="1"/>
    <col min="7179" max="7179" width="14.5" style="103" customWidth="1"/>
    <col min="7180" max="7180" width="12.5" style="103" customWidth="1"/>
    <col min="7181" max="7427" width="12.625" style="103"/>
    <col min="7428" max="7428" width="2.125" style="103" customWidth="1"/>
    <col min="7429" max="7429" width="24.5" style="103" customWidth="1"/>
    <col min="7430" max="7430" width="18.75" style="103" customWidth="1"/>
    <col min="7431" max="7431" width="19.375" style="103" customWidth="1"/>
    <col min="7432" max="7432" width="21.375" style="103" customWidth="1"/>
    <col min="7433" max="7433" width="26" style="103" customWidth="1"/>
    <col min="7434" max="7434" width="27.375" style="103" customWidth="1"/>
    <col min="7435" max="7435" width="14.5" style="103" customWidth="1"/>
    <col min="7436" max="7436" width="12.5" style="103" customWidth="1"/>
    <col min="7437" max="7683" width="12.625" style="103"/>
    <col min="7684" max="7684" width="2.125" style="103" customWidth="1"/>
    <col min="7685" max="7685" width="24.5" style="103" customWidth="1"/>
    <col min="7686" max="7686" width="18.75" style="103" customWidth="1"/>
    <col min="7687" max="7687" width="19.375" style="103" customWidth="1"/>
    <col min="7688" max="7688" width="21.375" style="103" customWidth="1"/>
    <col min="7689" max="7689" width="26" style="103" customWidth="1"/>
    <col min="7690" max="7690" width="27.375" style="103" customWidth="1"/>
    <col min="7691" max="7691" width="14.5" style="103" customWidth="1"/>
    <col min="7692" max="7692" width="12.5" style="103" customWidth="1"/>
    <col min="7693" max="7939" width="12.625" style="103"/>
    <col min="7940" max="7940" width="2.125" style="103" customWidth="1"/>
    <col min="7941" max="7941" width="24.5" style="103" customWidth="1"/>
    <col min="7942" max="7942" width="18.75" style="103" customWidth="1"/>
    <col min="7943" max="7943" width="19.375" style="103" customWidth="1"/>
    <col min="7944" max="7944" width="21.375" style="103" customWidth="1"/>
    <col min="7945" max="7945" width="26" style="103" customWidth="1"/>
    <col min="7946" max="7946" width="27.375" style="103" customWidth="1"/>
    <col min="7947" max="7947" width="14.5" style="103" customWidth="1"/>
    <col min="7948" max="7948" width="12.5" style="103" customWidth="1"/>
    <col min="7949" max="8195" width="12.625" style="103"/>
    <col min="8196" max="8196" width="2.125" style="103" customWidth="1"/>
    <col min="8197" max="8197" width="24.5" style="103" customWidth="1"/>
    <col min="8198" max="8198" width="18.75" style="103" customWidth="1"/>
    <col min="8199" max="8199" width="19.375" style="103" customWidth="1"/>
    <col min="8200" max="8200" width="21.375" style="103" customWidth="1"/>
    <col min="8201" max="8201" width="26" style="103" customWidth="1"/>
    <col min="8202" max="8202" width="27.375" style="103" customWidth="1"/>
    <col min="8203" max="8203" width="14.5" style="103" customWidth="1"/>
    <col min="8204" max="8204" width="12.5" style="103" customWidth="1"/>
    <col min="8205" max="8451" width="12.625" style="103"/>
    <col min="8452" max="8452" width="2.125" style="103" customWidth="1"/>
    <col min="8453" max="8453" width="24.5" style="103" customWidth="1"/>
    <col min="8454" max="8454" width="18.75" style="103" customWidth="1"/>
    <col min="8455" max="8455" width="19.375" style="103" customWidth="1"/>
    <col min="8456" max="8456" width="21.375" style="103" customWidth="1"/>
    <col min="8457" max="8457" width="26" style="103" customWidth="1"/>
    <col min="8458" max="8458" width="27.375" style="103" customWidth="1"/>
    <col min="8459" max="8459" width="14.5" style="103" customWidth="1"/>
    <col min="8460" max="8460" width="12.5" style="103" customWidth="1"/>
    <col min="8461" max="8707" width="12.625" style="103"/>
    <col min="8708" max="8708" width="2.125" style="103" customWidth="1"/>
    <col min="8709" max="8709" width="24.5" style="103" customWidth="1"/>
    <col min="8710" max="8710" width="18.75" style="103" customWidth="1"/>
    <col min="8711" max="8711" width="19.375" style="103" customWidth="1"/>
    <col min="8712" max="8712" width="21.375" style="103" customWidth="1"/>
    <col min="8713" max="8713" width="26" style="103" customWidth="1"/>
    <col min="8714" max="8714" width="27.375" style="103" customWidth="1"/>
    <col min="8715" max="8715" width="14.5" style="103" customWidth="1"/>
    <col min="8716" max="8716" width="12.5" style="103" customWidth="1"/>
    <col min="8717" max="8963" width="12.625" style="103"/>
    <col min="8964" max="8964" width="2.125" style="103" customWidth="1"/>
    <col min="8965" max="8965" width="24.5" style="103" customWidth="1"/>
    <col min="8966" max="8966" width="18.75" style="103" customWidth="1"/>
    <col min="8967" max="8967" width="19.375" style="103" customWidth="1"/>
    <col min="8968" max="8968" width="21.375" style="103" customWidth="1"/>
    <col min="8969" max="8969" width="26" style="103" customWidth="1"/>
    <col min="8970" max="8970" width="27.375" style="103" customWidth="1"/>
    <col min="8971" max="8971" width="14.5" style="103" customWidth="1"/>
    <col min="8972" max="8972" width="12.5" style="103" customWidth="1"/>
    <col min="8973" max="9219" width="12.625" style="103"/>
    <col min="9220" max="9220" width="2.125" style="103" customWidth="1"/>
    <col min="9221" max="9221" width="24.5" style="103" customWidth="1"/>
    <col min="9222" max="9222" width="18.75" style="103" customWidth="1"/>
    <col min="9223" max="9223" width="19.375" style="103" customWidth="1"/>
    <col min="9224" max="9224" width="21.375" style="103" customWidth="1"/>
    <col min="9225" max="9225" width="26" style="103" customWidth="1"/>
    <col min="9226" max="9226" width="27.375" style="103" customWidth="1"/>
    <col min="9227" max="9227" width="14.5" style="103" customWidth="1"/>
    <col min="9228" max="9228" width="12.5" style="103" customWidth="1"/>
    <col min="9229" max="9475" width="12.625" style="103"/>
    <col min="9476" max="9476" width="2.125" style="103" customWidth="1"/>
    <col min="9477" max="9477" width="24.5" style="103" customWidth="1"/>
    <col min="9478" max="9478" width="18.75" style="103" customWidth="1"/>
    <col min="9479" max="9479" width="19.375" style="103" customWidth="1"/>
    <col min="9480" max="9480" width="21.375" style="103" customWidth="1"/>
    <col min="9481" max="9481" width="26" style="103" customWidth="1"/>
    <col min="9482" max="9482" width="27.375" style="103" customWidth="1"/>
    <col min="9483" max="9483" width="14.5" style="103" customWidth="1"/>
    <col min="9484" max="9484" width="12.5" style="103" customWidth="1"/>
    <col min="9485" max="9731" width="12.625" style="103"/>
    <col min="9732" max="9732" width="2.125" style="103" customWidth="1"/>
    <col min="9733" max="9733" width="24.5" style="103" customWidth="1"/>
    <col min="9734" max="9734" width="18.75" style="103" customWidth="1"/>
    <col min="9735" max="9735" width="19.375" style="103" customWidth="1"/>
    <col min="9736" max="9736" width="21.375" style="103" customWidth="1"/>
    <col min="9737" max="9737" width="26" style="103" customWidth="1"/>
    <col min="9738" max="9738" width="27.375" style="103" customWidth="1"/>
    <col min="9739" max="9739" width="14.5" style="103" customWidth="1"/>
    <col min="9740" max="9740" width="12.5" style="103" customWidth="1"/>
    <col min="9741" max="9987" width="12.625" style="103"/>
    <col min="9988" max="9988" width="2.125" style="103" customWidth="1"/>
    <col min="9989" max="9989" width="24.5" style="103" customWidth="1"/>
    <col min="9990" max="9990" width="18.75" style="103" customWidth="1"/>
    <col min="9991" max="9991" width="19.375" style="103" customWidth="1"/>
    <col min="9992" max="9992" width="21.375" style="103" customWidth="1"/>
    <col min="9993" max="9993" width="26" style="103" customWidth="1"/>
    <col min="9994" max="9994" width="27.375" style="103" customWidth="1"/>
    <col min="9995" max="9995" width="14.5" style="103" customWidth="1"/>
    <col min="9996" max="9996" width="12.5" style="103" customWidth="1"/>
    <col min="9997" max="10243" width="12.625" style="103"/>
    <col min="10244" max="10244" width="2.125" style="103" customWidth="1"/>
    <col min="10245" max="10245" width="24.5" style="103" customWidth="1"/>
    <col min="10246" max="10246" width="18.75" style="103" customWidth="1"/>
    <col min="10247" max="10247" width="19.375" style="103" customWidth="1"/>
    <col min="10248" max="10248" width="21.375" style="103" customWidth="1"/>
    <col min="10249" max="10249" width="26" style="103" customWidth="1"/>
    <col min="10250" max="10250" width="27.375" style="103" customWidth="1"/>
    <col min="10251" max="10251" width="14.5" style="103" customWidth="1"/>
    <col min="10252" max="10252" width="12.5" style="103" customWidth="1"/>
    <col min="10253" max="10499" width="12.625" style="103"/>
    <col min="10500" max="10500" width="2.125" style="103" customWidth="1"/>
    <col min="10501" max="10501" width="24.5" style="103" customWidth="1"/>
    <col min="10502" max="10502" width="18.75" style="103" customWidth="1"/>
    <col min="10503" max="10503" width="19.375" style="103" customWidth="1"/>
    <col min="10504" max="10504" width="21.375" style="103" customWidth="1"/>
    <col min="10505" max="10505" width="26" style="103" customWidth="1"/>
    <col min="10506" max="10506" width="27.375" style="103" customWidth="1"/>
    <col min="10507" max="10507" width="14.5" style="103" customWidth="1"/>
    <col min="10508" max="10508" width="12.5" style="103" customWidth="1"/>
    <col min="10509" max="10755" width="12.625" style="103"/>
    <col min="10756" max="10756" width="2.125" style="103" customWidth="1"/>
    <col min="10757" max="10757" width="24.5" style="103" customWidth="1"/>
    <col min="10758" max="10758" width="18.75" style="103" customWidth="1"/>
    <col min="10759" max="10759" width="19.375" style="103" customWidth="1"/>
    <col min="10760" max="10760" width="21.375" style="103" customWidth="1"/>
    <col min="10761" max="10761" width="26" style="103" customWidth="1"/>
    <col min="10762" max="10762" width="27.375" style="103" customWidth="1"/>
    <col min="10763" max="10763" width="14.5" style="103" customWidth="1"/>
    <col min="10764" max="10764" width="12.5" style="103" customWidth="1"/>
    <col min="10765" max="11011" width="12.625" style="103"/>
    <col min="11012" max="11012" width="2.125" style="103" customWidth="1"/>
    <col min="11013" max="11013" width="24.5" style="103" customWidth="1"/>
    <col min="11014" max="11014" width="18.75" style="103" customWidth="1"/>
    <col min="11015" max="11015" width="19.375" style="103" customWidth="1"/>
    <col min="11016" max="11016" width="21.375" style="103" customWidth="1"/>
    <col min="11017" max="11017" width="26" style="103" customWidth="1"/>
    <col min="11018" max="11018" width="27.375" style="103" customWidth="1"/>
    <col min="11019" max="11019" width="14.5" style="103" customWidth="1"/>
    <col min="11020" max="11020" width="12.5" style="103" customWidth="1"/>
    <col min="11021" max="11267" width="12.625" style="103"/>
    <col min="11268" max="11268" width="2.125" style="103" customWidth="1"/>
    <col min="11269" max="11269" width="24.5" style="103" customWidth="1"/>
    <col min="11270" max="11270" width="18.75" style="103" customWidth="1"/>
    <col min="11271" max="11271" width="19.375" style="103" customWidth="1"/>
    <col min="11272" max="11272" width="21.375" style="103" customWidth="1"/>
    <col min="11273" max="11273" width="26" style="103" customWidth="1"/>
    <col min="11274" max="11274" width="27.375" style="103" customWidth="1"/>
    <col min="11275" max="11275" width="14.5" style="103" customWidth="1"/>
    <col min="11276" max="11276" width="12.5" style="103" customWidth="1"/>
    <col min="11277" max="11523" width="12.625" style="103"/>
    <col min="11524" max="11524" width="2.125" style="103" customWidth="1"/>
    <col min="11525" max="11525" width="24.5" style="103" customWidth="1"/>
    <col min="11526" max="11526" width="18.75" style="103" customWidth="1"/>
    <col min="11527" max="11527" width="19.375" style="103" customWidth="1"/>
    <col min="11528" max="11528" width="21.375" style="103" customWidth="1"/>
    <col min="11529" max="11529" width="26" style="103" customWidth="1"/>
    <col min="11530" max="11530" width="27.375" style="103" customWidth="1"/>
    <col min="11531" max="11531" width="14.5" style="103" customWidth="1"/>
    <col min="11532" max="11532" width="12.5" style="103" customWidth="1"/>
    <col min="11533" max="11779" width="12.625" style="103"/>
    <col min="11780" max="11780" width="2.125" style="103" customWidth="1"/>
    <col min="11781" max="11781" width="24.5" style="103" customWidth="1"/>
    <col min="11782" max="11782" width="18.75" style="103" customWidth="1"/>
    <col min="11783" max="11783" width="19.375" style="103" customWidth="1"/>
    <col min="11784" max="11784" width="21.375" style="103" customWidth="1"/>
    <col min="11785" max="11785" width="26" style="103" customWidth="1"/>
    <col min="11786" max="11786" width="27.375" style="103" customWidth="1"/>
    <col min="11787" max="11787" width="14.5" style="103" customWidth="1"/>
    <col min="11788" max="11788" width="12.5" style="103" customWidth="1"/>
    <col min="11789" max="12035" width="12.625" style="103"/>
    <col min="12036" max="12036" width="2.125" style="103" customWidth="1"/>
    <col min="12037" max="12037" width="24.5" style="103" customWidth="1"/>
    <col min="12038" max="12038" width="18.75" style="103" customWidth="1"/>
    <col min="12039" max="12039" width="19.375" style="103" customWidth="1"/>
    <col min="12040" max="12040" width="21.375" style="103" customWidth="1"/>
    <col min="12041" max="12041" width="26" style="103" customWidth="1"/>
    <col min="12042" max="12042" width="27.375" style="103" customWidth="1"/>
    <col min="12043" max="12043" width="14.5" style="103" customWidth="1"/>
    <col min="12044" max="12044" width="12.5" style="103" customWidth="1"/>
    <col min="12045" max="12291" width="12.625" style="103"/>
    <col min="12292" max="12292" width="2.125" style="103" customWidth="1"/>
    <col min="12293" max="12293" width="24.5" style="103" customWidth="1"/>
    <col min="12294" max="12294" width="18.75" style="103" customWidth="1"/>
    <col min="12295" max="12295" width="19.375" style="103" customWidth="1"/>
    <col min="12296" max="12296" width="21.375" style="103" customWidth="1"/>
    <col min="12297" max="12297" width="26" style="103" customWidth="1"/>
    <col min="12298" max="12298" width="27.375" style="103" customWidth="1"/>
    <col min="12299" max="12299" width="14.5" style="103" customWidth="1"/>
    <col min="12300" max="12300" width="12.5" style="103" customWidth="1"/>
    <col min="12301" max="12547" width="12.625" style="103"/>
    <col min="12548" max="12548" width="2.125" style="103" customWidth="1"/>
    <col min="12549" max="12549" width="24.5" style="103" customWidth="1"/>
    <col min="12550" max="12550" width="18.75" style="103" customWidth="1"/>
    <col min="12551" max="12551" width="19.375" style="103" customWidth="1"/>
    <col min="12552" max="12552" width="21.375" style="103" customWidth="1"/>
    <col min="12553" max="12553" width="26" style="103" customWidth="1"/>
    <col min="12554" max="12554" width="27.375" style="103" customWidth="1"/>
    <col min="12555" max="12555" width="14.5" style="103" customWidth="1"/>
    <col min="12556" max="12556" width="12.5" style="103" customWidth="1"/>
    <col min="12557" max="12803" width="12.625" style="103"/>
    <col min="12804" max="12804" width="2.125" style="103" customWidth="1"/>
    <col min="12805" max="12805" width="24.5" style="103" customWidth="1"/>
    <col min="12806" max="12806" width="18.75" style="103" customWidth="1"/>
    <col min="12807" max="12807" width="19.375" style="103" customWidth="1"/>
    <col min="12808" max="12808" width="21.375" style="103" customWidth="1"/>
    <col min="12809" max="12809" width="26" style="103" customWidth="1"/>
    <col min="12810" max="12810" width="27.375" style="103" customWidth="1"/>
    <col min="12811" max="12811" width="14.5" style="103" customWidth="1"/>
    <col min="12812" max="12812" width="12.5" style="103" customWidth="1"/>
    <col min="12813" max="13059" width="12.625" style="103"/>
    <col min="13060" max="13060" width="2.125" style="103" customWidth="1"/>
    <col min="13061" max="13061" width="24.5" style="103" customWidth="1"/>
    <col min="13062" max="13062" width="18.75" style="103" customWidth="1"/>
    <col min="13063" max="13063" width="19.375" style="103" customWidth="1"/>
    <col min="13064" max="13064" width="21.375" style="103" customWidth="1"/>
    <col min="13065" max="13065" width="26" style="103" customWidth="1"/>
    <col min="13066" max="13066" width="27.375" style="103" customWidth="1"/>
    <col min="13067" max="13067" width="14.5" style="103" customWidth="1"/>
    <col min="13068" max="13068" width="12.5" style="103" customWidth="1"/>
    <col min="13069" max="13315" width="12.625" style="103"/>
    <col min="13316" max="13316" width="2.125" style="103" customWidth="1"/>
    <col min="13317" max="13317" width="24.5" style="103" customWidth="1"/>
    <col min="13318" max="13318" width="18.75" style="103" customWidth="1"/>
    <col min="13319" max="13319" width="19.375" style="103" customWidth="1"/>
    <col min="13320" max="13320" width="21.375" style="103" customWidth="1"/>
    <col min="13321" max="13321" width="26" style="103" customWidth="1"/>
    <col min="13322" max="13322" width="27.375" style="103" customWidth="1"/>
    <col min="13323" max="13323" width="14.5" style="103" customWidth="1"/>
    <col min="13324" max="13324" width="12.5" style="103" customWidth="1"/>
    <col min="13325" max="13571" width="12.625" style="103"/>
    <col min="13572" max="13572" width="2.125" style="103" customWidth="1"/>
    <col min="13573" max="13573" width="24.5" style="103" customWidth="1"/>
    <col min="13574" max="13574" width="18.75" style="103" customWidth="1"/>
    <col min="13575" max="13575" width="19.375" style="103" customWidth="1"/>
    <col min="13576" max="13576" width="21.375" style="103" customWidth="1"/>
    <col min="13577" max="13577" width="26" style="103" customWidth="1"/>
    <col min="13578" max="13578" width="27.375" style="103" customWidth="1"/>
    <col min="13579" max="13579" width="14.5" style="103" customWidth="1"/>
    <col min="13580" max="13580" width="12.5" style="103" customWidth="1"/>
    <col min="13581" max="13827" width="12.625" style="103"/>
    <col min="13828" max="13828" width="2.125" style="103" customWidth="1"/>
    <col min="13829" max="13829" width="24.5" style="103" customWidth="1"/>
    <col min="13830" max="13830" width="18.75" style="103" customWidth="1"/>
    <col min="13831" max="13831" width="19.375" style="103" customWidth="1"/>
    <col min="13832" max="13832" width="21.375" style="103" customWidth="1"/>
    <col min="13833" max="13833" width="26" style="103" customWidth="1"/>
    <col min="13834" max="13834" width="27.375" style="103" customWidth="1"/>
    <col min="13835" max="13835" width="14.5" style="103" customWidth="1"/>
    <col min="13836" max="13836" width="12.5" style="103" customWidth="1"/>
    <col min="13837" max="14083" width="12.625" style="103"/>
    <col min="14084" max="14084" width="2.125" style="103" customWidth="1"/>
    <col min="14085" max="14085" width="24.5" style="103" customWidth="1"/>
    <col min="14086" max="14086" width="18.75" style="103" customWidth="1"/>
    <col min="14087" max="14087" width="19.375" style="103" customWidth="1"/>
    <col min="14088" max="14088" width="21.375" style="103" customWidth="1"/>
    <col min="14089" max="14089" width="26" style="103" customWidth="1"/>
    <col min="14090" max="14090" width="27.375" style="103" customWidth="1"/>
    <col min="14091" max="14091" width="14.5" style="103" customWidth="1"/>
    <col min="14092" max="14092" width="12.5" style="103" customWidth="1"/>
    <col min="14093" max="14339" width="12.625" style="103"/>
    <col min="14340" max="14340" width="2.125" style="103" customWidth="1"/>
    <col min="14341" max="14341" width="24.5" style="103" customWidth="1"/>
    <col min="14342" max="14342" width="18.75" style="103" customWidth="1"/>
    <col min="14343" max="14343" width="19.375" style="103" customWidth="1"/>
    <col min="14344" max="14344" width="21.375" style="103" customWidth="1"/>
    <col min="14345" max="14345" width="26" style="103" customWidth="1"/>
    <col min="14346" max="14346" width="27.375" style="103" customWidth="1"/>
    <col min="14347" max="14347" width="14.5" style="103" customWidth="1"/>
    <col min="14348" max="14348" width="12.5" style="103" customWidth="1"/>
    <col min="14349" max="14595" width="12.625" style="103"/>
    <col min="14596" max="14596" width="2.125" style="103" customWidth="1"/>
    <col min="14597" max="14597" width="24.5" style="103" customWidth="1"/>
    <col min="14598" max="14598" width="18.75" style="103" customWidth="1"/>
    <col min="14599" max="14599" width="19.375" style="103" customWidth="1"/>
    <col min="14600" max="14600" width="21.375" style="103" customWidth="1"/>
    <col min="14601" max="14601" width="26" style="103" customWidth="1"/>
    <col min="14602" max="14602" width="27.375" style="103" customWidth="1"/>
    <col min="14603" max="14603" width="14.5" style="103" customWidth="1"/>
    <col min="14604" max="14604" width="12.5" style="103" customWidth="1"/>
    <col min="14605" max="14851" width="12.625" style="103"/>
    <col min="14852" max="14852" width="2.125" style="103" customWidth="1"/>
    <col min="14853" max="14853" width="24.5" style="103" customWidth="1"/>
    <col min="14854" max="14854" width="18.75" style="103" customWidth="1"/>
    <col min="14855" max="14855" width="19.375" style="103" customWidth="1"/>
    <col min="14856" max="14856" width="21.375" style="103" customWidth="1"/>
    <col min="14857" max="14857" width="26" style="103" customWidth="1"/>
    <col min="14858" max="14858" width="27.375" style="103" customWidth="1"/>
    <col min="14859" max="14859" width="14.5" style="103" customWidth="1"/>
    <col min="14860" max="14860" width="12.5" style="103" customWidth="1"/>
    <col min="14861" max="15107" width="12.625" style="103"/>
    <col min="15108" max="15108" width="2.125" style="103" customWidth="1"/>
    <col min="15109" max="15109" width="24.5" style="103" customWidth="1"/>
    <col min="15110" max="15110" width="18.75" style="103" customWidth="1"/>
    <col min="15111" max="15111" width="19.375" style="103" customWidth="1"/>
    <col min="15112" max="15112" width="21.375" style="103" customWidth="1"/>
    <col min="15113" max="15113" width="26" style="103" customWidth="1"/>
    <col min="15114" max="15114" width="27.375" style="103" customWidth="1"/>
    <col min="15115" max="15115" width="14.5" style="103" customWidth="1"/>
    <col min="15116" max="15116" width="12.5" style="103" customWidth="1"/>
    <col min="15117" max="15363" width="12.625" style="103"/>
    <col min="15364" max="15364" width="2.125" style="103" customWidth="1"/>
    <col min="15365" max="15365" width="24.5" style="103" customWidth="1"/>
    <col min="15366" max="15366" width="18.75" style="103" customWidth="1"/>
    <col min="15367" max="15367" width="19.375" style="103" customWidth="1"/>
    <col min="15368" max="15368" width="21.375" style="103" customWidth="1"/>
    <col min="15369" max="15369" width="26" style="103" customWidth="1"/>
    <col min="15370" max="15370" width="27.375" style="103" customWidth="1"/>
    <col min="15371" max="15371" width="14.5" style="103" customWidth="1"/>
    <col min="15372" max="15372" width="12.5" style="103" customWidth="1"/>
    <col min="15373" max="15619" width="12.625" style="103"/>
    <col min="15620" max="15620" width="2.125" style="103" customWidth="1"/>
    <col min="15621" max="15621" width="24.5" style="103" customWidth="1"/>
    <col min="15622" max="15622" width="18.75" style="103" customWidth="1"/>
    <col min="15623" max="15623" width="19.375" style="103" customWidth="1"/>
    <col min="15624" max="15624" width="21.375" style="103" customWidth="1"/>
    <col min="15625" max="15625" width="26" style="103" customWidth="1"/>
    <col min="15626" max="15626" width="27.375" style="103" customWidth="1"/>
    <col min="15627" max="15627" width="14.5" style="103" customWidth="1"/>
    <col min="15628" max="15628" width="12.5" style="103" customWidth="1"/>
    <col min="15629" max="15875" width="12.625" style="103"/>
    <col min="15876" max="15876" width="2.125" style="103" customWidth="1"/>
    <col min="15877" max="15877" width="24.5" style="103" customWidth="1"/>
    <col min="15878" max="15878" width="18.75" style="103" customWidth="1"/>
    <col min="15879" max="15879" width="19.375" style="103" customWidth="1"/>
    <col min="15880" max="15880" width="21.375" style="103" customWidth="1"/>
    <col min="15881" max="15881" width="26" style="103" customWidth="1"/>
    <col min="15882" max="15882" width="27.375" style="103" customWidth="1"/>
    <col min="15883" max="15883" width="14.5" style="103" customWidth="1"/>
    <col min="15884" max="15884" width="12.5" style="103" customWidth="1"/>
    <col min="15885" max="16131" width="12.625" style="103"/>
    <col min="16132" max="16132" width="2.125" style="103" customWidth="1"/>
    <col min="16133" max="16133" width="24.5" style="103" customWidth="1"/>
    <col min="16134" max="16134" width="18.75" style="103" customWidth="1"/>
    <col min="16135" max="16135" width="19.375" style="103" customWidth="1"/>
    <col min="16136" max="16136" width="21.375" style="103" customWidth="1"/>
    <col min="16137" max="16137" width="26" style="103" customWidth="1"/>
    <col min="16138" max="16138" width="27.375" style="103" customWidth="1"/>
    <col min="16139" max="16139" width="14.5" style="103" customWidth="1"/>
    <col min="16140" max="16140" width="12.5" style="103" customWidth="1"/>
    <col min="16141" max="16384" width="12.625" style="103"/>
  </cols>
  <sheetData>
    <row r="1" spans="1:12" ht="13.5">
      <c r="A1" s="103" t="s">
        <v>459</v>
      </c>
    </row>
    <row r="2" spans="1:12" ht="48.75" customHeight="1">
      <c r="B2" s="280" t="s">
        <v>422</v>
      </c>
      <c r="C2" s="280"/>
      <c r="D2" s="280"/>
      <c r="E2" s="280"/>
      <c r="F2" s="280"/>
      <c r="G2" s="280"/>
      <c r="H2" s="280"/>
      <c r="I2" s="280"/>
      <c r="J2" s="280"/>
      <c r="K2" s="280"/>
      <c r="L2" s="104"/>
    </row>
    <row r="3" spans="1:12" ht="24" customHeight="1">
      <c r="B3" s="105"/>
      <c r="C3" s="105"/>
      <c r="D3" s="105"/>
      <c r="I3" s="106" t="s">
        <v>371</v>
      </c>
      <c r="J3" s="358" t="s">
        <v>445</v>
      </c>
      <c r="K3" s="358"/>
    </row>
    <row r="4" spans="1:12" ht="7.5" customHeight="1"/>
    <row r="5" spans="1:12" s="107" customFormat="1" ht="63.75" customHeight="1">
      <c r="B5" s="108" t="s">
        <v>370</v>
      </c>
      <c r="C5" s="108" t="s">
        <v>369</v>
      </c>
      <c r="D5" s="108" t="s">
        <v>368</v>
      </c>
      <c r="E5" s="108" t="s">
        <v>367</v>
      </c>
      <c r="F5" s="108" t="s">
        <v>366</v>
      </c>
      <c r="G5" s="108" t="s">
        <v>365</v>
      </c>
      <c r="H5" s="108" t="s">
        <v>364</v>
      </c>
      <c r="I5" s="108" t="s">
        <v>363</v>
      </c>
      <c r="J5" s="108" t="s">
        <v>388</v>
      </c>
      <c r="K5" s="108" t="s">
        <v>389</v>
      </c>
    </row>
    <row r="6" spans="1:12" ht="13.5">
      <c r="B6" s="109"/>
      <c r="C6" s="109" t="s">
        <v>362</v>
      </c>
      <c r="D6" s="109" t="s">
        <v>361</v>
      </c>
      <c r="E6" s="109" t="s">
        <v>416</v>
      </c>
      <c r="F6" s="109" t="s">
        <v>398</v>
      </c>
      <c r="G6" s="109" t="s">
        <v>417</v>
      </c>
      <c r="H6" s="109" t="s">
        <v>360</v>
      </c>
      <c r="I6" s="109" t="s">
        <v>359</v>
      </c>
      <c r="J6" s="109" t="s">
        <v>390</v>
      </c>
      <c r="K6" s="109" t="s">
        <v>391</v>
      </c>
    </row>
    <row r="7" spans="1:12" ht="13.5">
      <c r="B7" s="110"/>
      <c r="C7" s="111" t="s">
        <v>0</v>
      </c>
      <c r="D7" s="111" t="s">
        <v>0</v>
      </c>
      <c r="E7" s="111" t="s">
        <v>0</v>
      </c>
      <c r="F7" s="111" t="s">
        <v>0</v>
      </c>
      <c r="G7" s="111" t="s">
        <v>0</v>
      </c>
      <c r="H7" s="111" t="s">
        <v>0</v>
      </c>
      <c r="I7" s="111" t="s">
        <v>0</v>
      </c>
      <c r="J7" s="111" t="s">
        <v>0</v>
      </c>
      <c r="K7" s="111" t="s">
        <v>0</v>
      </c>
    </row>
    <row r="8" spans="1:12" ht="54" customHeight="1">
      <c r="B8" s="112" t="s">
        <v>404</v>
      </c>
      <c r="C8" s="359">
        <v>527500</v>
      </c>
      <c r="D8" s="359">
        <v>0</v>
      </c>
      <c r="E8" s="113">
        <f>C8-D8</f>
        <v>527500</v>
      </c>
      <c r="F8" s="359">
        <v>527500</v>
      </c>
      <c r="G8" s="113">
        <v>258000</v>
      </c>
      <c r="H8" s="113">
        <f>MIN(E8,F8,G8)</f>
        <v>258000</v>
      </c>
      <c r="I8" s="248"/>
      <c r="J8" s="121"/>
      <c r="K8" s="121"/>
    </row>
    <row r="9" spans="1:12" ht="54" customHeight="1">
      <c r="B9" s="112" t="s">
        <v>406</v>
      </c>
      <c r="C9" s="359">
        <v>99000</v>
      </c>
      <c r="D9" s="359">
        <v>0</v>
      </c>
      <c r="E9" s="113">
        <f t="shared" ref="E9:E10" si="0">C9-D9</f>
        <v>99000</v>
      </c>
      <c r="F9" s="359">
        <v>99000</v>
      </c>
      <c r="G9" s="113">
        <v>162000</v>
      </c>
      <c r="H9" s="113">
        <f t="shared" ref="H9:H10" si="1">MIN(E9,F9,G9)</f>
        <v>99000</v>
      </c>
      <c r="I9" s="248"/>
      <c r="J9" s="122"/>
      <c r="K9" s="121"/>
    </row>
    <row r="10" spans="1:12" ht="54" customHeight="1">
      <c r="B10" s="354" t="s">
        <v>408</v>
      </c>
      <c r="C10" s="360">
        <v>153000</v>
      </c>
      <c r="D10" s="360">
        <v>0</v>
      </c>
      <c r="E10" s="356">
        <f t="shared" si="0"/>
        <v>153000</v>
      </c>
      <c r="F10" s="360">
        <v>153000</v>
      </c>
      <c r="G10" s="356">
        <v>128000</v>
      </c>
      <c r="H10" s="356">
        <f t="shared" si="1"/>
        <v>128000</v>
      </c>
      <c r="I10" s="372"/>
      <c r="J10" s="122"/>
      <c r="K10" s="122"/>
    </row>
    <row r="11" spans="1:12" ht="54" customHeight="1" thickBot="1">
      <c r="B11" s="126" t="s">
        <v>474</v>
      </c>
      <c r="C11" s="361">
        <v>5000</v>
      </c>
      <c r="D11" s="361">
        <v>0</v>
      </c>
      <c r="E11" s="128"/>
      <c r="F11" s="249"/>
      <c r="G11" s="132"/>
      <c r="H11" s="132"/>
      <c r="I11" s="249"/>
      <c r="J11" s="132"/>
      <c r="K11" s="132"/>
    </row>
    <row r="12" spans="1:12" ht="40.5" customHeight="1" thickTop="1">
      <c r="B12" s="112" t="s">
        <v>358</v>
      </c>
      <c r="C12" s="113">
        <f>SUM(C8:C11)</f>
        <v>784500</v>
      </c>
      <c r="D12" s="113">
        <f>SUM(D8:D11)</f>
        <v>0</v>
      </c>
      <c r="E12" s="113">
        <f t="shared" ref="D12:F12" si="2">SUM(E8:E10)</f>
        <v>779500</v>
      </c>
      <c r="F12" s="113">
        <f t="shared" si="2"/>
        <v>779500</v>
      </c>
      <c r="G12" s="121"/>
      <c r="H12" s="113">
        <f>SUM(H8:H10)</f>
        <v>485000</v>
      </c>
      <c r="I12" s="124">
        <f>ROUNDDOWN(H12,-3)</f>
        <v>485000</v>
      </c>
      <c r="J12" s="359">
        <v>485000</v>
      </c>
      <c r="K12" s="113">
        <f>MIN(I12,J12)</f>
        <v>485000</v>
      </c>
    </row>
    <row r="13" spans="1:12" ht="17.100000000000001" customHeight="1"/>
    <row r="14" spans="1:12" ht="15" customHeight="1">
      <c r="B14" s="114" t="s">
        <v>357</v>
      </c>
    </row>
    <row r="15" spans="1:12" ht="15" customHeight="1">
      <c r="B15" s="114" t="s">
        <v>356</v>
      </c>
    </row>
    <row r="16" spans="1:12" ht="15" customHeight="1">
      <c r="B16" s="114" t="s">
        <v>355</v>
      </c>
    </row>
    <row r="17" spans="2:2" ht="15" customHeight="1">
      <c r="B17" s="114" t="s">
        <v>354</v>
      </c>
    </row>
    <row r="18" spans="2:2" ht="15" customHeight="1">
      <c r="B18" s="114" t="s">
        <v>423</v>
      </c>
    </row>
    <row r="19" spans="2:2" ht="15" customHeight="1">
      <c r="B19" s="114" t="s">
        <v>414</v>
      </c>
    </row>
    <row r="20" spans="2:2" ht="15" customHeight="1">
      <c r="B20" s="114" t="s">
        <v>353</v>
      </c>
    </row>
    <row r="21" spans="2:2" ht="15" customHeight="1">
      <c r="B21" s="114" t="s">
        <v>461</v>
      </c>
    </row>
    <row r="22" spans="2:2" ht="15" customHeight="1">
      <c r="B22" s="114" t="s">
        <v>392</v>
      </c>
    </row>
    <row r="23" spans="2:2" ht="15" customHeight="1">
      <c r="B23" s="114" t="s">
        <v>395</v>
      </c>
    </row>
  </sheetData>
  <mergeCells count="2">
    <mergeCell ref="B2:K2"/>
    <mergeCell ref="J3:K3"/>
  </mergeCells>
  <phoneticPr fontId="13"/>
  <pageMargins left="0.70866141732283472" right="0.70866141732283472" top="0.74803149606299213" bottom="0.74803149606299213" header="0.31496062992125984" footer="0.31496062992125984"/>
  <pageSetup paperSize="9" scale="6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E62A-DAC5-40AE-9BB2-D947A011EB95}">
  <sheetPr>
    <tabColor rgb="FF00B0F0"/>
    <pageSetUpPr fitToPage="1"/>
  </sheetPr>
  <dimension ref="A1:L29"/>
  <sheetViews>
    <sheetView view="pageBreakPreview" zoomScaleNormal="100" zoomScaleSheetLayoutView="100" workbookViewId="0">
      <selection activeCell="A25" sqref="A25:A29"/>
    </sheetView>
  </sheetViews>
  <sheetFormatPr defaultColWidth="9" defaultRowHeight="13.5"/>
  <cols>
    <col min="1" max="1" width="4.875" style="89" bestFit="1" customWidth="1"/>
    <col min="2" max="4" width="16.875" style="89" customWidth="1"/>
    <col min="5" max="5" width="20.375" style="89" customWidth="1"/>
    <col min="6" max="6" width="3.375" style="89" customWidth="1"/>
    <col min="7" max="7" width="23" style="89" customWidth="1"/>
    <col min="8" max="8" width="11.5" style="89" customWidth="1"/>
    <col min="9" max="9" width="20.5" style="89" bestFit="1" customWidth="1"/>
    <col min="10" max="10" width="13.625" style="89" customWidth="1"/>
    <col min="11" max="12" width="10.5" style="89" customWidth="1"/>
    <col min="13" max="16384" width="9" style="89"/>
  </cols>
  <sheetData>
    <row r="1" spans="1:12" ht="14.25">
      <c r="A1" s="92" t="s">
        <v>40</v>
      </c>
      <c r="B1" s="93"/>
      <c r="C1" s="93"/>
      <c r="D1" s="93"/>
      <c r="E1" s="91"/>
      <c r="F1" s="91"/>
      <c r="G1" s="91"/>
      <c r="H1" s="91"/>
      <c r="I1" s="91"/>
      <c r="J1" s="93"/>
      <c r="K1" s="91"/>
      <c r="L1" s="93"/>
    </row>
    <row r="2" spans="1:12" ht="14.25">
      <c r="A2" s="94" t="s">
        <v>455</v>
      </c>
      <c r="B2" s="95"/>
      <c r="C2" s="95"/>
      <c r="D2" s="95"/>
      <c r="E2" s="95"/>
      <c r="F2" s="95"/>
      <c r="G2" s="95"/>
      <c r="H2" s="95"/>
      <c r="I2" s="95"/>
      <c r="J2" s="94"/>
      <c r="K2" s="91"/>
      <c r="L2" s="94"/>
    </row>
    <row r="3" spans="1:12" ht="14.25">
      <c r="A3" s="94"/>
      <c r="B3" s="95"/>
      <c r="C3" s="95"/>
      <c r="D3" s="95"/>
      <c r="E3" s="95"/>
      <c r="F3" s="95"/>
      <c r="G3" s="95"/>
      <c r="H3" s="95"/>
      <c r="I3" s="95"/>
      <c r="J3" s="94"/>
      <c r="K3" s="91"/>
      <c r="L3" s="94"/>
    </row>
    <row r="4" spans="1:12" ht="16.5" customHeight="1">
      <c r="A4" s="91"/>
      <c r="B4" s="94"/>
      <c r="C4" s="94"/>
      <c r="D4" s="94"/>
      <c r="E4" s="289" t="s">
        <v>415</v>
      </c>
      <c r="F4" s="289"/>
      <c r="G4" s="288">
        <f>別紙１!H3</f>
        <v>0</v>
      </c>
      <c r="H4" s="288"/>
      <c r="I4" s="288"/>
      <c r="J4" s="288"/>
      <c r="K4" s="91"/>
      <c r="L4" s="94"/>
    </row>
    <row r="5" spans="1:12" ht="14.25">
      <c r="A5" s="91"/>
      <c r="B5" s="94"/>
      <c r="C5" s="94"/>
      <c r="D5" s="94"/>
      <c r="E5" s="91"/>
      <c r="F5" s="91"/>
      <c r="G5" s="131"/>
      <c r="H5" s="131"/>
      <c r="I5" s="131"/>
      <c r="J5" s="131"/>
      <c r="K5" s="91"/>
      <c r="L5" s="94"/>
    </row>
    <row r="6" spans="1:12" ht="14.25">
      <c r="A6" s="92" t="s">
        <v>412</v>
      </c>
      <c r="B6" s="93"/>
      <c r="C6" s="93"/>
      <c r="D6" s="93"/>
      <c r="E6" s="91"/>
      <c r="F6" s="91"/>
      <c r="G6" s="91"/>
      <c r="H6" s="91"/>
      <c r="I6" s="91"/>
      <c r="J6" s="93"/>
      <c r="K6" s="91"/>
      <c r="L6" s="93"/>
    </row>
    <row r="7" spans="1:12" ht="4.5" customHeight="1">
      <c r="A7" s="91"/>
      <c r="B7" s="92"/>
      <c r="C7" s="92"/>
      <c r="D7" s="92"/>
      <c r="E7" s="93"/>
      <c r="F7" s="93"/>
      <c r="G7" s="93"/>
      <c r="H7" s="93"/>
      <c r="I7" s="93"/>
      <c r="J7" s="93"/>
      <c r="K7" s="93"/>
      <c r="L7" s="93"/>
    </row>
    <row r="8" spans="1:12" ht="14.25">
      <c r="A8" s="90" t="s">
        <v>351</v>
      </c>
      <c r="B8" s="96" t="s">
        <v>347</v>
      </c>
      <c r="C8" s="135" t="s">
        <v>440</v>
      </c>
      <c r="D8" s="135" t="s">
        <v>441</v>
      </c>
      <c r="E8" s="282" t="s">
        <v>348</v>
      </c>
      <c r="F8" s="283"/>
      <c r="G8" s="284"/>
      <c r="H8" s="97" t="s">
        <v>346</v>
      </c>
      <c r="I8" s="97" t="s">
        <v>462</v>
      </c>
      <c r="J8" s="97" t="s">
        <v>349</v>
      </c>
      <c r="K8" s="93"/>
      <c r="L8" s="93"/>
    </row>
    <row r="9" spans="1:12" ht="14.25">
      <c r="A9" s="98"/>
      <c r="B9" s="98"/>
      <c r="C9" s="246"/>
      <c r="D9" s="136"/>
      <c r="E9" s="140"/>
      <c r="F9" s="141" t="s">
        <v>444</v>
      </c>
      <c r="G9" s="142"/>
      <c r="H9" s="99"/>
      <c r="I9" s="99"/>
      <c r="J9" s="235"/>
      <c r="K9" s="93"/>
      <c r="L9" s="93"/>
    </row>
    <row r="10" spans="1:12" ht="14.25">
      <c r="A10" s="98"/>
      <c r="B10" s="98"/>
      <c r="C10" s="246"/>
      <c r="D10" s="136"/>
      <c r="E10" s="140"/>
      <c r="F10" s="141" t="s">
        <v>444</v>
      </c>
      <c r="G10" s="142"/>
      <c r="H10" s="99"/>
      <c r="I10" s="99"/>
      <c r="J10" s="235"/>
      <c r="K10" s="93"/>
      <c r="L10" s="93"/>
    </row>
    <row r="11" spans="1:12" ht="14.25">
      <c r="A11" s="98"/>
      <c r="B11" s="98"/>
      <c r="C11" s="246"/>
      <c r="D11" s="136"/>
      <c r="E11" s="140"/>
      <c r="F11" s="141" t="s">
        <v>444</v>
      </c>
      <c r="G11" s="142"/>
      <c r="H11" s="99"/>
      <c r="I11" s="99"/>
      <c r="J11" s="235"/>
      <c r="K11" s="93"/>
      <c r="L11" s="93"/>
    </row>
    <row r="12" spans="1:12" ht="14.25">
      <c r="A12" s="98"/>
      <c r="B12" s="98"/>
      <c r="C12" s="246"/>
      <c r="D12" s="136"/>
      <c r="E12" s="140"/>
      <c r="F12" s="141" t="s">
        <v>444</v>
      </c>
      <c r="G12" s="142"/>
      <c r="H12" s="99"/>
      <c r="I12" s="99"/>
      <c r="J12" s="235"/>
      <c r="K12" s="93"/>
      <c r="L12" s="93"/>
    </row>
    <row r="13" spans="1:12" ht="14.25">
      <c r="A13" s="98"/>
      <c r="B13" s="98"/>
      <c r="C13" s="246"/>
      <c r="D13" s="136"/>
      <c r="E13" s="140"/>
      <c r="F13" s="141" t="s">
        <v>444</v>
      </c>
      <c r="G13" s="142"/>
      <c r="H13" s="99"/>
      <c r="I13" s="99"/>
      <c r="J13" s="235"/>
      <c r="K13" s="93"/>
      <c r="L13" s="93"/>
    </row>
    <row r="14" spans="1:12" ht="14.25">
      <c r="A14" s="98"/>
      <c r="B14" s="98"/>
      <c r="C14" s="246"/>
      <c r="D14" s="136"/>
      <c r="E14" s="140"/>
      <c r="F14" s="141" t="s">
        <v>444</v>
      </c>
      <c r="G14" s="142"/>
      <c r="H14" s="99"/>
      <c r="I14" s="99"/>
      <c r="J14" s="235"/>
      <c r="K14" s="93"/>
      <c r="L14" s="93"/>
    </row>
    <row r="15" spans="1:12" ht="14.25">
      <c r="A15" s="98"/>
      <c r="B15" s="98"/>
      <c r="C15" s="246"/>
      <c r="D15" s="136"/>
      <c r="E15" s="140"/>
      <c r="F15" s="141" t="s">
        <v>444</v>
      </c>
      <c r="G15" s="142"/>
      <c r="H15" s="99"/>
      <c r="I15" s="99"/>
      <c r="J15" s="235"/>
      <c r="K15" s="93"/>
      <c r="L15" s="93"/>
    </row>
    <row r="16" spans="1:12" ht="14.25">
      <c r="A16" s="98"/>
      <c r="B16" s="98"/>
      <c r="C16" s="246"/>
      <c r="D16" s="136"/>
      <c r="E16" s="140"/>
      <c r="F16" s="141" t="s">
        <v>444</v>
      </c>
      <c r="G16" s="142"/>
      <c r="H16" s="99"/>
      <c r="I16" s="99"/>
      <c r="J16" s="235"/>
      <c r="K16" s="93"/>
      <c r="L16" s="93"/>
    </row>
    <row r="17" spans="1:12" ht="14.25">
      <c r="A17" s="98"/>
      <c r="B17" s="98"/>
      <c r="C17" s="246"/>
      <c r="D17" s="136"/>
      <c r="E17" s="140"/>
      <c r="F17" s="141" t="s">
        <v>444</v>
      </c>
      <c r="G17" s="142"/>
      <c r="H17" s="99"/>
      <c r="I17" s="99"/>
      <c r="J17" s="235"/>
      <c r="K17" s="93"/>
      <c r="L17" s="93"/>
    </row>
    <row r="18" spans="1:12" ht="14.25">
      <c r="A18" s="98"/>
      <c r="B18" s="98"/>
      <c r="C18" s="246"/>
      <c r="D18" s="136"/>
      <c r="E18" s="140"/>
      <c r="F18" s="141" t="s">
        <v>444</v>
      </c>
      <c r="G18" s="142"/>
      <c r="H18" s="99"/>
      <c r="I18" s="99"/>
      <c r="J18" s="235"/>
      <c r="K18" s="93"/>
      <c r="L18" s="93"/>
    </row>
    <row r="19" spans="1:12" ht="14.25">
      <c r="A19" s="98"/>
      <c r="B19" s="98"/>
      <c r="C19" s="246"/>
      <c r="D19" s="136"/>
      <c r="E19" s="140"/>
      <c r="F19" s="141" t="s">
        <v>444</v>
      </c>
      <c r="G19" s="142"/>
      <c r="H19" s="99"/>
      <c r="I19" s="99"/>
      <c r="J19" s="235"/>
      <c r="K19" s="93"/>
      <c r="L19" s="93"/>
    </row>
    <row r="20" spans="1:12" ht="14.25">
      <c r="A20" s="98"/>
      <c r="B20" s="98"/>
      <c r="C20" s="246"/>
      <c r="D20" s="136"/>
      <c r="E20" s="140"/>
      <c r="F20" s="141" t="s">
        <v>444</v>
      </c>
      <c r="G20" s="142"/>
      <c r="H20" s="99"/>
      <c r="I20" s="99"/>
      <c r="J20" s="235"/>
      <c r="K20" s="93"/>
      <c r="L20" s="93"/>
    </row>
    <row r="21" spans="1:12" ht="14.25">
      <c r="A21" s="98"/>
      <c r="B21" s="98"/>
      <c r="C21" s="246"/>
      <c r="D21" s="136"/>
      <c r="E21" s="140"/>
      <c r="F21" s="141" t="s">
        <v>444</v>
      </c>
      <c r="G21" s="142"/>
      <c r="H21" s="99"/>
      <c r="I21" s="99"/>
      <c r="J21" s="235"/>
      <c r="K21" s="93"/>
      <c r="L21" s="93"/>
    </row>
    <row r="22" spans="1:12" ht="14.25">
      <c r="A22" s="98"/>
      <c r="B22" s="98"/>
      <c r="C22" s="246"/>
      <c r="D22" s="136"/>
      <c r="E22" s="140"/>
      <c r="F22" s="141" t="s">
        <v>444</v>
      </c>
      <c r="G22" s="142"/>
      <c r="H22" s="99"/>
      <c r="I22" s="99"/>
      <c r="J22" s="235"/>
      <c r="K22" s="93"/>
      <c r="L22" s="93"/>
    </row>
    <row r="23" spans="1:12" ht="15" thickBot="1">
      <c r="A23" s="100"/>
      <c r="B23" s="100"/>
      <c r="C23" s="247"/>
      <c r="D23" s="137"/>
      <c r="E23" s="140"/>
      <c r="F23" s="141" t="s">
        <v>444</v>
      </c>
      <c r="G23" s="142"/>
      <c r="H23" s="101"/>
      <c r="I23" s="101"/>
      <c r="J23" s="235"/>
      <c r="K23" s="93"/>
      <c r="L23" s="93"/>
    </row>
    <row r="24" spans="1:12" ht="15" thickTop="1">
      <c r="A24" s="285" t="s">
        <v>88</v>
      </c>
      <c r="B24" s="286"/>
      <c r="C24" s="286"/>
      <c r="D24" s="286"/>
      <c r="E24" s="286"/>
      <c r="F24" s="286"/>
      <c r="G24" s="287"/>
      <c r="H24" s="102">
        <f>SUM(H9:H23)</f>
        <v>0</v>
      </c>
      <c r="I24" s="139"/>
      <c r="J24" s="139"/>
      <c r="K24" s="93"/>
      <c r="L24" s="93"/>
    </row>
    <row r="25" spans="1:12">
      <c r="A25" s="89" t="s">
        <v>350</v>
      </c>
    </row>
    <row r="26" spans="1:12">
      <c r="A26" s="138" t="s">
        <v>439</v>
      </c>
    </row>
    <row r="27" spans="1:12">
      <c r="A27" s="89" t="s">
        <v>464</v>
      </c>
    </row>
    <row r="28" spans="1:12">
      <c r="A28" s="89" t="s">
        <v>465</v>
      </c>
    </row>
    <row r="29" spans="1:12">
      <c r="A29" s="89" t="s">
        <v>442</v>
      </c>
    </row>
  </sheetData>
  <mergeCells count="4">
    <mergeCell ref="E4:F4"/>
    <mergeCell ref="G4:J4"/>
    <mergeCell ref="E8:G8"/>
    <mergeCell ref="A24:G24"/>
  </mergeCells>
  <phoneticPr fontId="13"/>
  <dataValidations count="2">
    <dataValidation type="list" allowBlank="1" showInputMessage="1" showErrorMessage="1" sqref="J9:J23" xr:uid="{3BE49AFE-EAB7-43E6-BE6B-5B5169FE7957}">
      <formula1>"週4日以上,週3日,週2日,週1日"</formula1>
    </dataValidation>
    <dataValidation type="list" allowBlank="1" showInputMessage="1" showErrorMessage="1" sqref="I9:I23" xr:uid="{A8E3C303-C6BC-4588-99AA-CD7EBDCD3876}">
      <formula1>"週32時間以上,週30時間以上32時間未満,週30時間未満"</formula1>
    </dataValidation>
  </dataValidations>
  <pageMargins left="0.7" right="0.7" top="0.75" bottom="0.75" header="0.3" footer="0.3"/>
  <pageSetup paperSize="9" scale="90" fitToHeight="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FFB9-5322-497F-9F72-EB290944B6E3}">
  <sheetPr>
    <tabColor theme="4" tint="0.79998168889431442"/>
    <pageSetUpPr fitToPage="1"/>
  </sheetPr>
  <dimension ref="A1:L29"/>
  <sheetViews>
    <sheetView view="pageBreakPreview" topLeftCell="F1" zoomScaleNormal="100" zoomScaleSheetLayoutView="100" workbookViewId="0">
      <selection activeCell="J21" sqref="J21"/>
    </sheetView>
  </sheetViews>
  <sheetFormatPr defaultColWidth="9" defaultRowHeight="13.5"/>
  <cols>
    <col min="1" max="1" width="4.875" style="89" bestFit="1" customWidth="1"/>
    <col min="2" max="2" width="16.875" style="89" customWidth="1"/>
    <col min="3" max="3" width="18" style="89" bestFit="1" customWidth="1"/>
    <col min="4" max="4" width="16.875" style="89" customWidth="1"/>
    <col min="5" max="5" width="19.5" style="89" customWidth="1"/>
    <col min="6" max="6" width="2.875" style="89" customWidth="1"/>
    <col min="7" max="7" width="18.125" style="89" customWidth="1"/>
    <col min="8" max="8" width="11.5" style="89" customWidth="1"/>
    <col min="9" max="9" width="20.5" style="89" bestFit="1" customWidth="1"/>
    <col min="10" max="10" width="11.5" style="130" customWidth="1"/>
    <col min="11" max="12" width="10.5" style="89" customWidth="1"/>
    <col min="13" max="16384" width="9" style="89"/>
  </cols>
  <sheetData>
    <row r="1" spans="1:12" ht="14.25">
      <c r="A1" s="92" t="s">
        <v>41</v>
      </c>
      <c r="B1" s="93"/>
      <c r="C1" s="93"/>
      <c r="D1" s="93"/>
      <c r="E1" s="91"/>
      <c r="F1" s="91"/>
      <c r="G1" s="91"/>
      <c r="H1" s="91"/>
      <c r="I1" s="91"/>
      <c r="J1" s="234"/>
      <c r="K1" s="91"/>
      <c r="L1" s="93"/>
    </row>
    <row r="2" spans="1:12" ht="14.25">
      <c r="A2" s="94" t="s">
        <v>455</v>
      </c>
      <c r="B2" s="95"/>
      <c r="C2" s="95"/>
      <c r="D2" s="95"/>
      <c r="E2" s="95"/>
      <c r="F2" s="95"/>
      <c r="G2" s="95"/>
      <c r="H2" s="95"/>
      <c r="I2" s="95"/>
      <c r="J2" s="234"/>
      <c r="K2" s="91"/>
      <c r="L2" s="94"/>
    </row>
    <row r="3" spans="1:12" ht="14.25">
      <c r="A3" s="94"/>
      <c r="B3" s="95"/>
      <c r="C3" s="95"/>
      <c r="D3" s="95"/>
      <c r="E3" s="95"/>
      <c r="F3" s="95"/>
      <c r="G3" s="95"/>
      <c r="H3" s="95"/>
      <c r="I3" s="95"/>
      <c r="J3" s="234"/>
      <c r="K3" s="91"/>
      <c r="L3" s="94"/>
    </row>
    <row r="4" spans="1:12" ht="19.5" customHeight="1">
      <c r="A4" s="91"/>
      <c r="B4" s="94"/>
      <c r="C4" s="94"/>
      <c r="D4" s="94"/>
      <c r="E4" s="289" t="s">
        <v>415</v>
      </c>
      <c r="F4" s="289"/>
      <c r="G4" s="290" t="s">
        <v>445</v>
      </c>
      <c r="H4" s="290"/>
      <c r="I4" s="290"/>
      <c r="J4" s="290"/>
      <c r="K4" s="91"/>
      <c r="L4" s="94"/>
    </row>
    <row r="5" spans="1:12" ht="14.25">
      <c r="A5" s="91"/>
      <c r="B5" s="94"/>
      <c r="C5" s="94"/>
      <c r="D5" s="94"/>
      <c r="E5" s="91"/>
      <c r="F5" s="91"/>
      <c r="G5" s="131"/>
      <c r="H5" s="131"/>
      <c r="I5" s="131"/>
      <c r="J5" s="131"/>
      <c r="K5" s="91"/>
      <c r="L5" s="94"/>
    </row>
    <row r="6" spans="1:12" ht="14.25">
      <c r="A6" s="92" t="s">
        <v>412</v>
      </c>
      <c r="B6" s="93"/>
      <c r="C6" s="93"/>
      <c r="D6" s="93"/>
      <c r="E6" s="91"/>
      <c r="F6" s="91"/>
      <c r="G6" s="91"/>
      <c r="H6" s="91"/>
      <c r="I6" s="91"/>
      <c r="J6" s="234"/>
      <c r="K6" s="91"/>
      <c r="L6" s="93"/>
    </row>
    <row r="7" spans="1:12" ht="4.5" customHeight="1">
      <c r="A7" s="91"/>
      <c r="B7" s="92"/>
      <c r="C7" s="92"/>
      <c r="D7" s="92"/>
      <c r="E7" s="93"/>
      <c r="F7" s="93"/>
      <c r="G7" s="93"/>
      <c r="H7" s="93"/>
      <c r="I7" s="93"/>
      <c r="J7" s="234"/>
      <c r="K7" s="93"/>
      <c r="L7" s="93"/>
    </row>
    <row r="8" spans="1:12" ht="14.25">
      <c r="A8" s="90" t="s">
        <v>351</v>
      </c>
      <c r="B8" s="96" t="s">
        <v>347</v>
      </c>
      <c r="C8" s="135" t="s">
        <v>440</v>
      </c>
      <c r="D8" s="135" t="s">
        <v>441</v>
      </c>
      <c r="E8" s="282" t="s">
        <v>348</v>
      </c>
      <c r="F8" s="283"/>
      <c r="G8" s="284"/>
      <c r="H8" s="97" t="s">
        <v>346</v>
      </c>
      <c r="I8" s="97" t="s">
        <v>462</v>
      </c>
      <c r="J8" s="97" t="s">
        <v>349</v>
      </c>
      <c r="K8" s="93"/>
      <c r="L8" s="93"/>
    </row>
    <row r="9" spans="1:12" ht="14.25">
      <c r="A9" s="238">
        <v>1</v>
      </c>
      <c r="B9" s="238">
        <v>111</v>
      </c>
      <c r="C9" s="239">
        <v>45748</v>
      </c>
      <c r="D9" s="240" t="s">
        <v>451</v>
      </c>
      <c r="E9" s="241">
        <v>45748</v>
      </c>
      <c r="F9" s="242" t="s">
        <v>444</v>
      </c>
      <c r="G9" s="243">
        <v>46112</v>
      </c>
      <c r="H9" s="244">
        <v>12</v>
      </c>
      <c r="I9" s="244" t="s">
        <v>463</v>
      </c>
      <c r="J9" s="245" t="s">
        <v>453</v>
      </c>
      <c r="K9" s="93"/>
      <c r="L9" s="93"/>
    </row>
    <row r="10" spans="1:12" ht="14.25">
      <c r="A10" s="238">
        <v>2</v>
      </c>
      <c r="B10" s="238">
        <v>112</v>
      </c>
      <c r="C10" s="239">
        <v>45931</v>
      </c>
      <c r="D10" s="240" t="s">
        <v>438</v>
      </c>
      <c r="E10" s="241">
        <v>45748</v>
      </c>
      <c r="F10" s="242" t="s">
        <v>444</v>
      </c>
      <c r="G10" s="243">
        <v>46022</v>
      </c>
      <c r="H10" s="244">
        <v>3</v>
      </c>
      <c r="I10" s="244" t="s">
        <v>463</v>
      </c>
      <c r="J10" s="245" t="s">
        <v>453</v>
      </c>
      <c r="K10" s="93"/>
      <c r="L10" s="93"/>
    </row>
    <row r="11" spans="1:12" ht="28.5">
      <c r="A11" s="238">
        <v>3</v>
      </c>
      <c r="B11" s="238">
        <v>113</v>
      </c>
      <c r="C11" s="239">
        <v>46053</v>
      </c>
      <c r="D11" s="240" t="s">
        <v>437</v>
      </c>
      <c r="E11" s="241">
        <v>45748</v>
      </c>
      <c r="F11" s="242" t="s">
        <v>444</v>
      </c>
      <c r="G11" s="243">
        <v>46112</v>
      </c>
      <c r="H11" s="244">
        <v>2</v>
      </c>
      <c r="I11" s="244" t="s">
        <v>466</v>
      </c>
      <c r="J11" s="245" t="s">
        <v>453</v>
      </c>
      <c r="K11" s="93"/>
      <c r="L11" s="93"/>
    </row>
    <row r="12" spans="1:12" ht="14.25">
      <c r="A12" s="98"/>
      <c r="B12" s="98"/>
      <c r="C12" s="136"/>
      <c r="D12" s="136"/>
      <c r="E12" s="140"/>
      <c r="F12" s="141" t="s">
        <v>444</v>
      </c>
      <c r="G12" s="142"/>
      <c r="H12" s="99"/>
      <c r="I12" s="99"/>
      <c r="J12" s="235"/>
      <c r="K12" s="93"/>
      <c r="L12" s="93"/>
    </row>
    <row r="13" spans="1:12" ht="14.25">
      <c r="A13" s="98"/>
      <c r="B13" s="98"/>
      <c r="C13" s="136"/>
      <c r="D13" s="136"/>
      <c r="E13" s="140"/>
      <c r="F13" s="141" t="s">
        <v>444</v>
      </c>
      <c r="G13" s="142"/>
      <c r="H13" s="99"/>
      <c r="I13" s="99"/>
      <c r="J13" s="235"/>
      <c r="K13" s="93"/>
      <c r="L13" s="93"/>
    </row>
    <row r="14" spans="1:12" ht="14.25">
      <c r="A14" s="98"/>
      <c r="B14" s="98"/>
      <c r="C14" s="136"/>
      <c r="D14" s="136"/>
      <c r="E14" s="140"/>
      <c r="F14" s="141" t="s">
        <v>444</v>
      </c>
      <c r="G14" s="142"/>
      <c r="H14" s="99"/>
      <c r="I14" s="99"/>
      <c r="J14" s="235"/>
      <c r="K14" s="93"/>
      <c r="L14" s="93"/>
    </row>
    <row r="15" spans="1:12" ht="14.25">
      <c r="A15" s="98"/>
      <c r="B15" s="98"/>
      <c r="C15" s="136"/>
      <c r="D15" s="136"/>
      <c r="E15" s="140"/>
      <c r="F15" s="141" t="s">
        <v>444</v>
      </c>
      <c r="G15" s="142"/>
      <c r="H15" s="99"/>
      <c r="I15" s="99"/>
      <c r="J15" s="235"/>
      <c r="K15" s="93"/>
      <c r="L15" s="93"/>
    </row>
    <row r="16" spans="1:12" ht="14.25">
      <c r="A16" s="98"/>
      <c r="B16" s="98"/>
      <c r="C16" s="136"/>
      <c r="D16" s="136"/>
      <c r="E16" s="140"/>
      <c r="F16" s="141" t="s">
        <v>444</v>
      </c>
      <c r="G16" s="142"/>
      <c r="H16" s="99"/>
      <c r="I16" s="99"/>
      <c r="J16" s="235"/>
      <c r="K16" s="93"/>
      <c r="L16" s="93"/>
    </row>
    <row r="17" spans="1:12" ht="14.25">
      <c r="A17" s="98"/>
      <c r="B17" s="98"/>
      <c r="C17" s="136"/>
      <c r="D17" s="136"/>
      <c r="E17" s="140"/>
      <c r="F17" s="141" t="s">
        <v>444</v>
      </c>
      <c r="G17" s="142"/>
      <c r="H17" s="99"/>
      <c r="I17" s="99"/>
      <c r="J17" s="235"/>
      <c r="K17" s="93"/>
      <c r="L17" s="93"/>
    </row>
    <row r="18" spans="1:12" ht="14.25">
      <c r="A18" s="98"/>
      <c r="B18" s="98"/>
      <c r="C18" s="136"/>
      <c r="D18" s="136"/>
      <c r="E18" s="140"/>
      <c r="F18" s="141" t="s">
        <v>444</v>
      </c>
      <c r="G18" s="142"/>
      <c r="H18" s="99"/>
      <c r="I18" s="99"/>
      <c r="J18" s="235"/>
      <c r="K18" s="93"/>
      <c r="L18" s="93"/>
    </row>
    <row r="19" spans="1:12" ht="14.25">
      <c r="A19" s="98"/>
      <c r="B19" s="98"/>
      <c r="C19" s="136"/>
      <c r="D19" s="136"/>
      <c r="E19" s="140"/>
      <c r="F19" s="141" t="s">
        <v>444</v>
      </c>
      <c r="G19" s="142"/>
      <c r="H19" s="99"/>
      <c r="I19" s="99"/>
      <c r="J19" s="235"/>
      <c r="K19" s="93"/>
      <c r="L19" s="93"/>
    </row>
    <row r="20" spans="1:12" ht="14.25">
      <c r="A20" s="98"/>
      <c r="B20" s="98"/>
      <c r="C20" s="136"/>
      <c r="D20" s="136"/>
      <c r="E20" s="140"/>
      <c r="F20" s="141" t="s">
        <v>444</v>
      </c>
      <c r="G20" s="142"/>
      <c r="H20" s="99"/>
      <c r="I20" s="99"/>
      <c r="J20" s="235"/>
      <c r="K20" s="93"/>
      <c r="L20" s="93"/>
    </row>
    <row r="21" spans="1:12" ht="14.25">
      <c r="A21" s="98"/>
      <c r="B21" s="98"/>
      <c r="C21" s="136"/>
      <c r="D21" s="136"/>
      <c r="E21" s="140"/>
      <c r="F21" s="141" t="s">
        <v>444</v>
      </c>
      <c r="G21" s="142"/>
      <c r="H21" s="99"/>
      <c r="I21" s="99"/>
      <c r="J21" s="235"/>
      <c r="K21" s="93"/>
      <c r="L21" s="93"/>
    </row>
    <row r="22" spans="1:12" ht="14.25">
      <c r="A22" s="98"/>
      <c r="B22" s="98"/>
      <c r="C22" s="136"/>
      <c r="D22" s="136"/>
      <c r="E22" s="140"/>
      <c r="F22" s="141" t="s">
        <v>444</v>
      </c>
      <c r="G22" s="142"/>
      <c r="H22" s="99"/>
      <c r="I22" s="99"/>
      <c r="J22" s="235"/>
      <c r="K22" s="93"/>
      <c r="L22" s="93"/>
    </row>
    <row r="23" spans="1:12" ht="15" thickBot="1">
      <c r="A23" s="100"/>
      <c r="B23" s="100"/>
      <c r="C23" s="137"/>
      <c r="D23" s="137"/>
      <c r="E23" s="140"/>
      <c r="F23" s="141" t="s">
        <v>444</v>
      </c>
      <c r="G23" s="142"/>
      <c r="H23" s="101"/>
      <c r="I23" s="101"/>
      <c r="J23" s="236"/>
      <c r="K23" s="93"/>
      <c r="L23" s="93"/>
    </row>
    <row r="24" spans="1:12" ht="15" thickTop="1">
      <c r="A24" s="285" t="s">
        <v>88</v>
      </c>
      <c r="B24" s="286"/>
      <c r="C24" s="286"/>
      <c r="D24" s="286"/>
      <c r="E24" s="286"/>
      <c r="F24" s="286"/>
      <c r="G24" s="287"/>
      <c r="H24" s="102">
        <f>SUM(H9:H23)</f>
        <v>17</v>
      </c>
      <c r="I24" s="102"/>
      <c r="J24" s="237"/>
      <c r="K24" s="93"/>
      <c r="L24" s="93"/>
    </row>
    <row r="25" spans="1:12">
      <c r="A25" s="89" t="s">
        <v>350</v>
      </c>
    </row>
    <row r="26" spans="1:12">
      <c r="A26" s="138" t="s">
        <v>439</v>
      </c>
    </row>
    <row r="27" spans="1:12">
      <c r="A27" s="89" t="s">
        <v>464</v>
      </c>
    </row>
    <row r="28" spans="1:12">
      <c r="A28" s="89" t="s">
        <v>465</v>
      </c>
    </row>
    <row r="29" spans="1:12">
      <c r="A29" s="89" t="s">
        <v>442</v>
      </c>
    </row>
  </sheetData>
  <mergeCells count="4">
    <mergeCell ref="E4:F4"/>
    <mergeCell ref="G4:J4"/>
    <mergeCell ref="E8:G8"/>
    <mergeCell ref="A24:G24"/>
  </mergeCells>
  <phoneticPr fontId="13"/>
  <dataValidations count="1">
    <dataValidation type="list" allowBlank="1" showInputMessage="1" showErrorMessage="1" sqref="I9:I23" xr:uid="{5797EBEB-E760-4450-B70E-8BC6169CEC0F}">
      <formula1>"週32時間以上,週30時間以上32時間未満,週30時間未満"</formula1>
    </dataValidation>
  </dataValidations>
  <pageMargins left="0.7" right="0.7" top="0.75" bottom="0.75" header="0.3" footer="0.3"/>
  <pageSetup paperSize="9" scale="63" fitToHeight="0"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BD98-48F2-4D33-9C9D-72477D5C2BC5}">
  <sheetPr>
    <tabColor rgb="FF00B0F0"/>
    <pageSetUpPr fitToPage="1"/>
  </sheetPr>
  <dimension ref="A1:F59"/>
  <sheetViews>
    <sheetView showGridLines="0" view="pageBreakPreview" zoomScaleNormal="100" zoomScaleSheetLayoutView="100" workbookViewId="0">
      <selection activeCell="L20" sqref="L20"/>
    </sheetView>
  </sheetViews>
  <sheetFormatPr defaultColWidth="10" defaultRowHeight="13.5"/>
  <cols>
    <col min="1" max="1" width="2.625" style="133" customWidth="1"/>
    <col min="2" max="2" width="13.875" style="133" customWidth="1"/>
    <col min="3" max="3" width="22.25" style="133" customWidth="1"/>
    <col min="4" max="6" width="16.125" style="133" customWidth="1"/>
    <col min="7" max="16384" width="10" style="133"/>
  </cols>
  <sheetData>
    <row r="1" spans="1:6">
      <c r="A1" s="143" t="s">
        <v>460</v>
      </c>
      <c r="B1" s="143"/>
      <c r="C1" s="143"/>
      <c r="D1" s="143"/>
      <c r="E1" s="143"/>
      <c r="F1" s="143"/>
    </row>
    <row r="2" spans="1:6" ht="7.5" customHeight="1">
      <c r="A2" s="143"/>
      <c r="B2" s="143"/>
      <c r="C2" s="143"/>
      <c r="D2" s="143"/>
      <c r="E2" s="143"/>
      <c r="F2" s="143"/>
    </row>
    <row r="3" spans="1:6" ht="22.5" customHeight="1">
      <c r="A3" s="293" t="s">
        <v>458</v>
      </c>
      <c r="B3" s="293"/>
      <c r="C3" s="293"/>
      <c r="D3" s="293"/>
      <c r="E3" s="293"/>
      <c r="F3" s="293"/>
    </row>
    <row r="4" spans="1:6" ht="20.25" customHeight="1">
      <c r="A4" s="143"/>
      <c r="B4" s="143"/>
      <c r="C4" s="144"/>
      <c r="D4" s="145"/>
      <c r="E4" s="145"/>
      <c r="F4" s="145"/>
    </row>
    <row r="5" spans="1:6">
      <c r="B5" s="179"/>
      <c r="C5" s="179"/>
      <c r="D5" s="146" t="s">
        <v>371</v>
      </c>
      <c r="E5" s="292"/>
      <c r="F5" s="292"/>
    </row>
    <row r="6" spans="1:6">
      <c r="A6" s="143"/>
      <c r="B6" s="143"/>
      <c r="C6" s="143"/>
      <c r="D6" s="143"/>
      <c r="E6" s="143"/>
      <c r="F6" s="147"/>
    </row>
    <row r="7" spans="1:6">
      <c r="A7" s="143" t="s">
        <v>446</v>
      </c>
      <c r="B7" s="143"/>
      <c r="D7" s="143"/>
      <c r="E7" s="143"/>
      <c r="F7" s="143"/>
    </row>
    <row r="8" spans="1:6" ht="17.100000000000001" customHeight="1" thickBot="1">
      <c r="A8" s="294" t="s">
        <v>424</v>
      </c>
      <c r="B8" s="294"/>
      <c r="C8" s="294"/>
      <c r="D8" s="182" t="s">
        <v>425</v>
      </c>
      <c r="E8" s="183" t="s">
        <v>457</v>
      </c>
      <c r="F8" s="183" t="s">
        <v>426</v>
      </c>
    </row>
    <row r="9" spans="1:6" ht="17.100000000000001" customHeight="1" thickTop="1">
      <c r="A9" s="295" t="s">
        <v>343</v>
      </c>
      <c r="B9" s="295"/>
      <c r="C9" s="295"/>
      <c r="D9" s="180"/>
      <c r="E9" s="181"/>
      <c r="F9" s="180"/>
    </row>
    <row r="10" spans="1:6" ht="17.100000000000001" customHeight="1">
      <c r="A10" s="296"/>
      <c r="B10" s="302" t="s">
        <v>427</v>
      </c>
      <c r="C10" s="250"/>
      <c r="D10" s="148"/>
      <c r="E10" s="251"/>
      <c r="F10" s="297"/>
    </row>
    <row r="11" spans="1:6" ht="17.100000000000001" customHeight="1">
      <c r="A11" s="296"/>
      <c r="B11" s="303"/>
      <c r="C11" s="252"/>
      <c r="D11" s="149"/>
      <c r="E11" s="150"/>
      <c r="F11" s="298"/>
    </row>
    <row r="12" spans="1:6" ht="17.100000000000001" customHeight="1">
      <c r="A12" s="296"/>
      <c r="B12" s="303"/>
      <c r="C12" s="252"/>
      <c r="D12" s="149"/>
      <c r="E12" s="150"/>
      <c r="F12" s="298"/>
    </row>
    <row r="13" spans="1:6" ht="17.100000000000001" customHeight="1">
      <c r="A13" s="296"/>
      <c r="B13" s="303"/>
      <c r="C13" s="252"/>
      <c r="D13" s="149"/>
      <c r="E13" s="150"/>
      <c r="F13" s="298"/>
    </row>
    <row r="14" spans="1:6" ht="17.100000000000001" customHeight="1">
      <c r="A14" s="296"/>
      <c r="B14" s="303"/>
      <c r="C14" s="253"/>
      <c r="D14" s="254"/>
      <c r="E14" s="151"/>
      <c r="F14" s="298"/>
    </row>
    <row r="15" spans="1:6" ht="17.100000000000001" customHeight="1">
      <c r="A15" s="296"/>
      <c r="B15" s="302" t="s">
        <v>428</v>
      </c>
      <c r="C15" s="255"/>
      <c r="D15" s="148"/>
      <c r="E15" s="251"/>
      <c r="F15" s="298"/>
    </row>
    <row r="16" spans="1:6" ht="17.100000000000001" customHeight="1">
      <c r="A16" s="296"/>
      <c r="B16" s="303"/>
      <c r="C16" s="256"/>
      <c r="D16" s="149"/>
      <c r="E16" s="150"/>
      <c r="F16" s="298"/>
    </row>
    <row r="17" spans="1:6" ht="17.100000000000001" customHeight="1">
      <c r="A17" s="296"/>
      <c r="B17" s="303"/>
      <c r="C17" s="256"/>
      <c r="D17" s="149"/>
      <c r="E17" s="150"/>
      <c r="F17" s="298"/>
    </row>
    <row r="18" spans="1:6" ht="17.100000000000001" customHeight="1">
      <c r="A18" s="296"/>
      <c r="B18" s="303"/>
      <c r="C18" s="256"/>
      <c r="D18" s="149"/>
      <c r="E18" s="150"/>
      <c r="F18" s="298"/>
    </row>
    <row r="19" spans="1:6" ht="17.100000000000001" customHeight="1">
      <c r="A19" s="296"/>
      <c r="B19" s="304"/>
      <c r="C19" s="257"/>
      <c r="D19" s="152"/>
      <c r="E19" s="151"/>
      <c r="F19" s="298"/>
    </row>
    <row r="20" spans="1:6" ht="16.5" customHeight="1">
      <c r="A20" s="300"/>
      <c r="B20" s="305" t="s">
        <v>449</v>
      </c>
      <c r="C20" s="153"/>
      <c r="D20" s="148"/>
      <c r="E20" s="251"/>
      <c r="F20" s="298"/>
    </row>
    <row r="21" spans="1:6" ht="16.5" customHeight="1">
      <c r="A21" s="300"/>
      <c r="B21" s="306"/>
      <c r="C21" s="154"/>
      <c r="D21" s="149"/>
      <c r="E21" s="150"/>
      <c r="F21" s="298"/>
    </row>
    <row r="22" spans="1:6" ht="16.5" customHeight="1">
      <c r="A22" s="300"/>
      <c r="B22" s="306"/>
      <c r="C22" s="154"/>
      <c r="D22" s="149"/>
      <c r="E22" s="150"/>
      <c r="F22" s="298"/>
    </row>
    <row r="23" spans="1:6" ht="16.5" customHeight="1">
      <c r="A23" s="300"/>
      <c r="B23" s="306"/>
      <c r="C23" s="154"/>
      <c r="D23" s="149"/>
      <c r="E23" s="150"/>
      <c r="F23" s="298"/>
    </row>
    <row r="24" spans="1:6" ht="16.5" customHeight="1">
      <c r="A24" s="301"/>
      <c r="B24" s="307"/>
      <c r="C24" s="155"/>
      <c r="D24" s="152"/>
      <c r="E24" s="151"/>
      <c r="F24" s="299"/>
    </row>
    <row r="25" spans="1:6" ht="17.100000000000001" customHeight="1" thickBot="1">
      <c r="A25" s="323" t="s">
        <v>429</v>
      </c>
      <c r="B25" s="323"/>
      <c r="C25" s="323"/>
      <c r="D25" s="184">
        <f>SUM(D10:D24)</f>
        <v>0</v>
      </c>
      <c r="E25" s="184">
        <f>SUM(E10:E24)</f>
        <v>0</v>
      </c>
      <c r="F25" s="185">
        <f>MIN(D25,E25)</f>
        <v>0</v>
      </c>
    </row>
    <row r="26" spans="1:6" ht="17.100000000000001" customHeight="1" thickTop="1">
      <c r="A26" s="291" t="s">
        <v>344</v>
      </c>
      <c r="B26" s="291"/>
      <c r="C26" s="291"/>
      <c r="D26" s="180"/>
      <c r="E26" s="180"/>
      <c r="F26" s="180"/>
    </row>
    <row r="27" spans="1:6" ht="17.100000000000001" customHeight="1">
      <c r="A27" s="324"/>
      <c r="B27" s="337" t="s">
        <v>430</v>
      </c>
      <c r="C27" s="157"/>
      <c r="D27" s="148"/>
      <c r="E27" s="148"/>
      <c r="F27" s="297"/>
    </row>
    <row r="28" spans="1:6" ht="17.100000000000001" customHeight="1">
      <c r="A28" s="325"/>
      <c r="B28" s="338"/>
      <c r="C28" s="158"/>
      <c r="D28" s="149"/>
      <c r="E28" s="149"/>
      <c r="F28" s="298"/>
    </row>
    <row r="29" spans="1:6" ht="17.100000000000001" customHeight="1">
      <c r="A29" s="325"/>
      <c r="B29" s="338"/>
      <c r="C29" s="158"/>
      <c r="D29" s="149"/>
      <c r="E29" s="149"/>
      <c r="F29" s="298"/>
    </row>
    <row r="30" spans="1:6" ht="17.100000000000001" customHeight="1">
      <c r="A30" s="325"/>
      <c r="B30" s="338"/>
      <c r="C30" s="158"/>
      <c r="D30" s="149"/>
      <c r="E30" s="149"/>
      <c r="F30" s="298"/>
    </row>
    <row r="31" spans="1:6" ht="17.100000000000001" customHeight="1">
      <c r="A31" s="326"/>
      <c r="B31" s="339"/>
      <c r="C31" s="159"/>
      <c r="D31" s="152"/>
      <c r="E31" s="152"/>
      <c r="F31" s="299"/>
    </row>
    <row r="32" spans="1:6" ht="17.100000000000001" customHeight="1" thickBot="1">
      <c r="A32" s="323" t="s">
        <v>429</v>
      </c>
      <c r="B32" s="323"/>
      <c r="C32" s="323"/>
      <c r="D32" s="184">
        <f>SUM(D27:D31)</f>
        <v>0</v>
      </c>
      <c r="E32" s="184">
        <f>SUM(E27:E31)</f>
        <v>0</v>
      </c>
      <c r="F32" s="185">
        <f>MIN(D32,E32)</f>
        <v>0</v>
      </c>
    </row>
    <row r="33" spans="1:6" ht="17.100000000000001" customHeight="1" thickTop="1">
      <c r="A33" s="291" t="s">
        <v>345</v>
      </c>
      <c r="B33" s="291"/>
      <c r="C33" s="291"/>
      <c r="D33" s="180"/>
      <c r="E33" s="180"/>
      <c r="F33" s="180"/>
    </row>
    <row r="34" spans="1:6" ht="16.5" customHeight="1">
      <c r="A34" s="300"/>
      <c r="B34" s="327" t="s">
        <v>431</v>
      </c>
      <c r="C34" s="153"/>
      <c r="D34" s="148"/>
      <c r="E34" s="148"/>
      <c r="F34" s="297"/>
    </row>
    <row r="35" spans="1:6" ht="16.5" customHeight="1">
      <c r="A35" s="300"/>
      <c r="B35" s="328"/>
      <c r="C35" s="160"/>
      <c r="D35" s="149"/>
      <c r="E35" s="149"/>
      <c r="F35" s="298"/>
    </row>
    <row r="36" spans="1:6" ht="16.5" customHeight="1">
      <c r="A36" s="300"/>
      <c r="B36" s="328"/>
      <c r="C36" s="160"/>
      <c r="D36" s="149"/>
      <c r="E36" s="149"/>
      <c r="F36" s="298"/>
    </row>
    <row r="37" spans="1:6" ht="16.5" customHeight="1">
      <c r="A37" s="300"/>
      <c r="B37" s="328"/>
      <c r="C37" s="160"/>
      <c r="D37" s="149"/>
      <c r="E37" s="149"/>
      <c r="F37" s="298"/>
    </row>
    <row r="38" spans="1:6" ht="16.5" customHeight="1">
      <c r="A38" s="300"/>
      <c r="B38" s="329"/>
      <c r="C38" s="161"/>
      <c r="D38" s="152"/>
      <c r="E38" s="152"/>
      <c r="F38" s="298"/>
    </row>
    <row r="39" spans="1:6" ht="16.5" customHeight="1">
      <c r="A39" s="300"/>
      <c r="B39" s="327" t="s">
        <v>428</v>
      </c>
      <c r="C39" s="162"/>
      <c r="D39" s="148"/>
      <c r="E39" s="148"/>
      <c r="F39" s="298"/>
    </row>
    <row r="40" spans="1:6" ht="16.5" customHeight="1">
      <c r="A40" s="300"/>
      <c r="B40" s="328"/>
      <c r="C40" s="160"/>
      <c r="D40" s="149"/>
      <c r="E40" s="149"/>
      <c r="F40" s="298"/>
    </row>
    <row r="41" spans="1:6" ht="16.5" customHeight="1">
      <c r="A41" s="300"/>
      <c r="B41" s="328"/>
      <c r="C41" s="160"/>
      <c r="D41" s="149"/>
      <c r="E41" s="149"/>
      <c r="F41" s="298"/>
    </row>
    <row r="42" spans="1:6" ht="16.5" customHeight="1">
      <c r="A42" s="300"/>
      <c r="B42" s="328"/>
      <c r="C42" s="160"/>
      <c r="D42" s="149"/>
      <c r="E42" s="149"/>
      <c r="F42" s="298"/>
    </row>
    <row r="43" spans="1:6" ht="16.5" customHeight="1">
      <c r="A43" s="301"/>
      <c r="B43" s="329"/>
      <c r="C43" s="161"/>
      <c r="D43" s="152"/>
      <c r="E43" s="152"/>
      <c r="F43" s="299"/>
    </row>
    <row r="44" spans="1:6" ht="17.100000000000001" customHeight="1" thickBot="1">
      <c r="A44" s="323" t="s">
        <v>429</v>
      </c>
      <c r="B44" s="323"/>
      <c r="C44" s="323"/>
      <c r="D44" s="184">
        <f>SUM(D34:D43)</f>
        <v>0</v>
      </c>
      <c r="E44" s="184">
        <f>SUM(E34:E43)</f>
        <v>0</v>
      </c>
      <c r="F44" s="185">
        <f>MIN(D44,E44)</f>
        <v>0</v>
      </c>
    </row>
    <row r="45" spans="1:6" ht="17.100000000000001" customHeight="1" thickTop="1" thickBot="1">
      <c r="A45" s="336" t="s">
        <v>432</v>
      </c>
      <c r="B45" s="336"/>
      <c r="C45" s="336"/>
      <c r="D45" s="186">
        <f>D25+D32+D44</f>
        <v>0</v>
      </c>
      <c r="E45" s="187"/>
      <c r="F45" s="186">
        <f>F25+F32+F44</f>
        <v>0</v>
      </c>
    </row>
    <row r="46" spans="1:6" s="134" customFormat="1" ht="17.100000000000001" customHeight="1" thickTop="1">
      <c r="A46" s="330" t="s">
        <v>1</v>
      </c>
      <c r="B46" s="331"/>
      <c r="C46" s="189"/>
      <c r="D46" s="190"/>
      <c r="E46" s="317"/>
      <c r="F46" s="320"/>
    </row>
    <row r="47" spans="1:6" s="134" customFormat="1" ht="17.100000000000001" customHeight="1">
      <c r="A47" s="332"/>
      <c r="B47" s="333"/>
      <c r="C47" s="163"/>
      <c r="D47" s="164"/>
      <c r="E47" s="318"/>
      <c r="F47" s="321"/>
    </row>
    <row r="48" spans="1:6" s="134" customFormat="1" ht="17.100000000000001" customHeight="1">
      <c r="A48" s="332"/>
      <c r="B48" s="333"/>
      <c r="C48" s="163"/>
      <c r="D48" s="164"/>
      <c r="E48" s="318"/>
      <c r="F48" s="321"/>
    </row>
    <row r="49" spans="1:6" s="134" customFormat="1" ht="17.100000000000001" customHeight="1">
      <c r="A49" s="332"/>
      <c r="B49" s="333"/>
      <c r="C49" s="163"/>
      <c r="D49" s="164"/>
      <c r="E49" s="318"/>
      <c r="F49" s="321"/>
    </row>
    <row r="50" spans="1:6" s="134" customFormat="1" ht="17.100000000000001" customHeight="1">
      <c r="A50" s="332"/>
      <c r="B50" s="333"/>
      <c r="C50" s="163"/>
      <c r="D50" s="164"/>
      <c r="E50" s="318"/>
      <c r="F50" s="321"/>
    </row>
    <row r="51" spans="1:6" s="134" customFormat="1" ht="17.100000000000001" customHeight="1">
      <c r="A51" s="334"/>
      <c r="B51" s="335"/>
      <c r="C51" s="165"/>
      <c r="D51" s="166"/>
      <c r="E51" s="319"/>
      <c r="F51" s="322"/>
    </row>
    <row r="52" spans="1:6" s="134" customFormat="1" ht="17.100000000000001" customHeight="1" thickBot="1">
      <c r="A52" s="309" t="s">
        <v>432</v>
      </c>
      <c r="B52" s="310"/>
      <c r="C52" s="310"/>
      <c r="D52" s="191">
        <f>SUM(D46:D51)</f>
        <v>0</v>
      </c>
      <c r="E52" s="193"/>
      <c r="F52" s="193"/>
    </row>
    <row r="53" spans="1:6" s="134" customFormat="1" ht="17.100000000000001" customHeight="1" thickTop="1">
      <c r="A53" s="311" t="s">
        <v>6</v>
      </c>
      <c r="B53" s="311"/>
      <c r="C53" s="311"/>
      <c r="D53" s="167">
        <f>SUM(D25,D32,D44,D52)</f>
        <v>0</v>
      </c>
      <c r="E53" s="188"/>
      <c r="F53" s="167">
        <f>SUM(F25,F32,F44)</f>
        <v>0</v>
      </c>
    </row>
    <row r="54" spans="1:6" s="134" customFormat="1" ht="17.100000000000001" customHeight="1">
      <c r="A54" s="177" t="s">
        <v>448</v>
      </c>
      <c r="B54" s="177"/>
      <c r="C54" s="177"/>
      <c r="D54" s="178"/>
      <c r="E54" s="178"/>
      <c r="F54" s="178"/>
    </row>
    <row r="55" spans="1:6" s="134" customFormat="1" ht="17.100000000000001" customHeight="1">
      <c r="A55" s="168"/>
      <c r="B55" s="168"/>
      <c r="C55" s="169"/>
      <c r="D55" s="170"/>
      <c r="E55" s="170"/>
      <c r="F55" s="170"/>
    </row>
    <row r="56" spans="1:6" ht="17.100000000000001" customHeight="1">
      <c r="A56" s="171" t="s">
        <v>447</v>
      </c>
      <c r="B56" s="171"/>
      <c r="D56" s="172"/>
      <c r="E56" s="172"/>
      <c r="F56" s="172"/>
    </row>
    <row r="57" spans="1:6" ht="17.100000000000001" customHeight="1">
      <c r="A57" s="308" t="s">
        <v>424</v>
      </c>
      <c r="B57" s="308"/>
      <c r="C57" s="308"/>
      <c r="D57" s="173" t="s">
        <v>433</v>
      </c>
      <c r="E57" s="312" t="s">
        <v>434</v>
      </c>
      <c r="F57" s="313"/>
    </row>
    <row r="58" spans="1:6" ht="17.100000000000001" customHeight="1">
      <c r="A58" s="314" t="s">
        <v>435</v>
      </c>
      <c r="B58" s="314"/>
      <c r="C58" s="314"/>
      <c r="D58" s="174"/>
      <c r="E58" s="315"/>
      <c r="F58" s="316"/>
    </row>
    <row r="59" spans="1:6" ht="17.100000000000001" customHeight="1">
      <c r="A59" s="308" t="s">
        <v>432</v>
      </c>
      <c r="B59" s="308"/>
      <c r="C59" s="308"/>
      <c r="D59" s="156">
        <f>SUM(D58:D58)</f>
        <v>0</v>
      </c>
      <c r="E59" s="175"/>
      <c r="F59" s="176"/>
    </row>
  </sheetData>
  <mergeCells count="35">
    <mergeCell ref="F27:F31"/>
    <mergeCell ref="A3:F3"/>
    <mergeCell ref="E5:F5"/>
    <mergeCell ref="A8:C8"/>
    <mergeCell ref="A9:C9"/>
    <mergeCell ref="A10:A14"/>
    <mergeCell ref="B10:B14"/>
    <mergeCell ref="F10:F24"/>
    <mergeCell ref="A15:A19"/>
    <mergeCell ref="B15:B19"/>
    <mergeCell ref="A20:A24"/>
    <mergeCell ref="B20:B24"/>
    <mergeCell ref="A25:C25"/>
    <mergeCell ref="A26:C26"/>
    <mergeCell ref="A27:A31"/>
    <mergeCell ref="B27:B31"/>
    <mergeCell ref="A32:C32"/>
    <mergeCell ref="A33:C33"/>
    <mergeCell ref="A34:A38"/>
    <mergeCell ref="B34:B38"/>
    <mergeCell ref="F34:F43"/>
    <mergeCell ref="A39:A43"/>
    <mergeCell ref="B39:B43"/>
    <mergeCell ref="A59:C59"/>
    <mergeCell ref="A44:C44"/>
    <mergeCell ref="A45:C45"/>
    <mergeCell ref="A46:B51"/>
    <mergeCell ref="E46:E51"/>
    <mergeCell ref="A53:C53"/>
    <mergeCell ref="A57:C57"/>
    <mergeCell ref="E57:F57"/>
    <mergeCell ref="A58:C58"/>
    <mergeCell ref="E58:F58"/>
    <mergeCell ref="F46:F51"/>
    <mergeCell ref="A52:C52"/>
  </mergeCells>
  <phoneticPr fontId="13"/>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1987D-D6FE-4C49-964C-E80C40CD72BC}">
  <sheetPr>
    <tabColor theme="4" tint="0.79998168889431442"/>
  </sheetPr>
  <dimension ref="A1:F60"/>
  <sheetViews>
    <sheetView showGridLines="0" view="pageBreakPreview" topLeftCell="A25" zoomScaleNormal="100" zoomScaleSheetLayoutView="100" workbookViewId="0">
      <selection activeCell="F27" sqref="F27:F31"/>
    </sheetView>
  </sheetViews>
  <sheetFormatPr defaultColWidth="10" defaultRowHeight="13.5"/>
  <cols>
    <col min="1" max="1" width="2.625" style="133" customWidth="1"/>
    <col min="2" max="2" width="13.875" style="133" customWidth="1"/>
    <col min="3" max="3" width="22.25" style="133" customWidth="1"/>
    <col min="4" max="6" width="16.125" style="133" customWidth="1"/>
    <col min="7" max="16384" width="10" style="133"/>
  </cols>
  <sheetData>
    <row r="1" spans="1:6">
      <c r="A1" s="143" t="s">
        <v>456</v>
      </c>
      <c r="B1" s="143"/>
      <c r="C1" s="143"/>
      <c r="D1" s="143"/>
      <c r="E1" s="143"/>
      <c r="F1" s="143"/>
    </row>
    <row r="2" spans="1:6" ht="7.5" customHeight="1">
      <c r="A2" s="143"/>
      <c r="B2" s="143"/>
      <c r="C2" s="143"/>
      <c r="D2" s="143"/>
      <c r="E2" s="143"/>
      <c r="F2" s="143"/>
    </row>
    <row r="3" spans="1:6" ht="22.5" customHeight="1">
      <c r="A3" s="293" t="s">
        <v>458</v>
      </c>
      <c r="B3" s="293"/>
      <c r="C3" s="293"/>
      <c r="D3" s="293"/>
      <c r="E3" s="293"/>
      <c r="F3" s="293"/>
    </row>
    <row r="4" spans="1:6" ht="20.25" customHeight="1">
      <c r="A4" s="143"/>
      <c r="B4" s="143"/>
      <c r="C4" s="144"/>
      <c r="D4" s="145"/>
      <c r="E4" s="145"/>
      <c r="F4" s="145"/>
    </row>
    <row r="5" spans="1:6">
      <c r="B5" s="179"/>
      <c r="C5" s="179"/>
      <c r="D5" s="146" t="s">
        <v>371</v>
      </c>
      <c r="E5" s="340" t="s">
        <v>445</v>
      </c>
      <c r="F5" s="340"/>
    </row>
    <row r="6" spans="1:6">
      <c r="A6" s="143"/>
      <c r="B6" s="143"/>
      <c r="C6" s="143"/>
      <c r="D6" s="143"/>
      <c r="E6" s="143"/>
      <c r="F6" s="147"/>
    </row>
    <row r="7" spans="1:6">
      <c r="A7" s="143" t="s">
        <v>446</v>
      </c>
      <c r="B7" s="143"/>
      <c r="D7" s="143"/>
      <c r="E7" s="143"/>
      <c r="F7" s="143"/>
    </row>
    <row r="8" spans="1:6" ht="17.100000000000001" customHeight="1" thickBot="1">
      <c r="A8" s="294" t="s">
        <v>424</v>
      </c>
      <c r="B8" s="294"/>
      <c r="C8" s="294"/>
      <c r="D8" s="182" t="s">
        <v>425</v>
      </c>
      <c r="E8" s="183" t="s">
        <v>457</v>
      </c>
      <c r="F8" s="183" t="s">
        <v>426</v>
      </c>
    </row>
    <row r="9" spans="1:6" ht="17.100000000000001" customHeight="1" thickTop="1">
      <c r="A9" s="295" t="s">
        <v>343</v>
      </c>
      <c r="B9" s="295"/>
      <c r="C9" s="295"/>
      <c r="D9" s="180"/>
      <c r="E9" s="181"/>
      <c r="F9" s="180"/>
    </row>
    <row r="10" spans="1:6" ht="17.100000000000001" customHeight="1">
      <c r="A10" s="296"/>
      <c r="B10" s="302" t="s">
        <v>427</v>
      </c>
      <c r="C10" s="195" t="s">
        <v>451</v>
      </c>
      <c r="D10" s="196">
        <v>10000</v>
      </c>
      <c r="E10" s="197">
        <f>2000*12</f>
        <v>24000</v>
      </c>
      <c r="F10" s="350"/>
    </row>
    <row r="11" spans="1:6" ht="17.100000000000001" customHeight="1">
      <c r="A11" s="296"/>
      <c r="B11" s="303"/>
      <c r="C11" s="198" t="s">
        <v>437</v>
      </c>
      <c r="D11" s="199">
        <v>15000</v>
      </c>
      <c r="E11" s="200">
        <f>2000*2</f>
        <v>4000</v>
      </c>
      <c r="F11" s="351"/>
    </row>
    <row r="12" spans="1:6" ht="17.100000000000001" customHeight="1">
      <c r="A12" s="296"/>
      <c r="B12" s="303"/>
      <c r="C12" s="198"/>
      <c r="D12" s="199"/>
      <c r="E12" s="200"/>
      <c r="F12" s="351"/>
    </row>
    <row r="13" spans="1:6" ht="17.100000000000001" customHeight="1">
      <c r="A13" s="296"/>
      <c r="B13" s="303"/>
      <c r="C13" s="198"/>
      <c r="D13" s="199"/>
      <c r="E13" s="200"/>
      <c r="F13" s="351"/>
    </row>
    <row r="14" spans="1:6" ht="17.100000000000001" customHeight="1">
      <c r="A14" s="296"/>
      <c r="B14" s="303"/>
      <c r="C14" s="201"/>
      <c r="D14" s="202"/>
      <c r="E14" s="203"/>
      <c r="F14" s="351"/>
    </row>
    <row r="15" spans="1:6" ht="17.100000000000001" customHeight="1">
      <c r="A15" s="296"/>
      <c r="B15" s="302" t="s">
        <v>428</v>
      </c>
      <c r="C15" s="204" t="s">
        <v>438</v>
      </c>
      <c r="D15" s="196">
        <v>60000</v>
      </c>
      <c r="E15" s="197">
        <f>12000*3</f>
        <v>36000</v>
      </c>
      <c r="F15" s="351"/>
    </row>
    <row r="16" spans="1:6" ht="17.100000000000001" customHeight="1">
      <c r="A16" s="296"/>
      <c r="B16" s="303"/>
      <c r="C16" s="205" t="s">
        <v>437</v>
      </c>
      <c r="D16" s="199">
        <v>250000</v>
      </c>
      <c r="E16" s="200">
        <f>12000*2</f>
        <v>24000</v>
      </c>
      <c r="F16" s="351"/>
    </row>
    <row r="17" spans="1:6" ht="17.100000000000001" customHeight="1">
      <c r="A17" s="296"/>
      <c r="B17" s="303"/>
      <c r="C17" s="205"/>
      <c r="D17" s="199"/>
      <c r="E17" s="200"/>
      <c r="F17" s="351"/>
    </row>
    <row r="18" spans="1:6" ht="17.100000000000001" customHeight="1">
      <c r="A18" s="296"/>
      <c r="B18" s="303"/>
      <c r="C18" s="205"/>
      <c r="D18" s="199"/>
      <c r="E18" s="200"/>
      <c r="F18" s="351"/>
    </row>
    <row r="19" spans="1:6" ht="17.100000000000001" customHeight="1">
      <c r="A19" s="296"/>
      <c r="B19" s="304"/>
      <c r="C19" s="206"/>
      <c r="D19" s="207"/>
      <c r="E19" s="203"/>
      <c r="F19" s="351"/>
    </row>
    <row r="20" spans="1:6" ht="16.5" customHeight="1">
      <c r="A20" s="300"/>
      <c r="B20" s="305" t="s">
        <v>449</v>
      </c>
      <c r="C20" s="208" t="s">
        <v>451</v>
      </c>
      <c r="D20" s="196">
        <v>5500</v>
      </c>
      <c r="E20" s="197">
        <f>10000*12</f>
        <v>120000</v>
      </c>
      <c r="F20" s="351"/>
    </row>
    <row r="21" spans="1:6" ht="16.5" customHeight="1">
      <c r="A21" s="300"/>
      <c r="B21" s="306"/>
      <c r="C21" s="209" t="s">
        <v>438</v>
      </c>
      <c r="D21" s="199">
        <v>110000</v>
      </c>
      <c r="E21" s="200">
        <f>10000*3</f>
        <v>30000</v>
      </c>
      <c r="F21" s="351"/>
    </row>
    <row r="22" spans="1:6" ht="16.5" customHeight="1">
      <c r="A22" s="300"/>
      <c r="B22" s="306"/>
      <c r="C22" s="209" t="s">
        <v>437</v>
      </c>
      <c r="D22" s="199">
        <v>77000</v>
      </c>
      <c r="E22" s="200">
        <f>10000*2</f>
        <v>20000</v>
      </c>
      <c r="F22" s="351"/>
    </row>
    <row r="23" spans="1:6" ht="16.5" customHeight="1">
      <c r="A23" s="300"/>
      <c r="B23" s="306"/>
      <c r="C23" s="154"/>
      <c r="D23" s="149"/>
      <c r="E23" s="150"/>
      <c r="F23" s="351"/>
    </row>
    <row r="24" spans="1:6" ht="16.5" customHeight="1">
      <c r="A24" s="301"/>
      <c r="B24" s="307"/>
      <c r="C24" s="155"/>
      <c r="D24" s="152"/>
      <c r="E24" s="151"/>
      <c r="F24" s="352"/>
    </row>
    <row r="25" spans="1:6" ht="17.100000000000001" customHeight="1" thickBot="1">
      <c r="A25" s="323" t="s">
        <v>429</v>
      </c>
      <c r="B25" s="323"/>
      <c r="C25" s="323"/>
      <c r="D25" s="184">
        <f>SUM(D10:D24)</f>
        <v>527500</v>
      </c>
      <c r="E25" s="184">
        <f>SUM(E10:E24)</f>
        <v>258000</v>
      </c>
      <c r="F25" s="185">
        <f>MIN(D25,E25)</f>
        <v>258000</v>
      </c>
    </row>
    <row r="26" spans="1:6" ht="17.100000000000001" customHeight="1" thickTop="1">
      <c r="A26" s="291" t="s">
        <v>344</v>
      </c>
      <c r="B26" s="291"/>
      <c r="C26" s="291"/>
      <c r="D26" s="180"/>
      <c r="E26" s="180"/>
      <c r="F26" s="180"/>
    </row>
    <row r="27" spans="1:6" ht="17.100000000000001" customHeight="1">
      <c r="A27" s="324"/>
      <c r="B27" s="337" t="s">
        <v>430</v>
      </c>
      <c r="C27" s="226" t="s">
        <v>436</v>
      </c>
      <c r="D27" s="196">
        <v>11000</v>
      </c>
      <c r="E27" s="196">
        <v>54000</v>
      </c>
      <c r="F27" s="350"/>
    </row>
    <row r="28" spans="1:6" ht="17.100000000000001" customHeight="1">
      <c r="A28" s="325"/>
      <c r="B28" s="338"/>
      <c r="C28" s="227" t="s">
        <v>438</v>
      </c>
      <c r="D28" s="199">
        <v>22000</v>
      </c>
      <c r="E28" s="199">
        <v>54000</v>
      </c>
      <c r="F28" s="351"/>
    </row>
    <row r="29" spans="1:6" ht="17.100000000000001" customHeight="1">
      <c r="A29" s="325"/>
      <c r="B29" s="338"/>
      <c r="C29" s="227" t="s">
        <v>437</v>
      </c>
      <c r="D29" s="199">
        <v>66000</v>
      </c>
      <c r="E29" s="199">
        <v>54000</v>
      </c>
      <c r="F29" s="351"/>
    </row>
    <row r="30" spans="1:6" ht="17.100000000000001" customHeight="1">
      <c r="A30" s="325"/>
      <c r="B30" s="338"/>
      <c r="C30" s="158"/>
      <c r="D30" s="149"/>
      <c r="E30" s="149"/>
      <c r="F30" s="351"/>
    </row>
    <row r="31" spans="1:6" ht="17.100000000000001" customHeight="1">
      <c r="A31" s="326"/>
      <c r="B31" s="339"/>
      <c r="C31" s="159"/>
      <c r="D31" s="152"/>
      <c r="E31" s="152"/>
      <c r="F31" s="352"/>
    </row>
    <row r="32" spans="1:6" ht="17.100000000000001" customHeight="1" thickBot="1">
      <c r="A32" s="323" t="s">
        <v>429</v>
      </c>
      <c r="B32" s="323"/>
      <c r="C32" s="323"/>
      <c r="D32" s="184">
        <f>SUM(D27:D31)</f>
        <v>99000</v>
      </c>
      <c r="E32" s="184">
        <f>SUM(E27:E31)</f>
        <v>162000</v>
      </c>
      <c r="F32" s="185">
        <f>MIN(D32,E32)</f>
        <v>99000</v>
      </c>
    </row>
    <row r="33" spans="1:6" ht="17.100000000000001" customHeight="1" thickTop="1">
      <c r="A33" s="291" t="s">
        <v>345</v>
      </c>
      <c r="B33" s="291"/>
      <c r="C33" s="291"/>
      <c r="D33" s="180"/>
      <c r="E33" s="180"/>
      <c r="F33" s="180"/>
    </row>
    <row r="34" spans="1:6" ht="16.5" customHeight="1">
      <c r="A34" s="300"/>
      <c r="B34" s="327" t="s">
        <v>431</v>
      </c>
      <c r="C34" s="208" t="s">
        <v>451</v>
      </c>
      <c r="D34" s="196">
        <v>3000</v>
      </c>
      <c r="E34" s="196">
        <f>4000*12</f>
        <v>48000</v>
      </c>
      <c r="F34" s="350"/>
    </row>
    <row r="35" spans="1:6" ht="16.5" customHeight="1">
      <c r="A35" s="300"/>
      <c r="B35" s="328"/>
      <c r="C35" s="228" t="s">
        <v>437</v>
      </c>
      <c r="D35" s="199">
        <v>30000</v>
      </c>
      <c r="E35" s="199">
        <f>4000*2</f>
        <v>8000</v>
      </c>
      <c r="F35" s="351"/>
    </row>
    <row r="36" spans="1:6" ht="16.5" customHeight="1">
      <c r="A36" s="300"/>
      <c r="B36" s="328"/>
      <c r="C36" s="228"/>
      <c r="D36" s="199"/>
      <c r="E36" s="199"/>
      <c r="F36" s="351"/>
    </row>
    <row r="37" spans="1:6" ht="16.5" customHeight="1">
      <c r="A37" s="300"/>
      <c r="B37" s="328"/>
      <c r="C37" s="228"/>
      <c r="D37" s="199"/>
      <c r="E37" s="199"/>
      <c r="F37" s="351"/>
    </row>
    <row r="38" spans="1:6" ht="16.5" customHeight="1">
      <c r="A38" s="300"/>
      <c r="B38" s="329"/>
      <c r="C38" s="229"/>
      <c r="D38" s="207"/>
      <c r="E38" s="207"/>
      <c r="F38" s="351"/>
    </row>
    <row r="39" spans="1:6" ht="16.5" customHeight="1">
      <c r="A39" s="300"/>
      <c r="B39" s="327" t="s">
        <v>428</v>
      </c>
      <c r="C39" s="230" t="s">
        <v>438</v>
      </c>
      <c r="D39" s="196">
        <v>120000</v>
      </c>
      <c r="E39" s="196">
        <f>24000*3</f>
        <v>72000</v>
      </c>
      <c r="F39" s="351"/>
    </row>
    <row r="40" spans="1:6" ht="16.5" customHeight="1">
      <c r="A40" s="300"/>
      <c r="B40" s="328"/>
      <c r="C40" s="228"/>
      <c r="D40" s="199"/>
      <c r="E40" s="199"/>
      <c r="F40" s="351"/>
    </row>
    <row r="41" spans="1:6" ht="16.5" customHeight="1">
      <c r="A41" s="300"/>
      <c r="B41" s="328"/>
      <c r="C41" s="160"/>
      <c r="D41" s="149"/>
      <c r="E41" s="149"/>
      <c r="F41" s="351"/>
    </row>
    <row r="42" spans="1:6" ht="16.5" customHeight="1">
      <c r="A42" s="300"/>
      <c r="B42" s="328"/>
      <c r="C42" s="160"/>
      <c r="D42" s="149"/>
      <c r="E42" s="149"/>
      <c r="F42" s="351"/>
    </row>
    <row r="43" spans="1:6" ht="16.5" customHeight="1">
      <c r="A43" s="301"/>
      <c r="B43" s="329"/>
      <c r="C43" s="161"/>
      <c r="D43" s="152"/>
      <c r="E43" s="152"/>
      <c r="F43" s="352"/>
    </row>
    <row r="44" spans="1:6" ht="17.100000000000001" customHeight="1" thickBot="1">
      <c r="A44" s="323" t="s">
        <v>429</v>
      </c>
      <c r="B44" s="323"/>
      <c r="C44" s="323"/>
      <c r="D44" s="184">
        <f>SUM(D34:D43)</f>
        <v>153000</v>
      </c>
      <c r="E44" s="184">
        <f>SUM(E34:E43)</f>
        <v>128000</v>
      </c>
      <c r="F44" s="185">
        <f>MIN(D44,E44)</f>
        <v>128000</v>
      </c>
    </row>
    <row r="45" spans="1:6" ht="17.100000000000001" customHeight="1" thickTop="1" thickBot="1">
      <c r="A45" s="336" t="s">
        <v>432</v>
      </c>
      <c r="B45" s="336"/>
      <c r="C45" s="336"/>
      <c r="D45" s="186">
        <f>D25+D32+D44</f>
        <v>779500</v>
      </c>
      <c r="E45" s="187"/>
      <c r="F45" s="186">
        <f>F25+F32+F44</f>
        <v>485000</v>
      </c>
    </row>
    <row r="46" spans="1:6" s="134" customFormat="1" ht="17.100000000000001" customHeight="1" thickTop="1">
      <c r="A46" s="330" t="s">
        <v>1</v>
      </c>
      <c r="B46" s="331"/>
      <c r="C46" s="231" t="s">
        <v>437</v>
      </c>
      <c r="D46" s="232">
        <v>5500</v>
      </c>
      <c r="E46" s="344"/>
      <c r="F46" s="347"/>
    </row>
    <row r="47" spans="1:6" s="134" customFormat="1" ht="17.100000000000001" customHeight="1">
      <c r="A47" s="332"/>
      <c r="B47" s="333"/>
      <c r="C47" s="163"/>
      <c r="D47" s="164"/>
      <c r="E47" s="345"/>
      <c r="F47" s="348"/>
    </row>
    <row r="48" spans="1:6" s="134" customFormat="1" ht="17.100000000000001" customHeight="1">
      <c r="A48" s="332"/>
      <c r="B48" s="333"/>
      <c r="C48" s="163"/>
      <c r="D48" s="164"/>
      <c r="E48" s="345"/>
      <c r="F48" s="348"/>
    </row>
    <row r="49" spans="1:6" s="134" customFormat="1" ht="17.100000000000001" customHeight="1">
      <c r="A49" s="332"/>
      <c r="B49" s="333"/>
      <c r="C49" s="163"/>
      <c r="D49" s="164"/>
      <c r="E49" s="345"/>
      <c r="F49" s="348"/>
    </row>
    <row r="50" spans="1:6" s="134" customFormat="1" ht="17.100000000000001" customHeight="1">
      <c r="A50" s="332"/>
      <c r="B50" s="333"/>
      <c r="C50" s="163"/>
      <c r="D50" s="164"/>
      <c r="E50" s="345"/>
      <c r="F50" s="348"/>
    </row>
    <row r="51" spans="1:6" s="134" customFormat="1" ht="17.100000000000001" customHeight="1">
      <c r="A51" s="334"/>
      <c r="B51" s="335"/>
      <c r="C51" s="165"/>
      <c r="D51" s="166"/>
      <c r="E51" s="346"/>
      <c r="F51" s="349"/>
    </row>
    <row r="52" spans="1:6" s="134" customFormat="1" ht="17.100000000000001" customHeight="1" thickBot="1">
      <c r="A52" s="309" t="s">
        <v>432</v>
      </c>
      <c r="B52" s="310"/>
      <c r="C52" s="310"/>
      <c r="D52" s="191">
        <f>SUM(D46:D51)</f>
        <v>5500</v>
      </c>
      <c r="E52" s="192"/>
      <c r="F52" s="193"/>
    </row>
    <row r="53" spans="1:6" s="134" customFormat="1" ht="17.100000000000001" customHeight="1" thickTop="1">
      <c r="A53" s="311" t="s">
        <v>6</v>
      </c>
      <c r="B53" s="311"/>
      <c r="C53" s="311"/>
      <c r="D53" s="167">
        <f>SUM(D25,D32,D44,D52)</f>
        <v>785000</v>
      </c>
      <c r="E53" s="188"/>
      <c r="F53" s="167">
        <f>SUM(F25,F32,F44)</f>
        <v>485000</v>
      </c>
    </row>
    <row r="54" spans="1:6" s="134" customFormat="1" ht="17.100000000000001" customHeight="1">
      <c r="A54" s="177" t="s">
        <v>448</v>
      </c>
      <c r="B54" s="177"/>
      <c r="C54" s="177"/>
      <c r="D54" s="178"/>
      <c r="E54" s="178"/>
      <c r="F54" s="178"/>
    </row>
    <row r="55" spans="1:6" s="134" customFormat="1" ht="17.100000000000001" customHeight="1">
      <c r="A55" s="194" t="s">
        <v>448</v>
      </c>
      <c r="B55" s="169"/>
      <c r="D55" s="170"/>
      <c r="E55" s="170"/>
      <c r="F55" s="170"/>
    </row>
    <row r="56" spans="1:6" s="134" customFormat="1" ht="17.100000000000001" customHeight="1">
      <c r="A56" s="168"/>
      <c r="B56" s="168"/>
      <c r="C56" s="169"/>
      <c r="D56" s="170"/>
      <c r="E56" s="170"/>
      <c r="F56" s="170"/>
    </row>
    <row r="57" spans="1:6" ht="17.100000000000001" customHeight="1">
      <c r="A57" s="171" t="s">
        <v>447</v>
      </c>
      <c r="B57" s="171"/>
      <c r="D57" s="172"/>
      <c r="E57" s="172"/>
      <c r="F57" s="172"/>
    </row>
    <row r="58" spans="1:6" ht="17.100000000000001" customHeight="1">
      <c r="A58" s="308" t="s">
        <v>424</v>
      </c>
      <c r="B58" s="308"/>
      <c r="C58" s="308"/>
      <c r="D58" s="173" t="s">
        <v>433</v>
      </c>
      <c r="E58" s="312" t="s">
        <v>434</v>
      </c>
      <c r="F58" s="313"/>
    </row>
    <row r="59" spans="1:6" ht="17.100000000000001" customHeight="1">
      <c r="A59" s="314" t="s">
        <v>435</v>
      </c>
      <c r="B59" s="314"/>
      <c r="C59" s="314"/>
      <c r="D59" s="233">
        <v>0</v>
      </c>
      <c r="E59" s="315"/>
      <c r="F59" s="316"/>
    </row>
    <row r="60" spans="1:6" ht="17.100000000000001" customHeight="1">
      <c r="A60" s="308" t="s">
        <v>432</v>
      </c>
      <c r="B60" s="308"/>
      <c r="C60" s="308"/>
      <c r="D60" s="156">
        <f>SUM(D59:D59)</f>
        <v>0</v>
      </c>
      <c r="E60" s="175"/>
      <c r="F60" s="176"/>
    </row>
  </sheetData>
  <mergeCells count="35">
    <mergeCell ref="F27:F31"/>
    <mergeCell ref="A3:F3"/>
    <mergeCell ref="E5:F5"/>
    <mergeCell ref="A8:C8"/>
    <mergeCell ref="A9:C9"/>
    <mergeCell ref="A10:A14"/>
    <mergeCell ref="B10:B14"/>
    <mergeCell ref="F10:F24"/>
    <mergeCell ref="A15:A19"/>
    <mergeCell ref="B15:B19"/>
    <mergeCell ref="A20:A24"/>
    <mergeCell ref="B20:B24"/>
    <mergeCell ref="A25:C25"/>
    <mergeCell ref="A26:C26"/>
    <mergeCell ref="A27:A31"/>
    <mergeCell ref="B27:B31"/>
    <mergeCell ref="A32:C32"/>
    <mergeCell ref="A33:C33"/>
    <mergeCell ref="A34:A38"/>
    <mergeCell ref="B34:B38"/>
    <mergeCell ref="F34:F43"/>
    <mergeCell ref="A39:A43"/>
    <mergeCell ref="B39:B43"/>
    <mergeCell ref="A60:C60"/>
    <mergeCell ref="A44:C44"/>
    <mergeCell ref="A45:C45"/>
    <mergeCell ref="A46:B51"/>
    <mergeCell ref="E46:E51"/>
    <mergeCell ref="A53:C53"/>
    <mergeCell ref="A58:C58"/>
    <mergeCell ref="E58:F58"/>
    <mergeCell ref="A59:C59"/>
    <mergeCell ref="E59:F59"/>
    <mergeCell ref="F46:F51"/>
    <mergeCell ref="A52:C52"/>
  </mergeCells>
  <phoneticPr fontId="13"/>
  <printOptions horizontalCentered="1"/>
  <pageMargins left="0.70866141732283472" right="0.70866141732283472" top="0.74803149606299213" bottom="0.74803149606299213" header="0.31496062992125984" footer="0.31496062992125984"/>
  <pageSetup paperSize="9" scale="76"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A49F-C838-456F-BF1D-0982B4317E15}">
  <sheetPr>
    <tabColor rgb="FF00B0F0"/>
  </sheetPr>
  <dimension ref="A1:D21"/>
  <sheetViews>
    <sheetView tabSelected="1" view="pageBreakPreview" zoomScale="98" zoomScaleNormal="100" zoomScaleSheetLayoutView="98" workbookViewId="0">
      <selection activeCell="E8" sqref="E7:G8"/>
    </sheetView>
  </sheetViews>
  <sheetFormatPr defaultColWidth="9" defaultRowHeight="13.5"/>
  <cols>
    <col min="1" max="4" width="19" style="89" customWidth="1"/>
    <col min="5" max="16384" width="9" style="89"/>
  </cols>
  <sheetData>
    <row r="1" spans="1:4" s="116" customFormat="1" ht="35.25" customHeight="1">
      <c r="A1" s="115" t="s">
        <v>373</v>
      </c>
    </row>
    <row r="2" spans="1:4" s="116" customFormat="1" ht="29.25" customHeight="1">
      <c r="A2" s="341" t="s">
        <v>393</v>
      </c>
      <c r="B2" s="341"/>
      <c r="C2" s="341"/>
      <c r="D2" s="341"/>
    </row>
    <row r="3" spans="1:4" s="117" customFormat="1" ht="29.25" customHeight="1">
      <c r="D3" s="129" t="s">
        <v>413</v>
      </c>
    </row>
    <row r="4" spans="1:4" s="117" customFormat="1" ht="29.25" customHeight="1">
      <c r="A4" s="342" t="s">
        <v>375</v>
      </c>
      <c r="B4" s="343"/>
      <c r="C4" s="342" t="s">
        <v>376</v>
      </c>
      <c r="D4" s="343"/>
    </row>
    <row r="5" spans="1:4" s="117" customFormat="1" ht="29.25" customHeight="1">
      <c r="A5" s="118" t="s">
        <v>377</v>
      </c>
      <c r="B5" s="362"/>
      <c r="C5" s="363" t="s">
        <v>475</v>
      </c>
      <c r="D5" s="362"/>
    </row>
    <row r="6" spans="1:4" s="117" customFormat="1" ht="29.25" customHeight="1">
      <c r="A6" s="363" t="s">
        <v>476</v>
      </c>
      <c r="B6" s="362"/>
      <c r="C6" s="363"/>
      <c r="D6" s="363"/>
    </row>
    <row r="7" spans="1:4" s="117" customFormat="1" ht="29.25" customHeight="1">
      <c r="A7" s="363"/>
      <c r="B7" s="363"/>
      <c r="C7" s="363"/>
      <c r="D7" s="363"/>
    </row>
    <row r="8" spans="1:4" s="117" customFormat="1" ht="29.25" customHeight="1">
      <c r="A8" s="363"/>
      <c r="B8" s="363"/>
      <c r="C8" s="363"/>
      <c r="D8" s="363"/>
    </row>
    <row r="9" spans="1:4" s="117" customFormat="1" ht="29.25" customHeight="1">
      <c r="A9" s="363"/>
      <c r="B9" s="363"/>
      <c r="C9" s="363"/>
      <c r="D9" s="363"/>
    </row>
    <row r="10" spans="1:4" s="117" customFormat="1" ht="29.25" customHeight="1">
      <c r="A10" s="363"/>
      <c r="B10" s="363"/>
      <c r="C10" s="363"/>
      <c r="D10" s="363"/>
    </row>
    <row r="11" spans="1:4" s="117" customFormat="1" ht="29.25" customHeight="1">
      <c r="A11" s="119" t="s">
        <v>379</v>
      </c>
      <c r="B11" s="368">
        <f>SUM(B5:B10)</f>
        <v>0</v>
      </c>
      <c r="C11" s="119" t="s">
        <v>380</v>
      </c>
      <c r="D11" s="368">
        <f>SUM(D5:D10)</f>
        <v>0</v>
      </c>
    </row>
    <row r="12" spans="1:4" s="117" customFormat="1" ht="29.25" customHeight="1"/>
    <row r="13" spans="1:4" s="117" customFormat="1" ht="29.25" customHeight="1">
      <c r="A13" s="117" t="s">
        <v>381</v>
      </c>
    </row>
    <row r="14" spans="1:4" s="117" customFormat="1" ht="29.25" customHeight="1">
      <c r="A14" s="364" t="s">
        <v>382</v>
      </c>
      <c r="B14" s="364"/>
    </row>
    <row r="15" spans="1:4" s="117" customFormat="1" ht="29.25" customHeight="1">
      <c r="B15" s="120" t="s">
        <v>383</v>
      </c>
      <c r="C15" s="365"/>
      <c r="D15" s="365"/>
    </row>
    <row r="16" spans="1:4" s="117" customFormat="1" ht="29.25" customHeight="1">
      <c r="B16" s="120" t="s">
        <v>384</v>
      </c>
      <c r="C16" s="365"/>
      <c r="D16" s="365"/>
    </row>
    <row r="17" spans="1:4" s="117" customFormat="1" ht="29.25" customHeight="1">
      <c r="B17" s="120" t="s">
        <v>385</v>
      </c>
      <c r="C17" s="365"/>
      <c r="D17" s="365"/>
    </row>
    <row r="18" spans="1:4" s="117" customFormat="1" ht="29.25" customHeight="1">
      <c r="B18" s="120" t="s">
        <v>419</v>
      </c>
      <c r="C18" s="365"/>
      <c r="D18" s="365"/>
    </row>
    <row r="19" spans="1:4" s="117" customFormat="1" ht="29.25" customHeight="1">
      <c r="B19" s="120" t="s">
        <v>386</v>
      </c>
      <c r="C19" s="365" t="s">
        <v>421</v>
      </c>
      <c r="D19" s="365"/>
    </row>
    <row r="20" spans="1:4" s="116" customFormat="1" ht="25.5" customHeight="1"/>
    <row r="21" spans="1:4" s="116" customFormat="1" ht="25.5" customHeight="1">
      <c r="A21" s="116" t="s">
        <v>394</v>
      </c>
    </row>
  </sheetData>
  <mergeCells count="8">
    <mergeCell ref="C17:D17"/>
    <mergeCell ref="C18:D18"/>
    <mergeCell ref="C19:D19"/>
    <mergeCell ref="A2:D2"/>
    <mergeCell ref="A4:B4"/>
    <mergeCell ref="C4:D4"/>
    <mergeCell ref="C15:D15"/>
    <mergeCell ref="C16:D16"/>
  </mergeCells>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FF0000"/>
    <pageSetUpPr fitToPage="1"/>
  </sheetPr>
  <dimension ref="A1:AC997"/>
  <sheetViews>
    <sheetView view="pageBreakPreview" zoomScale="85" zoomScaleNormal="100" zoomScaleSheetLayoutView="85" workbookViewId="0"/>
  </sheetViews>
  <sheetFormatPr defaultColWidth="12.625" defaultRowHeight="24" customHeight="1"/>
  <cols>
    <col min="1" max="1" width="4.25" style="10" bestFit="1" customWidth="1"/>
    <col min="2" max="2" width="7.5" style="10" bestFit="1" customWidth="1"/>
    <col min="3" max="3" width="9.25" style="10" bestFit="1" customWidth="1"/>
    <col min="4" max="4" width="14.625" style="10" bestFit="1" customWidth="1"/>
    <col min="5" max="5" width="13.375" style="10" bestFit="1" customWidth="1"/>
    <col min="6" max="6" width="16.875" style="10" customWidth="1"/>
    <col min="7" max="7" width="17.625" style="10" customWidth="1"/>
    <col min="8" max="8" width="14.625" style="10" customWidth="1"/>
    <col min="9" max="9" width="15" style="10" customWidth="1"/>
    <col min="10" max="10" width="15.875" style="10" customWidth="1"/>
    <col min="11" max="13" width="16.875" style="10" bestFit="1" customWidth="1"/>
    <col min="14" max="14" width="13.375" style="10" bestFit="1" customWidth="1"/>
    <col min="15" max="16" width="11.25" style="10" bestFit="1" customWidth="1"/>
    <col min="17" max="17" width="14.875" style="10" customWidth="1"/>
    <col min="18" max="26" width="7.25" style="10" customWidth="1"/>
    <col min="27" max="29" width="11" style="10" customWidth="1"/>
    <col min="30" max="16384" width="12.625" style="10"/>
  </cols>
  <sheetData>
    <row r="1" spans="1:29" ht="24" customHeight="1">
      <c r="A1" s="7"/>
      <c r="B1" s="8"/>
      <c r="C1" s="8"/>
      <c r="D1" s="8"/>
      <c r="E1" s="8"/>
      <c r="F1" s="8"/>
      <c r="G1" s="8"/>
      <c r="H1" s="8"/>
      <c r="I1" s="8"/>
      <c r="J1" s="7"/>
      <c r="K1" s="8"/>
      <c r="L1" s="8"/>
      <c r="M1" s="8"/>
      <c r="N1" s="8"/>
      <c r="O1" s="8"/>
      <c r="P1" s="7"/>
      <c r="Q1" s="8"/>
      <c r="R1" s="9"/>
      <c r="S1" s="9"/>
      <c r="T1" s="9"/>
      <c r="U1" s="9"/>
      <c r="V1" s="9"/>
      <c r="W1" s="9"/>
      <c r="X1" s="9"/>
      <c r="Y1" s="9"/>
      <c r="Z1" s="9"/>
      <c r="AA1" s="9"/>
      <c r="AB1" s="9"/>
      <c r="AC1" s="9"/>
    </row>
    <row r="2" spans="1:29" ht="24" customHeight="1">
      <c r="A2" s="260" t="s">
        <v>100</v>
      </c>
      <c r="B2" s="11" t="s">
        <v>101</v>
      </c>
      <c r="C2" s="12" t="s">
        <v>102</v>
      </c>
      <c r="D2" s="13" t="s">
        <v>103</v>
      </c>
      <c r="E2" s="14" t="s">
        <v>104</v>
      </c>
      <c r="F2" s="15" t="s">
        <v>105</v>
      </c>
      <c r="G2" s="16" t="s">
        <v>106</v>
      </c>
      <c r="H2" s="17" t="s">
        <v>107</v>
      </c>
      <c r="I2" s="18"/>
      <c r="J2" s="19"/>
      <c r="K2" s="19"/>
      <c r="L2" s="19"/>
      <c r="M2" s="19"/>
      <c r="N2" s="262"/>
      <c r="O2" s="262"/>
      <c r="P2" s="262"/>
      <c r="Q2" s="262"/>
      <c r="R2" s="20"/>
      <c r="S2" s="20"/>
      <c r="T2" s="20"/>
      <c r="U2" s="20"/>
      <c r="V2" s="20"/>
      <c r="W2" s="20"/>
      <c r="X2" s="20"/>
      <c r="Y2" s="20"/>
      <c r="Z2" s="20"/>
      <c r="AA2" s="9"/>
      <c r="AB2" s="9"/>
      <c r="AC2" s="9"/>
    </row>
    <row r="3" spans="1:29" ht="24" customHeight="1">
      <c r="A3" s="261"/>
      <c r="B3" s="21" t="s">
        <v>77</v>
      </c>
      <c r="C3" s="22" t="s">
        <v>78</v>
      </c>
      <c r="D3" s="22" t="s">
        <v>108</v>
      </c>
      <c r="E3" s="22" t="s">
        <v>79</v>
      </c>
      <c r="F3" s="22" t="s">
        <v>109</v>
      </c>
      <c r="G3" s="22" t="s">
        <v>110</v>
      </c>
      <c r="H3" s="57" t="s">
        <v>111</v>
      </c>
      <c r="I3" s="23"/>
      <c r="J3" s="24"/>
      <c r="K3" s="19"/>
      <c r="L3" s="19"/>
      <c r="M3" s="19"/>
      <c r="N3" s="263" t="s">
        <v>213</v>
      </c>
      <c r="O3" s="263"/>
      <c r="P3" s="263"/>
      <c r="Q3" s="263"/>
      <c r="R3" s="20"/>
      <c r="T3" s="20"/>
      <c r="U3" s="20"/>
      <c r="V3" s="20"/>
      <c r="W3" s="20"/>
      <c r="X3" s="20"/>
      <c r="Y3" s="20"/>
      <c r="Z3" s="20"/>
      <c r="AA3" s="9"/>
      <c r="AB3" s="9"/>
      <c r="AC3" s="9"/>
    </row>
    <row r="4" spans="1:29" ht="24" customHeight="1">
      <c r="A4" s="260" t="s">
        <v>112</v>
      </c>
      <c r="B4" s="14" t="s">
        <v>101</v>
      </c>
      <c r="C4" s="14" t="s">
        <v>102</v>
      </c>
      <c r="D4" s="25" t="s">
        <v>103</v>
      </c>
      <c r="E4" s="14" t="s">
        <v>113</v>
      </c>
      <c r="F4" s="15" t="s">
        <v>105</v>
      </c>
      <c r="G4" s="16" t="s">
        <v>106</v>
      </c>
      <c r="H4" s="25" t="s">
        <v>114</v>
      </c>
      <c r="I4" s="26" t="s">
        <v>115</v>
      </c>
      <c r="J4" s="27" t="s">
        <v>107</v>
      </c>
      <c r="K4" s="19"/>
      <c r="L4" s="19"/>
      <c r="M4" s="19"/>
      <c r="N4" s="263" t="s">
        <v>214</v>
      </c>
      <c r="O4" s="263"/>
      <c r="P4" s="263"/>
      <c r="Q4" s="263"/>
      <c r="R4" s="20"/>
      <c r="S4" s="20"/>
      <c r="T4" s="20"/>
      <c r="U4" s="20"/>
      <c r="V4" s="20"/>
      <c r="W4" s="20"/>
      <c r="X4" s="20"/>
      <c r="Y4" s="20"/>
      <c r="Z4" s="20"/>
      <c r="AA4" s="9"/>
      <c r="AB4" s="9"/>
      <c r="AC4" s="9"/>
    </row>
    <row r="5" spans="1:29" ht="24" customHeight="1">
      <c r="A5" s="260"/>
      <c r="B5" s="28" t="s">
        <v>77</v>
      </c>
      <c r="C5" s="28" t="s">
        <v>78</v>
      </c>
      <c r="D5" s="28" t="s">
        <v>108</v>
      </c>
      <c r="E5" s="28" t="s">
        <v>79</v>
      </c>
      <c r="F5" s="22" t="s">
        <v>109</v>
      </c>
      <c r="G5" s="22" t="s">
        <v>110</v>
      </c>
      <c r="H5" s="58" t="s">
        <v>116</v>
      </c>
      <c r="I5" s="28" t="s">
        <v>117</v>
      </c>
      <c r="J5" s="29" t="s">
        <v>118</v>
      </c>
      <c r="K5" s="19"/>
      <c r="L5" s="19"/>
      <c r="M5" s="19"/>
      <c r="N5" s="263" t="s">
        <v>215</v>
      </c>
      <c r="O5" s="263"/>
      <c r="P5" s="263"/>
      <c r="Q5" s="263"/>
      <c r="R5" s="20"/>
      <c r="S5" s="20"/>
      <c r="T5" s="20"/>
      <c r="U5" s="20"/>
      <c r="V5" s="20"/>
      <c r="W5" s="20"/>
      <c r="X5" s="20"/>
      <c r="Y5" s="20"/>
      <c r="Z5" s="20"/>
      <c r="AA5" s="9"/>
      <c r="AB5" s="9"/>
      <c r="AC5" s="9"/>
    </row>
    <row r="6" spans="1:29" ht="24" customHeight="1">
      <c r="A6" s="260" t="s">
        <v>119</v>
      </c>
      <c r="B6" s="14" t="s">
        <v>101</v>
      </c>
      <c r="C6" s="14" t="s">
        <v>102</v>
      </c>
      <c r="D6" s="25" t="s">
        <v>103</v>
      </c>
      <c r="E6" s="14" t="s">
        <v>113</v>
      </c>
      <c r="F6" s="15" t="s">
        <v>105</v>
      </c>
      <c r="G6" s="16" t="s">
        <v>106</v>
      </c>
      <c r="H6" s="25" t="s">
        <v>114</v>
      </c>
      <c r="I6" s="26" t="s">
        <v>115</v>
      </c>
      <c r="J6" s="25" t="s">
        <v>120</v>
      </c>
      <c r="K6" s="30" t="s">
        <v>121</v>
      </c>
      <c r="L6" s="31" t="s">
        <v>107</v>
      </c>
      <c r="M6" s="19"/>
      <c r="N6" s="19"/>
      <c r="O6" s="19"/>
      <c r="P6" s="19"/>
      <c r="Q6" s="19"/>
      <c r="R6" s="20"/>
      <c r="S6" s="20"/>
      <c r="T6" s="20"/>
      <c r="U6" s="20"/>
      <c r="V6" s="20"/>
      <c r="W6" s="20"/>
      <c r="X6" s="20"/>
      <c r="Y6" s="20"/>
      <c r="Z6" s="20"/>
      <c r="AA6" s="9"/>
      <c r="AB6" s="9"/>
      <c r="AC6" s="9"/>
    </row>
    <row r="7" spans="1:29" ht="24" customHeight="1">
      <c r="A7" s="260"/>
      <c r="B7" s="28" t="s">
        <v>77</v>
      </c>
      <c r="C7" s="28" t="s">
        <v>78</v>
      </c>
      <c r="D7" s="28" t="s">
        <v>108</v>
      </c>
      <c r="E7" s="28" t="s">
        <v>122</v>
      </c>
      <c r="F7" s="22" t="s">
        <v>109</v>
      </c>
      <c r="G7" s="22" t="s">
        <v>110</v>
      </c>
      <c r="H7" s="58" t="s">
        <v>116</v>
      </c>
      <c r="I7" s="28" t="s">
        <v>117</v>
      </c>
      <c r="J7" s="32" t="s">
        <v>123</v>
      </c>
      <c r="K7" s="28" t="s">
        <v>124</v>
      </c>
      <c r="L7" s="32" t="s">
        <v>125</v>
      </c>
      <c r="M7" s="19"/>
      <c r="N7" s="19"/>
      <c r="O7" s="19"/>
      <c r="P7" s="19"/>
      <c r="Q7" s="19"/>
      <c r="R7" s="20"/>
      <c r="S7" s="20"/>
      <c r="T7" s="20"/>
      <c r="U7" s="20"/>
      <c r="V7" s="20"/>
      <c r="W7" s="20"/>
      <c r="X7" s="20"/>
      <c r="Y7" s="20"/>
      <c r="Z7" s="20"/>
      <c r="AA7" s="9"/>
      <c r="AB7" s="9"/>
      <c r="AC7" s="9"/>
    </row>
    <row r="8" spans="1:29" ht="24" customHeight="1">
      <c r="A8" s="260" t="s">
        <v>126</v>
      </c>
      <c r="B8" s="14" t="s">
        <v>101</v>
      </c>
      <c r="C8" s="14" t="s">
        <v>102</v>
      </c>
      <c r="D8" s="25" t="s">
        <v>103</v>
      </c>
      <c r="E8" s="14" t="s">
        <v>113</v>
      </c>
      <c r="F8" s="15" t="s">
        <v>105</v>
      </c>
      <c r="G8" s="16" t="s">
        <v>106</v>
      </c>
      <c r="H8" s="30" t="s">
        <v>121</v>
      </c>
      <c r="I8" s="31" t="s">
        <v>107</v>
      </c>
      <c r="J8" s="33"/>
      <c r="K8" s="34"/>
      <c r="L8" s="19"/>
      <c r="M8" s="19"/>
      <c r="N8" s="19"/>
      <c r="O8" s="19"/>
      <c r="P8" s="19"/>
      <c r="Q8" s="19"/>
      <c r="R8" s="20"/>
      <c r="S8" s="20"/>
      <c r="T8" s="20"/>
      <c r="U8" s="20"/>
      <c r="V8" s="20"/>
      <c r="W8" s="20"/>
      <c r="X8" s="20"/>
      <c r="Y8" s="20"/>
      <c r="Z8" s="20"/>
      <c r="AA8" s="9"/>
      <c r="AB8" s="9"/>
      <c r="AC8" s="9"/>
    </row>
    <row r="9" spans="1:29" ht="24" customHeight="1">
      <c r="A9" s="260"/>
      <c r="B9" s="28" t="s">
        <v>77</v>
      </c>
      <c r="C9" s="28" t="s">
        <v>78</v>
      </c>
      <c r="D9" s="28" t="s">
        <v>108</v>
      </c>
      <c r="E9" s="28" t="s">
        <v>79</v>
      </c>
      <c r="F9" s="22" t="s">
        <v>109</v>
      </c>
      <c r="G9" s="22" t="s">
        <v>110</v>
      </c>
      <c r="H9" s="28" t="s">
        <v>124</v>
      </c>
      <c r="I9" s="59" t="s">
        <v>127</v>
      </c>
      <c r="J9" s="35"/>
      <c r="K9" s="36"/>
      <c r="L9" s="19"/>
      <c r="M9" s="19"/>
      <c r="N9" s="19"/>
      <c r="O9" s="19"/>
      <c r="P9" s="19"/>
      <c r="Q9" s="19"/>
      <c r="R9" s="20"/>
      <c r="S9" s="20"/>
      <c r="T9" s="20"/>
      <c r="U9" s="20"/>
      <c r="V9" s="20"/>
      <c r="W9" s="20"/>
      <c r="X9" s="20"/>
      <c r="Y9" s="20"/>
      <c r="Z9" s="20"/>
      <c r="AA9" s="9"/>
      <c r="AB9" s="9"/>
      <c r="AC9" s="9"/>
    </row>
    <row r="10" spans="1:29" ht="24" customHeight="1">
      <c r="A10" s="260" t="s">
        <v>128</v>
      </c>
      <c r="B10" s="14" t="s">
        <v>101</v>
      </c>
      <c r="C10" s="14" t="s">
        <v>102</v>
      </c>
      <c r="D10" s="25" t="s">
        <v>103</v>
      </c>
      <c r="E10" s="14" t="s">
        <v>113</v>
      </c>
      <c r="F10" s="15" t="s">
        <v>105</v>
      </c>
      <c r="G10" s="16" t="s">
        <v>106</v>
      </c>
      <c r="H10" s="30" t="s">
        <v>121</v>
      </c>
      <c r="I10" s="25" t="s">
        <v>114</v>
      </c>
      <c r="J10" s="26" t="s">
        <v>115</v>
      </c>
      <c r="K10" s="31" t="s">
        <v>107</v>
      </c>
      <c r="L10" s="37"/>
      <c r="M10" s="19"/>
      <c r="N10" s="19"/>
      <c r="O10" s="19"/>
      <c r="P10" s="19"/>
      <c r="Q10" s="19"/>
      <c r="R10" s="20"/>
      <c r="S10" s="20"/>
      <c r="T10" s="20"/>
      <c r="U10" s="20"/>
      <c r="V10" s="20"/>
      <c r="W10" s="20"/>
      <c r="X10" s="20"/>
      <c r="Y10" s="20"/>
      <c r="Z10" s="20"/>
      <c r="AA10" s="9"/>
      <c r="AB10" s="9"/>
      <c r="AC10" s="9"/>
    </row>
    <row r="11" spans="1:29" ht="24" customHeight="1">
      <c r="A11" s="260"/>
      <c r="B11" s="28" t="s">
        <v>77</v>
      </c>
      <c r="C11" s="28" t="s">
        <v>78</v>
      </c>
      <c r="D11" s="28" t="s">
        <v>108</v>
      </c>
      <c r="E11" s="28" t="s">
        <v>79</v>
      </c>
      <c r="F11" s="22" t="s">
        <v>129</v>
      </c>
      <c r="G11" s="22" t="s">
        <v>110</v>
      </c>
      <c r="H11" s="28" t="s">
        <v>124</v>
      </c>
      <c r="I11" s="59" t="s">
        <v>130</v>
      </c>
      <c r="J11" s="28" t="s">
        <v>117</v>
      </c>
      <c r="K11" s="28" t="s">
        <v>131</v>
      </c>
      <c r="L11" s="35"/>
      <c r="M11" s="19"/>
      <c r="N11" s="19"/>
      <c r="O11" s="19"/>
      <c r="P11" s="19"/>
      <c r="Q11" s="19"/>
      <c r="R11" s="20"/>
      <c r="S11" s="20"/>
      <c r="T11" s="20"/>
      <c r="U11" s="20"/>
      <c r="V11" s="20"/>
      <c r="W11" s="20"/>
      <c r="X11" s="20"/>
      <c r="Y11" s="20"/>
      <c r="Z11" s="20"/>
      <c r="AA11" s="9"/>
      <c r="AB11" s="9"/>
      <c r="AC11" s="9"/>
    </row>
    <row r="12" spans="1:29" ht="24" customHeight="1">
      <c r="A12" s="260" t="s">
        <v>132</v>
      </c>
      <c r="B12" s="14" t="s">
        <v>101</v>
      </c>
      <c r="C12" s="14" t="s">
        <v>102</v>
      </c>
      <c r="D12" s="25" t="s">
        <v>103</v>
      </c>
      <c r="E12" s="14" t="s">
        <v>113</v>
      </c>
      <c r="F12" s="15" t="s">
        <v>105</v>
      </c>
      <c r="G12" s="16" t="s">
        <v>106</v>
      </c>
      <c r="H12" s="25" t="s">
        <v>114</v>
      </c>
      <c r="I12" s="30" t="s">
        <v>121</v>
      </c>
      <c r="J12" s="25" t="s">
        <v>114</v>
      </c>
      <c r="K12" s="26" t="s">
        <v>115</v>
      </c>
      <c r="L12" s="38" t="s">
        <v>107</v>
      </c>
      <c r="M12" s="37"/>
      <c r="N12" s="18"/>
      <c r="O12" s="19"/>
      <c r="P12" s="19"/>
      <c r="Q12" s="19"/>
      <c r="R12" s="20"/>
      <c r="S12" s="20"/>
      <c r="T12" s="20"/>
      <c r="U12" s="20"/>
      <c r="V12" s="20"/>
      <c r="W12" s="20"/>
      <c r="X12" s="20"/>
      <c r="Y12" s="20"/>
      <c r="Z12" s="20"/>
      <c r="AA12" s="9"/>
      <c r="AB12" s="9"/>
      <c r="AC12" s="9"/>
    </row>
    <row r="13" spans="1:29" ht="24" customHeight="1">
      <c r="A13" s="260"/>
      <c r="B13" s="28" t="s">
        <v>77</v>
      </c>
      <c r="C13" s="28" t="s">
        <v>78</v>
      </c>
      <c r="D13" s="28" t="s">
        <v>108</v>
      </c>
      <c r="E13" s="28" t="s">
        <v>79</v>
      </c>
      <c r="F13" s="22" t="s">
        <v>109</v>
      </c>
      <c r="G13" s="22" t="s">
        <v>110</v>
      </c>
      <c r="H13" s="18" t="s">
        <v>116</v>
      </c>
      <c r="I13" s="28" t="s">
        <v>124</v>
      </c>
      <c r="J13" s="59" t="s">
        <v>133</v>
      </c>
      <c r="K13" s="28" t="s">
        <v>134</v>
      </c>
      <c r="L13" s="39" t="s">
        <v>135</v>
      </c>
      <c r="M13" s="35"/>
      <c r="N13" s="40"/>
      <c r="O13" s="19"/>
      <c r="P13" s="19"/>
      <c r="Q13" s="19"/>
      <c r="R13" s="20"/>
      <c r="S13" s="20"/>
      <c r="T13" s="20"/>
      <c r="U13" s="20"/>
      <c r="V13" s="20"/>
      <c r="W13" s="20"/>
      <c r="X13" s="20"/>
      <c r="Y13" s="20"/>
      <c r="Z13" s="20"/>
      <c r="AA13" s="9"/>
      <c r="AB13" s="9"/>
      <c r="AC13" s="9"/>
    </row>
    <row r="14" spans="1:29" ht="24" customHeight="1">
      <c r="A14" s="260" t="s">
        <v>136</v>
      </c>
      <c r="B14" s="14" t="s">
        <v>101</v>
      </c>
      <c r="C14" s="14" t="s">
        <v>102</v>
      </c>
      <c r="D14" s="25" t="s">
        <v>103</v>
      </c>
      <c r="E14" s="14" t="s">
        <v>113</v>
      </c>
      <c r="F14" s="15" t="s">
        <v>105</v>
      </c>
      <c r="G14" s="16" t="s">
        <v>106</v>
      </c>
      <c r="H14" s="25" t="s">
        <v>114</v>
      </c>
      <c r="I14" s="26" t="s">
        <v>115</v>
      </c>
      <c r="J14" s="25" t="s">
        <v>120</v>
      </c>
      <c r="K14" s="30" t="s">
        <v>121</v>
      </c>
      <c r="L14" s="25" t="s">
        <v>114</v>
      </c>
      <c r="M14" s="41" t="s">
        <v>115</v>
      </c>
      <c r="N14" s="42" t="s">
        <v>107</v>
      </c>
      <c r="O14" s="37"/>
      <c r="P14" s="19"/>
      <c r="Q14" s="19"/>
      <c r="R14" s="20"/>
      <c r="S14" s="20"/>
      <c r="T14" s="20"/>
      <c r="U14" s="20"/>
      <c r="V14" s="20"/>
      <c r="W14" s="20"/>
      <c r="X14" s="20"/>
      <c r="Y14" s="20"/>
      <c r="Z14" s="20"/>
      <c r="AA14" s="9"/>
      <c r="AB14" s="9"/>
      <c r="AC14" s="9"/>
    </row>
    <row r="15" spans="1:29" ht="24" customHeight="1">
      <c r="A15" s="260"/>
      <c r="B15" s="28" t="s">
        <v>77</v>
      </c>
      <c r="C15" s="28" t="s">
        <v>78</v>
      </c>
      <c r="D15" s="28" t="s">
        <v>108</v>
      </c>
      <c r="E15" s="28" t="s">
        <v>79</v>
      </c>
      <c r="F15" s="22" t="s">
        <v>109</v>
      </c>
      <c r="G15" s="22" t="s">
        <v>110</v>
      </c>
      <c r="H15" s="18" t="s">
        <v>116</v>
      </c>
      <c r="I15" s="28" t="s">
        <v>137</v>
      </c>
      <c r="J15" s="32" t="s">
        <v>138</v>
      </c>
      <c r="K15" s="28" t="s">
        <v>124</v>
      </c>
      <c r="L15" s="59" t="s">
        <v>139</v>
      </c>
      <c r="M15" s="43" t="s">
        <v>134</v>
      </c>
      <c r="N15" s="33" t="s">
        <v>140</v>
      </c>
      <c r="O15" s="37"/>
      <c r="P15" s="19"/>
      <c r="Q15" s="19"/>
      <c r="R15" s="20"/>
      <c r="S15" s="20"/>
      <c r="T15" s="20"/>
      <c r="U15" s="20"/>
      <c r="V15" s="20"/>
      <c r="W15" s="20"/>
      <c r="X15" s="20"/>
      <c r="Y15" s="20"/>
      <c r="Z15" s="20"/>
      <c r="AA15" s="9"/>
      <c r="AB15" s="9"/>
      <c r="AC15" s="9"/>
    </row>
    <row r="16" spans="1:29" ht="24" customHeight="1">
      <c r="A16" s="260" t="s">
        <v>141</v>
      </c>
      <c r="B16" s="14" t="s">
        <v>101</v>
      </c>
      <c r="C16" s="14" t="s">
        <v>102</v>
      </c>
      <c r="D16" s="25" t="s">
        <v>103</v>
      </c>
      <c r="E16" s="15" t="s">
        <v>142</v>
      </c>
      <c r="F16" s="16" t="s">
        <v>143</v>
      </c>
      <c r="G16" s="14" t="s">
        <v>113</v>
      </c>
      <c r="H16" s="15" t="s">
        <v>105</v>
      </c>
      <c r="I16" s="16" t="s">
        <v>106</v>
      </c>
      <c r="J16" s="25" t="s">
        <v>114</v>
      </c>
      <c r="K16" s="26" t="s">
        <v>115</v>
      </c>
      <c r="L16" s="38" t="s">
        <v>107</v>
      </c>
      <c r="M16" s="44"/>
      <c r="N16" s="45"/>
      <c r="O16" s="19"/>
      <c r="P16" s="18"/>
      <c r="Q16" s="18"/>
      <c r="R16" s="20"/>
      <c r="S16" s="20"/>
      <c r="T16" s="20"/>
      <c r="U16" s="20"/>
      <c r="V16" s="20"/>
      <c r="W16" s="20"/>
      <c r="X16" s="20"/>
      <c r="Y16" s="20"/>
      <c r="Z16" s="20"/>
      <c r="AA16" s="9"/>
      <c r="AB16" s="9"/>
      <c r="AC16" s="9"/>
    </row>
    <row r="17" spans="1:29" ht="24" customHeight="1">
      <c r="A17" s="260"/>
      <c r="B17" s="28" t="s">
        <v>77</v>
      </c>
      <c r="C17" s="28" t="s">
        <v>78</v>
      </c>
      <c r="D17" s="28" t="s">
        <v>108</v>
      </c>
      <c r="E17" s="22" t="s">
        <v>144</v>
      </c>
      <c r="F17" s="22" t="s">
        <v>145</v>
      </c>
      <c r="G17" s="28" t="s">
        <v>79</v>
      </c>
      <c r="H17" s="22" t="s">
        <v>109</v>
      </c>
      <c r="I17" s="22" t="s">
        <v>110</v>
      </c>
      <c r="J17" s="59" t="s">
        <v>146</v>
      </c>
      <c r="K17" s="28" t="s">
        <v>117</v>
      </c>
      <c r="L17" s="39" t="s">
        <v>147</v>
      </c>
      <c r="M17" s="35"/>
      <c r="N17" s="18"/>
      <c r="O17" s="19"/>
      <c r="P17" s="18"/>
      <c r="Q17" s="18"/>
      <c r="R17" s="20"/>
      <c r="S17" s="20"/>
      <c r="T17" s="20"/>
      <c r="U17" s="20"/>
      <c r="V17" s="20"/>
      <c r="W17" s="20"/>
      <c r="X17" s="20"/>
      <c r="Y17" s="20"/>
      <c r="Z17" s="20"/>
      <c r="AA17" s="9"/>
      <c r="AB17" s="9"/>
      <c r="AC17" s="9"/>
    </row>
    <row r="18" spans="1:29" ht="24" customHeight="1">
      <c r="A18" s="260" t="s">
        <v>148</v>
      </c>
      <c r="B18" s="14" t="s">
        <v>101</v>
      </c>
      <c r="C18" s="14" t="s">
        <v>102</v>
      </c>
      <c r="D18" s="25" t="s">
        <v>103</v>
      </c>
      <c r="E18" s="15" t="s">
        <v>142</v>
      </c>
      <c r="F18" s="16" t="s">
        <v>143</v>
      </c>
      <c r="G18" s="14" t="s">
        <v>113</v>
      </c>
      <c r="H18" s="15" t="s">
        <v>105</v>
      </c>
      <c r="I18" s="16" t="s">
        <v>106</v>
      </c>
      <c r="J18" s="30" t="s">
        <v>121</v>
      </c>
      <c r="K18" s="25" t="s">
        <v>114</v>
      </c>
      <c r="L18" s="26" t="s">
        <v>115</v>
      </c>
      <c r="M18" s="38" t="s">
        <v>107</v>
      </c>
      <c r="N18" s="46"/>
      <c r="O18" s="18"/>
      <c r="P18" s="19"/>
      <c r="Q18" s="19"/>
      <c r="R18" s="20"/>
      <c r="S18" s="20"/>
      <c r="T18" s="20"/>
      <c r="U18" s="20"/>
      <c r="V18" s="20"/>
      <c r="W18" s="20"/>
      <c r="X18" s="20"/>
      <c r="Y18" s="20"/>
      <c r="Z18" s="20"/>
      <c r="AA18" s="9"/>
      <c r="AB18" s="9"/>
      <c r="AC18" s="9"/>
    </row>
    <row r="19" spans="1:29" ht="24" customHeight="1">
      <c r="A19" s="260"/>
      <c r="B19" s="28" t="s">
        <v>77</v>
      </c>
      <c r="C19" s="28" t="s">
        <v>78</v>
      </c>
      <c r="D19" s="28" t="s">
        <v>108</v>
      </c>
      <c r="E19" s="22" t="s">
        <v>144</v>
      </c>
      <c r="F19" s="22" t="s">
        <v>145</v>
      </c>
      <c r="G19" s="28" t="s">
        <v>79</v>
      </c>
      <c r="H19" s="22" t="s">
        <v>109</v>
      </c>
      <c r="I19" s="22" t="s">
        <v>110</v>
      </c>
      <c r="J19" s="28" t="s">
        <v>124</v>
      </c>
      <c r="K19" s="59" t="s">
        <v>149</v>
      </c>
      <c r="L19" s="28" t="s">
        <v>117</v>
      </c>
      <c r="M19" s="39" t="s">
        <v>150</v>
      </c>
      <c r="N19" s="35"/>
      <c r="O19" s="18"/>
      <c r="P19" s="19"/>
      <c r="Q19" s="19"/>
      <c r="R19" s="20"/>
      <c r="S19" s="20"/>
      <c r="T19" s="20"/>
      <c r="U19" s="20"/>
      <c r="V19" s="20"/>
      <c r="W19" s="20"/>
      <c r="X19" s="20"/>
      <c r="Y19" s="20"/>
      <c r="Z19" s="20"/>
      <c r="AA19" s="9"/>
      <c r="AB19" s="9"/>
      <c r="AC19" s="9"/>
    </row>
    <row r="20" spans="1:29" ht="24" customHeight="1">
      <c r="A20" s="260" t="s">
        <v>151</v>
      </c>
      <c r="B20" s="14" t="s">
        <v>101</v>
      </c>
      <c r="C20" s="14" t="s">
        <v>102</v>
      </c>
      <c r="D20" s="25" t="s">
        <v>103</v>
      </c>
      <c r="E20" s="15" t="s">
        <v>142</v>
      </c>
      <c r="F20" s="16" t="s">
        <v>143</v>
      </c>
      <c r="G20" s="14" t="s">
        <v>113</v>
      </c>
      <c r="H20" s="15" t="s">
        <v>105</v>
      </c>
      <c r="I20" s="16" t="s">
        <v>106</v>
      </c>
      <c r="J20" s="25" t="s">
        <v>114</v>
      </c>
      <c r="K20" s="26" t="s">
        <v>115</v>
      </c>
      <c r="L20" s="25" t="s">
        <v>120</v>
      </c>
      <c r="M20" s="30" t="s">
        <v>121</v>
      </c>
      <c r="N20" s="38" t="s">
        <v>107</v>
      </c>
      <c r="O20" s="37"/>
      <c r="P20" s="19"/>
      <c r="Q20" s="19"/>
      <c r="R20" s="20"/>
      <c r="S20" s="20"/>
      <c r="T20" s="20"/>
      <c r="U20" s="20"/>
      <c r="V20" s="20"/>
      <c r="W20" s="20"/>
      <c r="X20" s="20"/>
      <c r="Y20" s="20"/>
      <c r="Z20" s="20"/>
      <c r="AA20" s="9"/>
      <c r="AB20" s="9"/>
      <c r="AC20" s="9"/>
    </row>
    <row r="21" spans="1:29" ht="24" customHeight="1">
      <c r="A21" s="260"/>
      <c r="B21" s="28" t="s">
        <v>77</v>
      </c>
      <c r="C21" s="28" t="s">
        <v>78</v>
      </c>
      <c r="D21" s="28" t="s">
        <v>108</v>
      </c>
      <c r="E21" s="22" t="s">
        <v>144</v>
      </c>
      <c r="F21" s="22" t="s">
        <v>145</v>
      </c>
      <c r="G21" s="28" t="s">
        <v>79</v>
      </c>
      <c r="H21" s="22" t="s">
        <v>109</v>
      </c>
      <c r="I21" s="22" t="s">
        <v>110</v>
      </c>
      <c r="J21" s="61" t="s">
        <v>146</v>
      </c>
      <c r="K21" s="43" t="s">
        <v>117</v>
      </c>
      <c r="L21" s="47" t="s">
        <v>152</v>
      </c>
      <c r="M21" s="43" t="s">
        <v>153</v>
      </c>
      <c r="N21" s="33" t="s">
        <v>154</v>
      </c>
      <c r="O21" s="37"/>
      <c r="P21" s="19"/>
      <c r="Q21" s="19"/>
      <c r="R21" s="20"/>
      <c r="S21" s="20"/>
      <c r="T21" s="20"/>
      <c r="U21" s="20"/>
      <c r="V21" s="20"/>
      <c r="W21" s="20"/>
      <c r="X21" s="20"/>
      <c r="Y21" s="20"/>
      <c r="Z21" s="20"/>
      <c r="AA21" s="9"/>
      <c r="AB21" s="9"/>
      <c r="AC21" s="9"/>
    </row>
    <row r="22" spans="1:29" ht="24" customHeight="1">
      <c r="A22" s="260" t="s">
        <v>155</v>
      </c>
      <c r="B22" s="14" t="s">
        <v>101</v>
      </c>
      <c r="C22" s="14" t="s">
        <v>102</v>
      </c>
      <c r="D22" s="25" t="s">
        <v>103</v>
      </c>
      <c r="E22" s="26" t="s">
        <v>115</v>
      </c>
      <c r="F22" s="25" t="s">
        <v>156</v>
      </c>
      <c r="G22" s="30" t="s">
        <v>121</v>
      </c>
      <c r="H22" s="38" t="s">
        <v>107</v>
      </c>
      <c r="I22" s="48"/>
      <c r="J22" s="45"/>
      <c r="K22" s="49"/>
      <c r="L22" s="45"/>
      <c r="M22" s="50"/>
      <c r="N22" s="45"/>
      <c r="O22" s="19"/>
      <c r="P22" s="19"/>
      <c r="Q22" s="19"/>
      <c r="R22" s="20"/>
      <c r="S22" s="20"/>
      <c r="T22" s="20"/>
      <c r="U22" s="20"/>
      <c r="V22" s="20"/>
      <c r="W22" s="20"/>
      <c r="X22" s="20"/>
      <c r="Y22" s="20"/>
      <c r="Z22" s="9"/>
      <c r="AA22" s="9"/>
      <c r="AB22" s="9"/>
      <c r="AC22" s="9"/>
    </row>
    <row r="23" spans="1:29" ht="24" customHeight="1">
      <c r="A23" s="260"/>
      <c r="B23" s="28" t="s">
        <v>77</v>
      </c>
      <c r="C23" s="28" t="s">
        <v>78</v>
      </c>
      <c r="D23" s="28" t="s">
        <v>108</v>
      </c>
      <c r="E23" s="28" t="s">
        <v>117</v>
      </c>
      <c r="F23" s="28" t="s">
        <v>157</v>
      </c>
      <c r="G23" s="28" t="s">
        <v>158</v>
      </c>
      <c r="H23" s="60" t="s">
        <v>159</v>
      </c>
      <c r="I23" s="37"/>
      <c r="J23" s="18"/>
      <c r="K23" s="18"/>
      <c r="L23" s="18"/>
      <c r="M23" s="18"/>
      <c r="N23" s="18"/>
      <c r="O23" s="19"/>
      <c r="P23" s="19"/>
      <c r="Q23" s="19"/>
      <c r="R23" s="20"/>
      <c r="S23" s="20"/>
      <c r="T23" s="20"/>
      <c r="U23" s="20"/>
      <c r="V23" s="20"/>
      <c r="W23" s="20"/>
      <c r="X23" s="20"/>
      <c r="Y23" s="20"/>
      <c r="Z23" s="9"/>
      <c r="AA23" s="9"/>
      <c r="AB23" s="9"/>
      <c r="AC23" s="9"/>
    </row>
    <row r="24" spans="1:29" ht="24" customHeight="1">
      <c r="A24" s="51"/>
      <c r="B24" s="52"/>
      <c r="C24" s="52"/>
      <c r="D24" s="9"/>
      <c r="E24" s="52"/>
      <c r="F24" s="52"/>
      <c r="G24" s="52"/>
      <c r="H24" s="52"/>
      <c r="I24" s="52"/>
      <c r="J24" s="52"/>
      <c r="K24" s="52"/>
      <c r="L24" s="52"/>
      <c r="M24" s="52"/>
      <c r="N24" s="52"/>
      <c r="O24" s="52"/>
      <c r="P24" s="52"/>
      <c r="Q24" s="52"/>
      <c r="R24" s="20"/>
      <c r="S24" s="20"/>
      <c r="T24" s="20"/>
      <c r="U24" s="20"/>
      <c r="V24" s="20"/>
      <c r="W24" s="20"/>
      <c r="X24" s="20"/>
      <c r="Y24" s="20"/>
      <c r="Z24" s="20"/>
      <c r="AA24" s="9"/>
      <c r="AB24" s="9"/>
      <c r="AC24" s="9"/>
    </row>
    <row r="25" spans="1:29" ht="24" customHeight="1">
      <c r="A25" s="51"/>
      <c r="B25" s="52"/>
      <c r="C25" s="52"/>
      <c r="D25" s="9"/>
      <c r="E25" s="52"/>
      <c r="F25" s="52"/>
      <c r="G25" s="52"/>
      <c r="H25" s="52"/>
      <c r="I25" s="52"/>
      <c r="J25" s="52"/>
      <c r="K25" s="52"/>
      <c r="L25" s="52"/>
      <c r="M25" s="53"/>
      <c r="O25" s="52"/>
      <c r="P25" s="52"/>
      <c r="Q25" s="52"/>
      <c r="R25" s="20"/>
      <c r="S25" s="20"/>
      <c r="T25" s="20"/>
      <c r="U25" s="20"/>
      <c r="V25" s="20"/>
      <c r="W25" s="20"/>
      <c r="X25" s="20"/>
      <c r="Y25" s="20"/>
      <c r="Z25" s="20"/>
      <c r="AA25" s="9"/>
      <c r="AB25" s="9"/>
      <c r="AC25" s="9"/>
    </row>
    <row r="26" spans="1:29" ht="24" customHeight="1">
      <c r="A26" s="51"/>
      <c r="B26" s="52"/>
      <c r="C26" s="52"/>
      <c r="D26" s="9"/>
      <c r="E26" s="52"/>
      <c r="F26" s="52"/>
      <c r="G26" s="52"/>
      <c r="H26" s="52"/>
      <c r="I26" s="52"/>
      <c r="J26" s="52"/>
      <c r="K26" s="52"/>
      <c r="L26" s="52"/>
      <c r="M26" s="52"/>
      <c r="N26" s="52"/>
      <c r="O26" s="52"/>
      <c r="P26" s="52"/>
      <c r="Q26" s="52"/>
      <c r="R26" s="20"/>
      <c r="S26" s="20"/>
      <c r="T26" s="20"/>
      <c r="U26" s="20"/>
      <c r="V26" s="20"/>
      <c r="W26" s="20"/>
      <c r="X26" s="20"/>
      <c r="Y26" s="20"/>
      <c r="Z26" s="20"/>
      <c r="AA26" s="9"/>
      <c r="AB26" s="9"/>
      <c r="AC26" s="9"/>
    </row>
    <row r="27" spans="1:29" ht="24" customHeight="1">
      <c r="A27" s="51"/>
      <c r="B27" s="52"/>
      <c r="C27" s="52"/>
      <c r="D27" s="52"/>
      <c r="E27" s="52"/>
      <c r="F27" s="52"/>
      <c r="G27" s="52"/>
      <c r="H27" s="52"/>
      <c r="I27" s="52"/>
      <c r="J27" s="52"/>
      <c r="K27" s="52"/>
      <c r="L27" s="52"/>
      <c r="M27" s="52"/>
      <c r="N27" s="52"/>
      <c r="O27" s="52"/>
      <c r="P27" s="52"/>
      <c r="Q27" s="52"/>
      <c r="R27" s="20"/>
      <c r="S27" s="20"/>
      <c r="T27" s="20"/>
      <c r="U27" s="20"/>
      <c r="V27" s="20"/>
      <c r="W27" s="20"/>
      <c r="X27" s="20"/>
      <c r="Y27" s="20"/>
      <c r="Z27" s="20"/>
      <c r="AA27" s="9"/>
      <c r="AB27" s="9"/>
      <c r="AC27" s="9"/>
    </row>
    <row r="28" spans="1:29" ht="24" customHeight="1">
      <c r="A28" s="51"/>
      <c r="B28" s="52"/>
      <c r="C28" s="52"/>
      <c r="D28" s="52"/>
      <c r="E28" s="52"/>
      <c r="F28" s="52"/>
      <c r="G28" s="52"/>
      <c r="H28" s="52"/>
      <c r="I28" s="52"/>
      <c r="J28" s="52"/>
      <c r="K28" s="52"/>
      <c r="L28" s="52"/>
      <c r="M28" s="52"/>
      <c r="N28" s="52"/>
      <c r="O28" s="52"/>
      <c r="P28" s="52"/>
      <c r="Q28" s="52"/>
      <c r="R28" s="20"/>
      <c r="S28" s="20"/>
      <c r="T28" s="20"/>
      <c r="U28" s="20"/>
      <c r="V28" s="20"/>
      <c r="W28" s="20"/>
      <c r="X28" s="20"/>
      <c r="Y28" s="20"/>
      <c r="Z28" s="20"/>
      <c r="AA28" s="9"/>
      <c r="AB28" s="9"/>
      <c r="AC28" s="9"/>
    </row>
    <row r="29" spans="1:29" ht="24" customHeight="1">
      <c r="A29" s="51"/>
      <c r="B29" s="52"/>
      <c r="C29" s="52"/>
      <c r="D29" s="52"/>
      <c r="E29" s="52"/>
      <c r="F29" s="52"/>
      <c r="G29" s="52"/>
      <c r="H29" s="52"/>
      <c r="I29" s="52"/>
      <c r="J29" s="52"/>
      <c r="K29" s="52"/>
      <c r="L29" s="52"/>
      <c r="M29" s="52"/>
      <c r="N29" s="52"/>
      <c r="O29" s="52"/>
      <c r="P29" s="52"/>
      <c r="Q29" s="52"/>
      <c r="R29" s="20"/>
      <c r="S29" s="20"/>
      <c r="T29" s="20"/>
      <c r="U29" s="20"/>
      <c r="V29" s="20"/>
      <c r="W29" s="20"/>
      <c r="X29" s="20"/>
      <c r="Y29" s="20"/>
      <c r="Z29" s="20"/>
      <c r="AA29" s="9"/>
      <c r="AB29" s="9"/>
      <c r="AC29" s="9"/>
    </row>
    <row r="30" spans="1:29" ht="24" customHeight="1">
      <c r="A30" s="54"/>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row>
    <row r="31" spans="1:29" ht="24" customHeight="1">
      <c r="A31" s="54"/>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row>
    <row r="32" spans="1:29" ht="24" customHeight="1">
      <c r="A32" s="54"/>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row>
    <row r="33" spans="1:29" ht="24" customHeight="1">
      <c r="A33" s="54"/>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row>
    <row r="34" spans="1:29" ht="24" customHeight="1">
      <c r="A34" s="54"/>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row>
    <row r="35" spans="1:29" ht="24" customHeight="1">
      <c r="A35" s="54"/>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row>
    <row r="36" spans="1:29" ht="24" customHeight="1">
      <c r="A36" s="54"/>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row>
    <row r="37" spans="1:29" ht="24" customHeight="1">
      <c r="A37" s="54"/>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row>
    <row r="38" spans="1:29" ht="24" customHeight="1">
      <c r="A38" s="54"/>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row>
    <row r="39" spans="1:29" ht="24" customHeight="1">
      <c r="A39" s="54"/>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row>
    <row r="40" spans="1:29" ht="24" customHeight="1">
      <c r="A40" s="54"/>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row>
    <row r="41" spans="1:29" ht="24" customHeight="1">
      <c r="A41" s="54"/>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row>
    <row r="42" spans="1:29" ht="24" customHeight="1">
      <c r="A42" s="54"/>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24" customHeight="1">
      <c r="A43" s="54"/>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24" customHeight="1">
      <c r="A44" s="54"/>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1:29" ht="24" customHeight="1">
      <c r="A45" s="54"/>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29" ht="24" customHeight="1">
      <c r="A46" s="54"/>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29" ht="24" customHeight="1">
      <c r="A47" s="54"/>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row>
    <row r="48" spans="1:29" ht="24" customHeight="1">
      <c r="A48" s="54"/>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row>
    <row r="49" spans="1:29" ht="24" customHeight="1">
      <c r="A49" s="54"/>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row>
    <row r="50" spans="1:29" ht="24" customHeight="1">
      <c r="A50" s="54"/>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1:29" ht="24" customHeight="1">
      <c r="A51" s="54"/>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1:29" ht="24" customHeight="1">
      <c r="A52" s="54"/>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row>
    <row r="53" spans="1:29" ht="24" customHeight="1">
      <c r="A53" s="54"/>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row>
    <row r="54" spans="1:29" ht="24" customHeight="1">
      <c r="A54" s="54"/>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row>
    <row r="55" spans="1:29" ht="24" customHeight="1">
      <c r="A55" s="54"/>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row>
    <row r="56" spans="1:29" ht="24" customHeight="1">
      <c r="A56" s="54"/>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row>
    <row r="57" spans="1:29" ht="24" customHeight="1">
      <c r="A57" s="54"/>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spans="1:29" ht="24" customHeight="1">
      <c r="A58" s="54"/>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spans="1:29" ht="24" customHeight="1">
      <c r="A59" s="54"/>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spans="1:29" ht="24" customHeight="1">
      <c r="A60" s="54"/>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24" customHeight="1">
      <c r="A61" s="54"/>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row>
    <row r="62" spans="1:29" ht="24" customHeight="1">
      <c r="A62" s="54"/>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row>
    <row r="63" spans="1:29" ht="24" customHeight="1">
      <c r="A63" s="54"/>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row>
    <row r="64" spans="1:29" ht="24" customHeight="1">
      <c r="A64" s="54"/>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row>
    <row r="65" spans="1:29" ht="24" customHeight="1">
      <c r="A65" s="54"/>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1:29" ht="24" customHeight="1">
      <c r="A66" s="54"/>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row>
    <row r="67" spans="1:29" ht="24" customHeight="1">
      <c r="A67" s="54"/>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24" customHeight="1">
      <c r="A68" s="54"/>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24" customHeight="1">
      <c r="A69" s="54"/>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24" customHeight="1">
      <c r="A70" s="54"/>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24" customHeight="1">
      <c r="A71" s="54"/>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24" customHeight="1">
      <c r="A72" s="54"/>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row>
    <row r="73" spans="1:29" ht="24" customHeight="1">
      <c r="A73" s="54"/>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row>
    <row r="74" spans="1:29" ht="24" customHeight="1">
      <c r="A74" s="5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row>
    <row r="75" spans="1:29" ht="24" customHeight="1">
      <c r="A75" s="54"/>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row>
    <row r="76" spans="1:29" ht="24" customHeight="1">
      <c r="A76" s="54"/>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row>
    <row r="77" spans="1:29" ht="24" customHeight="1">
      <c r="A77" s="54"/>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row>
    <row r="78" spans="1:29" ht="24" customHeight="1">
      <c r="A78" s="54"/>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row>
    <row r="79" spans="1:29" ht="24" customHeight="1">
      <c r="A79" s="54"/>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row>
    <row r="80" spans="1:29" ht="24" customHeight="1">
      <c r="A80" s="54"/>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row>
    <row r="81" spans="1:29" ht="24" customHeight="1">
      <c r="A81" s="54"/>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row>
    <row r="82" spans="1:29" ht="24" customHeight="1">
      <c r="A82" s="54"/>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row>
    <row r="83" spans="1:29" ht="24" customHeight="1">
      <c r="A83" s="54"/>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row>
    <row r="84" spans="1:29" ht="24" customHeight="1">
      <c r="A84" s="54"/>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row>
    <row r="85" spans="1:29" ht="24" customHeight="1">
      <c r="A85" s="54"/>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row>
    <row r="86" spans="1:29" ht="24" customHeight="1">
      <c r="A86" s="54"/>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row>
    <row r="87" spans="1:29" ht="24" customHeight="1">
      <c r="A87" s="54"/>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row>
    <row r="88" spans="1:29" ht="24" customHeight="1">
      <c r="A88" s="54"/>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row>
    <row r="89" spans="1:29" ht="24" customHeight="1">
      <c r="A89" s="54"/>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row>
    <row r="90" spans="1:29" ht="24" customHeight="1">
      <c r="A90" s="54"/>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row>
    <row r="91" spans="1:29" ht="24" customHeight="1">
      <c r="A91" s="54"/>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1:29" ht="24" customHeight="1">
      <c r="A92" s="54"/>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1:29" ht="24" customHeight="1">
      <c r="A93" s="54"/>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row>
    <row r="94" spans="1:29" ht="24" customHeight="1">
      <c r="A94" s="54"/>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row>
    <row r="95" spans="1:29" ht="24" customHeight="1">
      <c r="A95" s="54"/>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1:29" ht="24" customHeight="1">
      <c r="A96" s="54"/>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1:29" ht="24" customHeight="1">
      <c r="A97" s="54"/>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row>
    <row r="98" spans="1:29" ht="24" customHeight="1">
      <c r="A98" s="54"/>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row>
    <row r="99" spans="1:29" ht="24" customHeight="1">
      <c r="A99" s="54"/>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row>
    <row r="100" spans="1:29" ht="24" customHeight="1">
      <c r="A100" s="54"/>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1:29" ht="24" customHeight="1">
      <c r="A101" s="54"/>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ht="24" customHeight="1">
      <c r="A102" s="54"/>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1:29" ht="24" customHeight="1">
      <c r="A103" s="54"/>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row>
    <row r="104" spans="1:29" ht="24" customHeight="1">
      <c r="A104" s="54"/>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row>
    <row r="105" spans="1:29" ht="24" customHeight="1">
      <c r="A105" s="54"/>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row>
    <row r="106" spans="1:29" ht="24" customHeight="1">
      <c r="A106" s="54"/>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row>
    <row r="107" spans="1:29" ht="24" customHeight="1">
      <c r="A107" s="54"/>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row>
    <row r="108" spans="1:29" ht="24" customHeight="1">
      <c r="A108" s="54"/>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row>
    <row r="109" spans="1:29" ht="24" customHeight="1">
      <c r="A109" s="54"/>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row>
    <row r="110" spans="1:29" ht="24" customHeight="1">
      <c r="A110" s="54"/>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row>
    <row r="111" spans="1:29" ht="24" customHeight="1">
      <c r="A111" s="54"/>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row>
    <row r="112" spans="1:29" ht="24" customHeight="1">
      <c r="A112" s="54"/>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row>
    <row r="113" spans="1:29" ht="24" customHeight="1">
      <c r="A113" s="54"/>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row>
    <row r="114" spans="1:29" ht="24" customHeight="1">
      <c r="A114" s="54"/>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row>
    <row r="115" spans="1:29" ht="24" customHeight="1">
      <c r="A115" s="54"/>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row>
    <row r="116" spans="1:29" ht="24" customHeight="1">
      <c r="A116" s="54"/>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row>
    <row r="117" spans="1:29" ht="24" customHeight="1">
      <c r="A117" s="54"/>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row>
    <row r="118" spans="1:29" ht="24" customHeight="1">
      <c r="A118" s="54"/>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row>
    <row r="119" spans="1:29" ht="24" customHeight="1">
      <c r="A119" s="54"/>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row>
    <row r="120" spans="1:29" ht="24" customHeight="1">
      <c r="A120" s="54"/>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row>
    <row r="121" spans="1:29" ht="24" customHeight="1">
      <c r="A121" s="54"/>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row>
    <row r="122" spans="1:29" ht="24" customHeight="1">
      <c r="A122" s="54"/>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row>
    <row r="123" spans="1:29" ht="24" customHeight="1">
      <c r="A123" s="54"/>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row>
    <row r="124" spans="1:29" ht="24" customHeight="1">
      <c r="A124" s="54"/>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row>
    <row r="125" spans="1:29" ht="24" customHeight="1">
      <c r="A125" s="54"/>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row>
    <row r="126" spans="1:29" ht="24" customHeight="1">
      <c r="A126" s="54"/>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row>
    <row r="127" spans="1:29" ht="24" customHeight="1">
      <c r="A127" s="54"/>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row>
    <row r="128" spans="1:29" ht="24" customHeight="1">
      <c r="A128" s="54"/>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row>
    <row r="129" spans="1:29" ht="24" customHeight="1">
      <c r="A129" s="54"/>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row>
    <row r="130" spans="1:29" ht="24" customHeight="1">
      <c r="A130" s="54"/>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row>
    <row r="131" spans="1:29" ht="24" customHeight="1">
      <c r="A131" s="54"/>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row>
    <row r="132" spans="1:29" ht="24" customHeight="1">
      <c r="A132" s="54"/>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row>
    <row r="133" spans="1:29" ht="24" customHeight="1">
      <c r="A133" s="54"/>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row>
    <row r="134" spans="1:29" ht="24" customHeight="1">
      <c r="A134" s="54"/>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row>
    <row r="135" spans="1:29" ht="24" customHeight="1">
      <c r="A135" s="54"/>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row>
    <row r="136" spans="1:29" ht="24" customHeight="1">
      <c r="A136" s="54"/>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row>
    <row r="137" spans="1:29" ht="24" customHeight="1">
      <c r="A137" s="54"/>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row>
    <row r="138" spans="1:29" ht="24" customHeight="1">
      <c r="A138" s="54"/>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row>
    <row r="139" spans="1:29" ht="24" customHeight="1">
      <c r="A139" s="54"/>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row>
    <row r="140" spans="1:29" ht="24" customHeight="1">
      <c r="A140" s="54"/>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row>
    <row r="141" spans="1:29" ht="24" customHeight="1">
      <c r="A141" s="54"/>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row>
    <row r="142" spans="1:29" ht="24" customHeight="1">
      <c r="A142" s="54"/>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row>
    <row r="143" spans="1:29" ht="24" customHeight="1">
      <c r="A143" s="54"/>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row>
    <row r="144" spans="1:29" ht="24" customHeight="1">
      <c r="A144" s="54"/>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row>
    <row r="145" spans="1:29" ht="24" customHeight="1">
      <c r="A145" s="54"/>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row>
    <row r="146" spans="1:29" ht="24" customHeight="1">
      <c r="A146" s="54"/>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row>
    <row r="147" spans="1:29" ht="24" customHeight="1">
      <c r="A147" s="54"/>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row>
    <row r="148" spans="1:29" ht="24" customHeight="1">
      <c r="A148" s="54"/>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row>
    <row r="149" spans="1:29" ht="24" customHeight="1">
      <c r="A149" s="54"/>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row>
    <row r="150" spans="1:29" ht="24" customHeight="1">
      <c r="A150" s="54"/>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row>
    <row r="151" spans="1:29" ht="24" customHeight="1">
      <c r="A151" s="54"/>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row>
    <row r="152" spans="1:29" ht="24" customHeight="1">
      <c r="A152" s="54"/>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row>
    <row r="153" spans="1:29" ht="24" customHeight="1">
      <c r="A153" s="54"/>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row>
    <row r="154" spans="1:29" ht="24" customHeight="1">
      <c r="A154" s="54"/>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row>
    <row r="155" spans="1:29" ht="24" customHeight="1">
      <c r="A155" s="54"/>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row>
    <row r="156" spans="1:29" ht="24" customHeight="1">
      <c r="A156" s="54"/>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row>
    <row r="157" spans="1:29" ht="24" customHeight="1">
      <c r="A157" s="54"/>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row>
    <row r="158" spans="1:29" ht="24" customHeight="1">
      <c r="A158" s="54"/>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row>
    <row r="159" spans="1:29" ht="24" customHeight="1">
      <c r="A159" s="54"/>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row>
    <row r="160" spans="1:29" ht="24" customHeight="1">
      <c r="A160" s="54"/>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row>
    <row r="161" spans="1:29" ht="24" customHeight="1">
      <c r="A161" s="54"/>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row>
    <row r="162" spans="1:29" ht="24" customHeight="1">
      <c r="A162" s="54"/>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row>
    <row r="163" spans="1:29" ht="24" customHeight="1">
      <c r="A163" s="54"/>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row>
    <row r="164" spans="1:29" ht="24" customHeight="1">
      <c r="A164" s="54"/>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row>
    <row r="165" spans="1:29" ht="24" customHeight="1">
      <c r="A165" s="54"/>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row>
    <row r="166" spans="1:29" ht="24" customHeight="1">
      <c r="A166" s="54"/>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row>
    <row r="167" spans="1:29" ht="24" customHeight="1">
      <c r="A167" s="54"/>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row>
    <row r="168" spans="1:29" ht="24" customHeight="1">
      <c r="A168" s="54"/>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row>
    <row r="169" spans="1:29" ht="24" customHeight="1">
      <c r="A169" s="54"/>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row>
    <row r="170" spans="1:29" ht="24" customHeight="1">
      <c r="A170" s="54"/>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row>
    <row r="171" spans="1:29" ht="24" customHeight="1">
      <c r="A171" s="54"/>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row>
    <row r="172" spans="1:29" ht="24" customHeight="1">
      <c r="A172" s="54"/>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row>
    <row r="173" spans="1:29" ht="24" customHeight="1">
      <c r="A173" s="54"/>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row>
    <row r="174" spans="1:29" ht="24" customHeight="1">
      <c r="A174" s="54"/>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row>
    <row r="175" spans="1:29" ht="24" customHeight="1">
      <c r="A175" s="54"/>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row>
    <row r="176" spans="1:29" ht="24" customHeight="1">
      <c r="A176" s="54"/>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row>
    <row r="177" spans="1:29" ht="24" customHeight="1">
      <c r="A177" s="54"/>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row>
    <row r="178" spans="1:29" ht="24" customHeight="1">
      <c r="A178" s="54"/>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row>
    <row r="179" spans="1:29" ht="24" customHeight="1">
      <c r="A179" s="54"/>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row>
    <row r="180" spans="1:29" ht="24" customHeight="1">
      <c r="A180" s="54"/>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row>
    <row r="181" spans="1:29" ht="24" customHeight="1">
      <c r="A181" s="54"/>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row>
    <row r="182" spans="1:29" ht="24" customHeight="1">
      <c r="A182" s="54"/>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row>
    <row r="183" spans="1:29" ht="24" customHeight="1">
      <c r="A183" s="54"/>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row>
    <row r="184" spans="1:29" ht="24" customHeight="1">
      <c r="A184" s="54"/>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row>
    <row r="185" spans="1:29" ht="24" customHeight="1">
      <c r="A185" s="54"/>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row>
    <row r="186" spans="1:29" ht="24" customHeight="1">
      <c r="A186" s="54"/>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row>
    <row r="187" spans="1:29" ht="24" customHeight="1">
      <c r="A187" s="54"/>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row>
    <row r="188" spans="1:29" ht="24" customHeight="1">
      <c r="A188" s="54"/>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row>
    <row r="189" spans="1:29" ht="24" customHeight="1">
      <c r="A189" s="54"/>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24" customHeight="1">
      <c r="A190" s="54"/>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24" customHeight="1">
      <c r="A191" s="54"/>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24" customHeight="1">
      <c r="A192" s="54"/>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24" customHeight="1">
      <c r="A193" s="54"/>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24" customHeight="1">
      <c r="A194" s="54"/>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24" customHeight="1">
      <c r="A195" s="54"/>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24" customHeight="1">
      <c r="A196" s="54"/>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24" customHeight="1">
      <c r="A197" s="54"/>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24" customHeight="1">
      <c r="A198" s="54"/>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24" customHeight="1">
      <c r="A199" s="54"/>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24" customHeight="1">
      <c r="A200" s="54"/>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24" customHeight="1">
      <c r="A201" s="54"/>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24" customHeight="1">
      <c r="A202" s="54"/>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24" customHeight="1">
      <c r="A203" s="54"/>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24" customHeight="1">
      <c r="A204" s="54"/>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24" customHeight="1">
      <c r="A205" s="54"/>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24" customHeight="1">
      <c r="A206" s="54"/>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24" customHeight="1">
      <c r="A207" s="54"/>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24" customHeight="1">
      <c r="A208" s="54"/>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24" customHeight="1">
      <c r="A209" s="54"/>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24" customHeight="1">
      <c r="A210" s="54"/>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24" customHeight="1">
      <c r="A211" s="54"/>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24" customHeight="1">
      <c r="A212" s="54"/>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24" customHeight="1">
      <c r="A213" s="54"/>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24" customHeight="1">
      <c r="A214" s="54"/>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24" customHeight="1">
      <c r="A215" s="54"/>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24" customHeight="1">
      <c r="A216" s="54"/>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24" customHeight="1">
      <c r="A217" s="54"/>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24" customHeight="1">
      <c r="A218" s="54"/>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24" customHeight="1">
      <c r="A219" s="54"/>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24" customHeight="1">
      <c r="A220" s="54"/>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24" customHeight="1">
      <c r="A221" s="54"/>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24" customHeight="1">
      <c r="A222" s="54"/>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24" customHeight="1">
      <c r="A223" s="54"/>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24" customHeight="1">
      <c r="A224" s="54"/>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24" customHeight="1">
      <c r="A225" s="54"/>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24" customHeight="1">
      <c r="A226" s="54"/>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24" customHeight="1">
      <c r="A227" s="54"/>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24" customHeight="1">
      <c r="A228" s="54"/>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24" customHeight="1">
      <c r="A229" s="54"/>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24" customHeight="1">
      <c r="A230" s="54"/>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24" customHeight="1">
      <c r="A231" s="54"/>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24" customHeight="1">
      <c r="A232" s="54"/>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24" customHeight="1">
      <c r="A233" s="54"/>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24" customHeight="1">
      <c r="A234" s="54"/>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24" customHeight="1">
      <c r="A235" s="54"/>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24" customHeight="1">
      <c r="A236" s="54"/>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24" customHeight="1">
      <c r="A237" s="54"/>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24" customHeight="1">
      <c r="A238" s="54"/>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24" customHeight="1">
      <c r="A239" s="54"/>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24" customHeight="1">
      <c r="A240" s="54"/>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24" customHeight="1">
      <c r="A241" s="54"/>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24" customHeight="1">
      <c r="A242" s="54"/>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24" customHeight="1">
      <c r="A243" s="54"/>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24" customHeight="1">
      <c r="A244" s="54"/>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24" customHeight="1">
      <c r="A245" s="54"/>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24" customHeight="1">
      <c r="A246" s="54"/>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24" customHeight="1">
      <c r="A247" s="54"/>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24" customHeight="1">
      <c r="A248" s="54"/>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24" customHeight="1">
      <c r="A249" s="54"/>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24" customHeight="1">
      <c r="A250" s="54"/>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24" customHeight="1">
      <c r="A251" s="54"/>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24" customHeight="1">
      <c r="A252" s="54"/>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24" customHeight="1">
      <c r="A253" s="54"/>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24" customHeight="1">
      <c r="A254" s="54"/>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24" customHeight="1">
      <c r="A255" s="54"/>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24" customHeight="1">
      <c r="A256" s="54"/>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24" customHeight="1">
      <c r="A257" s="54"/>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24" customHeight="1">
      <c r="A258" s="54"/>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24" customHeight="1">
      <c r="A259" s="54"/>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24" customHeight="1">
      <c r="A260" s="54"/>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24" customHeight="1">
      <c r="A261" s="54"/>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24" customHeight="1">
      <c r="A262" s="54"/>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24" customHeight="1">
      <c r="A263" s="54"/>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24" customHeight="1">
      <c r="A264" s="54"/>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24" customHeight="1">
      <c r="A265" s="54"/>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24" customHeight="1">
      <c r="A266" s="54"/>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24" customHeight="1">
      <c r="A267" s="54"/>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24" customHeight="1">
      <c r="A268" s="54"/>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24" customHeight="1">
      <c r="A269" s="54"/>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24" customHeight="1">
      <c r="A270" s="54"/>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24" customHeight="1">
      <c r="A271" s="54"/>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24" customHeight="1">
      <c r="A272" s="54"/>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24" customHeight="1">
      <c r="A273" s="54"/>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24" customHeight="1">
      <c r="A274" s="54"/>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24" customHeight="1">
      <c r="A275" s="54"/>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24" customHeight="1">
      <c r="A276" s="54"/>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24" customHeight="1">
      <c r="A277" s="54"/>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24" customHeight="1">
      <c r="A278" s="54"/>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24" customHeight="1">
      <c r="A279" s="54"/>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24" customHeight="1">
      <c r="A280" s="54"/>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24" customHeight="1">
      <c r="A281" s="54"/>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24" customHeight="1">
      <c r="A282" s="54"/>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24" customHeight="1">
      <c r="A283" s="54"/>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24" customHeight="1">
      <c r="A284" s="54"/>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24" customHeight="1">
      <c r="A285" s="54"/>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24" customHeight="1">
      <c r="A286" s="54"/>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24" customHeight="1">
      <c r="A287" s="54"/>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24" customHeight="1">
      <c r="A288" s="54"/>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24" customHeight="1">
      <c r="A289" s="54"/>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24" customHeight="1">
      <c r="A290" s="54"/>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24" customHeight="1">
      <c r="A291" s="54"/>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24" customHeight="1">
      <c r="A292" s="54"/>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24" customHeight="1">
      <c r="A293" s="54"/>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24" customHeight="1">
      <c r="A294" s="54"/>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24" customHeight="1">
      <c r="A295" s="54"/>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24" customHeight="1">
      <c r="A296" s="54"/>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24" customHeight="1">
      <c r="A297" s="54"/>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24" customHeight="1">
      <c r="A298" s="54"/>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24" customHeight="1">
      <c r="A299" s="54"/>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24" customHeight="1">
      <c r="A300" s="54"/>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24" customHeight="1">
      <c r="A301" s="54"/>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24" customHeight="1">
      <c r="A302" s="54"/>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24" customHeight="1">
      <c r="A303" s="54"/>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24" customHeight="1">
      <c r="A304" s="54"/>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24" customHeight="1">
      <c r="A305" s="54"/>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24" customHeight="1">
      <c r="A306" s="54"/>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24" customHeight="1">
      <c r="A307" s="54"/>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24" customHeight="1">
      <c r="A308" s="54"/>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24" customHeight="1">
      <c r="A309" s="54"/>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24" customHeight="1">
      <c r="A310" s="54"/>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24" customHeight="1">
      <c r="A311" s="54"/>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24" customHeight="1">
      <c r="A312" s="54"/>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24" customHeight="1">
      <c r="A313" s="54"/>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24" customHeight="1">
      <c r="A314" s="54"/>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24" customHeight="1">
      <c r="A315" s="54"/>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24" customHeight="1">
      <c r="A316" s="54"/>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24" customHeight="1">
      <c r="A317" s="54"/>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24" customHeight="1">
      <c r="A318" s="54"/>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24" customHeight="1">
      <c r="A319" s="54"/>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24" customHeight="1">
      <c r="A320" s="54"/>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24" customHeight="1">
      <c r="A321" s="54"/>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24" customHeight="1">
      <c r="A322" s="54"/>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24" customHeight="1">
      <c r="A323" s="54"/>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24" customHeight="1">
      <c r="A324" s="54"/>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24" customHeight="1">
      <c r="A325" s="54"/>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24" customHeight="1">
      <c r="A326" s="54"/>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24" customHeight="1">
      <c r="A327" s="54"/>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24" customHeight="1">
      <c r="A328" s="54"/>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24" customHeight="1">
      <c r="A329" s="54"/>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24" customHeight="1">
      <c r="A330" s="54"/>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24" customHeight="1">
      <c r="A331" s="54"/>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24" customHeight="1">
      <c r="A332" s="54"/>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24" customHeight="1">
      <c r="A333" s="54"/>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24" customHeight="1">
      <c r="A334" s="54"/>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24" customHeight="1">
      <c r="A335" s="54"/>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24" customHeight="1">
      <c r="A336" s="54"/>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24" customHeight="1">
      <c r="A337" s="54"/>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24" customHeight="1">
      <c r="A338" s="54"/>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24" customHeight="1">
      <c r="A339" s="54"/>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24" customHeight="1">
      <c r="A340" s="54"/>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24" customHeight="1">
      <c r="A341" s="54"/>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24" customHeight="1">
      <c r="A342" s="54"/>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24" customHeight="1">
      <c r="A343" s="54"/>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24" customHeight="1">
      <c r="A344" s="54"/>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24" customHeight="1">
      <c r="A345" s="54"/>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24" customHeight="1">
      <c r="A346" s="54"/>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24" customHeight="1">
      <c r="A347" s="54"/>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24" customHeight="1">
      <c r="A348" s="54"/>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24" customHeight="1">
      <c r="A349" s="54"/>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24" customHeight="1">
      <c r="A350" s="54"/>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24" customHeight="1">
      <c r="A351" s="54"/>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24" customHeight="1">
      <c r="A352" s="54"/>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24" customHeight="1">
      <c r="A353" s="54"/>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24" customHeight="1">
      <c r="A354" s="54"/>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24" customHeight="1">
      <c r="A355" s="54"/>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24" customHeight="1">
      <c r="A356" s="54"/>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24" customHeight="1">
      <c r="A357" s="54"/>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24" customHeight="1">
      <c r="A358" s="54"/>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24" customHeight="1">
      <c r="A359" s="54"/>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24" customHeight="1">
      <c r="A360" s="54"/>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24" customHeight="1">
      <c r="A361" s="54"/>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24" customHeight="1">
      <c r="A362" s="54"/>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24" customHeight="1">
      <c r="A363" s="54"/>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24" customHeight="1">
      <c r="A364" s="54"/>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24" customHeight="1">
      <c r="A365" s="54"/>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24" customHeight="1">
      <c r="A366" s="54"/>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24" customHeight="1">
      <c r="A367" s="54"/>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24" customHeight="1">
      <c r="A368" s="54"/>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24" customHeight="1">
      <c r="A369" s="54"/>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24" customHeight="1">
      <c r="A370" s="54"/>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24" customHeight="1">
      <c r="A371" s="54"/>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24" customHeight="1">
      <c r="A372" s="54"/>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24" customHeight="1">
      <c r="A373" s="54"/>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24" customHeight="1">
      <c r="A374" s="54"/>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24" customHeight="1">
      <c r="A375" s="54"/>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24" customHeight="1">
      <c r="A376" s="54"/>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24" customHeight="1">
      <c r="A377" s="54"/>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24" customHeight="1">
      <c r="A378" s="54"/>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24" customHeight="1">
      <c r="A379" s="54"/>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24" customHeight="1">
      <c r="A380" s="54"/>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24" customHeight="1">
      <c r="A381" s="54"/>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24" customHeight="1">
      <c r="A382" s="54"/>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24" customHeight="1">
      <c r="A383" s="54"/>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24" customHeight="1">
      <c r="A384" s="54"/>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24" customHeight="1">
      <c r="A385" s="54"/>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24" customHeight="1">
      <c r="A386" s="54"/>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24" customHeight="1">
      <c r="A387" s="54"/>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24" customHeight="1">
      <c r="A388" s="54"/>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24" customHeight="1">
      <c r="A389" s="54"/>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24" customHeight="1">
      <c r="A390" s="54"/>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24" customHeight="1">
      <c r="A391" s="54"/>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24" customHeight="1">
      <c r="A392" s="54"/>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24" customHeight="1">
      <c r="A393" s="54"/>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24" customHeight="1">
      <c r="A394" s="54"/>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24" customHeight="1">
      <c r="A395" s="54"/>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24" customHeight="1">
      <c r="A396" s="54"/>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24" customHeight="1">
      <c r="A397" s="54"/>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24" customHeight="1">
      <c r="A398" s="54"/>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24" customHeight="1">
      <c r="A399" s="54"/>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24" customHeight="1">
      <c r="A400" s="54"/>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24" customHeight="1">
      <c r="A401" s="54"/>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24" customHeight="1">
      <c r="A402" s="54"/>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24" customHeight="1">
      <c r="A403" s="54"/>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24" customHeight="1">
      <c r="A404" s="54"/>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24" customHeight="1">
      <c r="A405" s="54"/>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24" customHeight="1">
      <c r="A406" s="54"/>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24" customHeight="1">
      <c r="A407" s="54"/>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24" customHeight="1">
      <c r="A408" s="54"/>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24" customHeight="1">
      <c r="A409" s="54"/>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24" customHeight="1">
      <c r="A410" s="54"/>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24" customHeight="1">
      <c r="A411" s="54"/>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24" customHeight="1">
      <c r="A412" s="54"/>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24" customHeight="1">
      <c r="A413" s="54"/>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24" customHeight="1">
      <c r="A414" s="54"/>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24" customHeight="1">
      <c r="A415" s="54"/>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24" customHeight="1">
      <c r="A416" s="54"/>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24" customHeight="1">
      <c r="A417" s="54"/>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24" customHeight="1">
      <c r="A418" s="54"/>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24" customHeight="1">
      <c r="A419" s="54"/>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24" customHeight="1">
      <c r="A420" s="54"/>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24" customHeight="1">
      <c r="A421" s="54"/>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24" customHeight="1">
      <c r="A422" s="54"/>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24" customHeight="1">
      <c r="A423" s="54"/>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24" customHeight="1">
      <c r="A424" s="54"/>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24" customHeight="1">
      <c r="A425" s="54"/>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24" customHeight="1">
      <c r="A426" s="54"/>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24" customHeight="1">
      <c r="A427" s="54"/>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24" customHeight="1">
      <c r="A428" s="54"/>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24" customHeight="1">
      <c r="A429" s="54"/>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24" customHeight="1">
      <c r="A430" s="54"/>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24" customHeight="1">
      <c r="A431" s="54"/>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24" customHeight="1">
      <c r="A432" s="54"/>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24" customHeight="1">
      <c r="A433" s="54"/>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24" customHeight="1">
      <c r="A434" s="54"/>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24" customHeight="1">
      <c r="A435" s="54"/>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24" customHeight="1">
      <c r="A436" s="54"/>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24" customHeight="1">
      <c r="A437" s="54"/>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24" customHeight="1">
      <c r="A438" s="54"/>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24" customHeight="1">
      <c r="A439" s="54"/>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24" customHeight="1">
      <c r="A440" s="54"/>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24" customHeight="1">
      <c r="A441" s="54"/>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24" customHeight="1">
      <c r="A442" s="54"/>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24" customHeight="1">
      <c r="A443" s="54"/>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24" customHeight="1">
      <c r="A444" s="54"/>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24" customHeight="1">
      <c r="A445" s="54"/>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24" customHeight="1">
      <c r="A446" s="54"/>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24" customHeight="1">
      <c r="A447" s="54"/>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24" customHeight="1">
      <c r="A448" s="54"/>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24" customHeight="1">
      <c r="A449" s="54"/>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24" customHeight="1">
      <c r="A450" s="54"/>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24" customHeight="1">
      <c r="A451" s="54"/>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24" customHeight="1">
      <c r="A452" s="54"/>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24" customHeight="1">
      <c r="A453" s="54"/>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24" customHeight="1">
      <c r="A454" s="54"/>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24" customHeight="1">
      <c r="A455" s="54"/>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24" customHeight="1">
      <c r="A456" s="54"/>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24" customHeight="1">
      <c r="A457" s="54"/>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24" customHeight="1">
      <c r="A458" s="54"/>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24" customHeight="1">
      <c r="A459" s="54"/>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24" customHeight="1">
      <c r="A460" s="54"/>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24" customHeight="1">
      <c r="A461" s="54"/>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24" customHeight="1">
      <c r="A462" s="54"/>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24" customHeight="1">
      <c r="A463" s="54"/>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24" customHeight="1">
      <c r="A464" s="54"/>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24" customHeight="1">
      <c r="A465" s="54"/>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24" customHeight="1">
      <c r="A466" s="54"/>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24" customHeight="1">
      <c r="A467" s="54"/>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24" customHeight="1">
      <c r="A468" s="54"/>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24" customHeight="1">
      <c r="A469" s="54"/>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24" customHeight="1">
      <c r="A470" s="54"/>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24" customHeight="1">
      <c r="A471" s="54"/>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24" customHeight="1">
      <c r="A472" s="54"/>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24" customHeight="1">
      <c r="A473" s="54"/>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24" customHeight="1">
      <c r="A474" s="54"/>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24" customHeight="1">
      <c r="A475" s="54"/>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24" customHeight="1">
      <c r="A476" s="54"/>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24" customHeight="1">
      <c r="A477" s="54"/>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24" customHeight="1">
      <c r="A478" s="54"/>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24" customHeight="1">
      <c r="A479" s="54"/>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24" customHeight="1">
      <c r="A480" s="54"/>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24" customHeight="1">
      <c r="A481" s="54"/>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24" customHeight="1">
      <c r="A482" s="54"/>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24" customHeight="1">
      <c r="A483" s="54"/>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24" customHeight="1">
      <c r="A484" s="54"/>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24" customHeight="1">
      <c r="A485" s="54"/>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24" customHeight="1">
      <c r="A486" s="54"/>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24" customHeight="1">
      <c r="A487" s="54"/>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24" customHeight="1">
      <c r="A488" s="54"/>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24" customHeight="1">
      <c r="A489" s="54"/>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24" customHeight="1">
      <c r="A490" s="54"/>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24" customHeight="1">
      <c r="A491" s="54"/>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24" customHeight="1">
      <c r="A492" s="54"/>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24" customHeight="1">
      <c r="A493" s="54"/>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24" customHeight="1">
      <c r="A494" s="54"/>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24" customHeight="1">
      <c r="A495" s="54"/>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24" customHeight="1">
      <c r="A496" s="54"/>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24" customHeight="1">
      <c r="A497" s="54"/>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24" customHeight="1">
      <c r="A498" s="54"/>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24" customHeight="1">
      <c r="A499" s="54"/>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24" customHeight="1">
      <c r="A500" s="54"/>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24" customHeight="1">
      <c r="A501" s="54"/>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24" customHeight="1">
      <c r="A502" s="54"/>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24" customHeight="1">
      <c r="A503" s="54"/>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24" customHeight="1">
      <c r="A504" s="54"/>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24" customHeight="1">
      <c r="A505" s="54"/>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24" customHeight="1">
      <c r="A506" s="54"/>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24" customHeight="1">
      <c r="A507" s="54"/>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24" customHeight="1">
      <c r="A508" s="54"/>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24" customHeight="1">
      <c r="A509" s="54"/>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24" customHeight="1">
      <c r="A510" s="54"/>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24" customHeight="1">
      <c r="A511" s="54"/>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24" customHeight="1">
      <c r="A512" s="54"/>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24" customHeight="1">
      <c r="A513" s="54"/>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24" customHeight="1">
      <c r="A514" s="54"/>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24" customHeight="1">
      <c r="A515" s="54"/>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24" customHeight="1">
      <c r="A516" s="54"/>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24" customHeight="1">
      <c r="A517" s="54"/>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24" customHeight="1">
      <c r="A518" s="54"/>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24" customHeight="1">
      <c r="A519" s="54"/>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24" customHeight="1">
      <c r="A520" s="54"/>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24" customHeight="1">
      <c r="A521" s="54"/>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24" customHeight="1">
      <c r="A522" s="54"/>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24" customHeight="1">
      <c r="A523" s="54"/>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24" customHeight="1">
      <c r="A524" s="54"/>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24" customHeight="1">
      <c r="A525" s="54"/>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24" customHeight="1">
      <c r="A526" s="54"/>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24" customHeight="1">
      <c r="A527" s="54"/>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24" customHeight="1">
      <c r="A528" s="54"/>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24" customHeight="1">
      <c r="A529" s="54"/>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24" customHeight="1">
      <c r="A530" s="54"/>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24" customHeight="1">
      <c r="A531" s="54"/>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24" customHeight="1">
      <c r="A532" s="54"/>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24" customHeight="1">
      <c r="A533" s="54"/>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24" customHeight="1">
      <c r="A534" s="54"/>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24" customHeight="1">
      <c r="A535" s="54"/>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24" customHeight="1">
      <c r="A536" s="54"/>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24" customHeight="1">
      <c r="A537" s="54"/>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24" customHeight="1">
      <c r="A538" s="54"/>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24" customHeight="1">
      <c r="A539" s="54"/>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24" customHeight="1">
      <c r="A540" s="54"/>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24" customHeight="1">
      <c r="A541" s="54"/>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24" customHeight="1">
      <c r="A542" s="54"/>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24" customHeight="1">
      <c r="A543" s="54"/>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24" customHeight="1">
      <c r="A544" s="54"/>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24" customHeight="1">
      <c r="A545" s="54"/>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24" customHeight="1">
      <c r="A546" s="54"/>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24" customHeight="1">
      <c r="A547" s="54"/>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24" customHeight="1">
      <c r="A548" s="54"/>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24" customHeight="1">
      <c r="A549" s="54"/>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24" customHeight="1">
      <c r="A550" s="54"/>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24" customHeight="1">
      <c r="A551" s="54"/>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24" customHeight="1">
      <c r="A552" s="54"/>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24" customHeight="1">
      <c r="A553" s="54"/>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24" customHeight="1">
      <c r="A554" s="54"/>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24" customHeight="1">
      <c r="A555" s="54"/>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24" customHeight="1">
      <c r="A556" s="54"/>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24" customHeight="1">
      <c r="A557" s="54"/>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24" customHeight="1">
      <c r="A558" s="54"/>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24" customHeight="1">
      <c r="A559" s="54"/>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24" customHeight="1">
      <c r="A560" s="54"/>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24" customHeight="1">
      <c r="A561" s="54"/>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24" customHeight="1">
      <c r="A562" s="54"/>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24" customHeight="1">
      <c r="A563" s="54"/>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24" customHeight="1">
      <c r="A564" s="54"/>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24" customHeight="1">
      <c r="A565" s="54"/>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24" customHeight="1">
      <c r="A566" s="54"/>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24" customHeight="1">
      <c r="A567" s="54"/>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24" customHeight="1">
      <c r="A568" s="54"/>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24" customHeight="1">
      <c r="A569" s="54"/>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24" customHeight="1">
      <c r="A570" s="54"/>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24" customHeight="1">
      <c r="A571" s="54"/>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24" customHeight="1">
      <c r="A572" s="54"/>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24" customHeight="1">
      <c r="A573" s="54"/>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24" customHeight="1">
      <c r="A574" s="54"/>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24" customHeight="1">
      <c r="A575" s="54"/>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24" customHeight="1">
      <c r="A576" s="54"/>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24" customHeight="1">
      <c r="A577" s="54"/>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24" customHeight="1">
      <c r="A578" s="54"/>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24" customHeight="1">
      <c r="A579" s="54"/>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24" customHeight="1">
      <c r="A580" s="54"/>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24" customHeight="1">
      <c r="A581" s="54"/>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24" customHeight="1">
      <c r="A582" s="54"/>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24" customHeight="1">
      <c r="A583" s="54"/>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24" customHeight="1">
      <c r="A584" s="54"/>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24" customHeight="1">
      <c r="A585" s="54"/>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24" customHeight="1">
      <c r="A586" s="54"/>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24" customHeight="1">
      <c r="A587" s="54"/>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24" customHeight="1">
      <c r="A588" s="54"/>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24" customHeight="1">
      <c r="A589" s="54"/>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24" customHeight="1">
      <c r="A590" s="54"/>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24" customHeight="1">
      <c r="A591" s="54"/>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24" customHeight="1">
      <c r="A592" s="54"/>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24" customHeight="1">
      <c r="A593" s="54"/>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24" customHeight="1">
      <c r="A594" s="54"/>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24" customHeight="1">
      <c r="A595" s="54"/>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24" customHeight="1">
      <c r="A596" s="54"/>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24" customHeight="1">
      <c r="A597" s="54"/>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24" customHeight="1">
      <c r="A598" s="54"/>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24" customHeight="1">
      <c r="A599" s="54"/>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24" customHeight="1">
      <c r="A600" s="54"/>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24" customHeight="1">
      <c r="A601" s="54"/>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24" customHeight="1">
      <c r="A602" s="54"/>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24" customHeight="1">
      <c r="A603" s="54"/>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24" customHeight="1">
      <c r="A604" s="54"/>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24" customHeight="1">
      <c r="A605" s="54"/>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24" customHeight="1">
      <c r="A606" s="54"/>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24" customHeight="1">
      <c r="A607" s="54"/>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24" customHeight="1">
      <c r="A608" s="54"/>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24" customHeight="1">
      <c r="A609" s="54"/>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24" customHeight="1">
      <c r="A610" s="54"/>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24" customHeight="1">
      <c r="A611" s="54"/>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24" customHeight="1">
      <c r="A612" s="54"/>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24" customHeight="1">
      <c r="A613" s="54"/>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24" customHeight="1">
      <c r="A614" s="54"/>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24" customHeight="1">
      <c r="A615" s="54"/>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24" customHeight="1">
      <c r="A616" s="54"/>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24" customHeight="1">
      <c r="A617" s="54"/>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24" customHeight="1">
      <c r="A618" s="54"/>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24" customHeight="1">
      <c r="A619" s="54"/>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24" customHeight="1">
      <c r="A620" s="54"/>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24" customHeight="1">
      <c r="A621" s="54"/>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24" customHeight="1">
      <c r="A622" s="54"/>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24" customHeight="1">
      <c r="A623" s="54"/>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24" customHeight="1">
      <c r="A624" s="54"/>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24" customHeight="1">
      <c r="A625" s="54"/>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24" customHeight="1">
      <c r="A626" s="54"/>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24" customHeight="1">
      <c r="A627" s="54"/>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24" customHeight="1">
      <c r="A628" s="54"/>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24" customHeight="1">
      <c r="A629" s="54"/>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24" customHeight="1">
      <c r="A630" s="54"/>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24" customHeight="1">
      <c r="A631" s="54"/>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24" customHeight="1">
      <c r="A632" s="54"/>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24" customHeight="1">
      <c r="A633" s="54"/>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24" customHeight="1">
      <c r="A634" s="54"/>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24" customHeight="1">
      <c r="A635" s="54"/>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24" customHeight="1">
      <c r="A636" s="54"/>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24" customHeight="1">
      <c r="A637" s="54"/>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24" customHeight="1">
      <c r="A638" s="54"/>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24" customHeight="1">
      <c r="A639" s="54"/>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24" customHeight="1">
      <c r="A640" s="54"/>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24" customHeight="1">
      <c r="A641" s="54"/>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24" customHeight="1">
      <c r="A642" s="54"/>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24" customHeight="1">
      <c r="A643" s="54"/>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24" customHeight="1">
      <c r="A644" s="54"/>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24" customHeight="1">
      <c r="A645" s="54"/>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24" customHeight="1">
      <c r="A646" s="54"/>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24" customHeight="1">
      <c r="A647" s="54"/>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24" customHeight="1">
      <c r="A648" s="54"/>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24" customHeight="1">
      <c r="A649" s="54"/>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24" customHeight="1">
      <c r="A650" s="54"/>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24" customHeight="1">
      <c r="A651" s="54"/>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24" customHeight="1">
      <c r="A652" s="54"/>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24" customHeight="1">
      <c r="A653" s="54"/>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24" customHeight="1">
      <c r="A654" s="54"/>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24" customHeight="1">
      <c r="A655" s="54"/>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24" customHeight="1">
      <c r="A656" s="54"/>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24" customHeight="1">
      <c r="A657" s="54"/>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24" customHeight="1">
      <c r="A658" s="54"/>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24" customHeight="1">
      <c r="A659" s="54"/>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24" customHeight="1">
      <c r="A660" s="54"/>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24" customHeight="1">
      <c r="A661" s="54"/>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24" customHeight="1">
      <c r="A662" s="54"/>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24" customHeight="1">
      <c r="A663" s="54"/>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24" customHeight="1">
      <c r="A664" s="54"/>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24" customHeight="1">
      <c r="A665" s="54"/>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24" customHeight="1">
      <c r="A666" s="54"/>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24" customHeight="1">
      <c r="A667" s="54"/>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24" customHeight="1">
      <c r="A668" s="54"/>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24" customHeight="1">
      <c r="A669" s="54"/>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24" customHeight="1">
      <c r="A670" s="54"/>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24" customHeight="1">
      <c r="A671" s="54"/>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24" customHeight="1">
      <c r="A672" s="54"/>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24" customHeight="1">
      <c r="A673" s="54"/>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24" customHeight="1">
      <c r="A674" s="54"/>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24" customHeight="1">
      <c r="A675" s="54"/>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24" customHeight="1">
      <c r="A676" s="54"/>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24" customHeight="1">
      <c r="A677" s="54"/>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24" customHeight="1">
      <c r="A678" s="54"/>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24" customHeight="1">
      <c r="A679" s="54"/>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24" customHeight="1">
      <c r="A680" s="54"/>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24" customHeight="1">
      <c r="A681" s="54"/>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24" customHeight="1">
      <c r="A682" s="54"/>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24" customHeight="1">
      <c r="A683" s="54"/>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24" customHeight="1">
      <c r="A684" s="54"/>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24" customHeight="1">
      <c r="A685" s="54"/>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24" customHeight="1">
      <c r="A686" s="54"/>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24" customHeight="1">
      <c r="A687" s="54"/>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24" customHeight="1">
      <c r="A688" s="54"/>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24" customHeight="1">
      <c r="A689" s="54"/>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24" customHeight="1">
      <c r="A690" s="54"/>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24" customHeight="1">
      <c r="A691" s="54"/>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24" customHeight="1">
      <c r="A692" s="54"/>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24" customHeight="1">
      <c r="A693" s="54"/>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24" customHeight="1">
      <c r="A694" s="54"/>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24" customHeight="1">
      <c r="A695" s="54"/>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24" customHeight="1">
      <c r="A696" s="54"/>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24" customHeight="1">
      <c r="A697" s="54"/>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24" customHeight="1">
      <c r="A698" s="54"/>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24" customHeight="1">
      <c r="A699" s="54"/>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24" customHeight="1">
      <c r="A700" s="54"/>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24" customHeight="1">
      <c r="A701" s="54"/>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24" customHeight="1">
      <c r="A702" s="54"/>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24" customHeight="1">
      <c r="A703" s="54"/>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24" customHeight="1">
      <c r="A704" s="54"/>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24" customHeight="1">
      <c r="A705" s="54"/>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24" customHeight="1">
      <c r="A706" s="54"/>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24" customHeight="1">
      <c r="A707" s="54"/>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24" customHeight="1">
      <c r="A708" s="54"/>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24" customHeight="1">
      <c r="A709" s="54"/>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24" customHeight="1">
      <c r="A710" s="54"/>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24" customHeight="1">
      <c r="A711" s="54"/>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24" customHeight="1">
      <c r="A712" s="54"/>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24" customHeight="1">
      <c r="A713" s="54"/>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24" customHeight="1">
      <c r="A714" s="54"/>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24" customHeight="1">
      <c r="A715" s="54"/>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24" customHeight="1">
      <c r="A716" s="54"/>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24" customHeight="1">
      <c r="A717" s="54"/>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24" customHeight="1">
      <c r="A718" s="54"/>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24" customHeight="1">
      <c r="A719" s="54"/>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24" customHeight="1">
      <c r="A720" s="54"/>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24" customHeight="1">
      <c r="A721" s="54"/>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24" customHeight="1">
      <c r="A722" s="54"/>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24" customHeight="1">
      <c r="A723" s="54"/>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24" customHeight="1">
      <c r="A724" s="54"/>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24" customHeight="1">
      <c r="A725" s="54"/>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24" customHeight="1">
      <c r="A726" s="54"/>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24" customHeight="1">
      <c r="A727" s="54"/>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24" customHeight="1">
      <c r="A728" s="54"/>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24" customHeight="1">
      <c r="A729" s="54"/>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24" customHeight="1">
      <c r="A730" s="54"/>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24" customHeight="1">
      <c r="A731" s="54"/>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24" customHeight="1">
      <c r="A732" s="54"/>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24" customHeight="1">
      <c r="A733" s="54"/>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24" customHeight="1">
      <c r="A734" s="54"/>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24" customHeight="1">
      <c r="A735" s="54"/>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24" customHeight="1">
      <c r="A736" s="54"/>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24" customHeight="1">
      <c r="A737" s="54"/>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24" customHeight="1">
      <c r="A738" s="54"/>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24" customHeight="1">
      <c r="A739" s="54"/>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24" customHeight="1">
      <c r="A740" s="54"/>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24" customHeight="1">
      <c r="A741" s="54"/>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24" customHeight="1">
      <c r="A742" s="54"/>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24" customHeight="1">
      <c r="A743" s="54"/>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24" customHeight="1">
      <c r="A744" s="54"/>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24" customHeight="1">
      <c r="A745" s="54"/>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24" customHeight="1">
      <c r="A746" s="54"/>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24" customHeight="1">
      <c r="A747" s="54"/>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24" customHeight="1">
      <c r="A748" s="54"/>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24" customHeight="1">
      <c r="A749" s="54"/>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24" customHeight="1">
      <c r="A750" s="54"/>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24" customHeight="1">
      <c r="A751" s="54"/>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24" customHeight="1">
      <c r="A752" s="54"/>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24" customHeight="1">
      <c r="A753" s="54"/>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24" customHeight="1">
      <c r="A754" s="54"/>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24" customHeight="1">
      <c r="A755" s="54"/>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24" customHeight="1">
      <c r="A756" s="54"/>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24" customHeight="1">
      <c r="A757" s="54"/>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24" customHeight="1">
      <c r="A758" s="54"/>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24" customHeight="1">
      <c r="A759" s="54"/>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24" customHeight="1">
      <c r="A760" s="54"/>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24" customHeight="1">
      <c r="A761" s="54"/>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24" customHeight="1">
      <c r="A762" s="54"/>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24" customHeight="1">
      <c r="A763" s="54"/>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24" customHeight="1">
      <c r="A764" s="54"/>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24" customHeight="1">
      <c r="A765" s="54"/>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24" customHeight="1">
      <c r="A766" s="54"/>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24" customHeight="1">
      <c r="A767" s="54"/>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24" customHeight="1">
      <c r="A768" s="54"/>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24" customHeight="1">
      <c r="A769" s="54"/>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24" customHeight="1">
      <c r="A770" s="54"/>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24" customHeight="1">
      <c r="A771" s="54"/>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24" customHeight="1">
      <c r="A772" s="54"/>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24" customHeight="1">
      <c r="A773" s="54"/>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24" customHeight="1">
      <c r="A774" s="54"/>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24" customHeight="1">
      <c r="A775" s="54"/>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24" customHeight="1">
      <c r="A776" s="54"/>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24" customHeight="1">
      <c r="A777" s="54"/>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24" customHeight="1">
      <c r="A778" s="54"/>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24" customHeight="1">
      <c r="A779" s="54"/>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24" customHeight="1">
      <c r="A780" s="54"/>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24" customHeight="1">
      <c r="A781" s="54"/>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24" customHeight="1">
      <c r="A782" s="54"/>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24" customHeight="1">
      <c r="A783" s="54"/>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24" customHeight="1">
      <c r="A784" s="54"/>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24" customHeight="1">
      <c r="A785" s="54"/>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24" customHeight="1">
      <c r="A786" s="54"/>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24" customHeight="1">
      <c r="A787" s="54"/>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24" customHeight="1">
      <c r="A788" s="54"/>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24" customHeight="1">
      <c r="A789" s="54"/>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24" customHeight="1">
      <c r="A790" s="54"/>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24" customHeight="1">
      <c r="A791" s="54"/>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24" customHeight="1">
      <c r="A792" s="54"/>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24" customHeight="1">
      <c r="A793" s="54"/>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24" customHeight="1">
      <c r="A794" s="54"/>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24" customHeight="1">
      <c r="A795" s="54"/>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24" customHeight="1">
      <c r="A796" s="54"/>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24" customHeight="1">
      <c r="A797" s="54"/>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24" customHeight="1">
      <c r="A798" s="54"/>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24" customHeight="1">
      <c r="A799" s="54"/>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24" customHeight="1">
      <c r="A800" s="54"/>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24" customHeight="1">
      <c r="A801" s="54"/>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24" customHeight="1">
      <c r="A802" s="54"/>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24" customHeight="1">
      <c r="A803" s="54"/>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24" customHeight="1">
      <c r="A804" s="54"/>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24" customHeight="1">
      <c r="A805" s="54"/>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24" customHeight="1">
      <c r="A806" s="54"/>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24" customHeight="1">
      <c r="A807" s="54"/>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24" customHeight="1">
      <c r="A808" s="54"/>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24" customHeight="1">
      <c r="A809" s="54"/>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24" customHeight="1">
      <c r="A810" s="54"/>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24" customHeight="1">
      <c r="A811" s="54"/>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24" customHeight="1">
      <c r="A812" s="54"/>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24" customHeight="1">
      <c r="A813" s="54"/>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24" customHeight="1">
      <c r="A814" s="54"/>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24" customHeight="1">
      <c r="A815" s="54"/>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24" customHeight="1">
      <c r="A816" s="54"/>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24" customHeight="1">
      <c r="A817" s="54"/>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24" customHeight="1">
      <c r="A818" s="54"/>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24" customHeight="1">
      <c r="A819" s="54"/>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24" customHeight="1">
      <c r="A820" s="54"/>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24" customHeight="1">
      <c r="A821" s="54"/>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24" customHeight="1">
      <c r="A822" s="54"/>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24" customHeight="1">
      <c r="A823" s="54"/>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24" customHeight="1">
      <c r="A824" s="54"/>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24" customHeight="1">
      <c r="A825" s="54"/>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24" customHeight="1">
      <c r="A826" s="54"/>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24" customHeight="1">
      <c r="A827" s="54"/>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24" customHeight="1">
      <c r="A828" s="54"/>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24" customHeight="1">
      <c r="A829" s="54"/>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24" customHeight="1">
      <c r="A830" s="54"/>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24" customHeight="1">
      <c r="A831" s="54"/>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24" customHeight="1">
      <c r="A832" s="54"/>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24" customHeight="1">
      <c r="A833" s="54"/>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24" customHeight="1">
      <c r="A834" s="54"/>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24" customHeight="1">
      <c r="A835" s="54"/>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24" customHeight="1">
      <c r="A836" s="54"/>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24" customHeight="1">
      <c r="A837" s="54"/>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24" customHeight="1">
      <c r="A838" s="54"/>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24" customHeight="1">
      <c r="A839" s="54"/>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24" customHeight="1">
      <c r="A840" s="54"/>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24" customHeight="1">
      <c r="A841" s="54"/>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24" customHeight="1">
      <c r="A842" s="54"/>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24" customHeight="1">
      <c r="A843" s="54"/>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24" customHeight="1">
      <c r="A844" s="54"/>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24" customHeight="1">
      <c r="A845" s="54"/>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24" customHeight="1">
      <c r="A846" s="54"/>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24" customHeight="1">
      <c r="A847" s="54"/>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24" customHeight="1">
      <c r="A848" s="54"/>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24" customHeight="1">
      <c r="A849" s="54"/>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24" customHeight="1">
      <c r="A850" s="54"/>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24" customHeight="1">
      <c r="A851" s="54"/>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24" customHeight="1">
      <c r="A852" s="54"/>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24" customHeight="1">
      <c r="A853" s="54"/>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24" customHeight="1">
      <c r="A854" s="54"/>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24" customHeight="1">
      <c r="A855" s="54"/>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24" customHeight="1">
      <c r="A856" s="54"/>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24" customHeight="1">
      <c r="A857" s="54"/>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24" customHeight="1">
      <c r="A858" s="54"/>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24" customHeight="1">
      <c r="A859" s="54"/>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24" customHeight="1">
      <c r="A860" s="54"/>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24" customHeight="1">
      <c r="A861" s="54"/>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24" customHeight="1">
      <c r="A862" s="54"/>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24" customHeight="1">
      <c r="A863" s="54"/>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24" customHeight="1">
      <c r="A864" s="54"/>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24" customHeight="1">
      <c r="A865" s="54"/>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24" customHeight="1">
      <c r="A866" s="54"/>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24" customHeight="1">
      <c r="A867" s="54"/>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24" customHeight="1">
      <c r="A868" s="54"/>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24" customHeight="1">
      <c r="A869" s="54"/>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24" customHeight="1">
      <c r="A870" s="54"/>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24" customHeight="1">
      <c r="A871" s="54"/>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24" customHeight="1">
      <c r="A872" s="54"/>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24" customHeight="1">
      <c r="A873" s="54"/>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24" customHeight="1">
      <c r="A874" s="54"/>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24" customHeight="1">
      <c r="A875" s="54"/>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24" customHeight="1">
      <c r="A876" s="54"/>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24" customHeight="1">
      <c r="A877" s="54"/>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24" customHeight="1">
      <c r="A878" s="54"/>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24" customHeight="1">
      <c r="A879" s="54"/>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24" customHeight="1">
      <c r="A880" s="54"/>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24" customHeight="1">
      <c r="A881" s="54"/>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24" customHeight="1">
      <c r="A882" s="54"/>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24" customHeight="1">
      <c r="A883" s="54"/>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24" customHeight="1">
      <c r="A884" s="54"/>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24" customHeight="1">
      <c r="A885" s="54"/>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24" customHeight="1">
      <c r="A886" s="54"/>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24" customHeight="1">
      <c r="A887" s="54"/>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24" customHeight="1">
      <c r="A888" s="54"/>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24" customHeight="1">
      <c r="A889" s="54"/>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24" customHeight="1">
      <c r="A890" s="54"/>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24" customHeight="1">
      <c r="A891" s="54"/>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24" customHeight="1">
      <c r="A892" s="54"/>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24" customHeight="1">
      <c r="A893" s="54"/>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24" customHeight="1">
      <c r="A894" s="54"/>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24" customHeight="1">
      <c r="A895" s="54"/>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24" customHeight="1">
      <c r="A896" s="54"/>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24" customHeight="1">
      <c r="A897" s="54"/>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24" customHeight="1">
      <c r="A898" s="54"/>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24" customHeight="1">
      <c r="A899" s="54"/>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24" customHeight="1">
      <c r="A900" s="54"/>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24" customHeight="1">
      <c r="A901" s="54"/>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24" customHeight="1">
      <c r="A902" s="54"/>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24" customHeight="1">
      <c r="A903" s="54"/>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24" customHeight="1">
      <c r="A904" s="54"/>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24" customHeight="1">
      <c r="A905" s="54"/>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24" customHeight="1">
      <c r="A906" s="54"/>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24" customHeight="1">
      <c r="A907" s="54"/>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24" customHeight="1">
      <c r="A908" s="54"/>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24" customHeight="1">
      <c r="A909" s="54"/>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24" customHeight="1">
      <c r="A910" s="54"/>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24" customHeight="1">
      <c r="A911" s="54"/>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24" customHeight="1">
      <c r="A912" s="54"/>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24" customHeight="1">
      <c r="A913" s="54"/>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24" customHeight="1">
      <c r="A914" s="54"/>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24" customHeight="1">
      <c r="A915" s="54"/>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24" customHeight="1">
      <c r="A916" s="54"/>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24" customHeight="1">
      <c r="A917" s="54"/>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24" customHeight="1">
      <c r="A918" s="54"/>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24" customHeight="1">
      <c r="A919" s="54"/>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24" customHeight="1">
      <c r="A920" s="54"/>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24" customHeight="1">
      <c r="A921" s="54"/>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24" customHeight="1">
      <c r="A922" s="54"/>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24" customHeight="1">
      <c r="A923" s="54"/>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24" customHeight="1">
      <c r="A924" s="54"/>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24" customHeight="1">
      <c r="A925" s="54"/>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24" customHeight="1">
      <c r="A926" s="54"/>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24" customHeight="1">
      <c r="A927" s="54"/>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24" customHeight="1">
      <c r="A928" s="54"/>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24" customHeight="1">
      <c r="A929" s="54"/>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24" customHeight="1">
      <c r="A930" s="54"/>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24" customHeight="1">
      <c r="A931" s="54"/>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24" customHeight="1">
      <c r="A932" s="54"/>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24" customHeight="1">
      <c r="A933" s="54"/>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24" customHeight="1">
      <c r="A934" s="54"/>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24" customHeight="1">
      <c r="A935" s="54"/>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24" customHeight="1">
      <c r="A936" s="54"/>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24" customHeight="1">
      <c r="A937" s="54"/>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24" customHeight="1">
      <c r="A938" s="54"/>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24" customHeight="1">
      <c r="A939" s="54"/>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24" customHeight="1">
      <c r="A940" s="54"/>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24" customHeight="1">
      <c r="A941" s="54"/>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24" customHeight="1">
      <c r="A942" s="54"/>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24" customHeight="1">
      <c r="A943" s="54"/>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24" customHeight="1">
      <c r="A944" s="54"/>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24" customHeight="1">
      <c r="A945" s="54"/>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24" customHeight="1">
      <c r="A946" s="54"/>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24" customHeight="1">
      <c r="A947" s="54"/>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24" customHeight="1">
      <c r="A948" s="54"/>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24" customHeight="1">
      <c r="A949" s="54"/>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24" customHeight="1">
      <c r="A950" s="54"/>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24" customHeight="1">
      <c r="A951" s="54"/>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24" customHeight="1">
      <c r="A952" s="54"/>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24" customHeight="1">
      <c r="A953" s="54"/>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24" customHeight="1">
      <c r="A954" s="54"/>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24" customHeight="1">
      <c r="A955" s="54"/>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24" customHeight="1">
      <c r="A956" s="54"/>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24" customHeight="1">
      <c r="A957" s="54"/>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24" customHeight="1">
      <c r="A958" s="54"/>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24" customHeight="1">
      <c r="A959" s="54"/>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24" customHeight="1">
      <c r="A960" s="54"/>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24" customHeight="1">
      <c r="A961" s="54"/>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24" customHeight="1">
      <c r="A962" s="54"/>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24" customHeight="1">
      <c r="A963" s="54"/>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24" customHeight="1">
      <c r="A964" s="54"/>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24" customHeight="1">
      <c r="A965" s="54"/>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24" customHeight="1">
      <c r="A966" s="54"/>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24" customHeight="1">
      <c r="A967" s="54"/>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24" customHeight="1">
      <c r="A968" s="54"/>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24" customHeight="1">
      <c r="A969" s="54"/>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24" customHeight="1">
      <c r="A970" s="54"/>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24" customHeight="1">
      <c r="A971" s="54"/>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24" customHeight="1">
      <c r="A972" s="54"/>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24" customHeight="1">
      <c r="A973" s="54"/>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24" customHeight="1">
      <c r="A974" s="54"/>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24" customHeight="1">
      <c r="A975" s="54"/>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24" customHeight="1">
      <c r="A976" s="54"/>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24" customHeight="1">
      <c r="A977" s="54"/>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24" customHeight="1">
      <c r="A978" s="54"/>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24" customHeight="1">
      <c r="A979" s="54"/>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24" customHeight="1">
      <c r="A980" s="54"/>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24" customHeight="1">
      <c r="A981" s="54"/>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24" customHeight="1">
      <c r="A982" s="54"/>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24" customHeight="1">
      <c r="A983" s="54"/>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24" customHeight="1">
      <c r="A984" s="54"/>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24" customHeight="1">
      <c r="A985" s="54"/>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24" customHeight="1">
      <c r="A986" s="54"/>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24" customHeight="1">
      <c r="A987" s="54"/>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24" customHeight="1">
      <c r="A988" s="54"/>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24" customHeight="1">
      <c r="A989" s="54"/>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24" customHeight="1">
      <c r="A990" s="54"/>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24" customHeight="1">
      <c r="A991" s="54"/>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24" customHeight="1">
      <c r="A992" s="54"/>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24" customHeight="1">
      <c r="A993" s="54"/>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24" customHeight="1">
      <c r="A994" s="54"/>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24" customHeight="1">
      <c r="A995" s="54"/>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24" customHeight="1">
      <c r="A996" s="54"/>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24" customHeight="1">
      <c r="A997" s="54"/>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sheetData>
  <sheetProtection password="9B43" sheet="1" objects="1" scenarios="1" selectLockedCells="1" selectUnlockedCells="1"/>
  <mergeCells count="15">
    <mergeCell ref="A22:A23"/>
    <mergeCell ref="A2:A3"/>
    <mergeCell ref="N2:Q2"/>
    <mergeCell ref="A4:A5"/>
    <mergeCell ref="A6:A7"/>
    <mergeCell ref="A8:A9"/>
    <mergeCell ref="A10:A11"/>
    <mergeCell ref="A12:A13"/>
    <mergeCell ref="A14:A15"/>
    <mergeCell ref="A16:A17"/>
    <mergeCell ref="A18:A19"/>
    <mergeCell ref="A20:A21"/>
    <mergeCell ref="N3:Q3"/>
    <mergeCell ref="N4:Q4"/>
    <mergeCell ref="N5:Q5"/>
  </mergeCells>
  <phoneticPr fontId="13"/>
  <pageMargins left="0.7" right="0.7" top="0.75" bottom="0.75" header="0" footer="0"/>
  <pageSetup paperSize="9" scale="5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F884-BF0E-46D1-A226-B756AA0F85F1}">
  <sheetPr>
    <tabColor theme="4" tint="0.79998168889431442"/>
  </sheetPr>
  <dimension ref="A1:D21"/>
  <sheetViews>
    <sheetView view="pageBreakPreview" zoomScale="98" zoomScaleNormal="100" zoomScaleSheetLayoutView="98" workbookViewId="0">
      <selection activeCell="C17" sqref="C17:D17"/>
    </sheetView>
  </sheetViews>
  <sheetFormatPr defaultColWidth="9" defaultRowHeight="13.5"/>
  <cols>
    <col min="1" max="4" width="19" style="89" customWidth="1"/>
    <col min="5" max="16384" width="9" style="89"/>
  </cols>
  <sheetData>
    <row r="1" spans="1:4" s="116" customFormat="1" ht="51.75" customHeight="1">
      <c r="A1" s="115" t="s">
        <v>373</v>
      </c>
    </row>
    <row r="2" spans="1:4" s="116" customFormat="1" ht="29.25" customHeight="1">
      <c r="A2" s="341" t="s">
        <v>478</v>
      </c>
      <c r="B2" s="341"/>
      <c r="C2" s="341"/>
      <c r="D2" s="341"/>
    </row>
    <row r="3" spans="1:4" s="117" customFormat="1" ht="29.25" customHeight="1">
      <c r="D3" s="129" t="s">
        <v>413</v>
      </c>
    </row>
    <row r="4" spans="1:4" s="117" customFormat="1" ht="29.25" customHeight="1">
      <c r="A4" s="342" t="s">
        <v>375</v>
      </c>
      <c r="B4" s="343"/>
      <c r="C4" s="342" t="s">
        <v>376</v>
      </c>
      <c r="D4" s="343"/>
    </row>
    <row r="5" spans="1:4" s="117" customFormat="1" ht="29.25" customHeight="1">
      <c r="A5" s="118" t="s">
        <v>377</v>
      </c>
      <c r="B5" s="369">
        <v>485000</v>
      </c>
      <c r="C5" s="118" t="s">
        <v>475</v>
      </c>
      <c r="D5" s="369">
        <v>785000</v>
      </c>
    </row>
    <row r="6" spans="1:4" s="117" customFormat="1" ht="29.25" customHeight="1">
      <c r="A6" s="118" t="s">
        <v>477</v>
      </c>
      <c r="B6" s="369">
        <v>300000</v>
      </c>
      <c r="C6" s="118"/>
      <c r="D6" s="118"/>
    </row>
    <row r="7" spans="1:4" s="117" customFormat="1" ht="29.25" customHeight="1">
      <c r="A7" s="118"/>
      <c r="B7" s="118"/>
      <c r="C7" s="118"/>
      <c r="D7" s="118"/>
    </row>
    <row r="8" spans="1:4" s="117" customFormat="1" ht="29.25" customHeight="1">
      <c r="A8" s="118"/>
      <c r="B8" s="118"/>
      <c r="C8" s="118"/>
      <c r="D8" s="118"/>
    </row>
    <row r="9" spans="1:4" s="117" customFormat="1" ht="29.25" customHeight="1">
      <c r="A9" s="118"/>
      <c r="B9" s="118"/>
      <c r="C9" s="118"/>
      <c r="D9" s="118"/>
    </row>
    <row r="10" spans="1:4" s="117" customFormat="1" ht="29.25" customHeight="1">
      <c r="A10" s="118"/>
      <c r="B10" s="118"/>
      <c r="C10" s="118"/>
      <c r="D10" s="118"/>
    </row>
    <row r="11" spans="1:4" s="117" customFormat="1" ht="29.25" customHeight="1">
      <c r="A11" s="119" t="s">
        <v>379</v>
      </c>
      <c r="B11" s="368">
        <f>SUM(B5:B10)</f>
        <v>785000</v>
      </c>
      <c r="C11" s="119" t="s">
        <v>380</v>
      </c>
      <c r="D11" s="368">
        <f>SUM(D5:D10)</f>
        <v>785000</v>
      </c>
    </row>
    <row r="12" spans="1:4" s="117" customFormat="1" ht="29.25" customHeight="1"/>
    <row r="13" spans="1:4" s="117" customFormat="1" ht="29.25" customHeight="1">
      <c r="A13" s="117" t="s">
        <v>381</v>
      </c>
    </row>
    <row r="14" spans="1:4" s="117" customFormat="1" ht="29.25" customHeight="1">
      <c r="A14" s="370" t="s">
        <v>470</v>
      </c>
    </row>
    <row r="15" spans="1:4" s="117" customFormat="1" ht="29.25" customHeight="1">
      <c r="B15" s="120" t="s">
        <v>383</v>
      </c>
      <c r="C15" s="371" t="s">
        <v>445</v>
      </c>
      <c r="D15" s="371"/>
    </row>
    <row r="16" spans="1:4" s="117" customFormat="1" ht="29.25" customHeight="1">
      <c r="B16" s="120" t="s">
        <v>384</v>
      </c>
      <c r="C16" s="371" t="s">
        <v>471</v>
      </c>
      <c r="D16" s="371"/>
    </row>
    <row r="17" spans="1:4" s="117" customFormat="1" ht="29.25" customHeight="1">
      <c r="B17" s="120" t="s">
        <v>385</v>
      </c>
      <c r="C17" s="371" t="s">
        <v>472</v>
      </c>
      <c r="D17" s="371"/>
    </row>
    <row r="18" spans="1:4" s="117" customFormat="1" ht="29.25" customHeight="1">
      <c r="B18" s="120" t="s">
        <v>419</v>
      </c>
      <c r="C18" s="371" t="s">
        <v>472</v>
      </c>
      <c r="D18" s="371"/>
    </row>
    <row r="19" spans="1:4" s="117" customFormat="1" ht="29.25" customHeight="1">
      <c r="B19" s="120" t="s">
        <v>386</v>
      </c>
      <c r="C19" s="371" t="s">
        <v>473</v>
      </c>
      <c r="D19" s="371"/>
    </row>
    <row r="20" spans="1:4" s="116" customFormat="1" ht="25.5" customHeight="1"/>
    <row r="21" spans="1:4" s="116" customFormat="1" ht="25.5" customHeight="1">
      <c r="A21" s="116" t="s">
        <v>394</v>
      </c>
    </row>
  </sheetData>
  <mergeCells count="8">
    <mergeCell ref="C18:D18"/>
    <mergeCell ref="C19:D19"/>
    <mergeCell ref="A2:D2"/>
    <mergeCell ref="A4:B4"/>
    <mergeCell ref="C4:D4"/>
    <mergeCell ref="C15:D15"/>
    <mergeCell ref="C16:D16"/>
    <mergeCell ref="C17:D17"/>
  </mergeCells>
  <phoneticPr fontId="1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FF0000"/>
  </sheetPr>
  <dimension ref="A1:H126"/>
  <sheetViews>
    <sheetView view="pageBreakPreview" zoomScale="70" zoomScaleNormal="100" zoomScaleSheetLayoutView="70" workbookViewId="0"/>
  </sheetViews>
  <sheetFormatPr defaultColWidth="9" defaultRowHeight="13.5"/>
  <cols>
    <col min="1" max="1" width="5.75" style="64" customWidth="1"/>
    <col min="2" max="2" width="15.125" style="3" customWidth="1"/>
    <col min="3" max="4" width="5.125" style="3" customWidth="1"/>
    <col min="5" max="5" width="72.5" style="3" bestFit="1" customWidth="1"/>
    <col min="6" max="6" width="116.25" style="81" bestFit="1" customWidth="1"/>
    <col min="7" max="7" width="44.875" style="3" customWidth="1"/>
    <col min="8" max="8" width="14" style="3" customWidth="1"/>
    <col min="9" max="9" width="29.5" style="3" customWidth="1"/>
    <col min="10" max="16384" width="9" style="3"/>
  </cols>
  <sheetData>
    <row r="1" spans="1:8">
      <c r="F1" s="81">
        <v>1</v>
      </c>
      <c r="G1" s="3">
        <v>2</v>
      </c>
      <c r="H1" s="3">
        <v>3</v>
      </c>
    </row>
    <row r="2" spans="1:8">
      <c r="A2" s="264" t="s">
        <v>64</v>
      </c>
      <c r="B2" s="265"/>
      <c r="C2" s="265"/>
      <c r="D2" s="265"/>
      <c r="E2" s="266"/>
      <c r="F2" s="82" t="s">
        <v>204</v>
      </c>
      <c r="G2" s="73" t="s">
        <v>160</v>
      </c>
      <c r="H2" s="67" t="s">
        <v>161</v>
      </c>
    </row>
    <row r="3" spans="1:8" ht="32.25" customHeight="1">
      <c r="A3" s="66" t="s">
        <v>33</v>
      </c>
      <c r="B3" s="268" t="s">
        <v>171</v>
      </c>
      <c r="C3" s="2" t="s">
        <v>332</v>
      </c>
      <c r="D3" s="1"/>
      <c r="E3" s="4" t="s">
        <v>198</v>
      </c>
      <c r="F3" s="55" t="str">
        <f>CONCATENATE(E3,G3)</f>
        <v>へき地医療支援機構運営事業1.都道府県が行う事業（直接補助）</v>
      </c>
      <c r="G3" s="83" t="s">
        <v>70</v>
      </c>
      <c r="H3" s="67" t="s">
        <v>205</v>
      </c>
    </row>
    <row r="4" spans="1:8" ht="32.25" customHeight="1">
      <c r="A4" s="68"/>
      <c r="B4" s="269"/>
      <c r="C4" s="2" t="s">
        <v>332</v>
      </c>
      <c r="D4" s="1"/>
      <c r="E4" s="4" t="s">
        <v>21</v>
      </c>
      <c r="F4" s="55" t="str">
        <f t="shared" ref="F4:F67" si="0">CONCATENATE(E4,G4)</f>
        <v>へき地医療支援機構運営事業2.沖縄県が行う事業（直接補助）</v>
      </c>
      <c r="G4" s="83" t="s">
        <v>210</v>
      </c>
      <c r="H4" s="67" t="s">
        <v>172</v>
      </c>
    </row>
    <row r="5" spans="1:8" ht="20.100000000000001" customHeight="1">
      <c r="A5" s="68"/>
      <c r="B5" s="269"/>
      <c r="C5" s="2" t="s">
        <v>333</v>
      </c>
      <c r="D5" s="1"/>
      <c r="E5" s="4" t="s">
        <v>83</v>
      </c>
      <c r="F5" s="55" t="str">
        <f t="shared" si="0"/>
        <v>へき地医療拠点病院運営事業1.都道府県が行う事業（直接補助）</v>
      </c>
      <c r="G5" s="83" t="s">
        <v>70</v>
      </c>
      <c r="H5" s="67" t="s">
        <v>205</v>
      </c>
    </row>
    <row r="6" spans="1:8" ht="20.100000000000001" customHeight="1">
      <c r="A6" s="68"/>
      <c r="B6" s="269"/>
      <c r="C6" s="2" t="s">
        <v>333</v>
      </c>
      <c r="D6" s="1"/>
      <c r="E6" s="4" t="s">
        <v>83</v>
      </c>
      <c r="F6" s="55" t="str">
        <f t="shared" si="0"/>
        <v>へき地医療拠点病院運営事業2.沖縄県が行う事業（直接補助）</v>
      </c>
      <c r="G6" s="83" t="s">
        <v>211</v>
      </c>
      <c r="H6" s="67" t="s">
        <v>172</v>
      </c>
    </row>
    <row r="7" spans="1:8" ht="20.100000000000001" customHeight="1">
      <c r="A7" s="68"/>
      <c r="B7" s="269"/>
      <c r="C7" s="2" t="s">
        <v>333</v>
      </c>
      <c r="D7" s="1"/>
      <c r="E7" s="4" t="s">
        <v>83</v>
      </c>
      <c r="F7" s="55" t="str">
        <f t="shared" si="0"/>
        <v>へき地医療拠点病院運営事業4.都道府県が公的5団体に補助する事業（5を除く）</v>
      </c>
      <c r="G7" s="5" t="s">
        <v>75</v>
      </c>
      <c r="H7" s="67" t="s">
        <v>162</v>
      </c>
    </row>
    <row r="8" spans="1:8" ht="20.100000000000001" customHeight="1">
      <c r="A8" s="68"/>
      <c r="B8" s="269"/>
      <c r="C8" s="2" t="s">
        <v>333</v>
      </c>
      <c r="D8" s="1"/>
      <c r="E8" s="4" t="s">
        <v>83</v>
      </c>
      <c r="F8" s="55" t="str">
        <f t="shared" si="0"/>
        <v>へき地医療拠点病院運営事業6.都道府県が補助する事業(4,5以外)</v>
      </c>
      <c r="G8" s="5" t="s">
        <v>207</v>
      </c>
      <c r="H8" s="67" t="s">
        <v>206</v>
      </c>
    </row>
    <row r="9" spans="1:8" ht="20.100000000000001" customHeight="1">
      <c r="A9" s="68"/>
      <c r="B9" s="269"/>
      <c r="C9" s="2" t="s">
        <v>334</v>
      </c>
      <c r="D9" s="1"/>
      <c r="E9" s="4" t="s">
        <v>10</v>
      </c>
      <c r="F9" s="55" t="str">
        <f t="shared" si="0"/>
        <v>へき地診療所運営事業1.都道府県が行う事業（直接補助）</v>
      </c>
      <c r="G9" s="83" t="s">
        <v>70</v>
      </c>
      <c r="H9" s="67" t="s">
        <v>163</v>
      </c>
    </row>
    <row r="10" spans="1:8" ht="20.100000000000001" customHeight="1">
      <c r="A10" s="68"/>
      <c r="B10" s="269"/>
      <c r="C10" s="2" t="s">
        <v>334</v>
      </c>
      <c r="D10" s="1"/>
      <c r="E10" s="4" t="s">
        <v>10</v>
      </c>
      <c r="F10" s="55" t="str">
        <f t="shared" si="0"/>
        <v>へき地診療所運営事業2.沖縄県が行う事業（直接補助）</v>
      </c>
      <c r="G10" s="83" t="s">
        <v>71</v>
      </c>
      <c r="H10" s="67" t="s">
        <v>164</v>
      </c>
    </row>
    <row r="11" spans="1:8" ht="20.100000000000001" customHeight="1">
      <c r="A11" s="68"/>
      <c r="B11" s="269"/>
      <c r="C11" s="2" t="s">
        <v>334</v>
      </c>
      <c r="D11" s="1"/>
      <c r="E11" s="4" t="s">
        <v>10</v>
      </c>
      <c r="F11" s="55" t="str">
        <f t="shared" si="0"/>
        <v>へき地診療所運営事業4.都道府県が公的5団体に補助する事業（5を除く）</v>
      </c>
      <c r="G11" s="5" t="s">
        <v>75</v>
      </c>
      <c r="H11" s="67" t="s">
        <v>217</v>
      </c>
    </row>
    <row r="12" spans="1:8" ht="20.100000000000001" customHeight="1">
      <c r="A12" s="68"/>
      <c r="B12" s="269"/>
      <c r="C12" s="2" t="s">
        <v>334</v>
      </c>
      <c r="D12" s="1"/>
      <c r="E12" s="4" t="s">
        <v>10</v>
      </c>
      <c r="F12" s="55" t="str">
        <f t="shared" si="0"/>
        <v>へき地診療所運営事業5.沖縄県が公的5団体に補助するへき地診療所運営事業</v>
      </c>
      <c r="G12" s="5" t="s">
        <v>81</v>
      </c>
      <c r="H12" s="67" t="s">
        <v>218</v>
      </c>
    </row>
    <row r="13" spans="1:8" ht="20.100000000000001" customHeight="1">
      <c r="A13" s="68"/>
      <c r="B13" s="269"/>
      <c r="C13" s="2" t="s">
        <v>334</v>
      </c>
      <c r="D13" s="1"/>
      <c r="E13" s="4" t="s">
        <v>10</v>
      </c>
      <c r="F13" s="55" t="str">
        <f t="shared" si="0"/>
        <v>へき地診療所運営事業6.都道府県が補助する事業(4,5以外)</v>
      </c>
      <c r="G13" s="5" t="s">
        <v>199</v>
      </c>
      <c r="H13" s="67" t="s">
        <v>166</v>
      </c>
    </row>
    <row r="14" spans="1:8" ht="20.100000000000001" customHeight="1">
      <c r="A14" s="68"/>
      <c r="B14" s="269"/>
      <c r="C14" s="2" t="s">
        <v>334</v>
      </c>
      <c r="D14" s="1"/>
      <c r="E14" s="4" t="s">
        <v>10</v>
      </c>
      <c r="F14" s="55" t="str">
        <f t="shared" si="0"/>
        <v>へき地診療所運営事業7.沖縄県が補助するへき地診療所運営事業(5以外)</v>
      </c>
      <c r="G14" s="56" t="s">
        <v>208</v>
      </c>
      <c r="H14" s="67" t="s">
        <v>209</v>
      </c>
    </row>
    <row r="15" spans="1:8" ht="20.100000000000001" customHeight="1">
      <c r="A15" s="68"/>
      <c r="B15" s="269"/>
      <c r="C15" s="2" t="s">
        <v>335</v>
      </c>
      <c r="D15" s="1"/>
      <c r="E15" s="4" t="s">
        <v>16</v>
      </c>
      <c r="F15" s="55" t="str">
        <f t="shared" si="0"/>
        <v>へき地巡回診療車（船）運営事業1.都道府県が行う事業（直接補助）</v>
      </c>
      <c r="G15" s="83" t="s">
        <v>70</v>
      </c>
      <c r="H15" s="67" t="s">
        <v>167</v>
      </c>
    </row>
    <row r="16" spans="1:8" ht="20.100000000000001" customHeight="1">
      <c r="A16" s="68"/>
      <c r="B16" s="269"/>
      <c r="C16" s="2" t="s">
        <v>335</v>
      </c>
      <c r="D16" s="1"/>
      <c r="E16" s="4" t="s">
        <v>16</v>
      </c>
      <c r="F16" s="55" t="str">
        <f t="shared" si="0"/>
        <v>へき地巡回診療車（船）運営事業2.沖縄県が行う事業（直接補助）</v>
      </c>
      <c r="G16" s="83" t="s">
        <v>71</v>
      </c>
      <c r="H16" s="67" t="s">
        <v>163</v>
      </c>
    </row>
    <row r="17" spans="1:8" ht="20.100000000000001" customHeight="1">
      <c r="A17" s="68"/>
      <c r="B17" s="269"/>
      <c r="C17" s="2" t="s">
        <v>335</v>
      </c>
      <c r="D17" s="1"/>
      <c r="E17" s="4" t="s">
        <v>16</v>
      </c>
      <c r="F17" s="55" t="str">
        <f t="shared" si="0"/>
        <v>へき地巡回診療車（船）運営事業3.その他（1.2.以外への直接補助）</v>
      </c>
      <c r="G17" s="84" t="s">
        <v>72</v>
      </c>
      <c r="H17" s="67" t="s">
        <v>164</v>
      </c>
    </row>
    <row r="18" spans="1:8" ht="20.100000000000001" customHeight="1">
      <c r="A18" s="68"/>
      <c r="B18" s="269"/>
      <c r="C18" s="2" t="s">
        <v>335</v>
      </c>
      <c r="D18" s="1"/>
      <c r="E18" s="4" t="s">
        <v>16</v>
      </c>
      <c r="F18" s="55" t="str">
        <f t="shared" si="0"/>
        <v>へき地巡回診療車（船）運営事業4.都道府県が公的5団体に補助する事業（5を除く）</v>
      </c>
      <c r="G18" s="5" t="s">
        <v>75</v>
      </c>
      <c r="H18" s="67" t="s">
        <v>166</v>
      </c>
    </row>
    <row r="19" spans="1:8" ht="20.100000000000001" customHeight="1">
      <c r="A19" s="68"/>
      <c r="B19" s="269"/>
      <c r="C19" s="2" t="s">
        <v>335</v>
      </c>
      <c r="D19" s="1"/>
      <c r="E19" s="4" t="s">
        <v>16</v>
      </c>
      <c r="F19" s="55" t="str">
        <f t="shared" si="0"/>
        <v>へき地巡回診療車（船）運営事業6.都道府県が補助する事業(4,5以外)</v>
      </c>
      <c r="G19" s="5" t="s">
        <v>76</v>
      </c>
      <c r="H19" s="67" t="s">
        <v>169</v>
      </c>
    </row>
    <row r="20" spans="1:8" ht="20.100000000000001" customHeight="1">
      <c r="A20" s="68"/>
      <c r="B20" s="269"/>
      <c r="C20" s="2" t="s">
        <v>336</v>
      </c>
      <c r="D20" s="1"/>
      <c r="E20" s="4" t="s">
        <v>19</v>
      </c>
      <c r="F20" s="55" t="str">
        <f t="shared" si="0"/>
        <v>巡回診療航空機運営事業1.都道府県が行う事業（直接補助）</v>
      </c>
      <c r="G20" s="83" t="s">
        <v>70</v>
      </c>
      <c r="H20" s="67" t="s">
        <v>164</v>
      </c>
    </row>
    <row r="21" spans="1:8" ht="20.100000000000001" customHeight="1">
      <c r="A21" s="68"/>
      <c r="B21" s="269"/>
      <c r="C21" s="2" t="s">
        <v>336</v>
      </c>
      <c r="D21" s="1"/>
      <c r="E21" s="4" t="s">
        <v>19</v>
      </c>
      <c r="F21" s="55" t="str">
        <f t="shared" si="0"/>
        <v>巡回診療航空機運営事業2.沖縄県が行う事業（直接補助）</v>
      </c>
      <c r="G21" s="83" t="s">
        <v>71</v>
      </c>
      <c r="H21" s="67" t="s">
        <v>163</v>
      </c>
    </row>
    <row r="22" spans="1:8" ht="20.100000000000001" customHeight="1">
      <c r="A22" s="68"/>
      <c r="B22" s="269"/>
      <c r="C22" s="2" t="s">
        <v>336</v>
      </c>
      <c r="D22" s="1"/>
      <c r="E22" s="4" t="s">
        <v>19</v>
      </c>
      <c r="F22" s="55" t="str">
        <f t="shared" si="0"/>
        <v>巡回診療航空機運営事業4.都道府県が公的5団体に補助する事業（5を除く）</v>
      </c>
      <c r="G22" s="5" t="s">
        <v>75</v>
      </c>
      <c r="H22" s="67" t="s">
        <v>170</v>
      </c>
    </row>
    <row r="23" spans="1:8" ht="20.100000000000001" customHeight="1">
      <c r="A23" s="68"/>
      <c r="B23" s="269"/>
      <c r="C23" s="2" t="s">
        <v>336</v>
      </c>
      <c r="D23" s="1"/>
      <c r="E23" s="4" t="s">
        <v>19</v>
      </c>
      <c r="F23" s="55" t="str">
        <f t="shared" si="0"/>
        <v>巡回診療航空機運営事業6.都道府県が補助する事業(4,5以外)</v>
      </c>
      <c r="G23" s="5" t="s">
        <v>200</v>
      </c>
      <c r="H23" s="67" t="s">
        <v>168</v>
      </c>
    </row>
    <row r="24" spans="1:8" ht="20.100000000000001" customHeight="1">
      <c r="A24" s="68"/>
      <c r="B24" s="269"/>
      <c r="C24" s="2" t="s">
        <v>337</v>
      </c>
      <c r="D24" s="1"/>
      <c r="E24" s="4" t="s">
        <v>23</v>
      </c>
      <c r="F24" s="55" t="str">
        <f t="shared" si="0"/>
        <v>離島歯科診療班派遣事業1.都道府県が行う事業（直接補助）</v>
      </c>
      <c r="G24" s="83" t="s">
        <v>70</v>
      </c>
      <c r="H24" s="67" t="s">
        <v>164</v>
      </c>
    </row>
    <row r="25" spans="1:8" ht="20.100000000000001" customHeight="1">
      <c r="A25" s="68"/>
      <c r="B25" s="269"/>
      <c r="C25" s="2" t="s">
        <v>337</v>
      </c>
      <c r="D25" s="1"/>
      <c r="E25" s="4" t="s">
        <v>23</v>
      </c>
      <c r="F25" s="55" t="str">
        <f t="shared" si="0"/>
        <v>離島歯科診療班派遣事業2.沖縄県が行う事業（直接補助）</v>
      </c>
      <c r="G25" s="83" t="s">
        <v>71</v>
      </c>
      <c r="H25" s="67" t="s">
        <v>163</v>
      </c>
    </row>
    <row r="26" spans="1:8" ht="20.100000000000001" customHeight="1">
      <c r="A26" s="68"/>
      <c r="B26" s="269"/>
      <c r="C26" s="2" t="s">
        <v>338</v>
      </c>
      <c r="D26" s="1"/>
      <c r="E26" s="4" t="s">
        <v>24</v>
      </c>
      <c r="F26" s="55" t="str">
        <f t="shared" si="0"/>
        <v>へき地保健指導所運営事業1.都道府県が行う事業（直接補助）</v>
      </c>
      <c r="G26" s="83" t="s">
        <v>70</v>
      </c>
      <c r="H26" s="67" t="s">
        <v>172</v>
      </c>
    </row>
    <row r="27" spans="1:8" ht="20.100000000000001" customHeight="1">
      <c r="A27" s="68"/>
      <c r="B27" s="269"/>
      <c r="C27" s="2" t="s">
        <v>338</v>
      </c>
      <c r="D27" s="1"/>
      <c r="E27" s="4" t="s">
        <v>24</v>
      </c>
      <c r="F27" s="55" t="str">
        <f t="shared" si="0"/>
        <v>へき地保健指導所運営事業2.沖縄県が行う事業（直接補助）</v>
      </c>
      <c r="G27" s="83" t="s">
        <v>71</v>
      </c>
      <c r="H27" s="67" t="s">
        <v>172</v>
      </c>
    </row>
    <row r="28" spans="1:8" ht="20.100000000000001" customHeight="1">
      <c r="A28" s="68"/>
      <c r="B28" s="269"/>
      <c r="C28" s="2" t="s">
        <v>338</v>
      </c>
      <c r="D28" s="1"/>
      <c r="E28" s="4" t="s">
        <v>24</v>
      </c>
      <c r="F28" s="55" t="str">
        <f t="shared" si="0"/>
        <v>へき地保健指導所運営事業6.都道府県が補助する事業(4,5以外)</v>
      </c>
      <c r="G28" s="5" t="s">
        <v>212</v>
      </c>
      <c r="H28" s="67" t="s">
        <v>173</v>
      </c>
    </row>
    <row r="29" spans="1:8" ht="20.100000000000001" customHeight="1">
      <c r="A29" s="68"/>
      <c r="B29" s="269"/>
      <c r="C29" s="2" t="s">
        <v>339</v>
      </c>
      <c r="D29" s="1"/>
      <c r="E29" s="4" t="s">
        <v>11</v>
      </c>
      <c r="F29" s="55" t="str">
        <f t="shared" si="0"/>
        <v>へき地患者輸送車（艇）、メディカルジェット（へき地患者輸送航空機）運行支援事業1.都道府県が行う事業（直接補助）</v>
      </c>
      <c r="G29" s="83" t="s">
        <v>70</v>
      </c>
      <c r="H29" s="67" t="s">
        <v>165</v>
      </c>
    </row>
    <row r="30" spans="1:8" ht="20.100000000000001" customHeight="1">
      <c r="A30" s="68"/>
      <c r="B30" s="269"/>
      <c r="C30" s="2" t="s">
        <v>339</v>
      </c>
      <c r="D30" s="1"/>
      <c r="E30" s="4" t="s">
        <v>11</v>
      </c>
      <c r="F30" s="55" t="str">
        <f t="shared" si="0"/>
        <v>へき地患者輸送車（艇）、メディカルジェット（へき地患者輸送航空機）運行支援事業2.沖縄県が行う事業（直接補助）</v>
      </c>
      <c r="G30" s="83" t="s">
        <v>71</v>
      </c>
      <c r="H30" s="67" t="s">
        <v>163</v>
      </c>
    </row>
    <row r="31" spans="1:8" ht="20.100000000000001" customHeight="1">
      <c r="A31" s="68"/>
      <c r="B31" s="269"/>
      <c r="C31" s="2" t="s">
        <v>339</v>
      </c>
      <c r="D31" s="1"/>
      <c r="E31" s="4" t="s">
        <v>11</v>
      </c>
      <c r="F31" s="55" t="str">
        <f t="shared" si="0"/>
        <v>へき地患者輸送車（艇）、メディカルジェット（へき地患者輸送航空機）運行支援事業4.都道府県が公的5団体に補助する事業（5を除く）</v>
      </c>
      <c r="G31" s="5" t="s">
        <v>75</v>
      </c>
      <c r="H31" s="67" t="s">
        <v>174</v>
      </c>
    </row>
    <row r="32" spans="1:8" ht="20.100000000000001" customHeight="1">
      <c r="A32" s="68"/>
      <c r="B32" s="269"/>
      <c r="C32" s="2" t="s">
        <v>339</v>
      </c>
      <c r="D32" s="1"/>
      <c r="E32" s="4" t="s">
        <v>11</v>
      </c>
      <c r="F32" s="55" t="str">
        <f t="shared" si="0"/>
        <v>へき地患者輸送車（艇）、メディカルジェット（へき地患者輸送航空機）運行支援事業6.都道府県が補助する事業(4,5以外)</v>
      </c>
      <c r="G32" s="5" t="s">
        <v>199</v>
      </c>
      <c r="H32" s="67" t="s">
        <v>168</v>
      </c>
    </row>
    <row r="33" spans="1:8" ht="20.100000000000001" customHeight="1">
      <c r="A33" s="68"/>
      <c r="B33" s="269"/>
      <c r="C33" s="70" t="s">
        <v>340</v>
      </c>
      <c r="D33" s="86"/>
      <c r="E33" s="71" t="s">
        <v>90</v>
      </c>
      <c r="F33" s="55" t="str">
        <f t="shared" si="0"/>
        <v>へき地診療所医師派遣強化事業1.都道府県が行う事業（直接補助）</v>
      </c>
      <c r="G33" s="83" t="s">
        <v>70</v>
      </c>
      <c r="H33" s="67" t="s">
        <v>165</v>
      </c>
    </row>
    <row r="34" spans="1:8" ht="20.100000000000001" customHeight="1">
      <c r="A34" s="68"/>
      <c r="B34" s="269"/>
      <c r="C34" s="70" t="s">
        <v>340</v>
      </c>
      <c r="D34" s="86"/>
      <c r="E34" s="71" t="s">
        <v>90</v>
      </c>
      <c r="F34" s="55" t="str">
        <f t="shared" si="0"/>
        <v>へき地診療所医師派遣強化事業2.沖縄県が行う事業（直接補助）</v>
      </c>
      <c r="G34" s="83" t="s">
        <v>71</v>
      </c>
      <c r="H34" s="67" t="s">
        <v>163</v>
      </c>
    </row>
    <row r="35" spans="1:8" ht="20.100000000000001" customHeight="1">
      <c r="A35" s="68"/>
      <c r="B35" s="269"/>
      <c r="C35" s="70" t="s">
        <v>340</v>
      </c>
      <c r="D35" s="86"/>
      <c r="E35" s="71" t="s">
        <v>90</v>
      </c>
      <c r="F35" s="55" t="str">
        <f t="shared" si="0"/>
        <v>へき地診療所医師派遣強化事業4.都道府県が公的5団体に補助する事業（5を除く）</v>
      </c>
      <c r="G35" s="5" t="s">
        <v>75</v>
      </c>
      <c r="H35" s="67" t="s">
        <v>166</v>
      </c>
    </row>
    <row r="36" spans="1:8" ht="20.100000000000001" customHeight="1">
      <c r="A36" s="65"/>
      <c r="B36" s="270"/>
      <c r="C36" s="70" t="s">
        <v>340</v>
      </c>
      <c r="D36" s="86"/>
      <c r="E36" s="71" t="s">
        <v>90</v>
      </c>
      <c r="F36" s="55" t="str">
        <f t="shared" si="0"/>
        <v>へき地診療所医師派遣強化事業6.都道府県が補助する事業(4,5以外)</v>
      </c>
      <c r="G36" s="5" t="s">
        <v>201</v>
      </c>
      <c r="H36" s="67" t="s">
        <v>175</v>
      </c>
    </row>
    <row r="37" spans="1:8" ht="20.100000000000001" customHeight="1">
      <c r="A37" s="66" t="s">
        <v>34</v>
      </c>
      <c r="B37" s="268" t="s">
        <v>25</v>
      </c>
      <c r="C37" s="2" t="s">
        <v>332</v>
      </c>
      <c r="D37" s="1"/>
      <c r="E37" s="4" t="s">
        <v>15</v>
      </c>
      <c r="F37" s="55" t="str">
        <f t="shared" si="0"/>
        <v>メディカルコントロール体制強化事業1.都道府県が行う事業（直接補助）</v>
      </c>
      <c r="G37" s="83" t="s">
        <v>70</v>
      </c>
      <c r="H37" s="67" t="s">
        <v>176</v>
      </c>
    </row>
    <row r="38" spans="1:8" ht="20.100000000000001" customHeight="1">
      <c r="A38" s="68"/>
      <c r="B38" s="269"/>
      <c r="C38" s="2" t="s">
        <v>332</v>
      </c>
      <c r="D38" s="1"/>
      <c r="E38" s="4" t="s">
        <v>15</v>
      </c>
      <c r="F38" s="55" t="str">
        <f t="shared" si="0"/>
        <v>メディカルコントロール体制強化事業2.沖縄県が行う事業（直接補助）</v>
      </c>
      <c r="G38" s="83" t="s">
        <v>71</v>
      </c>
      <c r="H38" s="67" t="s">
        <v>172</v>
      </c>
    </row>
    <row r="39" spans="1:8" ht="20.100000000000001" customHeight="1">
      <c r="A39" s="68"/>
      <c r="B39" s="269"/>
      <c r="C39" s="2" t="s">
        <v>333</v>
      </c>
      <c r="D39" s="1"/>
      <c r="E39" s="4" t="s">
        <v>17</v>
      </c>
      <c r="F39" s="55" t="str">
        <f t="shared" si="0"/>
        <v>搬送困難事例受入医療機関支援事業1.都道府県が行う事業（直接補助）</v>
      </c>
      <c r="G39" s="83" t="s">
        <v>70</v>
      </c>
      <c r="H39" s="67" t="s">
        <v>177</v>
      </c>
    </row>
    <row r="40" spans="1:8" ht="20.100000000000001" customHeight="1">
      <c r="A40" s="68"/>
      <c r="B40" s="269"/>
      <c r="C40" s="2" t="s">
        <v>333</v>
      </c>
      <c r="D40" s="1"/>
      <c r="E40" s="4" t="s">
        <v>17</v>
      </c>
      <c r="F40" s="55" t="str">
        <f t="shared" si="0"/>
        <v>搬送困難事例受入医療機関支援事業2.沖縄県が行う事業（直接補助）</v>
      </c>
      <c r="G40" s="83" t="s">
        <v>71</v>
      </c>
      <c r="H40" s="67" t="s">
        <v>172</v>
      </c>
    </row>
    <row r="41" spans="1:8" ht="20.100000000000001" customHeight="1">
      <c r="A41" s="68"/>
      <c r="B41" s="269"/>
      <c r="C41" s="2" t="s">
        <v>333</v>
      </c>
      <c r="D41" s="1"/>
      <c r="E41" s="4" t="s">
        <v>17</v>
      </c>
      <c r="F41" s="55" t="str">
        <f t="shared" si="0"/>
        <v>搬送困難事例受入医療機関支援事業4.都道府県が公的5団体に補助する事業（5を除く）</v>
      </c>
      <c r="G41" s="5" t="s">
        <v>75</v>
      </c>
      <c r="H41" s="67" t="s">
        <v>178</v>
      </c>
    </row>
    <row r="42" spans="1:8" ht="20.100000000000001" customHeight="1">
      <c r="A42" s="68"/>
      <c r="B42" s="269"/>
      <c r="C42" s="2" t="s">
        <v>333</v>
      </c>
      <c r="D42" s="1"/>
      <c r="E42" s="4" t="s">
        <v>17</v>
      </c>
      <c r="F42" s="55" t="str">
        <f t="shared" si="0"/>
        <v>搬送困難事例受入医療機関支援事業6.都道府県が補助する事業(4,5以外)</v>
      </c>
      <c r="G42" s="5" t="s">
        <v>76</v>
      </c>
      <c r="H42" s="67" t="s">
        <v>179</v>
      </c>
    </row>
    <row r="43" spans="1:8" ht="20.100000000000001" customHeight="1">
      <c r="A43" s="68"/>
      <c r="B43" s="269"/>
      <c r="C43" s="2" t="s">
        <v>334</v>
      </c>
      <c r="D43" s="1"/>
      <c r="E43" s="4" t="s">
        <v>219</v>
      </c>
      <c r="F43" s="55" t="str">
        <f t="shared" si="0"/>
        <v>Tele-ICU体制整備促進事業1.都道府県が行う事業（直接補助）</v>
      </c>
      <c r="G43" s="83" t="s">
        <v>70</v>
      </c>
      <c r="H43" s="67" t="s">
        <v>223</v>
      </c>
    </row>
    <row r="44" spans="1:8" ht="20.100000000000001" customHeight="1">
      <c r="A44" s="68"/>
      <c r="B44" s="269"/>
      <c r="C44" s="2" t="s">
        <v>334</v>
      </c>
      <c r="D44" s="1"/>
      <c r="E44" s="4" t="s">
        <v>219</v>
      </c>
      <c r="F44" s="55" t="str">
        <f t="shared" si="0"/>
        <v>Tele-ICU体制整備促進事業2.沖縄県が行う事業（直接補助）</v>
      </c>
      <c r="G44" s="83" t="s">
        <v>71</v>
      </c>
      <c r="H44" s="67" t="s">
        <v>223</v>
      </c>
    </row>
    <row r="45" spans="1:8" ht="20.100000000000001" customHeight="1">
      <c r="A45" s="68"/>
      <c r="B45" s="269"/>
      <c r="C45" s="2" t="s">
        <v>334</v>
      </c>
      <c r="D45" s="1"/>
      <c r="E45" s="4" t="s">
        <v>219</v>
      </c>
      <c r="F45" s="55" t="str">
        <f t="shared" si="0"/>
        <v>Tele-ICU体制整備促進事業4.都道府県が公的5団体に補助する事業（5を除く）</v>
      </c>
      <c r="G45" s="5" t="s">
        <v>75</v>
      </c>
      <c r="H45" s="67" t="s">
        <v>224</v>
      </c>
    </row>
    <row r="46" spans="1:8" ht="20.100000000000001" customHeight="1">
      <c r="A46" s="68"/>
      <c r="B46" s="269"/>
      <c r="C46" s="2" t="s">
        <v>334</v>
      </c>
      <c r="D46" s="1"/>
      <c r="E46" s="4" t="s">
        <v>219</v>
      </c>
      <c r="F46" s="55" t="str">
        <f t="shared" si="0"/>
        <v>Tele-ICU体制整備促進事業6.都道府県が補助する事業(4,5以外)</v>
      </c>
      <c r="G46" s="5" t="s">
        <v>76</v>
      </c>
      <c r="H46" s="67" t="s">
        <v>225</v>
      </c>
    </row>
    <row r="47" spans="1:8" ht="20.100000000000001" customHeight="1">
      <c r="A47" s="68"/>
      <c r="B47" s="269"/>
      <c r="C47" s="2" t="s">
        <v>335</v>
      </c>
      <c r="D47" s="1"/>
      <c r="E47" s="4" t="s">
        <v>220</v>
      </c>
      <c r="F47" s="55" t="str">
        <f t="shared" si="0"/>
        <v>病院救急車活用モデル事業1.都道府県が行う事業（直接補助）</v>
      </c>
      <c r="G47" s="83" t="s">
        <v>70</v>
      </c>
      <c r="H47" s="67" t="s">
        <v>226</v>
      </c>
    </row>
    <row r="48" spans="1:8" ht="20.100000000000001" customHeight="1">
      <c r="A48" s="68"/>
      <c r="B48" s="269"/>
      <c r="C48" s="2" t="s">
        <v>335</v>
      </c>
      <c r="D48" s="1"/>
      <c r="E48" s="4" t="s">
        <v>220</v>
      </c>
      <c r="F48" s="55" t="str">
        <f t="shared" si="0"/>
        <v>病院救急車活用モデル事業2.沖縄県が行う事業（直接補助）</v>
      </c>
      <c r="G48" s="83" t="s">
        <v>71</v>
      </c>
      <c r="H48" s="67" t="s">
        <v>227</v>
      </c>
    </row>
    <row r="49" spans="1:8" ht="20.100000000000001" customHeight="1">
      <c r="A49" s="68"/>
      <c r="B49" s="269"/>
      <c r="C49" s="2" t="s">
        <v>335</v>
      </c>
      <c r="D49" s="1"/>
      <c r="E49" s="4" t="s">
        <v>220</v>
      </c>
      <c r="F49" s="55" t="str">
        <f t="shared" si="0"/>
        <v>病院救急車活用モデル事業4.都道府県が公的5団体に補助する事業（5を除く）</v>
      </c>
      <c r="G49" s="5" t="s">
        <v>75</v>
      </c>
      <c r="H49" s="67" t="s">
        <v>228</v>
      </c>
    </row>
    <row r="50" spans="1:8" ht="20.100000000000001" customHeight="1">
      <c r="A50" s="68"/>
      <c r="B50" s="270"/>
      <c r="C50" s="2" t="s">
        <v>335</v>
      </c>
      <c r="D50" s="1"/>
      <c r="E50" s="4" t="s">
        <v>220</v>
      </c>
      <c r="F50" s="55" t="str">
        <f t="shared" si="0"/>
        <v>病院救急車活用モデル事業6.都道府県が補助する事業(4,5以外)</v>
      </c>
      <c r="G50" s="5" t="s">
        <v>76</v>
      </c>
      <c r="H50" s="67" t="s">
        <v>229</v>
      </c>
    </row>
    <row r="51" spans="1:8" ht="20.100000000000001" customHeight="1">
      <c r="A51" s="66" t="s">
        <v>35</v>
      </c>
      <c r="B51" s="268" t="s">
        <v>216</v>
      </c>
      <c r="C51" s="2" t="s">
        <v>332</v>
      </c>
      <c r="D51" s="1"/>
      <c r="E51" s="4" t="s">
        <v>2</v>
      </c>
      <c r="F51" s="55" t="str">
        <f t="shared" si="0"/>
        <v>医療施設耐震化促進事業6.都道府県が補助する事業(4,5以外)</v>
      </c>
      <c r="G51" s="5" t="s">
        <v>76</v>
      </c>
      <c r="H51" s="67" t="s">
        <v>180</v>
      </c>
    </row>
    <row r="52" spans="1:8" ht="20.100000000000001" customHeight="1">
      <c r="A52" s="68"/>
      <c r="B52" s="269"/>
      <c r="C52" s="2" t="s">
        <v>333</v>
      </c>
      <c r="D52" s="1"/>
      <c r="E52" s="4" t="s">
        <v>3</v>
      </c>
      <c r="F52" s="55" t="str">
        <f t="shared" si="0"/>
        <v>防災訓練等参加支援事業1.都道府県が行う事業（直接補助）</v>
      </c>
      <c r="G52" s="83" t="s">
        <v>70</v>
      </c>
      <c r="H52" s="67" t="s">
        <v>181</v>
      </c>
    </row>
    <row r="53" spans="1:8" ht="20.100000000000001" customHeight="1">
      <c r="A53" s="68"/>
      <c r="B53" s="269"/>
      <c r="C53" s="2" t="s">
        <v>333</v>
      </c>
      <c r="D53" s="1"/>
      <c r="E53" s="4" t="s">
        <v>3</v>
      </c>
      <c r="F53" s="55" t="str">
        <f t="shared" si="0"/>
        <v>防災訓練等参加支援事業2.沖縄県が行う事業（直接補助）</v>
      </c>
      <c r="G53" s="83" t="s">
        <v>71</v>
      </c>
      <c r="H53" s="67" t="s">
        <v>181</v>
      </c>
    </row>
    <row r="54" spans="1:8" ht="20.100000000000001" customHeight="1">
      <c r="A54" s="68"/>
      <c r="B54" s="269"/>
      <c r="C54" s="2" t="s">
        <v>333</v>
      </c>
      <c r="D54" s="1"/>
      <c r="E54" s="4" t="s">
        <v>3</v>
      </c>
      <c r="F54" s="55" t="str">
        <f t="shared" si="0"/>
        <v>防災訓練等参加支援事業4.都道府県が公的5団体に補助する事業（5を除く）</v>
      </c>
      <c r="G54" s="5" t="s">
        <v>75</v>
      </c>
      <c r="H54" s="67" t="s">
        <v>182</v>
      </c>
    </row>
    <row r="55" spans="1:8" ht="20.100000000000001" customHeight="1">
      <c r="A55" s="68"/>
      <c r="B55" s="269"/>
      <c r="C55" s="2" t="s">
        <v>333</v>
      </c>
      <c r="D55" s="1"/>
      <c r="E55" s="4" t="s">
        <v>3</v>
      </c>
      <c r="F55" s="55" t="str">
        <f t="shared" si="0"/>
        <v>防災訓練等参加支援事業6.都道府県が補助する事業(4,5以外)</v>
      </c>
      <c r="G55" s="5" t="s">
        <v>199</v>
      </c>
      <c r="H55" s="67" t="s">
        <v>183</v>
      </c>
    </row>
    <row r="56" spans="1:8" ht="20.100000000000001" customHeight="1">
      <c r="A56" s="68"/>
      <c r="B56" s="269"/>
      <c r="C56" s="2" t="s">
        <v>334</v>
      </c>
      <c r="D56" s="1"/>
      <c r="E56" s="4" t="s">
        <v>4</v>
      </c>
      <c r="F56" s="55" t="str">
        <f t="shared" si="0"/>
        <v>ＤＭＡＴ活動支援事業1.都道府県が行う事業（直接補助）</v>
      </c>
      <c r="G56" s="83" t="s">
        <v>70</v>
      </c>
      <c r="H56" s="67" t="s">
        <v>184</v>
      </c>
    </row>
    <row r="57" spans="1:8" ht="20.100000000000001" customHeight="1">
      <c r="A57" s="68"/>
      <c r="B57" s="269"/>
      <c r="C57" s="2" t="s">
        <v>334</v>
      </c>
      <c r="D57" s="1"/>
      <c r="E57" s="4" t="s">
        <v>4</v>
      </c>
      <c r="F57" s="55" t="str">
        <f t="shared" si="0"/>
        <v>ＤＭＡＴ活動支援事業2.沖縄県が行う事業（直接補助）</v>
      </c>
      <c r="G57" s="83" t="s">
        <v>71</v>
      </c>
      <c r="H57" s="67" t="s">
        <v>181</v>
      </c>
    </row>
    <row r="58" spans="1:8" ht="20.100000000000001" customHeight="1">
      <c r="A58" s="68"/>
      <c r="B58" s="269"/>
      <c r="C58" s="2" t="s">
        <v>334</v>
      </c>
      <c r="D58" s="1"/>
      <c r="E58" s="4" t="s">
        <v>4</v>
      </c>
      <c r="F58" s="55" t="str">
        <f t="shared" si="0"/>
        <v>ＤＭＡＴ活動支援事業4.都道府県が公的5団体に補助する事業（5を除く）</v>
      </c>
      <c r="G58" s="5" t="s">
        <v>75</v>
      </c>
      <c r="H58" s="67" t="s">
        <v>185</v>
      </c>
    </row>
    <row r="59" spans="1:8" ht="20.100000000000001" customHeight="1">
      <c r="A59" s="68"/>
      <c r="B59" s="269"/>
      <c r="C59" s="2" t="s">
        <v>334</v>
      </c>
      <c r="D59" s="1"/>
      <c r="E59" s="4" t="s">
        <v>4</v>
      </c>
      <c r="F59" s="55" t="str">
        <f t="shared" si="0"/>
        <v>ＤＭＡＴ活動支援事業6.都道府県が補助する事業(4,5以外)</v>
      </c>
      <c r="G59" s="5" t="s">
        <v>202</v>
      </c>
      <c r="H59" s="67" t="s">
        <v>186</v>
      </c>
    </row>
    <row r="60" spans="1:8" ht="20.100000000000001" customHeight="1">
      <c r="A60" s="77"/>
      <c r="B60" s="269"/>
      <c r="C60" s="2" t="s">
        <v>335</v>
      </c>
      <c r="D60" s="1"/>
      <c r="E60" s="4" t="s">
        <v>5</v>
      </c>
      <c r="F60" s="55" t="str">
        <f t="shared" si="0"/>
        <v>ＤＭＡＴ訓練事業1.都道府県が行う事業（直接補助）</v>
      </c>
      <c r="G60" s="83" t="s">
        <v>70</v>
      </c>
      <c r="H60" s="67" t="s">
        <v>187</v>
      </c>
    </row>
    <row r="61" spans="1:8" ht="20.100000000000001" customHeight="1">
      <c r="A61" s="68"/>
      <c r="B61" s="269"/>
      <c r="C61" s="2" t="s">
        <v>335</v>
      </c>
      <c r="D61" s="1"/>
      <c r="E61" s="4" t="s">
        <v>5</v>
      </c>
      <c r="F61" s="55" t="str">
        <f t="shared" si="0"/>
        <v>ＤＭＡＴ訓練事業2.沖縄県が行う事業（直接補助）</v>
      </c>
      <c r="G61" s="83" t="s">
        <v>71</v>
      </c>
      <c r="H61" s="67" t="s">
        <v>181</v>
      </c>
    </row>
    <row r="62" spans="1:8" ht="20.25" customHeight="1">
      <c r="A62" s="68"/>
      <c r="B62" s="269"/>
      <c r="C62" s="2" t="s">
        <v>336</v>
      </c>
      <c r="D62" s="1"/>
      <c r="E62" s="4" t="s">
        <v>221</v>
      </c>
      <c r="F62" s="55" t="str">
        <f t="shared" si="0"/>
        <v>ＤＰＡＴ体制整備事業1.都道府県が行う事業（直接補助）</v>
      </c>
      <c r="G62" s="83" t="s">
        <v>70</v>
      </c>
      <c r="H62" s="67" t="s">
        <v>227</v>
      </c>
    </row>
    <row r="63" spans="1:8" ht="20.100000000000001" customHeight="1">
      <c r="A63" s="68"/>
      <c r="B63" s="269"/>
      <c r="C63" s="2" t="s">
        <v>336</v>
      </c>
      <c r="D63" s="1"/>
      <c r="E63" s="4" t="s">
        <v>221</v>
      </c>
      <c r="F63" s="55" t="str">
        <f t="shared" si="0"/>
        <v>ＤＰＡＴ体制整備事業2.沖縄県が行う事業（直接補助）</v>
      </c>
      <c r="G63" s="83" t="s">
        <v>71</v>
      </c>
      <c r="H63" s="67" t="s">
        <v>230</v>
      </c>
    </row>
    <row r="64" spans="1:8" ht="20.100000000000001" customHeight="1">
      <c r="A64" s="68"/>
      <c r="B64" s="270"/>
      <c r="C64" s="2" t="s">
        <v>336</v>
      </c>
      <c r="D64" s="1"/>
      <c r="E64" s="4" t="s">
        <v>221</v>
      </c>
      <c r="F64" s="55" t="str">
        <f t="shared" si="0"/>
        <v>ＤＰＡＴ体制整備事業3.その他（1.2.以外への直接補助）</v>
      </c>
      <c r="G64" s="84" t="s">
        <v>72</v>
      </c>
      <c r="H64" s="67" t="s">
        <v>227</v>
      </c>
    </row>
    <row r="65" spans="1:8" ht="20.100000000000001" customHeight="1">
      <c r="A65" s="66" t="s">
        <v>65</v>
      </c>
      <c r="B65" s="268" t="s">
        <v>30</v>
      </c>
      <c r="C65" s="2" t="s">
        <v>332</v>
      </c>
      <c r="D65" s="1"/>
      <c r="E65" s="4" t="s">
        <v>82</v>
      </c>
      <c r="F65" s="55" t="str">
        <f t="shared" si="0"/>
        <v>産科医療機関確保事業1.都道府県が行う事業（直接補助）</v>
      </c>
      <c r="G65" s="83" t="s">
        <v>70</v>
      </c>
      <c r="H65" s="67" t="s">
        <v>188</v>
      </c>
    </row>
    <row r="66" spans="1:8" ht="20.100000000000001" customHeight="1">
      <c r="A66" s="68"/>
      <c r="B66" s="269"/>
      <c r="C66" s="2" t="s">
        <v>332</v>
      </c>
      <c r="D66" s="1"/>
      <c r="E66" s="4" t="s">
        <v>82</v>
      </c>
      <c r="F66" s="55" t="str">
        <f t="shared" si="0"/>
        <v>産科医療機関確保事業2.沖縄県が行う事業（直接補助）</v>
      </c>
      <c r="G66" s="83" t="s">
        <v>71</v>
      </c>
      <c r="H66" s="67" t="s">
        <v>172</v>
      </c>
    </row>
    <row r="67" spans="1:8" ht="20.100000000000001" customHeight="1">
      <c r="A67" s="68"/>
      <c r="B67" s="269"/>
      <c r="C67" s="2" t="s">
        <v>332</v>
      </c>
      <c r="D67" s="1"/>
      <c r="E67" s="4" t="s">
        <v>82</v>
      </c>
      <c r="F67" s="55" t="str">
        <f t="shared" si="0"/>
        <v>産科医療機関確保事業4.都道府県が公的5団体に補助する事業（5を除く）</v>
      </c>
      <c r="G67" s="5" t="s">
        <v>75</v>
      </c>
      <c r="H67" s="67" t="s">
        <v>189</v>
      </c>
    </row>
    <row r="68" spans="1:8" ht="20.100000000000001" customHeight="1">
      <c r="A68" s="68"/>
      <c r="B68" s="269"/>
      <c r="C68" s="2" t="s">
        <v>332</v>
      </c>
      <c r="D68" s="1"/>
      <c r="E68" s="4" t="s">
        <v>82</v>
      </c>
      <c r="F68" s="55" t="str">
        <f t="shared" ref="F68:F126" si="1">CONCATENATE(E68,G68)</f>
        <v>産科医療機関確保事業6.都道府県が補助する事業(4,5以外)</v>
      </c>
      <c r="G68" s="5" t="s">
        <v>76</v>
      </c>
      <c r="H68" s="67" t="s">
        <v>190</v>
      </c>
    </row>
    <row r="69" spans="1:8" ht="20.100000000000001" customHeight="1">
      <c r="A69" s="68"/>
      <c r="B69" s="269"/>
      <c r="C69" s="2" t="s">
        <v>333</v>
      </c>
      <c r="D69" s="1"/>
      <c r="E69" s="4" t="s">
        <v>18</v>
      </c>
      <c r="F69" s="55" t="str">
        <f t="shared" si="1"/>
        <v>産科医療を担う産科医等の確保事業1.都道府県が行う事業（直接補助）</v>
      </c>
      <c r="G69" s="83" t="s">
        <v>70</v>
      </c>
      <c r="H69" s="67" t="s">
        <v>191</v>
      </c>
    </row>
    <row r="70" spans="1:8" ht="20.100000000000001" customHeight="1">
      <c r="A70" s="68"/>
      <c r="B70" s="269"/>
      <c r="C70" s="2" t="s">
        <v>333</v>
      </c>
      <c r="D70" s="1"/>
      <c r="E70" s="4" t="s">
        <v>18</v>
      </c>
      <c r="F70" s="55" t="str">
        <f t="shared" si="1"/>
        <v>産科医療を担う産科医等の確保事業2.沖縄県が行う事業（直接補助）</v>
      </c>
      <c r="G70" s="83" t="s">
        <v>71</v>
      </c>
      <c r="H70" s="67" t="s">
        <v>172</v>
      </c>
    </row>
    <row r="71" spans="1:8" ht="20.100000000000001" customHeight="1">
      <c r="A71" s="68"/>
      <c r="B71" s="269"/>
      <c r="C71" s="2" t="s">
        <v>333</v>
      </c>
      <c r="D71" s="1"/>
      <c r="E71" s="4" t="s">
        <v>18</v>
      </c>
      <c r="F71" s="55" t="str">
        <f t="shared" si="1"/>
        <v>産科医療を担う産科医等の確保事業4.都道府県が公的5団体に補助する事業（5を除く）</v>
      </c>
      <c r="G71" s="5" t="s">
        <v>75</v>
      </c>
      <c r="H71" s="67" t="s">
        <v>192</v>
      </c>
    </row>
    <row r="72" spans="1:8" ht="20.100000000000001" customHeight="1">
      <c r="A72" s="65"/>
      <c r="B72" s="270"/>
      <c r="C72" s="2" t="s">
        <v>333</v>
      </c>
      <c r="D72" s="1"/>
      <c r="E72" s="4" t="s">
        <v>18</v>
      </c>
      <c r="F72" s="55" t="str">
        <f t="shared" si="1"/>
        <v>産科医療を担う産科医等の確保事業6.都道府県が補助する事業(4,5以外)</v>
      </c>
      <c r="G72" s="5" t="s">
        <v>203</v>
      </c>
      <c r="H72" s="67" t="s">
        <v>193</v>
      </c>
    </row>
    <row r="73" spans="1:8" ht="20.100000000000001" customHeight="1">
      <c r="A73" s="274" t="s">
        <v>267</v>
      </c>
      <c r="B73" s="268" t="s">
        <v>331</v>
      </c>
      <c r="C73" s="2"/>
      <c r="D73" s="1"/>
      <c r="E73" s="4" t="s">
        <v>331</v>
      </c>
      <c r="F73" s="55" t="str">
        <f>CONCATENATE(E73,G73)</f>
        <v>ICT[を活用した産科医師少数地域に対する妊産婦モニタリング事業1.都道府県が行う事業（直接補助）</v>
      </c>
      <c r="G73" s="56" t="s">
        <v>70</v>
      </c>
      <c r="H73" s="67" t="s">
        <v>112</v>
      </c>
    </row>
    <row r="74" spans="1:8" ht="20.100000000000001" customHeight="1">
      <c r="A74" s="275"/>
      <c r="B74" s="269"/>
      <c r="C74" s="2"/>
      <c r="D74" s="1"/>
      <c r="E74" s="4" t="s">
        <v>244</v>
      </c>
      <c r="F74" s="55" t="str">
        <f t="shared" si="1"/>
        <v>ICT[を活用した産科医師少数地域に対する妊産婦モニタリング事業2.沖縄県が行う事業（直接補助）</v>
      </c>
      <c r="G74" s="56" t="s">
        <v>71</v>
      </c>
      <c r="H74" s="67" t="s">
        <v>112</v>
      </c>
    </row>
    <row r="75" spans="1:8" ht="20.100000000000001" customHeight="1">
      <c r="A75" s="275"/>
      <c r="B75" s="269"/>
      <c r="C75" s="2"/>
      <c r="D75" s="1"/>
      <c r="E75" s="4" t="s">
        <v>244</v>
      </c>
      <c r="F75" s="55" t="str">
        <f t="shared" si="1"/>
        <v>ICT[を活用した産科医師少数地域に対する妊産婦モニタリング事業4.都道府県が公的5団体に補助する事業（5を除く）</v>
      </c>
      <c r="G75" s="56" t="s">
        <v>75</v>
      </c>
      <c r="H75" s="67" t="s">
        <v>119</v>
      </c>
    </row>
    <row r="76" spans="1:8" ht="20.100000000000001" customHeight="1">
      <c r="A76" s="276"/>
      <c r="B76" s="270"/>
      <c r="C76" s="2"/>
      <c r="D76" s="1"/>
      <c r="E76" s="4" t="s">
        <v>244</v>
      </c>
      <c r="F76" s="55" t="str">
        <f t="shared" si="1"/>
        <v>ICT[を活用した産科医師少数地域に対する妊産婦モニタリング事業6.都道府県が補助する事業(4,5以外)</v>
      </c>
      <c r="G76" s="56" t="s">
        <v>277</v>
      </c>
      <c r="H76" s="67" t="s">
        <v>119</v>
      </c>
    </row>
    <row r="77" spans="1:8" ht="27.75" customHeight="1">
      <c r="A77" s="271" t="s">
        <v>36</v>
      </c>
      <c r="B77" s="267" t="s">
        <v>97</v>
      </c>
      <c r="C77" s="2"/>
      <c r="D77" s="2"/>
      <c r="E77" s="69" t="s">
        <v>98</v>
      </c>
      <c r="F77" s="85" t="str">
        <f t="shared" si="1"/>
        <v>医師が不足する地域における若手医師等のキャリア形成支援事業1.都道府県が行う事業（直接補助）</v>
      </c>
      <c r="G77" s="84" t="s">
        <v>70</v>
      </c>
      <c r="H77" s="67" t="s">
        <v>172</v>
      </c>
    </row>
    <row r="78" spans="1:8" ht="27.75" customHeight="1">
      <c r="A78" s="272"/>
      <c r="B78" s="267"/>
      <c r="C78" s="2"/>
      <c r="D78" s="2"/>
      <c r="E78" s="69" t="s">
        <v>98</v>
      </c>
      <c r="F78" s="85" t="str">
        <f t="shared" si="1"/>
        <v>医師が不足する地域における若手医師等のキャリア形成支援事業2.沖縄県が行う事業（直接補助）</v>
      </c>
      <c r="G78" s="83" t="s">
        <v>71</v>
      </c>
      <c r="H78" s="67" t="s">
        <v>172</v>
      </c>
    </row>
    <row r="79" spans="1:8" ht="33" customHeight="1">
      <c r="A79" s="272"/>
      <c r="B79" s="267"/>
      <c r="C79" s="2"/>
      <c r="D79" s="2"/>
      <c r="E79" s="69" t="s">
        <v>98</v>
      </c>
      <c r="F79" s="85" t="str">
        <f t="shared" si="1"/>
        <v>医師が不足する地域における若手医師等のキャリア形成支援事業4.都道府県が公的5団体に補助する事業（5を除く）</v>
      </c>
      <c r="G79" s="5" t="s">
        <v>75</v>
      </c>
      <c r="H79" s="67" t="s">
        <v>193</v>
      </c>
    </row>
    <row r="80" spans="1:8" ht="33" customHeight="1">
      <c r="A80" s="273"/>
      <c r="B80" s="267"/>
      <c r="C80" s="2"/>
      <c r="D80" s="2"/>
      <c r="E80" s="69" t="s">
        <v>98</v>
      </c>
      <c r="F80" s="85" t="str">
        <f t="shared" si="1"/>
        <v>医師が不足する地域における若手医師等のキャリア形成支援事業6.都道府県が補助する事業(4,5以外)</v>
      </c>
      <c r="G80" s="5" t="s">
        <v>200</v>
      </c>
      <c r="H80" s="67" t="s">
        <v>197</v>
      </c>
    </row>
    <row r="81" spans="1:8" ht="20.100000000000001" customHeight="1">
      <c r="A81" s="66" t="s">
        <v>66</v>
      </c>
      <c r="B81" s="268" t="s">
        <v>31</v>
      </c>
      <c r="C81" s="2"/>
      <c r="D81" s="1"/>
      <c r="E81" s="4" t="s">
        <v>8</v>
      </c>
      <c r="F81" s="55" t="str">
        <f t="shared" si="1"/>
        <v>８０２０運動推進特別事業1.都道府県が行う事業（直接補助）</v>
      </c>
      <c r="G81" s="83" t="s">
        <v>70</v>
      </c>
      <c r="H81" s="67" t="s">
        <v>181</v>
      </c>
    </row>
    <row r="82" spans="1:8" ht="20.100000000000001" customHeight="1">
      <c r="A82" s="68"/>
      <c r="B82" s="269"/>
      <c r="C82" s="2" t="s">
        <v>249</v>
      </c>
      <c r="D82" s="1"/>
      <c r="E82" s="4" t="s">
        <v>8</v>
      </c>
      <c r="F82" s="55" t="str">
        <f t="shared" si="1"/>
        <v>８０２０運動推進特別事業2.沖縄県が行う事業（直接補助）</v>
      </c>
      <c r="G82" s="83" t="s">
        <v>71</v>
      </c>
      <c r="H82" s="67" t="s">
        <v>181</v>
      </c>
    </row>
    <row r="83" spans="1:8" ht="20.100000000000001" customHeight="1">
      <c r="A83" s="68"/>
      <c r="B83" s="269"/>
      <c r="C83" s="2" t="s">
        <v>251</v>
      </c>
      <c r="D83" s="1" t="s">
        <v>250</v>
      </c>
      <c r="E83" s="4" t="s">
        <v>7</v>
      </c>
      <c r="F83" s="55" t="str">
        <f t="shared" si="1"/>
        <v>口腔保健支援センター設置推進事業1.都道府県が行う事業（直接補助）</v>
      </c>
      <c r="G83" s="83" t="s">
        <v>70</v>
      </c>
      <c r="H83" s="67" t="s">
        <v>191</v>
      </c>
    </row>
    <row r="84" spans="1:8" ht="20.100000000000001" customHeight="1">
      <c r="A84" s="68"/>
      <c r="B84" s="269"/>
      <c r="C84" s="2" t="s">
        <v>251</v>
      </c>
      <c r="D84" s="1" t="s">
        <v>250</v>
      </c>
      <c r="E84" s="4" t="s">
        <v>7</v>
      </c>
      <c r="F84" s="55" t="str">
        <f t="shared" si="1"/>
        <v>口腔保健支援センター設置推進事業2.沖縄県が行う事業（直接補助）</v>
      </c>
      <c r="G84" s="83" t="s">
        <v>71</v>
      </c>
      <c r="H84" s="67" t="s">
        <v>172</v>
      </c>
    </row>
    <row r="85" spans="1:8" ht="20.100000000000001" customHeight="1">
      <c r="A85" s="68"/>
      <c r="B85" s="269"/>
      <c r="C85" s="2" t="s">
        <v>251</v>
      </c>
      <c r="D85" s="1" t="s">
        <v>250</v>
      </c>
      <c r="E85" s="4" t="s">
        <v>7</v>
      </c>
      <c r="F85" s="55" t="str">
        <f t="shared" si="1"/>
        <v>口腔保健支援センター設置推進事業3.その他（1.2.以外への直接補助）</v>
      </c>
      <c r="G85" s="84" t="s">
        <v>72</v>
      </c>
      <c r="H85" s="67" t="s">
        <v>191</v>
      </c>
    </row>
    <row r="86" spans="1:8" ht="20.100000000000001" customHeight="1">
      <c r="A86" s="68"/>
      <c r="B86" s="269"/>
      <c r="C86" s="2" t="s">
        <v>251</v>
      </c>
      <c r="D86" s="1" t="s">
        <v>252</v>
      </c>
      <c r="E86" s="4" t="s">
        <v>13</v>
      </c>
      <c r="F86" s="55" t="str">
        <f t="shared" si="1"/>
        <v>歯科疾患予防・食育推進等口腔機能維持向上事業1.都道府県が行う事業（直接補助）</v>
      </c>
      <c r="G86" s="83" t="s">
        <v>70</v>
      </c>
      <c r="H86" s="67" t="s">
        <v>191</v>
      </c>
    </row>
    <row r="87" spans="1:8" ht="20.100000000000001" customHeight="1">
      <c r="A87" s="68"/>
      <c r="B87" s="269"/>
      <c r="C87" s="2" t="s">
        <v>251</v>
      </c>
      <c r="D87" s="1" t="s">
        <v>252</v>
      </c>
      <c r="E87" s="4" t="s">
        <v>13</v>
      </c>
      <c r="F87" s="55" t="str">
        <f t="shared" si="1"/>
        <v>歯科疾患予防・食育推進等口腔機能維持向上事業2.沖縄県が行う事業（直接補助）</v>
      </c>
      <c r="G87" s="83" t="s">
        <v>71</v>
      </c>
      <c r="H87" s="67" t="s">
        <v>172</v>
      </c>
    </row>
    <row r="88" spans="1:8" ht="20.100000000000001" customHeight="1">
      <c r="A88" s="68"/>
      <c r="B88" s="269"/>
      <c r="C88" s="2" t="s">
        <v>251</v>
      </c>
      <c r="D88" s="1" t="s">
        <v>252</v>
      </c>
      <c r="E88" s="4" t="s">
        <v>13</v>
      </c>
      <c r="F88" s="55" t="str">
        <f t="shared" si="1"/>
        <v>歯科疾患予防・食育推進等口腔機能維持向上事業3.その他（1.2.以外への直接補助）</v>
      </c>
      <c r="G88" s="84" t="s">
        <v>72</v>
      </c>
      <c r="H88" s="67" t="s">
        <v>192</v>
      </c>
    </row>
    <row r="89" spans="1:8" ht="20.100000000000001" customHeight="1">
      <c r="A89" s="68"/>
      <c r="B89" s="269"/>
      <c r="C89" s="2" t="s">
        <v>251</v>
      </c>
      <c r="D89" s="1" t="s">
        <v>258</v>
      </c>
      <c r="E89" s="4" t="s">
        <v>14</v>
      </c>
      <c r="F89" s="55" t="str">
        <f t="shared" si="1"/>
        <v>歯科保健医療サービス提供困難者への歯科保健医療推進事業1.都道府県が行う事業（直接補助）</v>
      </c>
      <c r="G89" s="83" t="s">
        <v>70</v>
      </c>
      <c r="H89" s="67" t="s">
        <v>191</v>
      </c>
    </row>
    <row r="90" spans="1:8" ht="20.100000000000001" customHeight="1">
      <c r="A90" s="68"/>
      <c r="B90" s="269"/>
      <c r="C90" s="2" t="s">
        <v>251</v>
      </c>
      <c r="D90" s="1" t="s">
        <v>258</v>
      </c>
      <c r="E90" s="4" t="s">
        <v>14</v>
      </c>
      <c r="F90" s="55" t="str">
        <f t="shared" si="1"/>
        <v>歯科保健医療サービス提供困難者への歯科保健医療推進事業2.沖縄県が行う事業（直接補助）</v>
      </c>
      <c r="G90" s="83" t="s">
        <v>71</v>
      </c>
      <c r="H90" s="67" t="s">
        <v>172</v>
      </c>
    </row>
    <row r="91" spans="1:8" ht="20.100000000000001" customHeight="1">
      <c r="A91" s="68"/>
      <c r="B91" s="269"/>
      <c r="C91" s="2" t="s">
        <v>251</v>
      </c>
      <c r="D91" s="1" t="s">
        <v>258</v>
      </c>
      <c r="E91" s="4" t="s">
        <v>14</v>
      </c>
      <c r="F91" s="55" t="str">
        <f t="shared" si="1"/>
        <v>歯科保健医療サービス提供困難者への歯科保健医療推進事業3.その他（1.2.以外への直接補助）</v>
      </c>
      <c r="G91" s="84" t="s">
        <v>72</v>
      </c>
      <c r="H91" s="67" t="s">
        <v>192</v>
      </c>
    </row>
    <row r="92" spans="1:8" ht="20.100000000000001" customHeight="1">
      <c r="A92" s="68"/>
      <c r="B92" s="269"/>
      <c r="C92" s="2" t="s">
        <v>251</v>
      </c>
      <c r="D92" s="1" t="s">
        <v>259</v>
      </c>
      <c r="E92" s="4" t="s">
        <v>84</v>
      </c>
      <c r="F92" s="55" t="str">
        <f t="shared" si="1"/>
        <v>歯科保健医療サービス提供困難者への歯科医療技術者養成事業1.都道府県が行う事業（直接補助）</v>
      </c>
      <c r="G92" s="83" t="s">
        <v>70</v>
      </c>
      <c r="H92" s="67" t="s">
        <v>191</v>
      </c>
    </row>
    <row r="93" spans="1:8" ht="20.100000000000001" customHeight="1">
      <c r="A93" s="68"/>
      <c r="B93" s="269"/>
      <c r="C93" s="2" t="s">
        <v>251</v>
      </c>
      <c r="D93" s="1" t="s">
        <v>259</v>
      </c>
      <c r="E93" s="4" t="s">
        <v>84</v>
      </c>
      <c r="F93" s="55" t="str">
        <f t="shared" si="1"/>
        <v>歯科保健医療サービス提供困難者への歯科医療技術者養成事業2.沖縄県が行う事業（直接補助）</v>
      </c>
      <c r="G93" s="83" t="s">
        <v>71</v>
      </c>
      <c r="H93" s="67" t="s">
        <v>172</v>
      </c>
    </row>
    <row r="94" spans="1:8" ht="20.100000000000001" customHeight="1">
      <c r="A94" s="68"/>
      <c r="B94" s="269"/>
      <c r="C94" s="2" t="s">
        <v>251</v>
      </c>
      <c r="D94" s="1" t="s">
        <v>259</v>
      </c>
      <c r="E94" s="4" t="s">
        <v>84</v>
      </c>
      <c r="F94" s="55" t="str">
        <f t="shared" si="1"/>
        <v>歯科保健医療サービス提供困難者への歯科医療技術者養成事業3.その他（1.2.以外への直接補助）</v>
      </c>
      <c r="G94" s="84" t="s">
        <v>72</v>
      </c>
      <c r="H94" s="67" t="s">
        <v>192</v>
      </c>
    </row>
    <row r="95" spans="1:8" ht="20.100000000000001" customHeight="1">
      <c r="A95" s="68"/>
      <c r="B95" s="269"/>
      <c r="C95" s="2" t="s">
        <v>251</v>
      </c>
      <c r="D95" s="1" t="s">
        <v>260</v>
      </c>
      <c r="E95" s="4" t="s">
        <v>246</v>
      </c>
      <c r="F95" s="55" t="str">
        <f t="shared" si="1"/>
        <v>歯科口腔保健推進体制強化事業1.都道府県が行う事業（直接補助）</v>
      </c>
      <c r="G95" s="83" t="s">
        <v>70</v>
      </c>
      <c r="H95" s="67" t="s">
        <v>112</v>
      </c>
    </row>
    <row r="96" spans="1:8" ht="20.100000000000001" customHeight="1">
      <c r="A96" s="68"/>
      <c r="B96" s="269"/>
      <c r="C96" s="2" t="s">
        <v>251</v>
      </c>
      <c r="D96" s="1" t="s">
        <v>260</v>
      </c>
      <c r="E96" s="4" t="s">
        <v>246</v>
      </c>
      <c r="F96" s="55" t="str">
        <f t="shared" si="1"/>
        <v>歯科口腔保健推進体制強化事業2.沖縄県が行う事業（直接補助）</v>
      </c>
      <c r="G96" s="83" t="s">
        <v>71</v>
      </c>
      <c r="H96" s="67" t="s">
        <v>112</v>
      </c>
    </row>
    <row r="97" spans="1:8" ht="20.100000000000001" customHeight="1">
      <c r="A97" s="68"/>
      <c r="B97" s="269"/>
      <c r="C97" s="2" t="s">
        <v>251</v>
      </c>
      <c r="D97" s="1" t="s">
        <v>260</v>
      </c>
      <c r="E97" s="4" t="s">
        <v>246</v>
      </c>
      <c r="F97" s="55" t="str">
        <f t="shared" si="1"/>
        <v>歯科口腔保健推進体制強化事業3.その他（1.2.以外への直接補助）</v>
      </c>
      <c r="G97" s="83" t="s">
        <v>72</v>
      </c>
      <c r="H97" s="67" t="s">
        <v>112</v>
      </c>
    </row>
    <row r="98" spans="1:8" ht="20.100000000000001" customHeight="1">
      <c r="A98" s="68"/>
      <c r="B98" s="269"/>
      <c r="C98" s="2" t="s">
        <v>251</v>
      </c>
      <c r="D98" s="1" t="s">
        <v>261</v>
      </c>
      <c r="E98" s="4" t="s">
        <v>85</v>
      </c>
      <c r="F98" s="55" t="str">
        <f t="shared" si="1"/>
        <v>歯科口腔保健調査研究事業1.都道府県が行う事業（直接補助）</v>
      </c>
      <c r="G98" s="83" t="s">
        <v>70</v>
      </c>
      <c r="H98" s="67" t="s">
        <v>191</v>
      </c>
    </row>
    <row r="99" spans="1:8" ht="20.100000000000001" customHeight="1">
      <c r="A99" s="68"/>
      <c r="B99" s="269"/>
      <c r="C99" s="2" t="s">
        <v>251</v>
      </c>
      <c r="D99" s="1" t="s">
        <v>261</v>
      </c>
      <c r="E99" s="4" t="s">
        <v>85</v>
      </c>
      <c r="F99" s="55" t="str">
        <f t="shared" si="1"/>
        <v>歯科口腔保健調査研究事業2.沖縄県が行う事業（直接補助）</v>
      </c>
      <c r="G99" s="83" t="s">
        <v>71</v>
      </c>
      <c r="H99" s="67" t="s">
        <v>172</v>
      </c>
    </row>
    <row r="100" spans="1:8" ht="20.100000000000001" customHeight="1">
      <c r="A100" s="68"/>
      <c r="B100" s="269"/>
      <c r="C100" s="2" t="s">
        <v>251</v>
      </c>
      <c r="D100" s="1" t="s">
        <v>261</v>
      </c>
      <c r="E100" s="4" t="s">
        <v>85</v>
      </c>
      <c r="F100" s="55" t="str">
        <f t="shared" si="1"/>
        <v>歯科口腔保健調査研究事業3.その他（1.2.以外への直接補助）</v>
      </c>
      <c r="G100" s="84" t="s">
        <v>72</v>
      </c>
      <c r="H100" s="67" t="s">
        <v>192</v>
      </c>
    </row>
    <row r="101" spans="1:8" ht="20.100000000000001" customHeight="1">
      <c r="A101" s="68"/>
      <c r="B101" s="269"/>
      <c r="C101" s="2" t="s">
        <v>251</v>
      </c>
      <c r="D101" s="1" t="s">
        <v>262</v>
      </c>
      <c r="E101" s="4" t="s">
        <v>86</v>
      </c>
      <c r="F101" s="55" t="str">
        <f t="shared" si="1"/>
        <v>多職種連携等調査研究事業1.都道府県が行う事業（直接補助）</v>
      </c>
      <c r="G101" s="83" t="s">
        <v>70</v>
      </c>
      <c r="H101" s="67" t="s">
        <v>191</v>
      </c>
    </row>
    <row r="102" spans="1:8" ht="20.100000000000001" customHeight="1">
      <c r="A102" s="68"/>
      <c r="B102" s="269"/>
      <c r="C102" s="2" t="s">
        <v>251</v>
      </c>
      <c r="D102" s="1" t="s">
        <v>262</v>
      </c>
      <c r="E102" s="4" t="s">
        <v>86</v>
      </c>
      <c r="F102" s="55" t="str">
        <f t="shared" si="1"/>
        <v>多職種連携等調査研究事業2.沖縄県が行う事業（直接補助）</v>
      </c>
      <c r="G102" s="83" t="s">
        <v>71</v>
      </c>
      <c r="H102" s="67" t="s">
        <v>172</v>
      </c>
    </row>
    <row r="103" spans="1:8" ht="20.100000000000001" customHeight="1">
      <c r="A103" s="65"/>
      <c r="B103" s="270"/>
      <c r="C103" s="2" t="s">
        <v>251</v>
      </c>
      <c r="D103" s="1" t="s">
        <v>262</v>
      </c>
      <c r="E103" s="4" t="s">
        <v>86</v>
      </c>
      <c r="F103" s="55" t="str">
        <f t="shared" si="1"/>
        <v>多職種連携等調査研究事業3.その他（1.2.以外への直接補助）</v>
      </c>
      <c r="G103" s="84" t="s">
        <v>72</v>
      </c>
      <c r="H103" s="67" t="s">
        <v>192</v>
      </c>
    </row>
    <row r="104" spans="1:8" ht="27" customHeight="1">
      <c r="A104" s="2" t="s">
        <v>67</v>
      </c>
      <c r="B104" s="268" t="s">
        <v>94</v>
      </c>
      <c r="C104" s="2"/>
      <c r="D104" s="1"/>
      <c r="E104" s="4" t="s">
        <v>94</v>
      </c>
      <c r="F104" s="55" t="str">
        <f t="shared" si="1"/>
        <v>歯科医療機関による歯科口腔機能管理等研修事業1.都道府県が行う事業（直接補助）</v>
      </c>
      <c r="G104" s="83" t="s">
        <v>70</v>
      </c>
      <c r="H104" s="67" t="s">
        <v>191</v>
      </c>
    </row>
    <row r="105" spans="1:8" ht="27" customHeight="1">
      <c r="A105" s="2"/>
      <c r="B105" s="270"/>
      <c r="C105" s="2"/>
      <c r="D105" s="1"/>
      <c r="E105" s="4" t="s">
        <v>94</v>
      </c>
      <c r="F105" s="55" t="str">
        <f t="shared" si="1"/>
        <v>歯科医療機関による歯科口腔機能管理等研修事業2.沖縄県が行う事業（直接補助）</v>
      </c>
      <c r="G105" s="83" t="s">
        <v>71</v>
      </c>
      <c r="H105" s="67" t="s">
        <v>172</v>
      </c>
    </row>
    <row r="106" spans="1:8" ht="20.100000000000001" customHeight="1">
      <c r="A106" s="66" t="s">
        <v>89</v>
      </c>
      <c r="B106" s="268" t="s">
        <v>32</v>
      </c>
      <c r="C106" s="2" t="s">
        <v>249</v>
      </c>
      <c r="D106" s="1"/>
      <c r="E106" s="4" t="s">
        <v>96</v>
      </c>
      <c r="F106" s="55" t="str">
        <f t="shared" si="1"/>
        <v>医師不足地域の研修医療機関に対する指導医の派遣等1.都道府県が行う事業（直接補助）</v>
      </c>
      <c r="G106" s="83" t="s">
        <v>70</v>
      </c>
      <c r="H106" s="67" t="s">
        <v>191</v>
      </c>
    </row>
    <row r="107" spans="1:8" ht="20.100000000000001" customHeight="1">
      <c r="A107" s="68"/>
      <c r="B107" s="269"/>
      <c r="C107" s="2" t="s">
        <v>249</v>
      </c>
      <c r="D107" s="1"/>
      <c r="E107" s="4" t="s">
        <v>96</v>
      </c>
      <c r="F107" s="55" t="str">
        <f t="shared" si="1"/>
        <v>医師不足地域の研修医療機関に対する指導医の派遣等2.沖縄県が行う事業（直接補助）</v>
      </c>
      <c r="G107" s="83" t="s">
        <v>71</v>
      </c>
      <c r="H107" s="67" t="s">
        <v>172</v>
      </c>
    </row>
    <row r="108" spans="1:8" ht="20.100000000000001" customHeight="1">
      <c r="A108" s="68"/>
      <c r="B108" s="269"/>
      <c r="C108" s="2" t="s">
        <v>249</v>
      </c>
      <c r="D108" s="1"/>
      <c r="E108" s="4" t="s">
        <v>96</v>
      </c>
      <c r="F108" s="55" t="str">
        <f t="shared" si="1"/>
        <v>医師不足地域の研修医療機関に対する指導医の派遣等6.都道府県が補助する事業(4,5以外)</v>
      </c>
      <c r="G108" s="5" t="s">
        <v>199</v>
      </c>
      <c r="H108" s="67" t="s">
        <v>196</v>
      </c>
    </row>
    <row r="109" spans="1:8" ht="20.100000000000001" customHeight="1">
      <c r="A109" s="65"/>
      <c r="B109" s="269"/>
      <c r="C109" s="2" t="s">
        <v>251</v>
      </c>
      <c r="D109" s="1"/>
      <c r="E109" s="4" t="s">
        <v>241</v>
      </c>
      <c r="F109" s="55" t="str">
        <f t="shared" si="1"/>
        <v>新専門医制度の仕組みに係る地域医療対策協議会事業1.都道府県が行う事業（直接補助）</v>
      </c>
      <c r="G109" s="83" t="s">
        <v>70</v>
      </c>
      <c r="H109" s="67" t="s">
        <v>191</v>
      </c>
    </row>
    <row r="110" spans="1:8" ht="20.100000000000001" customHeight="1">
      <c r="A110" s="65"/>
      <c r="B110" s="270"/>
      <c r="C110" s="2" t="s">
        <v>251</v>
      </c>
      <c r="D110" s="1"/>
      <c r="E110" s="4" t="s">
        <v>241</v>
      </c>
      <c r="F110" s="55" t="str">
        <f t="shared" si="1"/>
        <v>新専門医制度の仕組みに係る地域医療対策協議会事業2.沖縄県が行う事業（直接補助）</v>
      </c>
      <c r="G110" s="83" t="s">
        <v>71</v>
      </c>
      <c r="H110" s="67" t="s">
        <v>172</v>
      </c>
    </row>
    <row r="111" spans="1:8" ht="39" customHeight="1">
      <c r="A111" s="73" t="s">
        <v>272</v>
      </c>
      <c r="B111" s="277" t="s">
        <v>222</v>
      </c>
      <c r="C111" s="73" t="s">
        <v>249</v>
      </c>
      <c r="D111" s="73"/>
      <c r="E111" s="67" t="s">
        <v>242</v>
      </c>
      <c r="F111" s="85" t="str">
        <f t="shared" si="1"/>
        <v>地域における外国人患者受入れ体制整備等を協議する場の設置・運営事業1.都道府県が行う事業（直接補助）</v>
      </c>
      <c r="G111" s="84" t="s">
        <v>70</v>
      </c>
      <c r="H111" s="67" t="s">
        <v>231</v>
      </c>
    </row>
    <row r="112" spans="1:8" ht="39" customHeight="1">
      <c r="A112" s="73"/>
      <c r="B112" s="278"/>
      <c r="C112" s="73" t="s">
        <v>249</v>
      </c>
      <c r="D112" s="73"/>
      <c r="E112" s="67" t="s">
        <v>242</v>
      </c>
      <c r="F112" s="85" t="str">
        <f t="shared" si="1"/>
        <v>地域における外国人患者受入れ体制整備等を協議する場の設置・運営事業2.沖縄県が行う事業（直接補助）</v>
      </c>
      <c r="G112" s="84" t="s">
        <v>71</v>
      </c>
      <c r="H112" s="67" t="s">
        <v>232</v>
      </c>
    </row>
    <row r="113" spans="1:8" ht="39" customHeight="1">
      <c r="A113" s="73"/>
      <c r="B113" s="278"/>
      <c r="C113" s="73" t="s">
        <v>251</v>
      </c>
      <c r="D113" s="73"/>
      <c r="E113" s="67" t="s">
        <v>243</v>
      </c>
      <c r="F113" s="85" t="str">
        <f t="shared" si="1"/>
        <v>医療機関における外国人対応に資するワンストップ窓口設置・運営事業1.都道府県が行う事業（直接補助）</v>
      </c>
      <c r="G113" s="84" t="s">
        <v>70</v>
      </c>
      <c r="H113" s="67" t="s">
        <v>233</v>
      </c>
    </row>
    <row r="114" spans="1:8">
      <c r="A114" s="73"/>
      <c r="B114" s="278"/>
      <c r="C114" s="73" t="s">
        <v>251</v>
      </c>
      <c r="D114" s="73"/>
      <c r="E114" s="67" t="s">
        <v>243</v>
      </c>
      <c r="F114" s="85" t="str">
        <f t="shared" si="1"/>
        <v>医療機関における外国人対応に資するワンストップ窓口設置・運営事業2.沖縄県が行う事業（直接補助）</v>
      </c>
      <c r="G114" s="84" t="s">
        <v>71</v>
      </c>
      <c r="H114" s="67" t="s">
        <v>232</v>
      </c>
    </row>
    <row r="115" spans="1:8" ht="20.100000000000001" customHeight="1">
      <c r="A115" s="68" t="s">
        <v>274</v>
      </c>
      <c r="B115" s="269" t="s">
        <v>341</v>
      </c>
      <c r="C115" s="2"/>
      <c r="D115" s="1"/>
      <c r="E115" s="4" t="s">
        <v>341</v>
      </c>
      <c r="F115" s="55" t="str">
        <f t="shared" si="1"/>
        <v>認定制度を活用した医師少数区域等における勤務の推進事業1.都道府県が行う事業（直接補助）</v>
      </c>
      <c r="G115" s="83" t="s">
        <v>70</v>
      </c>
      <c r="H115" s="67" t="s">
        <v>172</v>
      </c>
    </row>
    <row r="116" spans="1:8" ht="20.100000000000001" customHeight="1">
      <c r="A116" s="68"/>
      <c r="B116" s="269"/>
      <c r="C116" s="2"/>
      <c r="D116" s="1"/>
      <c r="E116" s="4" t="s">
        <v>247</v>
      </c>
      <c r="F116" s="55" t="str">
        <f t="shared" si="1"/>
        <v>認定制度を活用した医師少数区域等における勤務の推進事業2.沖縄県が行う事業（直接補助）</v>
      </c>
      <c r="G116" s="83" t="s">
        <v>71</v>
      </c>
      <c r="H116" s="67" t="s">
        <v>172</v>
      </c>
    </row>
    <row r="117" spans="1:8" ht="20.100000000000001" customHeight="1">
      <c r="A117" s="68"/>
      <c r="B117" s="269"/>
      <c r="C117" s="2"/>
      <c r="D117" s="1"/>
      <c r="E117" s="4" t="s">
        <v>247</v>
      </c>
      <c r="F117" s="55" t="str">
        <f t="shared" si="1"/>
        <v>認定制度を活用した医師少数区域等における勤務の推進事業4.都道府県が公的5団体に補助する事業（5を除く）</v>
      </c>
      <c r="G117" s="5" t="s">
        <v>75</v>
      </c>
      <c r="H117" s="67" t="s">
        <v>162</v>
      </c>
    </row>
    <row r="118" spans="1:8" ht="20.100000000000001" customHeight="1">
      <c r="A118" s="65"/>
      <c r="B118" s="270"/>
      <c r="C118" s="2"/>
      <c r="D118" s="1"/>
      <c r="E118" s="4" t="s">
        <v>247</v>
      </c>
      <c r="F118" s="55" t="str">
        <f t="shared" si="1"/>
        <v>認定制度を活用した医師少数区域等における勤務の推進事業6.都道府県が補助する事業(4,5以外)</v>
      </c>
      <c r="G118" s="5" t="s">
        <v>76</v>
      </c>
      <c r="H118" s="67" t="s">
        <v>162</v>
      </c>
    </row>
    <row r="119" spans="1:8" ht="25.5" customHeight="1">
      <c r="A119" s="2" t="s">
        <v>69</v>
      </c>
      <c r="B119" s="268" t="s">
        <v>12</v>
      </c>
      <c r="C119" s="2"/>
      <c r="D119" s="1"/>
      <c r="E119" s="4" t="s">
        <v>12</v>
      </c>
      <c r="F119" s="55" t="str">
        <f t="shared" si="1"/>
        <v>異状死死因究明支援事業1.都道府県が行う事業（直接補助）</v>
      </c>
      <c r="G119" s="83" t="s">
        <v>70</v>
      </c>
      <c r="H119" s="67" t="s">
        <v>188</v>
      </c>
    </row>
    <row r="120" spans="1:8" ht="25.5" customHeight="1">
      <c r="A120" s="66"/>
      <c r="B120" s="270"/>
      <c r="C120" s="2"/>
      <c r="D120" s="1"/>
      <c r="E120" s="4" t="s">
        <v>12</v>
      </c>
      <c r="F120" s="55" t="str">
        <f t="shared" si="1"/>
        <v>異状死死因究明支援事業2.沖縄県が行う事業（直接補助）</v>
      </c>
      <c r="G120" s="83" t="s">
        <v>71</v>
      </c>
      <c r="H120" s="67" t="s">
        <v>172</v>
      </c>
    </row>
    <row r="121" spans="1:8" ht="20.100000000000001" customHeight="1">
      <c r="A121" s="66" t="s">
        <v>68</v>
      </c>
      <c r="B121" s="268" t="s">
        <v>26</v>
      </c>
      <c r="C121" s="2" t="s">
        <v>251</v>
      </c>
      <c r="D121" s="1"/>
      <c r="E121" s="4" t="s">
        <v>27</v>
      </c>
      <c r="F121" s="55" t="str">
        <f t="shared" si="1"/>
        <v>第一種感染症指定医療機関運営事業1.都道府県が行う事業（直接補助）</v>
      </c>
      <c r="G121" s="83" t="s">
        <v>70</v>
      </c>
      <c r="H121" s="67" t="s">
        <v>191</v>
      </c>
    </row>
    <row r="122" spans="1:8" ht="20.100000000000001" customHeight="1">
      <c r="A122" s="68"/>
      <c r="B122" s="269"/>
      <c r="C122" s="2" t="s">
        <v>251</v>
      </c>
      <c r="D122" s="1"/>
      <c r="E122" s="4" t="s">
        <v>27</v>
      </c>
      <c r="F122" s="55" t="str">
        <f t="shared" si="1"/>
        <v>第一種感染症指定医療機関運営事業2.沖縄県が行う事業（直接補助）</v>
      </c>
      <c r="G122" s="83" t="s">
        <v>71</v>
      </c>
      <c r="H122" s="67" t="s">
        <v>172</v>
      </c>
    </row>
    <row r="123" spans="1:8" ht="20.100000000000001" customHeight="1">
      <c r="A123" s="68"/>
      <c r="B123" s="269"/>
      <c r="C123" s="2" t="s">
        <v>251</v>
      </c>
      <c r="D123" s="1"/>
      <c r="E123" s="4" t="s">
        <v>27</v>
      </c>
      <c r="F123" s="55" t="str">
        <f t="shared" si="1"/>
        <v>第一種感染症指定医療機関運営事業6.都道府県が補助する事業(4,5以外)</v>
      </c>
      <c r="G123" s="5" t="s">
        <v>199</v>
      </c>
      <c r="H123" s="67" t="s">
        <v>194</v>
      </c>
    </row>
    <row r="124" spans="1:8" ht="20.100000000000001" customHeight="1">
      <c r="A124" s="68"/>
      <c r="B124" s="269"/>
      <c r="C124" s="2" t="s">
        <v>257</v>
      </c>
      <c r="D124" s="1"/>
      <c r="E124" s="4" t="s">
        <v>28</v>
      </c>
      <c r="F124" s="55" t="str">
        <f t="shared" si="1"/>
        <v>第二種感染症指定医療機関運営事業1.都道府県が行う事業（直接補助）</v>
      </c>
      <c r="G124" s="83" t="s">
        <v>70</v>
      </c>
      <c r="H124" s="67" t="s">
        <v>188</v>
      </c>
    </row>
    <row r="125" spans="1:8" ht="20.100000000000001" customHeight="1">
      <c r="A125" s="68"/>
      <c r="B125" s="269"/>
      <c r="C125" s="2" t="s">
        <v>257</v>
      </c>
      <c r="D125" s="1"/>
      <c r="E125" s="4" t="s">
        <v>28</v>
      </c>
      <c r="F125" s="55" t="str">
        <f t="shared" si="1"/>
        <v>第二種感染症指定医療機関運営事業2.沖縄県が行う事業（直接補助）</v>
      </c>
      <c r="G125" s="83" t="s">
        <v>71</v>
      </c>
      <c r="H125" s="67" t="s">
        <v>172</v>
      </c>
    </row>
    <row r="126" spans="1:8" ht="20.100000000000001" customHeight="1">
      <c r="A126" s="65"/>
      <c r="B126" s="270"/>
      <c r="C126" s="2" t="s">
        <v>257</v>
      </c>
      <c r="D126" s="1"/>
      <c r="E126" s="4" t="s">
        <v>28</v>
      </c>
      <c r="F126" s="55" t="str">
        <f t="shared" si="1"/>
        <v>第二種感染症指定医療機関運営事業6.都道府県が補助する事業(4,5以外)</v>
      </c>
      <c r="G126" s="5" t="s">
        <v>200</v>
      </c>
      <c r="H126" s="67" t="s">
        <v>195</v>
      </c>
    </row>
  </sheetData>
  <sheetProtection selectLockedCells="1" selectUnlockedCells="1"/>
  <autoFilter ref="A2:I120" xr:uid="{00000000-0009-0000-0000-000002000000}">
    <filterColumn colId="0" showButton="0"/>
    <filterColumn colId="1" showButton="0"/>
    <filterColumn colId="2" showButton="0"/>
    <filterColumn colId="3" showButton="0"/>
    <filterColumn colId="4" showButton="0"/>
  </autoFilter>
  <mergeCells count="16">
    <mergeCell ref="B121:B126"/>
    <mergeCell ref="B81:B103"/>
    <mergeCell ref="B119:B120"/>
    <mergeCell ref="B106:B110"/>
    <mergeCell ref="B104:B105"/>
    <mergeCell ref="B115:B118"/>
    <mergeCell ref="B111:B114"/>
    <mergeCell ref="A2:E2"/>
    <mergeCell ref="B77:B80"/>
    <mergeCell ref="B3:B36"/>
    <mergeCell ref="B65:B72"/>
    <mergeCell ref="B37:B50"/>
    <mergeCell ref="B51:B64"/>
    <mergeCell ref="B73:B76"/>
    <mergeCell ref="A77:A80"/>
    <mergeCell ref="A73:A76"/>
  </mergeCells>
  <phoneticPr fontId="13"/>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S44"/>
  <sheetViews>
    <sheetView view="pageBreakPreview" topLeftCell="C27" zoomScale="90" zoomScaleNormal="90" zoomScaleSheetLayoutView="90" workbookViewId="0"/>
  </sheetViews>
  <sheetFormatPr defaultColWidth="9" defaultRowHeight="13.5"/>
  <cols>
    <col min="1" max="1" width="6.5" style="64" bestFit="1" customWidth="1"/>
    <col min="2" max="2" width="26.25" style="3" customWidth="1"/>
    <col min="3" max="3" width="3.375" style="64" bestFit="1" customWidth="1"/>
    <col min="4" max="4" width="3.375" style="64" customWidth="1"/>
    <col min="5" max="5" width="47.875" style="3" customWidth="1"/>
    <col min="6" max="7" width="9" style="3"/>
    <col min="8" max="8" width="15.125" style="3" bestFit="1" customWidth="1"/>
    <col min="9" max="9" width="13.125" style="64" customWidth="1"/>
    <col min="10" max="14" width="13.5" style="64" customWidth="1"/>
    <col min="15" max="15" width="13.5" style="3" customWidth="1"/>
    <col min="16" max="16" width="13.5" style="64" customWidth="1"/>
    <col min="17" max="16384" width="9" style="3"/>
  </cols>
  <sheetData>
    <row r="1" spans="1:19">
      <c r="A1" s="64">
        <v>1</v>
      </c>
      <c r="B1" s="3">
        <v>2</v>
      </c>
      <c r="C1" s="64">
        <v>3</v>
      </c>
      <c r="D1" s="3">
        <v>4</v>
      </c>
      <c r="E1" s="64">
        <v>5</v>
      </c>
      <c r="F1" s="3">
        <v>6</v>
      </c>
      <c r="H1" s="64">
        <v>7</v>
      </c>
      <c r="I1" s="3">
        <v>8</v>
      </c>
      <c r="J1" s="64">
        <v>9</v>
      </c>
      <c r="K1" s="3">
        <v>10</v>
      </c>
      <c r="L1" s="64">
        <v>11</v>
      </c>
      <c r="M1" s="3">
        <v>12</v>
      </c>
      <c r="N1" s="64">
        <v>13</v>
      </c>
      <c r="O1" s="3">
        <v>14</v>
      </c>
      <c r="P1" s="64">
        <v>15</v>
      </c>
      <c r="Q1" s="64">
        <v>16</v>
      </c>
      <c r="R1" s="3">
        <v>17</v>
      </c>
    </row>
    <row r="2" spans="1:19">
      <c r="A2" s="73"/>
      <c r="B2" s="67"/>
      <c r="C2" s="73"/>
      <c r="D2" s="73"/>
      <c r="E2" s="73"/>
      <c r="F2" s="73"/>
      <c r="G2" s="73"/>
      <c r="H2" s="73"/>
      <c r="I2" s="73"/>
      <c r="J2" s="279" t="s">
        <v>73</v>
      </c>
      <c r="K2" s="279"/>
      <c r="L2" s="279"/>
      <c r="M2" s="279" t="s">
        <v>74</v>
      </c>
      <c r="N2" s="279"/>
      <c r="O2" s="279"/>
      <c r="P2" s="279"/>
    </row>
    <row r="3" spans="1:19" ht="45.75" customHeight="1">
      <c r="A3" s="264" t="s">
        <v>64</v>
      </c>
      <c r="B3" s="265"/>
      <c r="C3" s="265"/>
      <c r="D3" s="265"/>
      <c r="E3" s="266"/>
      <c r="F3" s="76"/>
      <c r="G3" s="73" t="s">
        <v>281</v>
      </c>
      <c r="H3" s="69" t="s">
        <v>9</v>
      </c>
      <c r="I3" s="76" t="s">
        <v>253</v>
      </c>
      <c r="J3" s="69" t="s">
        <v>70</v>
      </c>
      <c r="K3" s="69" t="s">
        <v>71</v>
      </c>
      <c r="L3" s="69" t="s">
        <v>72</v>
      </c>
      <c r="M3" s="69" t="s">
        <v>75</v>
      </c>
      <c r="N3" s="69" t="s">
        <v>81</v>
      </c>
      <c r="O3" s="69" t="s">
        <v>277</v>
      </c>
      <c r="P3" s="69" t="s">
        <v>80</v>
      </c>
    </row>
    <row r="4" spans="1:19" ht="28.5" customHeight="1">
      <c r="A4" s="73" t="s">
        <v>33</v>
      </c>
      <c r="B4" s="69" t="s">
        <v>22</v>
      </c>
      <c r="C4" s="73" t="s">
        <v>250</v>
      </c>
      <c r="D4" s="73"/>
      <c r="E4" s="69" t="s">
        <v>20</v>
      </c>
      <c r="F4" s="67" t="s">
        <v>37</v>
      </c>
      <c r="G4" s="67" t="s">
        <v>37</v>
      </c>
      <c r="H4" s="67"/>
      <c r="I4" s="73" t="s">
        <v>254</v>
      </c>
      <c r="J4" s="78">
        <v>0.5</v>
      </c>
      <c r="K4" s="78">
        <v>0.5</v>
      </c>
      <c r="L4" s="78"/>
      <c r="M4" s="78"/>
      <c r="N4" s="78"/>
      <c r="O4" s="79"/>
      <c r="P4" s="78"/>
      <c r="S4" s="3" t="s">
        <v>254</v>
      </c>
    </row>
    <row r="5" spans="1:19" ht="28.5" customHeight="1">
      <c r="A5" s="73"/>
      <c r="B5" s="69"/>
      <c r="C5" s="73" t="s">
        <v>252</v>
      </c>
      <c r="D5" s="73"/>
      <c r="E5" s="69" t="s">
        <v>83</v>
      </c>
      <c r="F5" s="67" t="s">
        <v>38</v>
      </c>
      <c r="G5" s="67" t="s">
        <v>38</v>
      </c>
      <c r="H5" s="67"/>
      <c r="I5" s="73" t="s">
        <v>256</v>
      </c>
      <c r="J5" s="78">
        <v>0.5</v>
      </c>
      <c r="K5" s="78">
        <v>0.5</v>
      </c>
      <c r="L5" s="78"/>
      <c r="M5" s="78">
        <v>0.5</v>
      </c>
      <c r="N5" s="78"/>
      <c r="O5" s="79">
        <v>0.5</v>
      </c>
      <c r="P5" s="78"/>
      <c r="S5" s="3" t="s">
        <v>255</v>
      </c>
    </row>
    <row r="6" spans="1:19" ht="28.5" customHeight="1">
      <c r="A6" s="73"/>
      <c r="B6" s="69"/>
      <c r="C6" s="73" t="s">
        <v>258</v>
      </c>
      <c r="D6" s="73"/>
      <c r="E6" s="69" t="s">
        <v>10</v>
      </c>
      <c r="F6" s="67" t="s">
        <v>39</v>
      </c>
      <c r="G6" s="67" t="s">
        <v>39</v>
      </c>
      <c r="H6" s="6" t="s">
        <v>87</v>
      </c>
      <c r="I6" s="73" t="s">
        <v>256</v>
      </c>
      <c r="J6" s="78">
        <v>0.66666666666666663</v>
      </c>
      <c r="K6" s="78">
        <v>0.75</v>
      </c>
      <c r="L6" s="78"/>
      <c r="M6" s="78">
        <v>0.66666666666666663</v>
      </c>
      <c r="N6" s="78">
        <v>0.75</v>
      </c>
      <c r="O6" s="79">
        <v>0.33333333333333331</v>
      </c>
      <c r="P6" s="78">
        <v>0.75</v>
      </c>
      <c r="S6" s="63" t="s">
        <v>256</v>
      </c>
    </row>
    <row r="7" spans="1:19" ht="28.5" customHeight="1">
      <c r="A7" s="73"/>
      <c r="B7" s="69"/>
      <c r="C7" s="73" t="s">
        <v>259</v>
      </c>
      <c r="D7" s="73"/>
      <c r="E7" s="69" t="s">
        <v>16</v>
      </c>
      <c r="F7" s="67" t="s">
        <v>40</v>
      </c>
      <c r="G7" s="67" t="s">
        <v>40</v>
      </c>
      <c r="H7" s="6" t="s">
        <v>87</v>
      </c>
      <c r="I7" s="73" t="s">
        <v>256</v>
      </c>
      <c r="J7" s="78">
        <v>0.5</v>
      </c>
      <c r="K7" s="78">
        <v>0.5</v>
      </c>
      <c r="L7" s="78">
        <v>0.5</v>
      </c>
      <c r="M7" s="78">
        <v>0.5</v>
      </c>
      <c r="N7" s="78"/>
      <c r="O7" s="79">
        <v>0.5</v>
      </c>
      <c r="P7" s="78"/>
    </row>
    <row r="8" spans="1:19" ht="28.5" customHeight="1">
      <c r="A8" s="73"/>
      <c r="B8" s="69"/>
      <c r="C8" s="73" t="s">
        <v>260</v>
      </c>
      <c r="D8" s="73"/>
      <c r="E8" s="69" t="s">
        <v>19</v>
      </c>
      <c r="F8" s="67" t="s">
        <v>41</v>
      </c>
      <c r="G8" s="67" t="s">
        <v>41</v>
      </c>
      <c r="H8" s="6" t="s">
        <v>87</v>
      </c>
      <c r="I8" s="73" t="s">
        <v>256</v>
      </c>
      <c r="J8" s="78">
        <v>0.5</v>
      </c>
      <c r="K8" s="78">
        <v>0.5</v>
      </c>
      <c r="L8" s="78"/>
      <c r="M8" s="78">
        <v>0.5</v>
      </c>
      <c r="N8" s="78"/>
      <c r="O8" s="79">
        <v>0.5</v>
      </c>
      <c r="P8" s="78"/>
    </row>
    <row r="9" spans="1:19" ht="28.5" customHeight="1">
      <c r="A9" s="73"/>
      <c r="B9" s="69"/>
      <c r="C9" s="73" t="s">
        <v>261</v>
      </c>
      <c r="D9" s="73"/>
      <c r="E9" s="69" t="s">
        <v>23</v>
      </c>
      <c r="F9" s="67" t="s">
        <v>42</v>
      </c>
      <c r="G9" s="67" t="s">
        <v>42</v>
      </c>
      <c r="H9" s="6" t="s">
        <v>87</v>
      </c>
      <c r="I9" s="73" t="s">
        <v>254</v>
      </c>
      <c r="J9" s="78">
        <v>0.5</v>
      </c>
      <c r="K9" s="78">
        <v>0.5</v>
      </c>
      <c r="L9" s="78"/>
      <c r="M9" s="78"/>
      <c r="N9" s="78"/>
      <c r="O9" s="79"/>
      <c r="P9" s="78"/>
    </row>
    <row r="10" spans="1:19" ht="28.5" customHeight="1">
      <c r="A10" s="73"/>
      <c r="B10" s="69"/>
      <c r="C10" s="73" t="s">
        <v>262</v>
      </c>
      <c r="D10" s="73"/>
      <c r="E10" s="69" t="s">
        <v>24</v>
      </c>
      <c r="F10" s="67" t="s">
        <v>43</v>
      </c>
      <c r="G10" s="67" t="s">
        <v>43</v>
      </c>
      <c r="H10" s="67"/>
      <c r="I10" s="73" t="s">
        <v>256</v>
      </c>
      <c r="J10" s="78">
        <v>0.5</v>
      </c>
      <c r="K10" s="78">
        <v>0.5</v>
      </c>
      <c r="L10" s="78"/>
      <c r="M10" s="78"/>
      <c r="N10" s="78"/>
      <c r="O10" s="79">
        <v>0.5</v>
      </c>
      <c r="P10" s="78"/>
    </row>
    <row r="11" spans="1:19" ht="28.5" customHeight="1">
      <c r="A11" s="73"/>
      <c r="B11" s="69"/>
      <c r="C11" s="73" t="s">
        <v>263</v>
      </c>
      <c r="D11" s="73"/>
      <c r="E11" s="69" t="s">
        <v>11</v>
      </c>
      <c r="F11" s="67" t="s">
        <v>44</v>
      </c>
      <c r="G11" s="67" t="s">
        <v>44</v>
      </c>
      <c r="H11" s="69" t="s">
        <v>99</v>
      </c>
      <c r="I11" s="73" t="s">
        <v>256</v>
      </c>
      <c r="J11" s="78">
        <v>0.5</v>
      </c>
      <c r="K11" s="78">
        <v>0.5</v>
      </c>
      <c r="L11" s="78"/>
      <c r="M11" s="78">
        <v>0.5</v>
      </c>
      <c r="N11" s="78"/>
      <c r="O11" s="79">
        <v>0.5</v>
      </c>
      <c r="P11" s="78"/>
    </row>
    <row r="12" spans="1:19" ht="28.5" customHeight="1">
      <c r="A12" s="73"/>
      <c r="B12" s="69"/>
      <c r="C12" s="75" t="s">
        <v>264</v>
      </c>
      <c r="D12" s="75"/>
      <c r="E12" s="62" t="s">
        <v>90</v>
      </c>
      <c r="F12" s="72" t="s">
        <v>45</v>
      </c>
      <c r="G12" s="67" t="s">
        <v>45</v>
      </c>
      <c r="H12" s="6" t="s">
        <v>87</v>
      </c>
      <c r="I12" s="73" t="s">
        <v>256</v>
      </c>
      <c r="J12" s="78">
        <v>0.5</v>
      </c>
      <c r="K12" s="78">
        <v>0.5</v>
      </c>
      <c r="L12" s="78"/>
      <c r="M12" s="78">
        <v>0.5</v>
      </c>
      <c r="N12" s="78"/>
      <c r="O12" s="79">
        <v>0.5</v>
      </c>
      <c r="P12" s="78"/>
    </row>
    <row r="13" spans="1:19" ht="28.5" customHeight="1">
      <c r="A13" s="73" t="s">
        <v>34</v>
      </c>
      <c r="B13" s="69" t="s">
        <v>25</v>
      </c>
      <c r="C13" s="73" t="s">
        <v>250</v>
      </c>
      <c r="D13" s="73"/>
      <c r="E13" s="69" t="s">
        <v>15</v>
      </c>
      <c r="F13" s="72" t="s">
        <v>46</v>
      </c>
      <c r="G13" s="67" t="s">
        <v>46</v>
      </c>
      <c r="H13" s="67"/>
      <c r="I13" s="73" t="s">
        <v>254</v>
      </c>
      <c r="J13" s="78">
        <v>0.5</v>
      </c>
      <c r="K13" s="78">
        <v>0.5</v>
      </c>
      <c r="L13" s="78"/>
      <c r="M13" s="78"/>
      <c r="N13" s="78"/>
      <c r="O13" s="79"/>
      <c r="P13" s="78"/>
    </row>
    <row r="14" spans="1:19" ht="28.5" customHeight="1">
      <c r="A14" s="73"/>
      <c r="B14" s="69"/>
      <c r="C14" s="73" t="s">
        <v>252</v>
      </c>
      <c r="D14" s="73"/>
      <c r="E14" s="69" t="s">
        <v>17</v>
      </c>
      <c r="F14" s="72" t="s">
        <v>47</v>
      </c>
      <c r="G14" s="67" t="s">
        <v>47</v>
      </c>
      <c r="H14" s="67"/>
      <c r="I14" s="73" t="s">
        <v>256</v>
      </c>
      <c r="J14" s="78">
        <v>0.33333333333333331</v>
      </c>
      <c r="K14" s="78">
        <v>0.33333333333333331</v>
      </c>
      <c r="L14" s="78"/>
      <c r="M14" s="78">
        <v>0.33333333333333331</v>
      </c>
      <c r="N14" s="78"/>
      <c r="O14" s="79">
        <v>0.33333333333333331</v>
      </c>
      <c r="P14" s="78"/>
    </row>
    <row r="15" spans="1:19" ht="28.5" customHeight="1">
      <c r="A15" s="73"/>
      <c r="B15" s="69"/>
      <c r="C15" s="73" t="s">
        <v>258</v>
      </c>
      <c r="D15" s="73"/>
      <c r="E15" s="69" t="s">
        <v>219</v>
      </c>
      <c r="F15" s="72" t="s">
        <v>48</v>
      </c>
      <c r="G15" s="67" t="s">
        <v>48</v>
      </c>
      <c r="H15" s="67"/>
      <c r="I15" s="73" t="s">
        <v>256</v>
      </c>
      <c r="J15" s="78">
        <v>0.5</v>
      </c>
      <c r="K15" s="78">
        <v>0.5</v>
      </c>
      <c r="L15" s="78"/>
      <c r="M15" s="78">
        <v>0.5</v>
      </c>
      <c r="N15" s="78"/>
      <c r="O15" s="79">
        <v>0.5</v>
      </c>
      <c r="P15" s="78"/>
    </row>
    <row r="16" spans="1:19" ht="28.5" customHeight="1">
      <c r="A16" s="73"/>
      <c r="B16" s="69"/>
      <c r="C16" s="73" t="s">
        <v>259</v>
      </c>
      <c r="D16" s="73"/>
      <c r="E16" s="69" t="s">
        <v>220</v>
      </c>
      <c r="F16" s="72" t="s">
        <v>49</v>
      </c>
      <c r="G16" s="67" t="s">
        <v>49</v>
      </c>
      <c r="H16" s="67"/>
      <c r="I16" s="73" t="s">
        <v>256</v>
      </c>
      <c r="J16" s="78">
        <v>0.5</v>
      </c>
      <c r="K16" s="78">
        <v>0.5</v>
      </c>
      <c r="L16" s="78"/>
      <c r="M16" s="78">
        <v>0.5</v>
      </c>
      <c r="N16" s="78"/>
      <c r="O16" s="79">
        <v>0.5</v>
      </c>
      <c r="P16" s="78"/>
    </row>
    <row r="17" spans="1:16" ht="28.5" customHeight="1">
      <c r="A17" s="73" t="s">
        <v>265</v>
      </c>
      <c r="B17" s="69" t="s">
        <v>29</v>
      </c>
      <c r="C17" s="73" t="s">
        <v>250</v>
      </c>
      <c r="D17" s="73"/>
      <c r="E17" s="69" t="s">
        <v>2</v>
      </c>
      <c r="F17" s="72" t="s">
        <v>50</v>
      </c>
      <c r="G17" s="67" t="s">
        <v>50</v>
      </c>
      <c r="H17" s="67"/>
      <c r="I17" s="73" t="s">
        <v>255</v>
      </c>
      <c r="J17" s="78"/>
      <c r="K17" s="78"/>
      <c r="L17" s="78"/>
      <c r="M17" s="78"/>
      <c r="N17" s="78"/>
      <c r="O17" s="79" t="s">
        <v>278</v>
      </c>
      <c r="P17" s="78"/>
    </row>
    <row r="18" spans="1:16" ht="28.5" customHeight="1">
      <c r="A18" s="73"/>
      <c r="B18" s="69"/>
      <c r="C18" s="73" t="s">
        <v>252</v>
      </c>
      <c r="D18" s="73"/>
      <c r="E18" s="69" t="s">
        <v>3</v>
      </c>
      <c r="F18" s="72" t="s">
        <v>51</v>
      </c>
      <c r="G18" s="67" t="s">
        <v>51</v>
      </c>
      <c r="H18" s="67"/>
      <c r="I18" s="73" t="s">
        <v>256</v>
      </c>
      <c r="J18" s="78">
        <v>1</v>
      </c>
      <c r="K18" s="78">
        <v>1</v>
      </c>
      <c r="L18" s="78"/>
      <c r="M18" s="78">
        <v>1</v>
      </c>
      <c r="N18" s="78"/>
      <c r="O18" s="79">
        <v>1</v>
      </c>
      <c r="P18" s="78"/>
    </row>
    <row r="19" spans="1:16" ht="28.5" customHeight="1">
      <c r="A19" s="73"/>
      <c r="B19" s="69"/>
      <c r="C19" s="73" t="s">
        <v>258</v>
      </c>
      <c r="D19" s="73"/>
      <c r="E19" s="69" t="s">
        <v>4</v>
      </c>
      <c r="F19" s="72" t="s">
        <v>52</v>
      </c>
      <c r="G19" s="67" t="s">
        <v>52</v>
      </c>
      <c r="H19" s="67"/>
      <c r="I19" s="73" t="s">
        <v>256</v>
      </c>
      <c r="J19" s="78">
        <v>0.5</v>
      </c>
      <c r="K19" s="78">
        <v>0.5</v>
      </c>
      <c r="L19" s="78"/>
      <c r="M19" s="78">
        <v>0.5</v>
      </c>
      <c r="N19" s="78"/>
      <c r="O19" s="79">
        <v>0.5</v>
      </c>
      <c r="P19" s="78"/>
    </row>
    <row r="20" spans="1:16" ht="28.5" customHeight="1">
      <c r="A20" s="73"/>
      <c r="B20" s="69"/>
      <c r="C20" s="73" t="s">
        <v>259</v>
      </c>
      <c r="D20" s="73"/>
      <c r="E20" s="69" t="s">
        <v>5</v>
      </c>
      <c r="F20" s="72" t="s">
        <v>53</v>
      </c>
      <c r="G20" s="67" t="s">
        <v>53</v>
      </c>
      <c r="H20" s="67"/>
      <c r="I20" s="73" t="s">
        <v>254</v>
      </c>
      <c r="J20" s="78">
        <v>1</v>
      </c>
      <c r="K20" s="78">
        <v>1</v>
      </c>
      <c r="L20" s="78"/>
      <c r="M20" s="78"/>
      <c r="N20" s="78"/>
      <c r="O20" s="79"/>
      <c r="P20" s="78"/>
    </row>
    <row r="21" spans="1:16" ht="28.5" customHeight="1">
      <c r="A21" s="73"/>
      <c r="B21" s="69"/>
      <c r="C21" s="73" t="s">
        <v>260</v>
      </c>
      <c r="D21" s="73"/>
      <c r="E21" s="69" t="s">
        <v>221</v>
      </c>
      <c r="F21" s="72" t="s">
        <v>54</v>
      </c>
      <c r="G21" s="67" t="s">
        <v>54</v>
      </c>
      <c r="H21" s="67"/>
      <c r="I21" s="73" t="s">
        <v>254</v>
      </c>
      <c r="J21" s="78">
        <v>0.5</v>
      </c>
      <c r="K21" s="78">
        <v>0.5</v>
      </c>
      <c r="L21" s="78">
        <v>0.5</v>
      </c>
      <c r="M21" s="78"/>
      <c r="N21" s="78"/>
      <c r="O21" s="79"/>
      <c r="P21" s="78"/>
    </row>
    <row r="22" spans="1:16" ht="28.5" customHeight="1">
      <c r="A22" s="73" t="s">
        <v>266</v>
      </c>
      <c r="B22" s="69" t="s">
        <v>30</v>
      </c>
      <c r="C22" s="73" t="s">
        <v>250</v>
      </c>
      <c r="D22" s="73"/>
      <c r="E22" s="69" t="s">
        <v>82</v>
      </c>
      <c r="F22" s="72" t="s">
        <v>55</v>
      </c>
      <c r="G22" s="67" t="s">
        <v>55</v>
      </c>
      <c r="H22" s="67"/>
      <c r="I22" s="73" t="s">
        <v>256</v>
      </c>
      <c r="J22" s="78">
        <v>0.5</v>
      </c>
      <c r="K22" s="78">
        <v>0.5</v>
      </c>
      <c r="L22" s="78"/>
      <c r="M22" s="78">
        <v>0.5</v>
      </c>
      <c r="N22" s="78"/>
      <c r="O22" s="79">
        <v>0.5</v>
      </c>
      <c r="P22" s="78"/>
    </row>
    <row r="23" spans="1:16" ht="28.5" customHeight="1">
      <c r="A23" s="73"/>
      <c r="B23" s="69"/>
      <c r="C23" s="73" t="s">
        <v>252</v>
      </c>
      <c r="D23" s="73"/>
      <c r="E23" s="69" t="s">
        <v>18</v>
      </c>
      <c r="F23" s="72" t="s">
        <v>56</v>
      </c>
      <c r="G23" s="67" t="s">
        <v>56</v>
      </c>
      <c r="H23" s="67"/>
      <c r="I23" s="73" t="s">
        <v>256</v>
      </c>
      <c r="J23" s="78">
        <v>0.5</v>
      </c>
      <c r="K23" s="78">
        <v>0.5</v>
      </c>
      <c r="L23" s="78"/>
      <c r="M23" s="78">
        <v>0.5</v>
      </c>
      <c r="N23" s="78"/>
      <c r="O23" s="79">
        <v>0.5</v>
      </c>
      <c r="P23" s="78"/>
    </row>
    <row r="24" spans="1:16" ht="28.5" customHeight="1">
      <c r="A24" s="87" t="s">
        <v>267</v>
      </c>
      <c r="B24" s="69" t="s">
        <v>245</v>
      </c>
      <c r="C24" s="87"/>
      <c r="D24" s="87"/>
      <c r="E24" s="69" t="s">
        <v>282</v>
      </c>
      <c r="F24" s="72"/>
      <c r="G24" s="67" t="s">
        <v>57</v>
      </c>
      <c r="H24" s="67"/>
      <c r="I24" s="87" t="s">
        <v>256</v>
      </c>
      <c r="J24" s="78">
        <v>0.5</v>
      </c>
      <c r="K24" s="78">
        <v>0.5</v>
      </c>
      <c r="L24" s="78"/>
      <c r="M24" s="78">
        <v>0.5</v>
      </c>
      <c r="N24" s="78"/>
      <c r="O24" s="79">
        <v>0.5</v>
      </c>
      <c r="P24" s="78"/>
    </row>
    <row r="25" spans="1:16" ht="28.5" customHeight="1">
      <c r="A25" s="73" t="s">
        <v>268</v>
      </c>
      <c r="B25" s="69" t="s">
        <v>97</v>
      </c>
      <c r="C25" s="73"/>
      <c r="D25" s="73"/>
      <c r="E25" s="69" t="s">
        <v>98</v>
      </c>
      <c r="F25" s="72" t="s">
        <v>236</v>
      </c>
      <c r="G25" s="67" t="s">
        <v>58</v>
      </c>
      <c r="H25" s="67"/>
      <c r="I25" s="73" t="s">
        <v>256</v>
      </c>
      <c r="J25" s="78">
        <v>0.5</v>
      </c>
      <c r="K25" s="78">
        <v>0.5</v>
      </c>
      <c r="L25" s="78"/>
      <c r="M25" s="78">
        <v>0.5</v>
      </c>
      <c r="N25" s="78"/>
      <c r="O25" s="79">
        <v>0.5</v>
      </c>
      <c r="P25" s="78"/>
    </row>
    <row r="26" spans="1:16" ht="28.5" customHeight="1">
      <c r="A26" s="73" t="s">
        <v>269</v>
      </c>
      <c r="B26" s="69" t="s">
        <v>31</v>
      </c>
      <c r="C26" s="73" t="s">
        <v>250</v>
      </c>
      <c r="D26" s="73"/>
      <c r="E26" s="69" t="s">
        <v>8</v>
      </c>
      <c r="F26" s="72" t="s">
        <v>59</v>
      </c>
      <c r="G26" s="67" t="s">
        <v>59</v>
      </c>
      <c r="H26" s="67"/>
      <c r="I26" s="73" t="s">
        <v>254</v>
      </c>
      <c r="J26" s="78">
        <v>1</v>
      </c>
      <c r="K26" s="78">
        <v>1</v>
      </c>
      <c r="L26" s="78"/>
      <c r="M26" s="78"/>
      <c r="N26" s="78"/>
      <c r="O26" s="79"/>
      <c r="P26" s="78"/>
    </row>
    <row r="27" spans="1:16" ht="28.5" customHeight="1">
      <c r="A27" s="73"/>
      <c r="B27" s="69"/>
      <c r="C27" s="73" t="s">
        <v>252</v>
      </c>
      <c r="D27" s="73" t="s">
        <v>250</v>
      </c>
      <c r="E27" s="69" t="s">
        <v>7</v>
      </c>
      <c r="F27" s="72" t="s">
        <v>60</v>
      </c>
      <c r="G27" s="67" t="s">
        <v>60</v>
      </c>
      <c r="H27" s="67"/>
      <c r="I27" s="73" t="s">
        <v>254</v>
      </c>
      <c r="J27" s="78">
        <v>0.5</v>
      </c>
      <c r="K27" s="78">
        <v>0.5</v>
      </c>
      <c r="L27" s="78">
        <v>0.5</v>
      </c>
      <c r="M27" s="78"/>
      <c r="N27" s="78"/>
      <c r="O27" s="79"/>
      <c r="P27" s="78"/>
    </row>
    <row r="28" spans="1:16" ht="28.5" customHeight="1">
      <c r="A28" s="73"/>
      <c r="B28" s="69"/>
      <c r="C28" s="73"/>
      <c r="D28" s="73" t="s">
        <v>252</v>
      </c>
      <c r="E28" s="69" t="s">
        <v>13</v>
      </c>
      <c r="F28" s="72" t="s">
        <v>61</v>
      </c>
      <c r="G28" s="67" t="s">
        <v>61</v>
      </c>
      <c r="H28" s="67"/>
      <c r="I28" s="73" t="s">
        <v>254</v>
      </c>
      <c r="J28" s="78">
        <v>0.5</v>
      </c>
      <c r="K28" s="78">
        <v>0.5</v>
      </c>
      <c r="L28" s="78">
        <v>0.5</v>
      </c>
      <c r="M28" s="78"/>
      <c r="N28" s="78"/>
      <c r="O28" s="79"/>
      <c r="P28" s="78"/>
    </row>
    <row r="29" spans="1:16" ht="28.5" customHeight="1">
      <c r="A29" s="73"/>
      <c r="B29" s="69"/>
      <c r="C29" s="73"/>
      <c r="D29" s="73" t="s">
        <v>258</v>
      </c>
      <c r="E29" s="69" t="s">
        <v>14</v>
      </c>
      <c r="F29" s="72" t="s">
        <v>62</v>
      </c>
      <c r="G29" s="67" t="s">
        <v>62</v>
      </c>
      <c r="H29" s="67"/>
      <c r="I29" s="73" t="s">
        <v>254</v>
      </c>
      <c r="J29" s="78">
        <v>0.5</v>
      </c>
      <c r="K29" s="78">
        <v>0.5</v>
      </c>
      <c r="L29" s="78">
        <v>0.5</v>
      </c>
      <c r="M29" s="78"/>
      <c r="N29" s="78"/>
      <c r="O29" s="79"/>
      <c r="P29" s="78"/>
    </row>
    <row r="30" spans="1:16" ht="28.5" customHeight="1">
      <c r="A30" s="73"/>
      <c r="B30" s="69"/>
      <c r="C30" s="73"/>
      <c r="D30" s="73" t="s">
        <v>259</v>
      </c>
      <c r="E30" s="69" t="s">
        <v>84</v>
      </c>
      <c r="F30" s="72" t="s">
        <v>63</v>
      </c>
      <c r="G30" s="67" t="s">
        <v>63</v>
      </c>
      <c r="H30" s="67"/>
      <c r="I30" s="73" t="s">
        <v>254</v>
      </c>
      <c r="J30" s="78">
        <v>0.5</v>
      </c>
      <c r="K30" s="78">
        <v>0.5</v>
      </c>
      <c r="L30" s="78">
        <v>0.5</v>
      </c>
      <c r="M30" s="78"/>
      <c r="N30" s="78"/>
      <c r="O30" s="79"/>
      <c r="P30" s="78"/>
    </row>
    <row r="31" spans="1:16" ht="28.5" customHeight="1">
      <c r="A31" s="87"/>
      <c r="B31" s="69"/>
      <c r="C31" s="87"/>
      <c r="D31" s="87" t="s">
        <v>260</v>
      </c>
      <c r="E31" s="69" t="s">
        <v>246</v>
      </c>
      <c r="F31" s="72"/>
      <c r="G31" s="67" t="s">
        <v>91</v>
      </c>
      <c r="H31" s="67"/>
      <c r="I31" s="87" t="s">
        <v>254</v>
      </c>
      <c r="J31" s="78">
        <v>0.5</v>
      </c>
      <c r="K31" s="78">
        <v>0.5</v>
      </c>
      <c r="L31" s="78">
        <v>0.5</v>
      </c>
      <c r="M31" s="78"/>
      <c r="N31" s="78"/>
      <c r="O31" s="79"/>
      <c r="P31" s="78"/>
    </row>
    <row r="32" spans="1:16" ht="28.5" customHeight="1">
      <c r="A32" s="73"/>
      <c r="B32" s="69"/>
      <c r="C32" s="73"/>
      <c r="D32" s="73" t="s">
        <v>261</v>
      </c>
      <c r="E32" s="69" t="s">
        <v>85</v>
      </c>
      <c r="F32" s="72" t="s">
        <v>91</v>
      </c>
      <c r="G32" s="67" t="s">
        <v>92</v>
      </c>
      <c r="H32" s="67"/>
      <c r="I32" s="73" t="s">
        <v>254</v>
      </c>
      <c r="J32" s="78">
        <v>0.5</v>
      </c>
      <c r="K32" s="78">
        <v>0.5</v>
      </c>
      <c r="L32" s="78">
        <v>0.5</v>
      </c>
      <c r="M32" s="78"/>
      <c r="N32" s="78"/>
      <c r="O32" s="79"/>
      <c r="P32" s="78"/>
    </row>
    <row r="33" spans="1:18" ht="28.5" customHeight="1">
      <c r="A33" s="73"/>
      <c r="B33" s="69"/>
      <c r="C33" s="73"/>
      <c r="D33" s="73" t="s">
        <v>262</v>
      </c>
      <c r="E33" s="69" t="s">
        <v>86</v>
      </c>
      <c r="F33" s="72" t="s">
        <v>92</v>
      </c>
      <c r="G33" s="67" t="s">
        <v>93</v>
      </c>
      <c r="H33" s="67"/>
      <c r="I33" s="73" t="s">
        <v>254</v>
      </c>
      <c r="J33" s="78">
        <v>0.5</v>
      </c>
      <c r="K33" s="78">
        <v>0.5</v>
      </c>
      <c r="L33" s="78">
        <v>0.5</v>
      </c>
      <c r="M33" s="78"/>
      <c r="N33" s="78"/>
      <c r="O33" s="79"/>
      <c r="P33" s="78"/>
    </row>
    <row r="34" spans="1:18" ht="28.5" customHeight="1">
      <c r="A34" s="73" t="s">
        <v>270</v>
      </c>
      <c r="B34" s="69" t="s">
        <v>95</v>
      </c>
      <c r="C34" s="73"/>
      <c r="D34" s="73"/>
      <c r="E34" s="69" t="s">
        <v>94</v>
      </c>
      <c r="F34" s="72" t="s">
        <v>235</v>
      </c>
      <c r="G34" s="67" t="s">
        <v>234</v>
      </c>
      <c r="H34" s="67"/>
      <c r="I34" s="73" t="s">
        <v>254</v>
      </c>
      <c r="J34" s="78">
        <v>0.5</v>
      </c>
      <c r="K34" s="78">
        <v>0.5</v>
      </c>
      <c r="L34" s="78"/>
      <c r="M34" s="78"/>
      <c r="N34" s="78"/>
      <c r="O34" s="79"/>
      <c r="P34" s="78"/>
    </row>
    <row r="35" spans="1:18" ht="28.5" customHeight="1">
      <c r="A35" s="279" t="s">
        <v>271</v>
      </c>
      <c r="B35" s="267" t="s">
        <v>32</v>
      </c>
      <c r="C35" s="73" t="s">
        <v>250</v>
      </c>
      <c r="D35" s="73"/>
      <c r="E35" s="69" t="s">
        <v>96</v>
      </c>
      <c r="F35" s="72" t="s">
        <v>93</v>
      </c>
      <c r="G35" s="67" t="s">
        <v>235</v>
      </c>
      <c r="H35" s="67"/>
      <c r="I35" s="73" t="s">
        <v>256</v>
      </c>
      <c r="J35" s="78">
        <v>0.5</v>
      </c>
      <c r="K35" s="78">
        <v>0.5</v>
      </c>
      <c r="L35" s="78"/>
      <c r="M35" s="78">
        <v>0.5</v>
      </c>
      <c r="N35" s="78"/>
      <c r="O35" s="79">
        <v>0.5</v>
      </c>
      <c r="P35" s="78"/>
    </row>
    <row r="36" spans="1:18" ht="28.5" customHeight="1">
      <c r="A36" s="279"/>
      <c r="B36" s="267"/>
      <c r="C36" s="73" t="s">
        <v>252</v>
      </c>
      <c r="D36" s="73"/>
      <c r="E36" s="69" t="s">
        <v>241</v>
      </c>
      <c r="F36" s="72" t="s">
        <v>234</v>
      </c>
      <c r="G36" s="67" t="s">
        <v>236</v>
      </c>
      <c r="H36" s="67"/>
      <c r="I36" s="73" t="s">
        <v>254</v>
      </c>
      <c r="J36" s="78">
        <v>0.5</v>
      </c>
      <c r="K36" s="78">
        <v>0.5</v>
      </c>
      <c r="L36" s="78"/>
      <c r="M36" s="78"/>
      <c r="N36" s="78"/>
      <c r="O36" s="79"/>
      <c r="P36" s="78"/>
    </row>
    <row r="37" spans="1:18" ht="28.5" customHeight="1">
      <c r="A37" s="73" t="s">
        <v>272</v>
      </c>
      <c r="B37" s="267" t="s">
        <v>238</v>
      </c>
      <c r="C37" s="73"/>
      <c r="D37" s="73"/>
      <c r="E37" s="67" t="s">
        <v>242</v>
      </c>
      <c r="F37" s="72" t="s">
        <v>237</v>
      </c>
      <c r="G37" s="67" t="s">
        <v>237</v>
      </c>
      <c r="H37" s="67"/>
      <c r="I37" s="73" t="s">
        <v>254</v>
      </c>
      <c r="J37" s="78">
        <v>0.5</v>
      </c>
      <c r="K37" s="78">
        <v>0.5</v>
      </c>
      <c r="L37" s="78"/>
      <c r="M37" s="78"/>
      <c r="N37" s="78"/>
      <c r="O37" s="79"/>
      <c r="P37" s="78"/>
    </row>
    <row r="38" spans="1:18" ht="28.5" customHeight="1">
      <c r="A38" s="73" t="s">
        <v>273</v>
      </c>
      <c r="B38" s="267"/>
      <c r="C38" s="73"/>
      <c r="D38" s="73"/>
      <c r="E38" s="67" t="s">
        <v>243</v>
      </c>
      <c r="F38" s="72" t="s">
        <v>239</v>
      </c>
      <c r="G38" s="67" t="s">
        <v>239</v>
      </c>
      <c r="H38" s="67"/>
      <c r="I38" s="73" t="s">
        <v>254</v>
      </c>
      <c r="J38" s="78">
        <v>0.5</v>
      </c>
      <c r="K38" s="78">
        <v>0.5</v>
      </c>
      <c r="L38" s="78"/>
      <c r="M38" s="78"/>
      <c r="N38" s="78"/>
      <c r="O38" s="79"/>
      <c r="P38" s="78"/>
    </row>
    <row r="39" spans="1:18" s="80" customFormat="1" ht="28.5" customHeight="1">
      <c r="A39" s="87" t="s">
        <v>274</v>
      </c>
      <c r="B39" s="88" t="s">
        <v>248</v>
      </c>
      <c r="C39" s="87"/>
      <c r="D39" s="87"/>
      <c r="E39" s="88" t="s">
        <v>248</v>
      </c>
      <c r="F39" s="72"/>
      <c r="G39" s="67" t="s">
        <v>240</v>
      </c>
      <c r="H39" s="67"/>
      <c r="I39" s="87" t="s">
        <v>256</v>
      </c>
      <c r="J39" s="78">
        <v>0.5</v>
      </c>
      <c r="K39" s="78">
        <v>0.5</v>
      </c>
      <c r="L39" s="78"/>
      <c r="M39" s="78">
        <v>0.5</v>
      </c>
      <c r="N39" s="78"/>
      <c r="O39" s="79">
        <v>0.5</v>
      </c>
      <c r="P39" s="78"/>
      <c r="Q39" s="3"/>
      <c r="R39" s="3"/>
    </row>
    <row r="40" spans="1:18" ht="28.5" customHeight="1">
      <c r="A40" s="73" t="s">
        <v>275</v>
      </c>
      <c r="B40" s="69" t="s">
        <v>12</v>
      </c>
      <c r="C40" s="73"/>
      <c r="D40" s="73"/>
      <c r="E40" s="69" t="s">
        <v>12</v>
      </c>
      <c r="F40" s="72" t="s">
        <v>58</v>
      </c>
      <c r="G40" s="67" t="s">
        <v>279</v>
      </c>
      <c r="H40" s="67"/>
      <c r="I40" s="73" t="s">
        <v>254</v>
      </c>
      <c r="J40" s="78">
        <v>0.5</v>
      </c>
      <c r="K40" s="78">
        <v>0.5</v>
      </c>
      <c r="L40" s="78"/>
      <c r="M40" s="78"/>
      <c r="N40" s="78"/>
      <c r="O40" s="79"/>
      <c r="P40" s="78"/>
    </row>
    <row r="41" spans="1:18" ht="28.5" customHeight="1">
      <c r="A41" s="73" t="s">
        <v>276</v>
      </c>
      <c r="B41" s="69" t="s">
        <v>26</v>
      </c>
      <c r="C41" s="73" t="s">
        <v>250</v>
      </c>
      <c r="D41" s="73"/>
      <c r="E41" s="69" t="s">
        <v>27</v>
      </c>
      <c r="F41" s="72" t="s">
        <v>57</v>
      </c>
      <c r="G41" s="67" t="s">
        <v>280</v>
      </c>
      <c r="H41" s="67"/>
      <c r="I41" s="73"/>
      <c r="J41" s="78">
        <v>0.5</v>
      </c>
      <c r="K41" s="78">
        <v>0.5</v>
      </c>
      <c r="L41" s="78"/>
      <c r="M41" s="78">
        <v>0.5</v>
      </c>
      <c r="N41" s="78"/>
      <c r="O41" s="79">
        <v>0.5</v>
      </c>
      <c r="P41" s="78"/>
    </row>
    <row r="42" spans="1:18" ht="28.5" customHeight="1">
      <c r="A42" s="73"/>
      <c r="B42" s="69"/>
      <c r="C42" s="73" t="s">
        <v>252</v>
      </c>
      <c r="D42" s="73"/>
      <c r="E42" s="69" t="s">
        <v>28</v>
      </c>
      <c r="F42" s="72" t="s">
        <v>57</v>
      </c>
      <c r="G42" s="67" t="s">
        <v>280</v>
      </c>
      <c r="H42" s="67"/>
      <c r="I42" s="73"/>
      <c r="J42" s="78">
        <v>0.5</v>
      </c>
      <c r="K42" s="78">
        <v>0.5</v>
      </c>
      <c r="L42" s="78"/>
      <c r="M42" s="78">
        <v>0.5</v>
      </c>
      <c r="N42" s="78"/>
      <c r="O42" s="79">
        <v>0.5</v>
      </c>
      <c r="P42" s="78"/>
    </row>
    <row r="43" spans="1:18">
      <c r="B43" s="74"/>
    </row>
    <row r="44" spans="1:18">
      <c r="B44" s="74"/>
    </row>
  </sheetData>
  <sheetProtection selectLockedCells="1" selectUnlockedCells="1"/>
  <mergeCells count="6">
    <mergeCell ref="J2:L2"/>
    <mergeCell ref="M2:P2"/>
    <mergeCell ref="A3:E3"/>
    <mergeCell ref="B37:B38"/>
    <mergeCell ref="A35:A36"/>
    <mergeCell ref="B35:B36"/>
  </mergeCells>
  <phoneticPr fontId="13"/>
  <dataValidations count="1">
    <dataValidation type="list" allowBlank="1" showInputMessage="1" showErrorMessage="1" sqref="I4:I42" xr:uid="{00000000-0002-0000-0300-000000000000}">
      <formula1>$S$4:$S$6</formula1>
    </dataValidation>
  </dataValidations>
  <pageMargins left="0.7" right="0.7" top="0.75" bottom="0.75" header="0.3" footer="0.3"/>
  <pageSetup paperSize="9" scale="36"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AB88-524E-4B2B-BAF3-8AAD855F9891}">
  <sheetPr>
    <tabColor rgb="FFFF0000"/>
  </sheetPr>
  <dimension ref="A1:J22"/>
  <sheetViews>
    <sheetView view="pageBreakPreview" topLeftCell="D1" zoomScale="106" zoomScaleNormal="85" zoomScaleSheetLayoutView="106" workbookViewId="0">
      <selection activeCell="G9" sqref="G9"/>
    </sheetView>
  </sheetViews>
  <sheetFormatPr defaultColWidth="12.625" defaultRowHeight="24.2" customHeight="1"/>
  <cols>
    <col min="1" max="1" width="2.125" style="103" customWidth="1"/>
    <col min="2" max="2" width="24.5" style="103" customWidth="1"/>
    <col min="3" max="9" width="18.625" style="103" customWidth="1"/>
    <col min="10" max="10" width="12.5" style="103" customWidth="1"/>
    <col min="11" max="257" width="12.625" style="103"/>
    <col min="258" max="258" width="2.125" style="103" customWidth="1"/>
    <col min="259" max="259" width="24.5" style="103" customWidth="1"/>
    <col min="260" max="260" width="18.75" style="103" customWidth="1"/>
    <col min="261" max="261" width="19.375" style="103" customWidth="1"/>
    <col min="262" max="262" width="21.375" style="103" customWidth="1"/>
    <col min="263" max="263" width="26" style="103" customWidth="1"/>
    <col min="264" max="264" width="27.375" style="103" customWidth="1"/>
    <col min="265" max="265" width="14.5" style="103" customWidth="1"/>
    <col min="266" max="266" width="12.5" style="103" customWidth="1"/>
    <col min="267" max="513" width="12.625" style="103"/>
    <col min="514" max="514" width="2.125" style="103" customWidth="1"/>
    <col min="515" max="515" width="24.5" style="103" customWidth="1"/>
    <col min="516" max="516" width="18.75" style="103" customWidth="1"/>
    <col min="517" max="517" width="19.375" style="103" customWidth="1"/>
    <col min="518" max="518" width="21.375" style="103" customWidth="1"/>
    <col min="519" max="519" width="26" style="103" customWidth="1"/>
    <col min="520" max="520" width="27.375" style="103" customWidth="1"/>
    <col min="521" max="521" width="14.5" style="103" customWidth="1"/>
    <col min="522" max="522" width="12.5" style="103" customWidth="1"/>
    <col min="523" max="769" width="12.625" style="103"/>
    <col min="770" max="770" width="2.125" style="103" customWidth="1"/>
    <col min="771" max="771" width="24.5" style="103" customWidth="1"/>
    <col min="772" max="772" width="18.75" style="103" customWidth="1"/>
    <col min="773" max="773" width="19.375" style="103" customWidth="1"/>
    <col min="774" max="774" width="21.375" style="103" customWidth="1"/>
    <col min="775" max="775" width="26" style="103" customWidth="1"/>
    <col min="776" max="776" width="27.375" style="103" customWidth="1"/>
    <col min="777" max="777" width="14.5" style="103" customWidth="1"/>
    <col min="778" max="778" width="12.5" style="103" customWidth="1"/>
    <col min="779" max="1025" width="12.625" style="103"/>
    <col min="1026" max="1026" width="2.125" style="103" customWidth="1"/>
    <col min="1027" max="1027" width="24.5" style="103" customWidth="1"/>
    <col min="1028" max="1028" width="18.75" style="103" customWidth="1"/>
    <col min="1029" max="1029" width="19.375" style="103" customWidth="1"/>
    <col min="1030" max="1030" width="21.375" style="103" customWidth="1"/>
    <col min="1031" max="1031" width="26" style="103" customWidth="1"/>
    <col min="1032" max="1032" width="27.375" style="103" customWidth="1"/>
    <col min="1033" max="1033" width="14.5" style="103" customWidth="1"/>
    <col min="1034" max="1034" width="12.5" style="103" customWidth="1"/>
    <col min="1035" max="1281" width="12.625" style="103"/>
    <col min="1282" max="1282" width="2.125" style="103" customWidth="1"/>
    <col min="1283" max="1283" width="24.5" style="103" customWidth="1"/>
    <col min="1284" max="1284" width="18.75" style="103" customWidth="1"/>
    <col min="1285" max="1285" width="19.375" style="103" customWidth="1"/>
    <col min="1286" max="1286" width="21.375" style="103" customWidth="1"/>
    <col min="1287" max="1287" width="26" style="103" customWidth="1"/>
    <col min="1288" max="1288" width="27.375" style="103" customWidth="1"/>
    <col min="1289" max="1289" width="14.5" style="103" customWidth="1"/>
    <col min="1290" max="1290" width="12.5" style="103" customWidth="1"/>
    <col min="1291" max="1537" width="12.625" style="103"/>
    <col min="1538" max="1538" width="2.125" style="103" customWidth="1"/>
    <col min="1539" max="1539" width="24.5" style="103" customWidth="1"/>
    <col min="1540" max="1540" width="18.75" style="103" customWidth="1"/>
    <col min="1541" max="1541" width="19.375" style="103" customWidth="1"/>
    <col min="1542" max="1542" width="21.375" style="103" customWidth="1"/>
    <col min="1543" max="1543" width="26" style="103" customWidth="1"/>
    <col min="1544" max="1544" width="27.375" style="103" customWidth="1"/>
    <col min="1545" max="1545" width="14.5" style="103" customWidth="1"/>
    <col min="1546" max="1546" width="12.5" style="103" customWidth="1"/>
    <col min="1547" max="1793" width="12.625" style="103"/>
    <col min="1794" max="1794" width="2.125" style="103" customWidth="1"/>
    <col min="1795" max="1795" width="24.5" style="103" customWidth="1"/>
    <col min="1796" max="1796" width="18.75" style="103" customWidth="1"/>
    <col min="1797" max="1797" width="19.375" style="103" customWidth="1"/>
    <col min="1798" max="1798" width="21.375" style="103" customWidth="1"/>
    <col min="1799" max="1799" width="26" style="103" customWidth="1"/>
    <col min="1800" max="1800" width="27.375" style="103" customWidth="1"/>
    <col min="1801" max="1801" width="14.5" style="103" customWidth="1"/>
    <col min="1802" max="1802" width="12.5" style="103" customWidth="1"/>
    <col min="1803" max="2049" width="12.625" style="103"/>
    <col min="2050" max="2050" width="2.125" style="103" customWidth="1"/>
    <col min="2051" max="2051" width="24.5" style="103" customWidth="1"/>
    <col min="2052" max="2052" width="18.75" style="103" customWidth="1"/>
    <col min="2053" max="2053" width="19.375" style="103" customWidth="1"/>
    <col min="2054" max="2054" width="21.375" style="103" customWidth="1"/>
    <col min="2055" max="2055" width="26" style="103" customWidth="1"/>
    <col min="2056" max="2056" width="27.375" style="103" customWidth="1"/>
    <col min="2057" max="2057" width="14.5" style="103" customWidth="1"/>
    <col min="2058" max="2058" width="12.5" style="103" customWidth="1"/>
    <col min="2059" max="2305" width="12.625" style="103"/>
    <col min="2306" max="2306" width="2.125" style="103" customWidth="1"/>
    <col min="2307" max="2307" width="24.5" style="103" customWidth="1"/>
    <col min="2308" max="2308" width="18.75" style="103" customWidth="1"/>
    <col min="2309" max="2309" width="19.375" style="103" customWidth="1"/>
    <col min="2310" max="2310" width="21.375" style="103" customWidth="1"/>
    <col min="2311" max="2311" width="26" style="103" customWidth="1"/>
    <col min="2312" max="2312" width="27.375" style="103" customWidth="1"/>
    <col min="2313" max="2313" width="14.5" style="103" customWidth="1"/>
    <col min="2314" max="2314" width="12.5" style="103" customWidth="1"/>
    <col min="2315" max="2561" width="12.625" style="103"/>
    <col min="2562" max="2562" width="2.125" style="103" customWidth="1"/>
    <col min="2563" max="2563" width="24.5" style="103" customWidth="1"/>
    <col min="2564" max="2564" width="18.75" style="103" customWidth="1"/>
    <col min="2565" max="2565" width="19.375" style="103" customWidth="1"/>
    <col min="2566" max="2566" width="21.375" style="103" customWidth="1"/>
    <col min="2567" max="2567" width="26" style="103" customWidth="1"/>
    <col min="2568" max="2568" width="27.375" style="103" customWidth="1"/>
    <col min="2569" max="2569" width="14.5" style="103" customWidth="1"/>
    <col min="2570" max="2570" width="12.5" style="103" customWidth="1"/>
    <col min="2571" max="2817" width="12.625" style="103"/>
    <col min="2818" max="2818" width="2.125" style="103" customWidth="1"/>
    <col min="2819" max="2819" width="24.5" style="103" customWidth="1"/>
    <col min="2820" max="2820" width="18.75" style="103" customWidth="1"/>
    <col min="2821" max="2821" width="19.375" style="103" customWidth="1"/>
    <col min="2822" max="2822" width="21.375" style="103" customWidth="1"/>
    <col min="2823" max="2823" width="26" style="103" customWidth="1"/>
    <col min="2824" max="2824" width="27.375" style="103" customWidth="1"/>
    <col min="2825" max="2825" width="14.5" style="103" customWidth="1"/>
    <col min="2826" max="2826" width="12.5" style="103" customWidth="1"/>
    <col min="2827" max="3073" width="12.625" style="103"/>
    <col min="3074" max="3074" width="2.125" style="103" customWidth="1"/>
    <col min="3075" max="3075" width="24.5" style="103" customWidth="1"/>
    <col min="3076" max="3076" width="18.75" style="103" customWidth="1"/>
    <col min="3077" max="3077" width="19.375" style="103" customWidth="1"/>
    <col min="3078" max="3078" width="21.375" style="103" customWidth="1"/>
    <col min="3079" max="3079" width="26" style="103" customWidth="1"/>
    <col min="3080" max="3080" width="27.375" style="103" customWidth="1"/>
    <col min="3081" max="3081" width="14.5" style="103" customWidth="1"/>
    <col min="3082" max="3082" width="12.5" style="103" customWidth="1"/>
    <col min="3083" max="3329" width="12.625" style="103"/>
    <col min="3330" max="3330" width="2.125" style="103" customWidth="1"/>
    <col min="3331" max="3331" width="24.5" style="103" customWidth="1"/>
    <col min="3332" max="3332" width="18.75" style="103" customWidth="1"/>
    <col min="3333" max="3333" width="19.375" style="103" customWidth="1"/>
    <col min="3334" max="3334" width="21.375" style="103" customWidth="1"/>
    <col min="3335" max="3335" width="26" style="103" customWidth="1"/>
    <col min="3336" max="3336" width="27.375" style="103" customWidth="1"/>
    <col min="3337" max="3337" width="14.5" style="103" customWidth="1"/>
    <col min="3338" max="3338" width="12.5" style="103" customWidth="1"/>
    <col min="3339" max="3585" width="12.625" style="103"/>
    <col min="3586" max="3586" width="2.125" style="103" customWidth="1"/>
    <col min="3587" max="3587" width="24.5" style="103" customWidth="1"/>
    <col min="3588" max="3588" width="18.75" style="103" customWidth="1"/>
    <col min="3589" max="3589" width="19.375" style="103" customWidth="1"/>
    <col min="3590" max="3590" width="21.375" style="103" customWidth="1"/>
    <col min="3591" max="3591" width="26" style="103" customWidth="1"/>
    <col min="3592" max="3592" width="27.375" style="103" customWidth="1"/>
    <col min="3593" max="3593" width="14.5" style="103" customWidth="1"/>
    <col min="3594" max="3594" width="12.5" style="103" customWidth="1"/>
    <col min="3595" max="3841" width="12.625" style="103"/>
    <col min="3842" max="3842" width="2.125" style="103" customWidth="1"/>
    <col min="3843" max="3843" width="24.5" style="103" customWidth="1"/>
    <col min="3844" max="3844" width="18.75" style="103" customWidth="1"/>
    <col min="3845" max="3845" width="19.375" style="103" customWidth="1"/>
    <col min="3846" max="3846" width="21.375" style="103" customWidth="1"/>
    <col min="3847" max="3847" width="26" style="103" customWidth="1"/>
    <col min="3848" max="3848" width="27.375" style="103" customWidth="1"/>
    <col min="3849" max="3849" width="14.5" style="103" customWidth="1"/>
    <col min="3850" max="3850" width="12.5" style="103" customWidth="1"/>
    <col min="3851" max="4097" width="12.625" style="103"/>
    <col min="4098" max="4098" width="2.125" style="103" customWidth="1"/>
    <col min="4099" max="4099" width="24.5" style="103" customWidth="1"/>
    <col min="4100" max="4100" width="18.75" style="103" customWidth="1"/>
    <col min="4101" max="4101" width="19.375" style="103" customWidth="1"/>
    <col min="4102" max="4102" width="21.375" style="103" customWidth="1"/>
    <col min="4103" max="4103" width="26" style="103" customWidth="1"/>
    <col min="4104" max="4104" width="27.375" style="103" customWidth="1"/>
    <col min="4105" max="4105" width="14.5" style="103" customWidth="1"/>
    <col min="4106" max="4106" width="12.5" style="103" customWidth="1"/>
    <col min="4107" max="4353" width="12.625" style="103"/>
    <col min="4354" max="4354" width="2.125" style="103" customWidth="1"/>
    <col min="4355" max="4355" width="24.5" style="103" customWidth="1"/>
    <col min="4356" max="4356" width="18.75" style="103" customWidth="1"/>
    <col min="4357" max="4357" width="19.375" style="103" customWidth="1"/>
    <col min="4358" max="4358" width="21.375" style="103" customWidth="1"/>
    <col min="4359" max="4359" width="26" style="103" customWidth="1"/>
    <col min="4360" max="4360" width="27.375" style="103" customWidth="1"/>
    <col min="4361" max="4361" width="14.5" style="103" customWidth="1"/>
    <col min="4362" max="4362" width="12.5" style="103" customWidth="1"/>
    <col min="4363" max="4609" width="12.625" style="103"/>
    <col min="4610" max="4610" width="2.125" style="103" customWidth="1"/>
    <col min="4611" max="4611" width="24.5" style="103" customWidth="1"/>
    <col min="4612" max="4612" width="18.75" style="103" customWidth="1"/>
    <col min="4613" max="4613" width="19.375" style="103" customWidth="1"/>
    <col min="4614" max="4614" width="21.375" style="103" customWidth="1"/>
    <col min="4615" max="4615" width="26" style="103" customWidth="1"/>
    <col min="4616" max="4616" width="27.375" style="103" customWidth="1"/>
    <col min="4617" max="4617" width="14.5" style="103" customWidth="1"/>
    <col min="4618" max="4618" width="12.5" style="103" customWidth="1"/>
    <col min="4619" max="4865" width="12.625" style="103"/>
    <col min="4866" max="4866" width="2.125" style="103" customWidth="1"/>
    <col min="4867" max="4867" width="24.5" style="103" customWidth="1"/>
    <col min="4868" max="4868" width="18.75" style="103" customWidth="1"/>
    <col min="4869" max="4869" width="19.375" style="103" customWidth="1"/>
    <col min="4870" max="4870" width="21.375" style="103" customWidth="1"/>
    <col min="4871" max="4871" width="26" style="103" customWidth="1"/>
    <col min="4872" max="4872" width="27.375" style="103" customWidth="1"/>
    <col min="4873" max="4873" width="14.5" style="103" customWidth="1"/>
    <col min="4874" max="4874" width="12.5" style="103" customWidth="1"/>
    <col min="4875" max="5121" width="12.625" style="103"/>
    <col min="5122" max="5122" width="2.125" style="103" customWidth="1"/>
    <col min="5123" max="5123" width="24.5" style="103" customWidth="1"/>
    <col min="5124" max="5124" width="18.75" style="103" customWidth="1"/>
    <col min="5125" max="5125" width="19.375" style="103" customWidth="1"/>
    <col min="5126" max="5126" width="21.375" style="103" customWidth="1"/>
    <col min="5127" max="5127" width="26" style="103" customWidth="1"/>
    <col min="5128" max="5128" width="27.375" style="103" customWidth="1"/>
    <col min="5129" max="5129" width="14.5" style="103" customWidth="1"/>
    <col min="5130" max="5130" width="12.5" style="103" customWidth="1"/>
    <col min="5131" max="5377" width="12.625" style="103"/>
    <col min="5378" max="5378" width="2.125" style="103" customWidth="1"/>
    <col min="5379" max="5379" width="24.5" style="103" customWidth="1"/>
    <col min="5380" max="5380" width="18.75" style="103" customWidth="1"/>
    <col min="5381" max="5381" width="19.375" style="103" customWidth="1"/>
    <col min="5382" max="5382" width="21.375" style="103" customWidth="1"/>
    <col min="5383" max="5383" width="26" style="103" customWidth="1"/>
    <col min="5384" max="5384" width="27.375" style="103" customWidth="1"/>
    <col min="5385" max="5385" width="14.5" style="103" customWidth="1"/>
    <col min="5386" max="5386" width="12.5" style="103" customWidth="1"/>
    <col min="5387" max="5633" width="12.625" style="103"/>
    <col min="5634" max="5634" width="2.125" style="103" customWidth="1"/>
    <col min="5635" max="5635" width="24.5" style="103" customWidth="1"/>
    <col min="5636" max="5636" width="18.75" style="103" customWidth="1"/>
    <col min="5637" max="5637" width="19.375" style="103" customWidth="1"/>
    <col min="5638" max="5638" width="21.375" style="103" customWidth="1"/>
    <col min="5639" max="5639" width="26" style="103" customWidth="1"/>
    <col min="5640" max="5640" width="27.375" style="103" customWidth="1"/>
    <col min="5641" max="5641" width="14.5" style="103" customWidth="1"/>
    <col min="5642" max="5642" width="12.5" style="103" customWidth="1"/>
    <col min="5643" max="5889" width="12.625" style="103"/>
    <col min="5890" max="5890" width="2.125" style="103" customWidth="1"/>
    <col min="5891" max="5891" width="24.5" style="103" customWidth="1"/>
    <col min="5892" max="5892" width="18.75" style="103" customWidth="1"/>
    <col min="5893" max="5893" width="19.375" style="103" customWidth="1"/>
    <col min="5894" max="5894" width="21.375" style="103" customWidth="1"/>
    <col min="5895" max="5895" width="26" style="103" customWidth="1"/>
    <col min="5896" max="5896" width="27.375" style="103" customWidth="1"/>
    <col min="5897" max="5897" width="14.5" style="103" customWidth="1"/>
    <col min="5898" max="5898" width="12.5" style="103" customWidth="1"/>
    <col min="5899" max="6145" width="12.625" style="103"/>
    <col min="6146" max="6146" width="2.125" style="103" customWidth="1"/>
    <col min="6147" max="6147" width="24.5" style="103" customWidth="1"/>
    <col min="6148" max="6148" width="18.75" style="103" customWidth="1"/>
    <col min="6149" max="6149" width="19.375" style="103" customWidth="1"/>
    <col min="6150" max="6150" width="21.375" style="103" customWidth="1"/>
    <col min="6151" max="6151" width="26" style="103" customWidth="1"/>
    <col min="6152" max="6152" width="27.375" style="103" customWidth="1"/>
    <col min="6153" max="6153" width="14.5" style="103" customWidth="1"/>
    <col min="6154" max="6154" width="12.5" style="103" customWidth="1"/>
    <col min="6155" max="6401" width="12.625" style="103"/>
    <col min="6402" max="6402" width="2.125" style="103" customWidth="1"/>
    <col min="6403" max="6403" width="24.5" style="103" customWidth="1"/>
    <col min="6404" max="6404" width="18.75" style="103" customWidth="1"/>
    <col min="6405" max="6405" width="19.375" style="103" customWidth="1"/>
    <col min="6406" max="6406" width="21.375" style="103" customWidth="1"/>
    <col min="6407" max="6407" width="26" style="103" customWidth="1"/>
    <col min="6408" max="6408" width="27.375" style="103" customWidth="1"/>
    <col min="6409" max="6409" width="14.5" style="103" customWidth="1"/>
    <col min="6410" max="6410" width="12.5" style="103" customWidth="1"/>
    <col min="6411" max="6657" width="12.625" style="103"/>
    <col min="6658" max="6658" width="2.125" style="103" customWidth="1"/>
    <col min="6659" max="6659" width="24.5" style="103" customWidth="1"/>
    <col min="6660" max="6660" width="18.75" style="103" customWidth="1"/>
    <col min="6661" max="6661" width="19.375" style="103" customWidth="1"/>
    <col min="6662" max="6662" width="21.375" style="103" customWidth="1"/>
    <col min="6663" max="6663" width="26" style="103" customWidth="1"/>
    <col min="6664" max="6664" width="27.375" style="103" customWidth="1"/>
    <col min="6665" max="6665" width="14.5" style="103" customWidth="1"/>
    <col min="6666" max="6666" width="12.5" style="103" customWidth="1"/>
    <col min="6667" max="6913" width="12.625" style="103"/>
    <col min="6914" max="6914" width="2.125" style="103" customWidth="1"/>
    <col min="6915" max="6915" width="24.5" style="103" customWidth="1"/>
    <col min="6916" max="6916" width="18.75" style="103" customWidth="1"/>
    <col min="6917" max="6917" width="19.375" style="103" customWidth="1"/>
    <col min="6918" max="6918" width="21.375" style="103" customWidth="1"/>
    <col min="6919" max="6919" width="26" style="103" customWidth="1"/>
    <col min="6920" max="6920" width="27.375" style="103" customWidth="1"/>
    <col min="6921" max="6921" width="14.5" style="103" customWidth="1"/>
    <col min="6922" max="6922" width="12.5" style="103" customWidth="1"/>
    <col min="6923" max="7169" width="12.625" style="103"/>
    <col min="7170" max="7170" width="2.125" style="103" customWidth="1"/>
    <col min="7171" max="7171" width="24.5" style="103" customWidth="1"/>
    <col min="7172" max="7172" width="18.75" style="103" customWidth="1"/>
    <col min="7173" max="7173" width="19.375" style="103" customWidth="1"/>
    <col min="7174" max="7174" width="21.375" style="103" customWidth="1"/>
    <col min="7175" max="7175" width="26" style="103" customWidth="1"/>
    <col min="7176" max="7176" width="27.375" style="103" customWidth="1"/>
    <col min="7177" max="7177" width="14.5" style="103" customWidth="1"/>
    <col min="7178" max="7178" width="12.5" style="103" customWidth="1"/>
    <col min="7179" max="7425" width="12.625" style="103"/>
    <col min="7426" max="7426" width="2.125" style="103" customWidth="1"/>
    <col min="7427" max="7427" width="24.5" style="103" customWidth="1"/>
    <col min="7428" max="7428" width="18.75" style="103" customWidth="1"/>
    <col min="7429" max="7429" width="19.375" style="103" customWidth="1"/>
    <col min="7430" max="7430" width="21.375" style="103" customWidth="1"/>
    <col min="7431" max="7431" width="26" style="103" customWidth="1"/>
    <col min="7432" max="7432" width="27.375" style="103" customWidth="1"/>
    <col min="7433" max="7433" width="14.5" style="103" customWidth="1"/>
    <col min="7434" max="7434" width="12.5" style="103" customWidth="1"/>
    <col min="7435" max="7681" width="12.625" style="103"/>
    <col min="7682" max="7682" width="2.125" style="103" customWidth="1"/>
    <col min="7683" max="7683" width="24.5" style="103" customWidth="1"/>
    <col min="7684" max="7684" width="18.75" style="103" customWidth="1"/>
    <col min="7685" max="7685" width="19.375" style="103" customWidth="1"/>
    <col min="7686" max="7686" width="21.375" style="103" customWidth="1"/>
    <col min="7687" max="7687" width="26" style="103" customWidth="1"/>
    <col min="7688" max="7688" width="27.375" style="103" customWidth="1"/>
    <col min="7689" max="7689" width="14.5" style="103" customWidth="1"/>
    <col min="7690" max="7690" width="12.5" style="103" customWidth="1"/>
    <col min="7691" max="7937" width="12.625" style="103"/>
    <col min="7938" max="7938" width="2.125" style="103" customWidth="1"/>
    <col min="7939" max="7939" width="24.5" style="103" customWidth="1"/>
    <col min="7940" max="7940" width="18.75" style="103" customWidth="1"/>
    <col min="7941" max="7941" width="19.375" style="103" customWidth="1"/>
    <col min="7942" max="7942" width="21.375" style="103" customWidth="1"/>
    <col min="7943" max="7943" width="26" style="103" customWidth="1"/>
    <col min="7944" max="7944" width="27.375" style="103" customWidth="1"/>
    <col min="7945" max="7945" width="14.5" style="103" customWidth="1"/>
    <col min="7946" max="7946" width="12.5" style="103" customWidth="1"/>
    <col min="7947" max="8193" width="12.625" style="103"/>
    <col min="8194" max="8194" width="2.125" style="103" customWidth="1"/>
    <col min="8195" max="8195" width="24.5" style="103" customWidth="1"/>
    <col min="8196" max="8196" width="18.75" style="103" customWidth="1"/>
    <col min="8197" max="8197" width="19.375" style="103" customWidth="1"/>
    <col min="8198" max="8198" width="21.375" style="103" customWidth="1"/>
    <col min="8199" max="8199" width="26" style="103" customWidth="1"/>
    <col min="8200" max="8200" width="27.375" style="103" customWidth="1"/>
    <col min="8201" max="8201" width="14.5" style="103" customWidth="1"/>
    <col min="8202" max="8202" width="12.5" style="103" customWidth="1"/>
    <col min="8203" max="8449" width="12.625" style="103"/>
    <col min="8450" max="8450" width="2.125" style="103" customWidth="1"/>
    <col min="8451" max="8451" width="24.5" style="103" customWidth="1"/>
    <col min="8452" max="8452" width="18.75" style="103" customWidth="1"/>
    <col min="8453" max="8453" width="19.375" style="103" customWidth="1"/>
    <col min="8454" max="8454" width="21.375" style="103" customWidth="1"/>
    <col min="8455" max="8455" width="26" style="103" customWidth="1"/>
    <col min="8456" max="8456" width="27.375" style="103" customWidth="1"/>
    <col min="8457" max="8457" width="14.5" style="103" customWidth="1"/>
    <col min="8458" max="8458" width="12.5" style="103" customWidth="1"/>
    <col min="8459" max="8705" width="12.625" style="103"/>
    <col min="8706" max="8706" width="2.125" style="103" customWidth="1"/>
    <col min="8707" max="8707" width="24.5" style="103" customWidth="1"/>
    <col min="8708" max="8708" width="18.75" style="103" customWidth="1"/>
    <col min="8709" max="8709" width="19.375" style="103" customWidth="1"/>
    <col min="8710" max="8710" width="21.375" style="103" customWidth="1"/>
    <col min="8711" max="8711" width="26" style="103" customWidth="1"/>
    <col min="8712" max="8712" width="27.375" style="103" customWidth="1"/>
    <col min="8713" max="8713" width="14.5" style="103" customWidth="1"/>
    <col min="8714" max="8714" width="12.5" style="103" customWidth="1"/>
    <col min="8715" max="8961" width="12.625" style="103"/>
    <col min="8962" max="8962" width="2.125" style="103" customWidth="1"/>
    <col min="8963" max="8963" width="24.5" style="103" customWidth="1"/>
    <col min="8964" max="8964" width="18.75" style="103" customWidth="1"/>
    <col min="8965" max="8965" width="19.375" style="103" customWidth="1"/>
    <col min="8966" max="8966" width="21.375" style="103" customWidth="1"/>
    <col min="8967" max="8967" width="26" style="103" customWidth="1"/>
    <col min="8968" max="8968" width="27.375" style="103" customWidth="1"/>
    <col min="8969" max="8969" width="14.5" style="103" customWidth="1"/>
    <col min="8970" max="8970" width="12.5" style="103" customWidth="1"/>
    <col min="8971" max="9217" width="12.625" style="103"/>
    <col min="9218" max="9218" width="2.125" style="103" customWidth="1"/>
    <col min="9219" max="9219" width="24.5" style="103" customWidth="1"/>
    <col min="9220" max="9220" width="18.75" style="103" customWidth="1"/>
    <col min="9221" max="9221" width="19.375" style="103" customWidth="1"/>
    <col min="9222" max="9222" width="21.375" style="103" customWidth="1"/>
    <col min="9223" max="9223" width="26" style="103" customWidth="1"/>
    <col min="9224" max="9224" width="27.375" style="103" customWidth="1"/>
    <col min="9225" max="9225" width="14.5" style="103" customWidth="1"/>
    <col min="9226" max="9226" width="12.5" style="103" customWidth="1"/>
    <col min="9227" max="9473" width="12.625" style="103"/>
    <col min="9474" max="9474" width="2.125" style="103" customWidth="1"/>
    <col min="9475" max="9475" width="24.5" style="103" customWidth="1"/>
    <col min="9476" max="9476" width="18.75" style="103" customWidth="1"/>
    <col min="9477" max="9477" width="19.375" style="103" customWidth="1"/>
    <col min="9478" max="9478" width="21.375" style="103" customWidth="1"/>
    <col min="9479" max="9479" width="26" style="103" customWidth="1"/>
    <col min="9480" max="9480" width="27.375" style="103" customWidth="1"/>
    <col min="9481" max="9481" width="14.5" style="103" customWidth="1"/>
    <col min="9482" max="9482" width="12.5" style="103" customWidth="1"/>
    <col min="9483" max="9729" width="12.625" style="103"/>
    <col min="9730" max="9730" width="2.125" style="103" customWidth="1"/>
    <col min="9731" max="9731" width="24.5" style="103" customWidth="1"/>
    <col min="9732" max="9732" width="18.75" style="103" customWidth="1"/>
    <col min="9733" max="9733" width="19.375" style="103" customWidth="1"/>
    <col min="9734" max="9734" width="21.375" style="103" customWidth="1"/>
    <col min="9735" max="9735" width="26" style="103" customWidth="1"/>
    <col min="9736" max="9736" width="27.375" style="103" customWidth="1"/>
    <col min="9737" max="9737" width="14.5" style="103" customWidth="1"/>
    <col min="9738" max="9738" width="12.5" style="103" customWidth="1"/>
    <col min="9739" max="9985" width="12.625" style="103"/>
    <col min="9986" max="9986" width="2.125" style="103" customWidth="1"/>
    <col min="9987" max="9987" width="24.5" style="103" customWidth="1"/>
    <col min="9988" max="9988" width="18.75" style="103" customWidth="1"/>
    <col min="9989" max="9989" width="19.375" style="103" customWidth="1"/>
    <col min="9990" max="9990" width="21.375" style="103" customWidth="1"/>
    <col min="9991" max="9991" width="26" style="103" customWidth="1"/>
    <col min="9992" max="9992" width="27.375" style="103" customWidth="1"/>
    <col min="9993" max="9993" width="14.5" style="103" customWidth="1"/>
    <col min="9994" max="9994" width="12.5" style="103" customWidth="1"/>
    <col min="9995" max="10241" width="12.625" style="103"/>
    <col min="10242" max="10242" width="2.125" style="103" customWidth="1"/>
    <col min="10243" max="10243" width="24.5" style="103" customWidth="1"/>
    <col min="10244" max="10244" width="18.75" style="103" customWidth="1"/>
    <col min="10245" max="10245" width="19.375" style="103" customWidth="1"/>
    <col min="10246" max="10246" width="21.375" style="103" customWidth="1"/>
    <col min="10247" max="10247" width="26" style="103" customWidth="1"/>
    <col min="10248" max="10248" width="27.375" style="103" customWidth="1"/>
    <col min="10249" max="10249" width="14.5" style="103" customWidth="1"/>
    <col min="10250" max="10250" width="12.5" style="103" customWidth="1"/>
    <col min="10251" max="10497" width="12.625" style="103"/>
    <col min="10498" max="10498" width="2.125" style="103" customWidth="1"/>
    <col min="10499" max="10499" width="24.5" style="103" customWidth="1"/>
    <col min="10500" max="10500" width="18.75" style="103" customWidth="1"/>
    <col min="10501" max="10501" width="19.375" style="103" customWidth="1"/>
    <col min="10502" max="10502" width="21.375" style="103" customWidth="1"/>
    <col min="10503" max="10503" width="26" style="103" customWidth="1"/>
    <col min="10504" max="10504" width="27.375" style="103" customWidth="1"/>
    <col min="10505" max="10505" width="14.5" style="103" customWidth="1"/>
    <col min="10506" max="10506" width="12.5" style="103" customWidth="1"/>
    <col min="10507" max="10753" width="12.625" style="103"/>
    <col min="10754" max="10754" width="2.125" style="103" customWidth="1"/>
    <col min="10755" max="10755" width="24.5" style="103" customWidth="1"/>
    <col min="10756" max="10756" width="18.75" style="103" customWidth="1"/>
    <col min="10757" max="10757" width="19.375" style="103" customWidth="1"/>
    <col min="10758" max="10758" width="21.375" style="103" customWidth="1"/>
    <col min="10759" max="10759" width="26" style="103" customWidth="1"/>
    <col min="10760" max="10760" width="27.375" style="103" customWidth="1"/>
    <col min="10761" max="10761" width="14.5" style="103" customWidth="1"/>
    <col min="10762" max="10762" width="12.5" style="103" customWidth="1"/>
    <col min="10763" max="11009" width="12.625" style="103"/>
    <col min="11010" max="11010" width="2.125" style="103" customWidth="1"/>
    <col min="11011" max="11011" width="24.5" style="103" customWidth="1"/>
    <col min="11012" max="11012" width="18.75" style="103" customWidth="1"/>
    <col min="11013" max="11013" width="19.375" style="103" customWidth="1"/>
    <col min="11014" max="11014" width="21.375" style="103" customWidth="1"/>
    <col min="11015" max="11015" width="26" style="103" customWidth="1"/>
    <col min="11016" max="11016" width="27.375" style="103" customWidth="1"/>
    <col min="11017" max="11017" width="14.5" style="103" customWidth="1"/>
    <col min="11018" max="11018" width="12.5" style="103" customWidth="1"/>
    <col min="11019" max="11265" width="12.625" style="103"/>
    <col min="11266" max="11266" width="2.125" style="103" customWidth="1"/>
    <col min="11267" max="11267" width="24.5" style="103" customWidth="1"/>
    <col min="11268" max="11268" width="18.75" style="103" customWidth="1"/>
    <col min="11269" max="11269" width="19.375" style="103" customWidth="1"/>
    <col min="11270" max="11270" width="21.375" style="103" customWidth="1"/>
    <col min="11271" max="11271" width="26" style="103" customWidth="1"/>
    <col min="11272" max="11272" width="27.375" style="103" customWidth="1"/>
    <col min="11273" max="11273" width="14.5" style="103" customWidth="1"/>
    <col min="11274" max="11274" width="12.5" style="103" customWidth="1"/>
    <col min="11275" max="11521" width="12.625" style="103"/>
    <col min="11522" max="11522" width="2.125" style="103" customWidth="1"/>
    <col min="11523" max="11523" width="24.5" style="103" customWidth="1"/>
    <col min="11524" max="11524" width="18.75" style="103" customWidth="1"/>
    <col min="11525" max="11525" width="19.375" style="103" customWidth="1"/>
    <col min="11526" max="11526" width="21.375" style="103" customWidth="1"/>
    <col min="11527" max="11527" width="26" style="103" customWidth="1"/>
    <col min="11528" max="11528" width="27.375" style="103" customWidth="1"/>
    <col min="11529" max="11529" width="14.5" style="103" customWidth="1"/>
    <col min="11530" max="11530" width="12.5" style="103" customWidth="1"/>
    <col min="11531" max="11777" width="12.625" style="103"/>
    <col min="11778" max="11778" width="2.125" style="103" customWidth="1"/>
    <col min="11779" max="11779" width="24.5" style="103" customWidth="1"/>
    <col min="11780" max="11780" width="18.75" style="103" customWidth="1"/>
    <col min="11781" max="11781" width="19.375" style="103" customWidth="1"/>
    <col min="11782" max="11782" width="21.375" style="103" customWidth="1"/>
    <col min="11783" max="11783" width="26" style="103" customWidth="1"/>
    <col min="11784" max="11784" width="27.375" style="103" customWidth="1"/>
    <col min="11785" max="11785" width="14.5" style="103" customWidth="1"/>
    <col min="11786" max="11786" width="12.5" style="103" customWidth="1"/>
    <col min="11787" max="12033" width="12.625" style="103"/>
    <col min="12034" max="12034" width="2.125" style="103" customWidth="1"/>
    <col min="12035" max="12035" width="24.5" style="103" customWidth="1"/>
    <col min="12036" max="12036" width="18.75" style="103" customWidth="1"/>
    <col min="12037" max="12037" width="19.375" style="103" customWidth="1"/>
    <col min="12038" max="12038" width="21.375" style="103" customWidth="1"/>
    <col min="12039" max="12039" width="26" style="103" customWidth="1"/>
    <col min="12040" max="12040" width="27.375" style="103" customWidth="1"/>
    <col min="12041" max="12041" width="14.5" style="103" customWidth="1"/>
    <col min="12042" max="12042" width="12.5" style="103" customWidth="1"/>
    <col min="12043" max="12289" width="12.625" style="103"/>
    <col min="12290" max="12290" width="2.125" style="103" customWidth="1"/>
    <col min="12291" max="12291" width="24.5" style="103" customWidth="1"/>
    <col min="12292" max="12292" width="18.75" style="103" customWidth="1"/>
    <col min="12293" max="12293" width="19.375" style="103" customWidth="1"/>
    <col min="12294" max="12294" width="21.375" style="103" customWidth="1"/>
    <col min="12295" max="12295" width="26" style="103" customWidth="1"/>
    <col min="12296" max="12296" width="27.375" style="103" customWidth="1"/>
    <col min="12297" max="12297" width="14.5" style="103" customWidth="1"/>
    <col min="12298" max="12298" width="12.5" style="103" customWidth="1"/>
    <col min="12299" max="12545" width="12.625" style="103"/>
    <col min="12546" max="12546" width="2.125" style="103" customWidth="1"/>
    <col min="12547" max="12547" width="24.5" style="103" customWidth="1"/>
    <col min="12548" max="12548" width="18.75" style="103" customWidth="1"/>
    <col min="12549" max="12549" width="19.375" style="103" customWidth="1"/>
    <col min="12550" max="12550" width="21.375" style="103" customWidth="1"/>
    <col min="12551" max="12551" width="26" style="103" customWidth="1"/>
    <col min="12552" max="12552" width="27.375" style="103" customWidth="1"/>
    <col min="12553" max="12553" width="14.5" style="103" customWidth="1"/>
    <col min="12554" max="12554" width="12.5" style="103" customWidth="1"/>
    <col min="12555" max="12801" width="12.625" style="103"/>
    <col min="12802" max="12802" width="2.125" style="103" customWidth="1"/>
    <col min="12803" max="12803" width="24.5" style="103" customWidth="1"/>
    <col min="12804" max="12804" width="18.75" style="103" customWidth="1"/>
    <col min="12805" max="12805" width="19.375" style="103" customWidth="1"/>
    <col min="12806" max="12806" width="21.375" style="103" customWidth="1"/>
    <col min="12807" max="12807" width="26" style="103" customWidth="1"/>
    <col min="12808" max="12808" width="27.375" style="103" customWidth="1"/>
    <col min="12809" max="12809" width="14.5" style="103" customWidth="1"/>
    <col min="12810" max="12810" width="12.5" style="103" customWidth="1"/>
    <col min="12811" max="13057" width="12.625" style="103"/>
    <col min="13058" max="13058" width="2.125" style="103" customWidth="1"/>
    <col min="13059" max="13059" width="24.5" style="103" customWidth="1"/>
    <col min="13060" max="13060" width="18.75" style="103" customWidth="1"/>
    <col min="13061" max="13061" width="19.375" style="103" customWidth="1"/>
    <col min="13062" max="13062" width="21.375" style="103" customWidth="1"/>
    <col min="13063" max="13063" width="26" style="103" customWidth="1"/>
    <col min="13064" max="13064" width="27.375" style="103" customWidth="1"/>
    <col min="13065" max="13065" width="14.5" style="103" customWidth="1"/>
    <col min="13066" max="13066" width="12.5" style="103" customWidth="1"/>
    <col min="13067" max="13313" width="12.625" style="103"/>
    <col min="13314" max="13314" width="2.125" style="103" customWidth="1"/>
    <col min="13315" max="13315" width="24.5" style="103" customWidth="1"/>
    <col min="13316" max="13316" width="18.75" style="103" customWidth="1"/>
    <col min="13317" max="13317" width="19.375" style="103" customWidth="1"/>
    <col min="13318" max="13318" width="21.375" style="103" customWidth="1"/>
    <col min="13319" max="13319" width="26" style="103" customWidth="1"/>
    <col min="13320" max="13320" width="27.375" style="103" customWidth="1"/>
    <col min="13321" max="13321" width="14.5" style="103" customWidth="1"/>
    <col min="13322" max="13322" width="12.5" style="103" customWidth="1"/>
    <col min="13323" max="13569" width="12.625" style="103"/>
    <col min="13570" max="13570" width="2.125" style="103" customWidth="1"/>
    <col min="13571" max="13571" width="24.5" style="103" customWidth="1"/>
    <col min="13572" max="13572" width="18.75" style="103" customWidth="1"/>
    <col min="13573" max="13573" width="19.375" style="103" customWidth="1"/>
    <col min="13574" max="13574" width="21.375" style="103" customWidth="1"/>
    <col min="13575" max="13575" width="26" style="103" customWidth="1"/>
    <col min="13576" max="13576" width="27.375" style="103" customWidth="1"/>
    <col min="13577" max="13577" width="14.5" style="103" customWidth="1"/>
    <col min="13578" max="13578" width="12.5" style="103" customWidth="1"/>
    <col min="13579" max="13825" width="12.625" style="103"/>
    <col min="13826" max="13826" width="2.125" style="103" customWidth="1"/>
    <col min="13827" max="13827" width="24.5" style="103" customWidth="1"/>
    <col min="13828" max="13828" width="18.75" style="103" customWidth="1"/>
    <col min="13829" max="13829" width="19.375" style="103" customWidth="1"/>
    <col min="13830" max="13830" width="21.375" style="103" customWidth="1"/>
    <col min="13831" max="13831" width="26" style="103" customWidth="1"/>
    <col min="13832" max="13832" width="27.375" style="103" customWidth="1"/>
    <col min="13833" max="13833" width="14.5" style="103" customWidth="1"/>
    <col min="13834" max="13834" width="12.5" style="103" customWidth="1"/>
    <col min="13835" max="14081" width="12.625" style="103"/>
    <col min="14082" max="14082" width="2.125" style="103" customWidth="1"/>
    <col min="14083" max="14083" width="24.5" style="103" customWidth="1"/>
    <col min="14084" max="14084" width="18.75" style="103" customWidth="1"/>
    <col min="14085" max="14085" width="19.375" style="103" customWidth="1"/>
    <col min="14086" max="14086" width="21.375" style="103" customWidth="1"/>
    <col min="14087" max="14087" width="26" style="103" customWidth="1"/>
    <col min="14088" max="14088" width="27.375" style="103" customWidth="1"/>
    <col min="14089" max="14089" width="14.5" style="103" customWidth="1"/>
    <col min="14090" max="14090" width="12.5" style="103" customWidth="1"/>
    <col min="14091" max="14337" width="12.625" style="103"/>
    <col min="14338" max="14338" width="2.125" style="103" customWidth="1"/>
    <col min="14339" max="14339" width="24.5" style="103" customWidth="1"/>
    <col min="14340" max="14340" width="18.75" style="103" customWidth="1"/>
    <col min="14341" max="14341" width="19.375" style="103" customWidth="1"/>
    <col min="14342" max="14342" width="21.375" style="103" customWidth="1"/>
    <col min="14343" max="14343" width="26" style="103" customWidth="1"/>
    <col min="14344" max="14344" width="27.375" style="103" customWidth="1"/>
    <col min="14345" max="14345" width="14.5" style="103" customWidth="1"/>
    <col min="14346" max="14346" width="12.5" style="103" customWidth="1"/>
    <col min="14347" max="14593" width="12.625" style="103"/>
    <col min="14594" max="14594" width="2.125" style="103" customWidth="1"/>
    <col min="14595" max="14595" width="24.5" style="103" customWidth="1"/>
    <col min="14596" max="14596" width="18.75" style="103" customWidth="1"/>
    <col min="14597" max="14597" width="19.375" style="103" customWidth="1"/>
    <col min="14598" max="14598" width="21.375" style="103" customWidth="1"/>
    <col min="14599" max="14599" width="26" style="103" customWidth="1"/>
    <col min="14600" max="14600" width="27.375" style="103" customWidth="1"/>
    <col min="14601" max="14601" width="14.5" style="103" customWidth="1"/>
    <col min="14602" max="14602" width="12.5" style="103" customWidth="1"/>
    <col min="14603" max="14849" width="12.625" style="103"/>
    <col min="14850" max="14850" width="2.125" style="103" customWidth="1"/>
    <col min="14851" max="14851" width="24.5" style="103" customWidth="1"/>
    <col min="14852" max="14852" width="18.75" style="103" customWidth="1"/>
    <col min="14853" max="14853" width="19.375" style="103" customWidth="1"/>
    <col min="14854" max="14854" width="21.375" style="103" customWidth="1"/>
    <col min="14855" max="14855" width="26" style="103" customWidth="1"/>
    <col min="14856" max="14856" width="27.375" style="103" customWidth="1"/>
    <col min="14857" max="14857" width="14.5" style="103" customWidth="1"/>
    <col min="14858" max="14858" width="12.5" style="103" customWidth="1"/>
    <col min="14859" max="15105" width="12.625" style="103"/>
    <col min="15106" max="15106" width="2.125" style="103" customWidth="1"/>
    <col min="15107" max="15107" width="24.5" style="103" customWidth="1"/>
    <col min="15108" max="15108" width="18.75" style="103" customWidth="1"/>
    <col min="15109" max="15109" width="19.375" style="103" customWidth="1"/>
    <col min="15110" max="15110" width="21.375" style="103" customWidth="1"/>
    <col min="15111" max="15111" width="26" style="103" customWidth="1"/>
    <col min="15112" max="15112" width="27.375" style="103" customWidth="1"/>
    <col min="15113" max="15113" width="14.5" style="103" customWidth="1"/>
    <col min="15114" max="15114" width="12.5" style="103" customWidth="1"/>
    <col min="15115" max="15361" width="12.625" style="103"/>
    <col min="15362" max="15362" width="2.125" style="103" customWidth="1"/>
    <col min="15363" max="15363" width="24.5" style="103" customWidth="1"/>
    <col min="15364" max="15364" width="18.75" style="103" customWidth="1"/>
    <col min="15365" max="15365" width="19.375" style="103" customWidth="1"/>
    <col min="15366" max="15366" width="21.375" style="103" customWidth="1"/>
    <col min="15367" max="15367" width="26" style="103" customWidth="1"/>
    <col min="15368" max="15368" width="27.375" style="103" customWidth="1"/>
    <col min="15369" max="15369" width="14.5" style="103" customWidth="1"/>
    <col min="15370" max="15370" width="12.5" style="103" customWidth="1"/>
    <col min="15371" max="15617" width="12.625" style="103"/>
    <col min="15618" max="15618" width="2.125" style="103" customWidth="1"/>
    <col min="15619" max="15619" width="24.5" style="103" customWidth="1"/>
    <col min="15620" max="15620" width="18.75" style="103" customWidth="1"/>
    <col min="15621" max="15621" width="19.375" style="103" customWidth="1"/>
    <col min="15622" max="15622" width="21.375" style="103" customWidth="1"/>
    <col min="15623" max="15623" width="26" style="103" customWidth="1"/>
    <col min="15624" max="15624" width="27.375" style="103" customWidth="1"/>
    <col min="15625" max="15625" width="14.5" style="103" customWidth="1"/>
    <col min="15626" max="15626" width="12.5" style="103" customWidth="1"/>
    <col min="15627" max="15873" width="12.625" style="103"/>
    <col min="15874" max="15874" width="2.125" style="103" customWidth="1"/>
    <col min="15875" max="15875" width="24.5" style="103" customWidth="1"/>
    <col min="15876" max="15876" width="18.75" style="103" customWidth="1"/>
    <col min="15877" max="15877" width="19.375" style="103" customWidth="1"/>
    <col min="15878" max="15878" width="21.375" style="103" customWidth="1"/>
    <col min="15879" max="15879" width="26" style="103" customWidth="1"/>
    <col min="15880" max="15880" width="27.375" style="103" customWidth="1"/>
    <col min="15881" max="15881" width="14.5" style="103" customWidth="1"/>
    <col min="15882" max="15882" width="12.5" style="103" customWidth="1"/>
    <col min="15883" max="16129" width="12.625" style="103"/>
    <col min="16130" max="16130" width="2.125" style="103" customWidth="1"/>
    <col min="16131" max="16131" width="24.5" style="103" customWidth="1"/>
    <col min="16132" max="16132" width="18.75" style="103" customWidth="1"/>
    <col min="16133" max="16133" width="19.375" style="103" customWidth="1"/>
    <col min="16134" max="16134" width="21.375" style="103" customWidth="1"/>
    <col min="16135" max="16135" width="26" style="103" customWidth="1"/>
    <col min="16136" max="16136" width="27.375" style="103" customWidth="1"/>
    <col min="16137" max="16137" width="14.5" style="103" customWidth="1"/>
    <col min="16138" max="16138" width="12.5" style="103" customWidth="1"/>
    <col min="16139" max="16384" width="12.625" style="103"/>
  </cols>
  <sheetData>
    <row r="1" spans="1:10" ht="13.5">
      <c r="A1" s="103" t="s">
        <v>372</v>
      </c>
    </row>
    <row r="2" spans="1:10" ht="24" customHeight="1">
      <c r="B2" s="280" t="s">
        <v>411</v>
      </c>
      <c r="C2" s="280"/>
      <c r="D2" s="280"/>
      <c r="E2" s="280"/>
      <c r="F2" s="280"/>
      <c r="G2" s="280"/>
      <c r="H2" s="280"/>
      <c r="I2" s="104"/>
      <c r="J2" s="104"/>
    </row>
    <row r="3" spans="1:10" ht="21.75" customHeight="1">
      <c r="B3" s="105"/>
      <c r="C3" s="105"/>
      <c r="D3" s="105"/>
      <c r="G3" s="106" t="s">
        <v>371</v>
      </c>
      <c r="H3" s="281"/>
      <c r="I3" s="281"/>
    </row>
    <row r="4" spans="1:10" ht="7.5" customHeight="1"/>
    <row r="5" spans="1:10" s="107" customFormat="1" ht="63.75" customHeight="1">
      <c r="B5" s="108" t="s">
        <v>370</v>
      </c>
      <c r="C5" s="108" t="s">
        <v>369</v>
      </c>
      <c r="D5" s="108" t="s">
        <v>368</v>
      </c>
      <c r="E5" s="108" t="s">
        <v>367</v>
      </c>
      <c r="F5" s="108" t="s">
        <v>366</v>
      </c>
      <c r="G5" s="108" t="s">
        <v>365</v>
      </c>
      <c r="H5" s="108" t="s">
        <v>364</v>
      </c>
      <c r="I5" s="108" t="s">
        <v>363</v>
      </c>
    </row>
    <row r="6" spans="1:10" s="107" customFormat="1" ht="14.25" customHeight="1">
      <c r="B6" s="125"/>
      <c r="C6" s="125" t="s">
        <v>400</v>
      </c>
      <c r="D6" s="125" t="s">
        <v>401</v>
      </c>
      <c r="E6" s="125" t="s">
        <v>396</v>
      </c>
      <c r="F6" s="125" t="s">
        <v>397</v>
      </c>
      <c r="G6" s="125" t="s">
        <v>399</v>
      </c>
      <c r="H6" s="125" t="s">
        <v>402</v>
      </c>
      <c r="I6" s="125" t="s">
        <v>403</v>
      </c>
    </row>
    <row r="7" spans="1:10" ht="13.5">
      <c r="B7" s="110"/>
      <c r="C7" s="111" t="s">
        <v>0</v>
      </c>
      <c r="D7" s="111" t="s">
        <v>0</v>
      </c>
      <c r="E7" s="111" t="s">
        <v>0</v>
      </c>
      <c r="F7" s="111" t="s">
        <v>0</v>
      </c>
      <c r="G7" s="111" t="s">
        <v>0</v>
      </c>
      <c r="H7" s="111" t="s">
        <v>0</v>
      </c>
      <c r="I7" s="111" t="s">
        <v>0</v>
      </c>
    </row>
    <row r="8" spans="1:10" ht="54" customHeight="1">
      <c r="B8" s="112" t="s">
        <v>405</v>
      </c>
      <c r="C8" s="123"/>
      <c r="D8" s="123"/>
      <c r="E8" s="113">
        <f>C8-D8</f>
        <v>0</v>
      </c>
      <c r="F8" s="123"/>
      <c r="G8" s="124">
        <f>別紙３!E25</f>
        <v>0</v>
      </c>
      <c r="H8" s="113">
        <f>MIN(E8,F8,G8)</f>
        <v>0</v>
      </c>
      <c r="I8" s="121"/>
    </row>
    <row r="9" spans="1:10" ht="54" customHeight="1">
      <c r="B9" s="354" t="s">
        <v>407</v>
      </c>
      <c r="C9" s="355"/>
      <c r="D9" s="355"/>
      <c r="E9" s="356">
        <f>C9-D9</f>
        <v>0</v>
      </c>
      <c r="F9" s="355"/>
      <c r="G9" s="357">
        <f>別紙３!E32</f>
        <v>0</v>
      </c>
      <c r="H9" s="356">
        <f>MIN(E9,F9,G9)</f>
        <v>0</v>
      </c>
      <c r="I9" s="122"/>
    </row>
    <row r="10" spans="1:10" ht="54" customHeight="1">
      <c r="B10" s="354" t="s">
        <v>409</v>
      </c>
      <c r="C10" s="355"/>
      <c r="D10" s="355"/>
      <c r="E10" s="356">
        <f>C10-D10</f>
        <v>0</v>
      </c>
      <c r="F10" s="355"/>
      <c r="G10" s="357">
        <f>別紙３!E44</f>
        <v>0</v>
      </c>
      <c r="H10" s="356">
        <f>MIN(E10,F10,G10)</f>
        <v>0</v>
      </c>
      <c r="I10" s="122"/>
    </row>
    <row r="11" spans="1:10" ht="54" customHeight="1" thickBot="1">
      <c r="B11" s="353" t="s">
        <v>467</v>
      </c>
      <c r="C11" s="127"/>
      <c r="D11" s="127"/>
      <c r="E11" s="128">
        <f>C11-D11</f>
        <v>0</v>
      </c>
      <c r="F11" s="249"/>
      <c r="G11" s="249"/>
      <c r="H11" s="132"/>
      <c r="I11" s="132"/>
    </row>
    <row r="12" spans="1:10" ht="40.5" customHeight="1" thickTop="1">
      <c r="B12" s="112" t="s">
        <v>358</v>
      </c>
      <c r="C12" s="113">
        <f>SUM(C8:C10)</f>
        <v>0</v>
      </c>
      <c r="D12" s="113">
        <f>SUM(D8:D10)</f>
        <v>0</v>
      </c>
      <c r="E12" s="113">
        <f>SUM(E8:E10)</f>
        <v>0</v>
      </c>
      <c r="F12" s="113">
        <f>SUM(F8:F10)</f>
        <v>0</v>
      </c>
      <c r="G12" s="121"/>
      <c r="H12" s="113">
        <f>SUM(H8:H10)</f>
        <v>0</v>
      </c>
      <c r="I12" s="113">
        <f>ROUNDDOWN(H12,-3)</f>
        <v>0</v>
      </c>
    </row>
    <row r="13" spans="1:10" ht="17.100000000000001" customHeight="1"/>
    <row r="14" spans="1:10" ht="15" customHeight="1">
      <c r="B14" s="114" t="s">
        <v>357</v>
      </c>
    </row>
    <row r="15" spans="1:10" ht="15" customHeight="1">
      <c r="B15" s="114" t="s">
        <v>356</v>
      </c>
    </row>
    <row r="16" spans="1:10" ht="15" customHeight="1">
      <c r="B16" s="114" t="s">
        <v>355</v>
      </c>
    </row>
    <row r="17" spans="2:2" ht="15" customHeight="1">
      <c r="B17" s="114" t="s">
        <v>410</v>
      </c>
    </row>
    <row r="18" spans="2:2" ht="15" customHeight="1">
      <c r="B18" s="114" t="s">
        <v>418</v>
      </c>
    </row>
    <row r="19" spans="2:2" ht="15" customHeight="1">
      <c r="B19" s="114" t="s">
        <v>414</v>
      </c>
    </row>
    <row r="20" spans="2:2" ht="15" customHeight="1">
      <c r="B20" s="114" t="s">
        <v>353</v>
      </c>
    </row>
    <row r="21" spans="2:2" ht="15" customHeight="1">
      <c r="B21" s="114" t="s">
        <v>461</v>
      </c>
    </row>
    <row r="22" spans="2:2" ht="15" customHeight="1">
      <c r="B22" s="103" t="s">
        <v>352</v>
      </c>
    </row>
  </sheetData>
  <mergeCells count="2">
    <mergeCell ref="B2:H2"/>
    <mergeCell ref="H3:I3"/>
  </mergeCells>
  <phoneticPr fontId="13"/>
  <pageMargins left="0.70866141732283472" right="0.70866141732283472" top="0.74803149606299213" bottom="0.74803149606299213" header="0.31496062992125984" footer="0.31496062992125984"/>
  <pageSetup paperSize="9" scale="85"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C815-4418-4BD6-AAD8-A5B80B92A706}">
  <sheetPr>
    <tabColor theme="5" tint="0.79998168889431442"/>
  </sheetPr>
  <dimension ref="A1:J22"/>
  <sheetViews>
    <sheetView view="pageBreakPreview" topLeftCell="A7" zoomScale="106" zoomScaleNormal="85" zoomScaleSheetLayoutView="106" workbookViewId="0">
      <selection activeCell="E25" sqref="E25"/>
    </sheetView>
  </sheetViews>
  <sheetFormatPr defaultColWidth="12.625" defaultRowHeight="24.2" customHeight="1"/>
  <cols>
    <col min="1" max="1" width="2.125" style="103" customWidth="1"/>
    <col min="2" max="2" width="24.5" style="103" customWidth="1"/>
    <col min="3" max="9" width="18.625" style="103" customWidth="1"/>
    <col min="10" max="10" width="12.5" style="103" customWidth="1"/>
    <col min="11" max="257" width="12.625" style="103"/>
    <col min="258" max="258" width="2.125" style="103" customWidth="1"/>
    <col min="259" max="259" width="24.5" style="103" customWidth="1"/>
    <col min="260" max="260" width="18.75" style="103" customWidth="1"/>
    <col min="261" max="261" width="19.375" style="103" customWidth="1"/>
    <col min="262" max="262" width="21.375" style="103" customWidth="1"/>
    <col min="263" max="263" width="26" style="103" customWidth="1"/>
    <col min="264" max="264" width="27.375" style="103" customWidth="1"/>
    <col min="265" max="265" width="14.5" style="103" customWidth="1"/>
    <col min="266" max="266" width="12.5" style="103" customWidth="1"/>
    <col min="267" max="513" width="12.625" style="103"/>
    <col min="514" max="514" width="2.125" style="103" customWidth="1"/>
    <col min="515" max="515" width="24.5" style="103" customWidth="1"/>
    <col min="516" max="516" width="18.75" style="103" customWidth="1"/>
    <col min="517" max="517" width="19.375" style="103" customWidth="1"/>
    <col min="518" max="518" width="21.375" style="103" customWidth="1"/>
    <col min="519" max="519" width="26" style="103" customWidth="1"/>
    <col min="520" max="520" width="27.375" style="103" customWidth="1"/>
    <col min="521" max="521" width="14.5" style="103" customWidth="1"/>
    <col min="522" max="522" width="12.5" style="103" customWidth="1"/>
    <col min="523" max="769" width="12.625" style="103"/>
    <col min="770" max="770" width="2.125" style="103" customWidth="1"/>
    <col min="771" max="771" width="24.5" style="103" customWidth="1"/>
    <col min="772" max="772" width="18.75" style="103" customWidth="1"/>
    <col min="773" max="773" width="19.375" style="103" customWidth="1"/>
    <col min="774" max="774" width="21.375" style="103" customWidth="1"/>
    <col min="775" max="775" width="26" style="103" customWidth="1"/>
    <col min="776" max="776" width="27.375" style="103" customWidth="1"/>
    <col min="777" max="777" width="14.5" style="103" customWidth="1"/>
    <col min="778" max="778" width="12.5" style="103" customWidth="1"/>
    <col min="779" max="1025" width="12.625" style="103"/>
    <col min="1026" max="1026" width="2.125" style="103" customWidth="1"/>
    <col min="1027" max="1027" width="24.5" style="103" customWidth="1"/>
    <col min="1028" max="1028" width="18.75" style="103" customWidth="1"/>
    <col min="1029" max="1029" width="19.375" style="103" customWidth="1"/>
    <col min="1030" max="1030" width="21.375" style="103" customWidth="1"/>
    <col min="1031" max="1031" width="26" style="103" customWidth="1"/>
    <col min="1032" max="1032" width="27.375" style="103" customWidth="1"/>
    <col min="1033" max="1033" width="14.5" style="103" customWidth="1"/>
    <col min="1034" max="1034" width="12.5" style="103" customWidth="1"/>
    <col min="1035" max="1281" width="12.625" style="103"/>
    <col min="1282" max="1282" width="2.125" style="103" customWidth="1"/>
    <col min="1283" max="1283" width="24.5" style="103" customWidth="1"/>
    <col min="1284" max="1284" width="18.75" style="103" customWidth="1"/>
    <col min="1285" max="1285" width="19.375" style="103" customWidth="1"/>
    <col min="1286" max="1286" width="21.375" style="103" customWidth="1"/>
    <col min="1287" max="1287" width="26" style="103" customWidth="1"/>
    <col min="1288" max="1288" width="27.375" style="103" customWidth="1"/>
    <col min="1289" max="1289" width="14.5" style="103" customWidth="1"/>
    <col min="1290" max="1290" width="12.5" style="103" customWidth="1"/>
    <col min="1291" max="1537" width="12.625" style="103"/>
    <col min="1538" max="1538" width="2.125" style="103" customWidth="1"/>
    <col min="1539" max="1539" width="24.5" style="103" customWidth="1"/>
    <col min="1540" max="1540" width="18.75" style="103" customWidth="1"/>
    <col min="1541" max="1541" width="19.375" style="103" customWidth="1"/>
    <col min="1542" max="1542" width="21.375" style="103" customWidth="1"/>
    <col min="1543" max="1543" width="26" style="103" customWidth="1"/>
    <col min="1544" max="1544" width="27.375" style="103" customWidth="1"/>
    <col min="1545" max="1545" width="14.5" style="103" customWidth="1"/>
    <col min="1546" max="1546" width="12.5" style="103" customWidth="1"/>
    <col min="1547" max="1793" width="12.625" style="103"/>
    <col min="1794" max="1794" width="2.125" style="103" customWidth="1"/>
    <col min="1795" max="1795" width="24.5" style="103" customWidth="1"/>
    <col min="1796" max="1796" width="18.75" style="103" customWidth="1"/>
    <col min="1797" max="1797" width="19.375" style="103" customWidth="1"/>
    <col min="1798" max="1798" width="21.375" style="103" customWidth="1"/>
    <col min="1799" max="1799" width="26" style="103" customWidth="1"/>
    <col min="1800" max="1800" width="27.375" style="103" customWidth="1"/>
    <col min="1801" max="1801" width="14.5" style="103" customWidth="1"/>
    <col min="1802" max="1802" width="12.5" style="103" customWidth="1"/>
    <col min="1803" max="2049" width="12.625" style="103"/>
    <col min="2050" max="2050" width="2.125" style="103" customWidth="1"/>
    <col min="2051" max="2051" width="24.5" style="103" customWidth="1"/>
    <col min="2052" max="2052" width="18.75" style="103" customWidth="1"/>
    <col min="2053" max="2053" width="19.375" style="103" customWidth="1"/>
    <col min="2054" max="2054" width="21.375" style="103" customWidth="1"/>
    <col min="2055" max="2055" width="26" style="103" customWidth="1"/>
    <col min="2056" max="2056" width="27.375" style="103" customWidth="1"/>
    <col min="2057" max="2057" width="14.5" style="103" customWidth="1"/>
    <col min="2058" max="2058" width="12.5" style="103" customWidth="1"/>
    <col min="2059" max="2305" width="12.625" style="103"/>
    <col min="2306" max="2306" width="2.125" style="103" customWidth="1"/>
    <col min="2307" max="2307" width="24.5" style="103" customWidth="1"/>
    <col min="2308" max="2308" width="18.75" style="103" customWidth="1"/>
    <col min="2309" max="2309" width="19.375" style="103" customWidth="1"/>
    <col min="2310" max="2310" width="21.375" style="103" customWidth="1"/>
    <col min="2311" max="2311" width="26" style="103" customWidth="1"/>
    <col min="2312" max="2312" width="27.375" style="103" customWidth="1"/>
    <col min="2313" max="2313" width="14.5" style="103" customWidth="1"/>
    <col min="2314" max="2314" width="12.5" style="103" customWidth="1"/>
    <col min="2315" max="2561" width="12.625" style="103"/>
    <col min="2562" max="2562" width="2.125" style="103" customWidth="1"/>
    <col min="2563" max="2563" width="24.5" style="103" customWidth="1"/>
    <col min="2564" max="2564" width="18.75" style="103" customWidth="1"/>
    <col min="2565" max="2565" width="19.375" style="103" customWidth="1"/>
    <col min="2566" max="2566" width="21.375" style="103" customWidth="1"/>
    <col min="2567" max="2567" width="26" style="103" customWidth="1"/>
    <col min="2568" max="2568" width="27.375" style="103" customWidth="1"/>
    <col min="2569" max="2569" width="14.5" style="103" customWidth="1"/>
    <col min="2570" max="2570" width="12.5" style="103" customWidth="1"/>
    <col min="2571" max="2817" width="12.625" style="103"/>
    <col min="2818" max="2818" width="2.125" style="103" customWidth="1"/>
    <col min="2819" max="2819" width="24.5" style="103" customWidth="1"/>
    <col min="2820" max="2820" width="18.75" style="103" customWidth="1"/>
    <col min="2821" max="2821" width="19.375" style="103" customWidth="1"/>
    <col min="2822" max="2822" width="21.375" style="103" customWidth="1"/>
    <col min="2823" max="2823" width="26" style="103" customWidth="1"/>
    <col min="2824" max="2824" width="27.375" style="103" customWidth="1"/>
    <col min="2825" max="2825" width="14.5" style="103" customWidth="1"/>
    <col min="2826" max="2826" width="12.5" style="103" customWidth="1"/>
    <col min="2827" max="3073" width="12.625" style="103"/>
    <col min="3074" max="3074" width="2.125" style="103" customWidth="1"/>
    <col min="3075" max="3075" width="24.5" style="103" customWidth="1"/>
    <col min="3076" max="3076" width="18.75" style="103" customWidth="1"/>
    <col min="3077" max="3077" width="19.375" style="103" customWidth="1"/>
    <col min="3078" max="3078" width="21.375" style="103" customWidth="1"/>
    <col min="3079" max="3079" width="26" style="103" customWidth="1"/>
    <col min="3080" max="3080" width="27.375" style="103" customWidth="1"/>
    <col min="3081" max="3081" width="14.5" style="103" customWidth="1"/>
    <col min="3082" max="3082" width="12.5" style="103" customWidth="1"/>
    <col min="3083" max="3329" width="12.625" style="103"/>
    <col min="3330" max="3330" width="2.125" style="103" customWidth="1"/>
    <col min="3331" max="3331" width="24.5" style="103" customWidth="1"/>
    <col min="3332" max="3332" width="18.75" style="103" customWidth="1"/>
    <col min="3333" max="3333" width="19.375" style="103" customWidth="1"/>
    <col min="3334" max="3334" width="21.375" style="103" customWidth="1"/>
    <col min="3335" max="3335" width="26" style="103" customWidth="1"/>
    <col min="3336" max="3336" width="27.375" style="103" customWidth="1"/>
    <col min="3337" max="3337" width="14.5" style="103" customWidth="1"/>
    <col min="3338" max="3338" width="12.5" style="103" customWidth="1"/>
    <col min="3339" max="3585" width="12.625" style="103"/>
    <col min="3586" max="3586" width="2.125" style="103" customWidth="1"/>
    <col min="3587" max="3587" width="24.5" style="103" customWidth="1"/>
    <col min="3588" max="3588" width="18.75" style="103" customWidth="1"/>
    <col min="3589" max="3589" width="19.375" style="103" customWidth="1"/>
    <col min="3590" max="3590" width="21.375" style="103" customWidth="1"/>
    <col min="3591" max="3591" width="26" style="103" customWidth="1"/>
    <col min="3592" max="3592" width="27.375" style="103" customWidth="1"/>
    <col min="3593" max="3593" width="14.5" style="103" customWidth="1"/>
    <col min="3594" max="3594" width="12.5" style="103" customWidth="1"/>
    <col min="3595" max="3841" width="12.625" style="103"/>
    <col min="3842" max="3842" width="2.125" style="103" customWidth="1"/>
    <col min="3843" max="3843" width="24.5" style="103" customWidth="1"/>
    <col min="3844" max="3844" width="18.75" style="103" customWidth="1"/>
    <col min="3845" max="3845" width="19.375" style="103" customWidth="1"/>
    <col min="3846" max="3846" width="21.375" style="103" customWidth="1"/>
    <col min="3847" max="3847" width="26" style="103" customWidth="1"/>
    <col min="3848" max="3848" width="27.375" style="103" customWidth="1"/>
    <col min="3849" max="3849" width="14.5" style="103" customWidth="1"/>
    <col min="3850" max="3850" width="12.5" style="103" customWidth="1"/>
    <col min="3851" max="4097" width="12.625" style="103"/>
    <col min="4098" max="4098" width="2.125" style="103" customWidth="1"/>
    <col min="4099" max="4099" width="24.5" style="103" customWidth="1"/>
    <col min="4100" max="4100" width="18.75" style="103" customWidth="1"/>
    <col min="4101" max="4101" width="19.375" style="103" customWidth="1"/>
    <col min="4102" max="4102" width="21.375" style="103" customWidth="1"/>
    <col min="4103" max="4103" width="26" style="103" customWidth="1"/>
    <col min="4104" max="4104" width="27.375" style="103" customWidth="1"/>
    <col min="4105" max="4105" width="14.5" style="103" customWidth="1"/>
    <col min="4106" max="4106" width="12.5" style="103" customWidth="1"/>
    <col min="4107" max="4353" width="12.625" style="103"/>
    <col min="4354" max="4354" width="2.125" style="103" customWidth="1"/>
    <col min="4355" max="4355" width="24.5" style="103" customWidth="1"/>
    <col min="4356" max="4356" width="18.75" style="103" customWidth="1"/>
    <col min="4357" max="4357" width="19.375" style="103" customWidth="1"/>
    <col min="4358" max="4358" width="21.375" style="103" customWidth="1"/>
    <col min="4359" max="4359" width="26" style="103" customWidth="1"/>
    <col min="4360" max="4360" width="27.375" style="103" customWidth="1"/>
    <col min="4361" max="4361" width="14.5" style="103" customWidth="1"/>
    <col min="4362" max="4362" width="12.5" style="103" customWidth="1"/>
    <col min="4363" max="4609" width="12.625" style="103"/>
    <col min="4610" max="4610" width="2.125" style="103" customWidth="1"/>
    <col min="4611" max="4611" width="24.5" style="103" customWidth="1"/>
    <col min="4612" max="4612" width="18.75" style="103" customWidth="1"/>
    <col min="4613" max="4613" width="19.375" style="103" customWidth="1"/>
    <col min="4614" max="4614" width="21.375" style="103" customWidth="1"/>
    <col min="4615" max="4615" width="26" style="103" customWidth="1"/>
    <col min="4616" max="4616" width="27.375" style="103" customWidth="1"/>
    <col min="4617" max="4617" width="14.5" style="103" customWidth="1"/>
    <col min="4618" max="4618" width="12.5" style="103" customWidth="1"/>
    <col min="4619" max="4865" width="12.625" style="103"/>
    <col min="4866" max="4866" width="2.125" style="103" customWidth="1"/>
    <col min="4867" max="4867" width="24.5" style="103" customWidth="1"/>
    <col min="4868" max="4868" width="18.75" style="103" customWidth="1"/>
    <col min="4869" max="4869" width="19.375" style="103" customWidth="1"/>
    <col min="4870" max="4870" width="21.375" style="103" customWidth="1"/>
    <col min="4871" max="4871" width="26" style="103" customWidth="1"/>
    <col min="4872" max="4872" width="27.375" style="103" customWidth="1"/>
    <col min="4873" max="4873" width="14.5" style="103" customWidth="1"/>
    <col min="4874" max="4874" width="12.5" style="103" customWidth="1"/>
    <col min="4875" max="5121" width="12.625" style="103"/>
    <col min="5122" max="5122" width="2.125" style="103" customWidth="1"/>
    <col min="5123" max="5123" width="24.5" style="103" customWidth="1"/>
    <col min="5124" max="5124" width="18.75" style="103" customWidth="1"/>
    <col min="5125" max="5125" width="19.375" style="103" customWidth="1"/>
    <col min="5126" max="5126" width="21.375" style="103" customWidth="1"/>
    <col min="5127" max="5127" width="26" style="103" customWidth="1"/>
    <col min="5128" max="5128" width="27.375" style="103" customWidth="1"/>
    <col min="5129" max="5129" width="14.5" style="103" customWidth="1"/>
    <col min="5130" max="5130" width="12.5" style="103" customWidth="1"/>
    <col min="5131" max="5377" width="12.625" style="103"/>
    <col min="5378" max="5378" width="2.125" style="103" customWidth="1"/>
    <col min="5379" max="5379" width="24.5" style="103" customWidth="1"/>
    <col min="5380" max="5380" width="18.75" style="103" customWidth="1"/>
    <col min="5381" max="5381" width="19.375" style="103" customWidth="1"/>
    <col min="5382" max="5382" width="21.375" style="103" customWidth="1"/>
    <col min="5383" max="5383" width="26" style="103" customWidth="1"/>
    <col min="5384" max="5384" width="27.375" style="103" customWidth="1"/>
    <col min="5385" max="5385" width="14.5" style="103" customWidth="1"/>
    <col min="5386" max="5386" width="12.5" style="103" customWidth="1"/>
    <col min="5387" max="5633" width="12.625" style="103"/>
    <col min="5634" max="5634" width="2.125" style="103" customWidth="1"/>
    <col min="5635" max="5635" width="24.5" style="103" customWidth="1"/>
    <col min="5636" max="5636" width="18.75" style="103" customWidth="1"/>
    <col min="5637" max="5637" width="19.375" style="103" customWidth="1"/>
    <col min="5638" max="5638" width="21.375" style="103" customWidth="1"/>
    <col min="5639" max="5639" width="26" style="103" customWidth="1"/>
    <col min="5640" max="5640" width="27.375" style="103" customWidth="1"/>
    <col min="5641" max="5641" width="14.5" style="103" customWidth="1"/>
    <col min="5642" max="5642" width="12.5" style="103" customWidth="1"/>
    <col min="5643" max="5889" width="12.625" style="103"/>
    <col min="5890" max="5890" width="2.125" style="103" customWidth="1"/>
    <col min="5891" max="5891" width="24.5" style="103" customWidth="1"/>
    <col min="5892" max="5892" width="18.75" style="103" customWidth="1"/>
    <col min="5893" max="5893" width="19.375" style="103" customWidth="1"/>
    <col min="5894" max="5894" width="21.375" style="103" customWidth="1"/>
    <col min="5895" max="5895" width="26" style="103" customWidth="1"/>
    <col min="5896" max="5896" width="27.375" style="103" customWidth="1"/>
    <col min="5897" max="5897" width="14.5" style="103" customWidth="1"/>
    <col min="5898" max="5898" width="12.5" style="103" customWidth="1"/>
    <col min="5899" max="6145" width="12.625" style="103"/>
    <col min="6146" max="6146" width="2.125" style="103" customWidth="1"/>
    <col min="6147" max="6147" width="24.5" style="103" customWidth="1"/>
    <col min="6148" max="6148" width="18.75" style="103" customWidth="1"/>
    <col min="6149" max="6149" width="19.375" style="103" customWidth="1"/>
    <col min="6150" max="6150" width="21.375" style="103" customWidth="1"/>
    <col min="6151" max="6151" width="26" style="103" customWidth="1"/>
    <col min="6152" max="6152" width="27.375" style="103" customWidth="1"/>
    <col min="6153" max="6153" width="14.5" style="103" customWidth="1"/>
    <col min="6154" max="6154" width="12.5" style="103" customWidth="1"/>
    <col min="6155" max="6401" width="12.625" style="103"/>
    <col min="6402" max="6402" width="2.125" style="103" customWidth="1"/>
    <col min="6403" max="6403" width="24.5" style="103" customWidth="1"/>
    <col min="6404" max="6404" width="18.75" style="103" customWidth="1"/>
    <col min="6405" max="6405" width="19.375" style="103" customWidth="1"/>
    <col min="6406" max="6406" width="21.375" style="103" customWidth="1"/>
    <col min="6407" max="6407" width="26" style="103" customWidth="1"/>
    <col min="6408" max="6408" width="27.375" style="103" customWidth="1"/>
    <col min="6409" max="6409" width="14.5" style="103" customWidth="1"/>
    <col min="6410" max="6410" width="12.5" style="103" customWidth="1"/>
    <col min="6411" max="6657" width="12.625" style="103"/>
    <col min="6658" max="6658" width="2.125" style="103" customWidth="1"/>
    <col min="6659" max="6659" width="24.5" style="103" customWidth="1"/>
    <col min="6660" max="6660" width="18.75" style="103" customWidth="1"/>
    <col min="6661" max="6661" width="19.375" style="103" customWidth="1"/>
    <col min="6662" max="6662" width="21.375" style="103" customWidth="1"/>
    <col min="6663" max="6663" width="26" style="103" customWidth="1"/>
    <col min="6664" max="6664" width="27.375" style="103" customWidth="1"/>
    <col min="6665" max="6665" width="14.5" style="103" customWidth="1"/>
    <col min="6666" max="6666" width="12.5" style="103" customWidth="1"/>
    <col min="6667" max="6913" width="12.625" style="103"/>
    <col min="6914" max="6914" width="2.125" style="103" customWidth="1"/>
    <col min="6915" max="6915" width="24.5" style="103" customWidth="1"/>
    <col min="6916" max="6916" width="18.75" style="103" customWidth="1"/>
    <col min="6917" max="6917" width="19.375" style="103" customWidth="1"/>
    <col min="6918" max="6918" width="21.375" style="103" customWidth="1"/>
    <col min="6919" max="6919" width="26" style="103" customWidth="1"/>
    <col min="6920" max="6920" width="27.375" style="103" customWidth="1"/>
    <col min="6921" max="6921" width="14.5" style="103" customWidth="1"/>
    <col min="6922" max="6922" width="12.5" style="103" customWidth="1"/>
    <col min="6923" max="7169" width="12.625" style="103"/>
    <col min="7170" max="7170" width="2.125" style="103" customWidth="1"/>
    <col min="7171" max="7171" width="24.5" style="103" customWidth="1"/>
    <col min="7172" max="7172" width="18.75" style="103" customWidth="1"/>
    <col min="7173" max="7173" width="19.375" style="103" customWidth="1"/>
    <col min="7174" max="7174" width="21.375" style="103" customWidth="1"/>
    <col min="7175" max="7175" width="26" style="103" customWidth="1"/>
    <col min="7176" max="7176" width="27.375" style="103" customWidth="1"/>
    <col min="7177" max="7177" width="14.5" style="103" customWidth="1"/>
    <col min="7178" max="7178" width="12.5" style="103" customWidth="1"/>
    <col min="7179" max="7425" width="12.625" style="103"/>
    <col min="7426" max="7426" width="2.125" style="103" customWidth="1"/>
    <col min="7427" max="7427" width="24.5" style="103" customWidth="1"/>
    <col min="7428" max="7428" width="18.75" style="103" customWidth="1"/>
    <col min="7429" max="7429" width="19.375" style="103" customWidth="1"/>
    <col min="7430" max="7430" width="21.375" style="103" customWidth="1"/>
    <col min="7431" max="7431" width="26" style="103" customWidth="1"/>
    <col min="7432" max="7432" width="27.375" style="103" customWidth="1"/>
    <col min="7433" max="7433" width="14.5" style="103" customWidth="1"/>
    <col min="7434" max="7434" width="12.5" style="103" customWidth="1"/>
    <col min="7435" max="7681" width="12.625" style="103"/>
    <col min="7682" max="7682" width="2.125" style="103" customWidth="1"/>
    <col min="7683" max="7683" width="24.5" style="103" customWidth="1"/>
    <col min="7684" max="7684" width="18.75" style="103" customWidth="1"/>
    <col min="7685" max="7685" width="19.375" style="103" customWidth="1"/>
    <col min="7686" max="7686" width="21.375" style="103" customWidth="1"/>
    <col min="7687" max="7687" width="26" style="103" customWidth="1"/>
    <col min="7688" max="7688" width="27.375" style="103" customWidth="1"/>
    <col min="7689" max="7689" width="14.5" style="103" customWidth="1"/>
    <col min="7690" max="7690" width="12.5" style="103" customWidth="1"/>
    <col min="7691" max="7937" width="12.625" style="103"/>
    <col min="7938" max="7938" width="2.125" style="103" customWidth="1"/>
    <col min="7939" max="7939" width="24.5" style="103" customWidth="1"/>
    <col min="7940" max="7940" width="18.75" style="103" customWidth="1"/>
    <col min="7941" max="7941" width="19.375" style="103" customWidth="1"/>
    <col min="7942" max="7942" width="21.375" style="103" customWidth="1"/>
    <col min="7943" max="7943" width="26" style="103" customWidth="1"/>
    <col min="7944" max="7944" width="27.375" style="103" customWidth="1"/>
    <col min="7945" max="7945" width="14.5" style="103" customWidth="1"/>
    <col min="7946" max="7946" width="12.5" style="103" customWidth="1"/>
    <col min="7947" max="8193" width="12.625" style="103"/>
    <col min="8194" max="8194" width="2.125" style="103" customWidth="1"/>
    <col min="8195" max="8195" width="24.5" style="103" customWidth="1"/>
    <col min="8196" max="8196" width="18.75" style="103" customWidth="1"/>
    <col min="8197" max="8197" width="19.375" style="103" customWidth="1"/>
    <col min="8198" max="8198" width="21.375" style="103" customWidth="1"/>
    <col min="8199" max="8199" width="26" style="103" customWidth="1"/>
    <col min="8200" max="8200" width="27.375" style="103" customWidth="1"/>
    <col min="8201" max="8201" width="14.5" style="103" customWidth="1"/>
    <col min="8202" max="8202" width="12.5" style="103" customWidth="1"/>
    <col min="8203" max="8449" width="12.625" style="103"/>
    <col min="8450" max="8450" width="2.125" style="103" customWidth="1"/>
    <col min="8451" max="8451" width="24.5" style="103" customWidth="1"/>
    <col min="8452" max="8452" width="18.75" style="103" customWidth="1"/>
    <col min="8453" max="8453" width="19.375" style="103" customWidth="1"/>
    <col min="8454" max="8454" width="21.375" style="103" customWidth="1"/>
    <col min="8455" max="8455" width="26" style="103" customWidth="1"/>
    <col min="8456" max="8456" width="27.375" style="103" customWidth="1"/>
    <col min="8457" max="8457" width="14.5" style="103" customWidth="1"/>
    <col min="8458" max="8458" width="12.5" style="103" customWidth="1"/>
    <col min="8459" max="8705" width="12.625" style="103"/>
    <col min="8706" max="8706" width="2.125" style="103" customWidth="1"/>
    <col min="8707" max="8707" width="24.5" style="103" customWidth="1"/>
    <col min="8708" max="8708" width="18.75" style="103" customWidth="1"/>
    <col min="8709" max="8709" width="19.375" style="103" customWidth="1"/>
    <col min="8710" max="8710" width="21.375" style="103" customWidth="1"/>
    <col min="8711" max="8711" width="26" style="103" customWidth="1"/>
    <col min="8712" max="8712" width="27.375" style="103" customWidth="1"/>
    <col min="8713" max="8713" width="14.5" style="103" customWidth="1"/>
    <col min="8714" max="8714" width="12.5" style="103" customWidth="1"/>
    <col min="8715" max="8961" width="12.625" style="103"/>
    <col min="8962" max="8962" width="2.125" style="103" customWidth="1"/>
    <col min="8963" max="8963" width="24.5" style="103" customWidth="1"/>
    <col min="8964" max="8964" width="18.75" style="103" customWidth="1"/>
    <col min="8965" max="8965" width="19.375" style="103" customWidth="1"/>
    <col min="8966" max="8966" width="21.375" style="103" customWidth="1"/>
    <col min="8967" max="8967" width="26" style="103" customWidth="1"/>
    <col min="8968" max="8968" width="27.375" style="103" customWidth="1"/>
    <col min="8969" max="8969" width="14.5" style="103" customWidth="1"/>
    <col min="8970" max="8970" width="12.5" style="103" customWidth="1"/>
    <col min="8971" max="9217" width="12.625" style="103"/>
    <col min="9218" max="9218" width="2.125" style="103" customWidth="1"/>
    <col min="9219" max="9219" width="24.5" style="103" customWidth="1"/>
    <col min="9220" max="9220" width="18.75" style="103" customWidth="1"/>
    <col min="9221" max="9221" width="19.375" style="103" customWidth="1"/>
    <col min="9222" max="9222" width="21.375" style="103" customWidth="1"/>
    <col min="9223" max="9223" width="26" style="103" customWidth="1"/>
    <col min="9224" max="9224" width="27.375" style="103" customWidth="1"/>
    <col min="9225" max="9225" width="14.5" style="103" customWidth="1"/>
    <col min="9226" max="9226" width="12.5" style="103" customWidth="1"/>
    <col min="9227" max="9473" width="12.625" style="103"/>
    <col min="9474" max="9474" width="2.125" style="103" customWidth="1"/>
    <col min="9475" max="9475" width="24.5" style="103" customWidth="1"/>
    <col min="9476" max="9476" width="18.75" style="103" customWidth="1"/>
    <col min="9477" max="9477" width="19.375" style="103" customWidth="1"/>
    <col min="9478" max="9478" width="21.375" style="103" customWidth="1"/>
    <col min="9479" max="9479" width="26" style="103" customWidth="1"/>
    <col min="9480" max="9480" width="27.375" style="103" customWidth="1"/>
    <col min="9481" max="9481" width="14.5" style="103" customWidth="1"/>
    <col min="9482" max="9482" width="12.5" style="103" customWidth="1"/>
    <col min="9483" max="9729" width="12.625" style="103"/>
    <col min="9730" max="9730" width="2.125" style="103" customWidth="1"/>
    <col min="9731" max="9731" width="24.5" style="103" customWidth="1"/>
    <col min="9732" max="9732" width="18.75" style="103" customWidth="1"/>
    <col min="9733" max="9733" width="19.375" style="103" customWidth="1"/>
    <col min="9734" max="9734" width="21.375" style="103" customWidth="1"/>
    <col min="9735" max="9735" width="26" style="103" customWidth="1"/>
    <col min="9736" max="9736" width="27.375" style="103" customWidth="1"/>
    <col min="9737" max="9737" width="14.5" style="103" customWidth="1"/>
    <col min="9738" max="9738" width="12.5" style="103" customWidth="1"/>
    <col min="9739" max="9985" width="12.625" style="103"/>
    <col min="9986" max="9986" width="2.125" style="103" customWidth="1"/>
    <col min="9987" max="9987" width="24.5" style="103" customWidth="1"/>
    <col min="9988" max="9988" width="18.75" style="103" customWidth="1"/>
    <col min="9989" max="9989" width="19.375" style="103" customWidth="1"/>
    <col min="9990" max="9990" width="21.375" style="103" customWidth="1"/>
    <col min="9991" max="9991" width="26" style="103" customWidth="1"/>
    <col min="9992" max="9992" width="27.375" style="103" customWidth="1"/>
    <col min="9993" max="9993" width="14.5" style="103" customWidth="1"/>
    <col min="9994" max="9994" width="12.5" style="103" customWidth="1"/>
    <col min="9995" max="10241" width="12.625" style="103"/>
    <col min="10242" max="10242" width="2.125" style="103" customWidth="1"/>
    <col min="10243" max="10243" width="24.5" style="103" customWidth="1"/>
    <col min="10244" max="10244" width="18.75" style="103" customWidth="1"/>
    <col min="10245" max="10245" width="19.375" style="103" customWidth="1"/>
    <col min="10246" max="10246" width="21.375" style="103" customWidth="1"/>
    <col min="10247" max="10247" width="26" style="103" customWidth="1"/>
    <col min="10248" max="10248" width="27.375" style="103" customWidth="1"/>
    <col min="10249" max="10249" width="14.5" style="103" customWidth="1"/>
    <col min="10250" max="10250" width="12.5" style="103" customWidth="1"/>
    <col min="10251" max="10497" width="12.625" style="103"/>
    <col min="10498" max="10498" width="2.125" style="103" customWidth="1"/>
    <col min="10499" max="10499" width="24.5" style="103" customWidth="1"/>
    <col min="10500" max="10500" width="18.75" style="103" customWidth="1"/>
    <col min="10501" max="10501" width="19.375" style="103" customWidth="1"/>
    <col min="10502" max="10502" width="21.375" style="103" customWidth="1"/>
    <col min="10503" max="10503" width="26" style="103" customWidth="1"/>
    <col min="10504" max="10504" width="27.375" style="103" customWidth="1"/>
    <col min="10505" max="10505" width="14.5" style="103" customWidth="1"/>
    <col min="10506" max="10506" width="12.5" style="103" customWidth="1"/>
    <col min="10507" max="10753" width="12.625" style="103"/>
    <col min="10754" max="10754" width="2.125" style="103" customWidth="1"/>
    <col min="10755" max="10755" width="24.5" style="103" customWidth="1"/>
    <col min="10756" max="10756" width="18.75" style="103" customWidth="1"/>
    <col min="10757" max="10757" width="19.375" style="103" customWidth="1"/>
    <col min="10758" max="10758" width="21.375" style="103" customWidth="1"/>
    <col min="10759" max="10759" width="26" style="103" customWidth="1"/>
    <col min="10760" max="10760" width="27.375" style="103" customWidth="1"/>
    <col min="10761" max="10761" width="14.5" style="103" customWidth="1"/>
    <col min="10762" max="10762" width="12.5" style="103" customWidth="1"/>
    <col min="10763" max="11009" width="12.625" style="103"/>
    <col min="11010" max="11010" width="2.125" style="103" customWidth="1"/>
    <col min="11011" max="11011" width="24.5" style="103" customWidth="1"/>
    <col min="11012" max="11012" width="18.75" style="103" customWidth="1"/>
    <col min="11013" max="11013" width="19.375" style="103" customWidth="1"/>
    <col min="11014" max="11014" width="21.375" style="103" customWidth="1"/>
    <col min="11015" max="11015" width="26" style="103" customWidth="1"/>
    <col min="11016" max="11016" width="27.375" style="103" customWidth="1"/>
    <col min="11017" max="11017" width="14.5" style="103" customWidth="1"/>
    <col min="11018" max="11018" width="12.5" style="103" customWidth="1"/>
    <col min="11019" max="11265" width="12.625" style="103"/>
    <col min="11266" max="11266" width="2.125" style="103" customWidth="1"/>
    <col min="11267" max="11267" width="24.5" style="103" customWidth="1"/>
    <col min="11268" max="11268" width="18.75" style="103" customWidth="1"/>
    <col min="11269" max="11269" width="19.375" style="103" customWidth="1"/>
    <col min="11270" max="11270" width="21.375" style="103" customWidth="1"/>
    <col min="11271" max="11271" width="26" style="103" customWidth="1"/>
    <col min="11272" max="11272" width="27.375" style="103" customWidth="1"/>
    <col min="11273" max="11273" width="14.5" style="103" customWidth="1"/>
    <col min="11274" max="11274" width="12.5" style="103" customWidth="1"/>
    <col min="11275" max="11521" width="12.625" style="103"/>
    <col min="11522" max="11522" width="2.125" style="103" customWidth="1"/>
    <col min="11523" max="11523" width="24.5" style="103" customWidth="1"/>
    <col min="11524" max="11524" width="18.75" style="103" customWidth="1"/>
    <col min="11525" max="11525" width="19.375" style="103" customWidth="1"/>
    <col min="11526" max="11526" width="21.375" style="103" customWidth="1"/>
    <col min="11527" max="11527" width="26" style="103" customWidth="1"/>
    <col min="11528" max="11528" width="27.375" style="103" customWidth="1"/>
    <col min="11529" max="11529" width="14.5" style="103" customWidth="1"/>
    <col min="11530" max="11530" width="12.5" style="103" customWidth="1"/>
    <col min="11531" max="11777" width="12.625" style="103"/>
    <col min="11778" max="11778" width="2.125" style="103" customWidth="1"/>
    <col min="11779" max="11779" width="24.5" style="103" customWidth="1"/>
    <col min="11780" max="11780" width="18.75" style="103" customWidth="1"/>
    <col min="11781" max="11781" width="19.375" style="103" customWidth="1"/>
    <col min="11782" max="11782" width="21.375" style="103" customWidth="1"/>
    <col min="11783" max="11783" width="26" style="103" customWidth="1"/>
    <col min="11784" max="11784" width="27.375" style="103" customWidth="1"/>
    <col min="11785" max="11785" width="14.5" style="103" customWidth="1"/>
    <col min="11786" max="11786" width="12.5" style="103" customWidth="1"/>
    <col min="11787" max="12033" width="12.625" style="103"/>
    <col min="12034" max="12034" width="2.125" style="103" customWidth="1"/>
    <col min="12035" max="12035" width="24.5" style="103" customWidth="1"/>
    <col min="12036" max="12036" width="18.75" style="103" customWidth="1"/>
    <col min="12037" max="12037" width="19.375" style="103" customWidth="1"/>
    <col min="12038" max="12038" width="21.375" style="103" customWidth="1"/>
    <col min="12039" max="12039" width="26" style="103" customWidth="1"/>
    <col min="12040" max="12040" width="27.375" style="103" customWidth="1"/>
    <col min="12041" max="12041" width="14.5" style="103" customWidth="1"/>
    <col min="12042" max="12042" width="12.5" style="103" customWidth="1"/>
    <col min="12043" max="12289" width="12.625" style="103"/>
    <col min="12290" max="12290" width="2.125" style="103" customWidth="1"/>
    <col min="12291" max="12291" width="24.5" style="103" customWidth="1"/>
    <col min="12292" max="12292" width="18.75" style="103" customWidth="1"/>
    <col min="12293" max="12293" width="19.375" style="103" customWidth="1"/>
    <col min="12294" max="12294" width="21.375" style="103" customWidth="1"/>
    <col min="12295" max="12295" width="26" style="103" customWidth="1"/>
    <col min="12296" max="12296" width="27.375" style="103" customWidth="1"/>
    <col min="12297" max="12297" width="14.5" style="103" customWidth="1"/>
    <col min="12298" max="12298" width="12.5" style="103" customWidth="1"/>
    <col min="12299" max="12545" width="12.625" style="103"/>
    <col min="12546" max="12546" width="2.125" style="103" customWidth="1"/>
    <col min="12547" max="12547" width="24.5" style="103" customWidth="1"/>
    <col min="12548" max="12548" width="18.75" style="103" customWidth="1"/>
    <col min="12549" max="12549" width="19.375" style="103" customWidth="1"/>
    <col min="12550" max="12550" width="21.375" style="103" customWidth="1"/>
    <col min="12551" max="12551" width="26" style="103" customWidth="1"/>
    <col min="12552" max="12552" width="27.375" style="103" customWidth="1"/>
    <col min="12553" max="12553" width="14.5" style="103" customWidth="1"/>
    <col min="12554" max="12554" width="12.5" style="103" customWidth="1"/>
    <col min="12555" max="12801" width="12.625" style="103"/>
    <col min="12802" max="12802" width="2.125" style="103" customWidth="1"/>
    <col min="12803" max="12803" width="24.5" style="103" customWidth="1"/>
    <col min="12804" max="12804" width="18.75" style="103" customWidth="1"/>
    <col min="12805" max="12805" width="19.375" style="103" customWidth="1"/>
    <col min="12806" max="12806" width="21.375" style="103" customWidth="1"/>
    <col min="12807" max="12807" width="26" style="103" customWidth="1"/>
    <col min="12808" max="12808" width="27.375" style="103" customWidth="1"/>
    <col min="12809" max="12809" width="14.5" style="103" customWidth="1"/>
    <col min="12810" max="12810" width="12.5" style="103" customWidth="1"/>
    <col min="12811" max="13057" width="12.625" style="103"/>
    <col min="13058" max="13058" width="2.125" style="103" customWidth="1"/>
    <col min="13059" max="13059" width="24.5" style="103" customWidth="1"/>
    <col min="13060" max="13060" width="18.75" style="103" customWidth="1"/>
    <col min="13061" max="13061" width="19.375" style="103" customWidth="1"/>
    <col min="13062" max="13062" width="21.375" style="103" customWidth="1"/>
    <col min="13063" max="13063" width="26" style="103" customWidth="1"/>
    <col min="13064" max="13064" width="27.375" style="103" customWidth="1"/>
    <col min="13065" max="13065" width="14.5" style="103" customWidth="1"/>
    <col min="13066" max="13066" width="12.5" style="103" customWidth="1"/>
    <col min="13067" max="13313" width="12.625" style="103"/>
    <col min="13314" max="13314" width="2.125" style="103" customWidth="1"/>
    <col min="13315" max="13315" width="24.5" style="103" customWidth="1"/>
    <col min="13316" max="13316" width="18.75" style="103" customWidth="1"/>
    <col min="13317" max="13317" width="19.375" style="103" customWidth="1"/>
    <col min="13318" max="13318" width="21.375" style="103" customWidth="1"/>
    <col min="13319" max="13319" width="26" style="103" customWidth="1"/>
    <col min="13320" max="13320" width="27.375" style="103" customWidth="1"/>
    <col min="13321" max="13321" width="14.5" style="103" customWidth="1"/>
    <col min="13322" max="13322" width="12.5" style="103" customWidth="1"/>
    <col min="13323" max="13569" width="12.625" style="103"/>
    <col min="13570" max="13570" width="2.125" style="103" customWidth="1"/>
    <col min="13571" max="13571" width="24.5" style="103" customWidth="1"/>
    <col min="13572" max="13572" width="18.75" style="103" customWidth="1"/>
    <col min="13573" max="13573" width="19.375" style="103" customWidth="1"/>
    <col min="13574" max="13574" width="21.375" style="103" customWidth="1"/>
    <col min="13575" max="13575" width="26" style="103" customWidth="1"/>
    <col min="13576" max="13576" width="27.375" style="103" customWidth="1"/>
    <col min="13577" max="13577" width="14.5" style="103" customWidth="1"/>
    <col min="13578" max="13578" width="12.5" style="103" customWidth="1"/>
    <col min="13579" max="13825" width="12.625" style="103"/>
    <col min="13826" max="13826" width="2.125" style="103" customWidth="1"/>
    <col min="13827" max="13827" width="24.5" style="103" customWidth="1"/>
    <col min="13828" max="13828" width="18.75" style="103" customWidth="1"/>
    <col min="13829" max="13829" width="19.375" style="103" customWidth="1"/>
    <col min="13830" max="13830" width="21.375" style="103" customWidth="1"/>
    <col min="13831" max="13831" width="26" style="103" customWidth="1"/>
    <col min="13832" max="13832" width="27.375" style="103" customWidth="1"/>
    <col min="13833" max="13833" width="14.5" style="103" customWidth="1"/>
    <col min="13834" max="13834" width="12.5" style="103" customWidth="1"/>
    <col min="13835" max="14081" width="12.625" style="103"/>
    <col min="14082" max="14082" width="2.125" style="103" customWidth="1"/>
    <col min="14083" max="14083" width="24.5" style="103" customWidth="1"/>
    <col min="14084" max="14084" width="18.75" style="103" customWidth="1"/>
    <col min="14085" max="14085" width="19.375" style="103" customWidth="1"/>
    <col min="14086" max="14086" width="21.375" style="103" customWidth="1"/>
    <col min="14087" max="14087" width="26" style="103" customWidth="1"/>
    <col min="14088" max="14088" width="27.375" style="103" customWidth="1"/>
    <col min="14089" max="14089" width="14.5" style="103" customWidth="1"/>
    <col min="14090" max="14090" width="12.5" style="103" customWidth="1"/>
    <col min="14091" max="14337" width="12.625" style="103"/>
    <col min="14338" max="14338" width="2.125" style="103" customWidth="1"/>
    <col min="14339" max="14339" width="24.5" style="103" customWidth="1"/>
    <col min="14340" max="14340" width="18.75" style="103" customWidth="1"/>
    <col min="14341" max="14341" width="19.375" style="103" customWidth="1"/>
    <col min="14342" max="14342" width="21.375" style="103" customWidth="1"/>
    <col min="14343" max="14343" width="26" style="103" customWidth="1"/>
    <col min="14344" max="14344" width="27.375" style="103" customWidth="1"/>
    <col min="14345" max="14345" width="14.5" style="103" customWidth="1"/>
    <col min="14346" max="14346" width="12.5" style="103" customWidth="1"/>
    <col min="14347" max="14593" width="12.625" style="103"/>
    <col min="14594" max="14594" width="2.125" style="103" customWidth="1"/>
    <col min="14595" max="14595" width="24.5" style="103" customWidth="1"/>
    <col min="14596" max="14596" width="18.75" style="103" customWidth="1"/>
    <col min="14597" max="14597" width="19.375" style="103" customWidth="1"/>
    <col min="14598" max="14598" width="21.375" style="103" customWidth="1"/>
    <col min="14599" max="14599" width="26" style="103" customWidth="1"/>
    <col min="14600" max="14600" width="27.375" style="103" customWidth="1"/>
    <col min="14601" max="14601" width="14.5" style="103" customWidth="1"/>
    <col min="14602" max="14602" width="12.5" style="103" customWidth="1"/>
    <col min="14603" max="14849" width="12.625" style="103"/>
    <col min="14850" max="14850" width="2.125" style="103" customWidth="1"/>
    <col min="14851" max="14851" width="24.5" style="103" customWidth="1"/>
    <col min="14852" max="14852" width="18.75" style="103" customWidth="1"/>
    <col min="14853" max="14853" width="19.375" style="103" customWidth="1"/>
    <col min="14854" max="14854" width="21.375" style="103" customWidth="1"/>
    <col min="14855" max="14855" width="26" style="103" customWidth="1"/>
    <col min="14856" max="14856" width="27.375" style="103" customWidth="1"/>
    <col min="14857" max="14857" width="14.5" style="103" customWidth="1"/>
    <col min="14858" max="14858" width="12.5" style="103" customWidth="1"/>
    <col min="14859" max="15105" width="12.625" style="103"/>
    <col min="15106" max="15106" width="2.125" style="103" customWidth="1"/>
    <col min="15107" max="15107" width="24.5" style="103" customWidth="1"/>
    <col min="15108" max="15108" width="18.75" style="103" customWidth="1"/>
    <col min="15109" max="15109" width="19.375" style="103" customWidth="1"/>
    <col min="15110" max="15110" width="21.375" style="103" customWidth="1"/>
    <col min="15111" max="15111" width="26" style="103" customWidth="1"/>
    <col min="15112" max="15112" width="27.375" style="103" customWidth="1"/>
    <col min="15113" max="15113" width="14.5" style="103" customWidth="1"/>
    <col min="15114" max="15114" width="12.5" style="103" customWidth="1"/>
    <col min="15115" max="15361" width="12.625" style="103"/>
    <col min="15362" max="15362" width="2.125" style="103" customWidth="1"/>
    <col min="15363" max="15363" width="24.5" style="103" customWidth="1"/>
    <col min="15364" max="15364" width="18.75" style="103" customWidth="1"/>
    <col min="15365" max="15365" width="19.375" style="103" customWidth="1"/>
    <col min="15366" max="15366" width="21.375" style="103" customWidth="1"/>
    <col min="15367" max="15367" width="26" style="103" customWidth="1"/>
    <col min="15368" max="15368" width="27.375" style="103" customWidth="1"/>
    <col min="15369" max="15369" width="14.5" style="103" customWidth="1"/>
    <col min="15370" max="15370" width="12.5" style="103" customWidth="1"/>
    <col min="15371" max="15617" width="12.625" style="103"/>
    <col min="15618" max="15618" width="2.125" style="103" customWidth="1"/>
    <col min="15619" max="15619" width="24.5" style="103" customWidth="1"/>
    <col min="15620" max="15620" width="18.75" style="103" customWidth="1"/>
    <col min="15621" max="15621" width="19.375" style="103" customWidth="1"/>
    <col min="15622" max="15622" width="21.375" style="103" customWidth="1"/>
    <col min="15623" max="15623" width="26" style="103" customWidth="1"/>
    <col min="15624" max="15624" width="27.375" style="103" customWidth="1"/>
    <col min="15625" max="15625" width="14.5" style="103" customWidth="1"/>
    <col min="15626" max="15626" width="12.5" style="103" customWidth="1"/>
    <col min="15627" max="15873" width="12.625" style="103"/>
    <col min="15874" max="15874" width="2.125" style="103" customWidth="1"/>
    <col min="15875" max="15875" width="24.5" style="103" customWidth="1"/>
    <col min="15876" max="15876" width="18.75" style="103" customWidth="1"/>
    <col min="15877" max="15877" width="19.375" style="103" customWidth="1"/>
    <col min="15878" max="15878" width="21.375" style="103" customWidth="1"/>
    <col min="15879" max="15879" width="26" style="103" customWidth="1"/>
    <col min="15880" max="15880" width="27.375" style="103" customWidth="1"/>
    <col min="15881" max="15881" width="14.5" style="103" customWidth="1"/>
    <col min="15882" max="15882" width="12.5" style="103" customWidth="1"/>
    <col min="15883" max="16129" width="12.625" style="103"/>
    <col min="16130" max="16130" width="2.125" style="103" customWidth="1"/>
    <col min="16131" max="16131" width="24.5" style="103" customWidth="1"/>
    <col min="16132" max="16132" width="18.75" style="103" customWidth="1"/>
    <col min="16133" max="16133" width="19.375" style="103" customWidth="1"/>
    <col min="16134" max="16134" width="21.375" style="103" customWidth="1"/>
    <col min="16135" max="16135" width="26" style="103" customWidth="1"/>
    <col min="16136" max="16136" width="27.375" style="103" customWidth="1"/>
    <col min="16137" max="16137" width="14.5" style="103" customWidth="1"/>
    <col min="16138" max="16138" width="12.5" style="103" customWidth="1"/>
    <col min="16139" max="16384" width="12.625" style="103"/>
  </cols>
  <sheetData>
    <row r="1" spans="1:10" ht="13.5">
      <c r="A1" s="103" t="s">
        <v>372</v>
      </c>
    </row>
    <row r="2" spans="1:10" ht="44.25" customHeight="1">
      <c r="B2" s="280" t="s">
        <v>411</v>
      </c>
      <c r="C2" s="280"/>
      <c r="D2" s="280"/>
      <c r="E2" s="280"/>
      <c r="F2" s="280"/>
      <c r="G2" s="280"/>
      <c r="H2" s="280"/>
      <c r="I2" s="104"/>
      <c r="J2" s="104"/>
    </row>
    <row r="3" spans="1:10" ht="21.75" customHeight="1">
      <c r="B3" s="105"/>
      <c r="C3" s="105"/>
      <c r="D3" s="105"/>
      <c r="G3" s="106" t="s">
        <v>371</v>
      </c>
      <c r="H3" s="358" t="s">
        <v>445</v>
      </c>
      <c r="I3" s="358"/>
    </row>
    <row r="4" spans="1:10" ht="7.5" customHeight="1"/>
    <row r="5" spans="1:10" s="107" customFormat="1" ht="63.75" customHeight="1">
      <c r="B5" s="108" t="s">
        <v>370</v>
      </c>
      <c r="C5" s="108" t="s">
        <v>369</v>
      </c>
      <c r="D5" s="108" t="s">
        <v>368</v>
      </c>
      <c r="E5" s="108" t="s">
        <v>367</v>
      </c>
      <c r="F5" s="108" t="s">
        <v>366</v>
      </c>
      <c r="G5" s="108" t="s">
        <v>365</v>
      </c>
      <c r="H5" s="108" t="s">
        <v>364</v>
      </c>
      <c r="I5" s="108" t="s">
        <v>363</v>
      </c>
    </row>
    <row r="6" spans="1:10" s="107" customFormat="1" ht="14.25" customHeight="1">
      <c r="B6" s="125"/>
      <c r="C6" s="125" t="s">
        <v>400</v>
      </c>
      <c r="D6" s="125" t="s">
        <v>401</v>
      </c>
      <c r="E6" s="125" t="s">
        <v>396</v>
      </c>
      <c r="F6" s="125" t="s">
        <v>397</v>
      </c>
      <c r="G6" s="125" t="s">
        <v>399</v>
      </c>
      <c r="H6" s="125" t="s">
        <v>402</v>
      </c>
      <c r="I6" s="125" t="s">
        <v>403</v>
      </c>
    </row>
    <row r="7" spans="1:10" ht="13.5">
      <c r="B7" s="110"/>
      <c r="C7" s="111" t="s">
        <v>0</v>
      </c>
      <c r="D7" s="111" t="s">
        <v>0</v>
      </c>
      <c r="E7" s="111" t="s">
        <v>0</v>
      </c>
      <c r="F7" s="111" t="s">
        <v>0</v>
      </c>
      <c r="G7" s="111" t="s">
        <v>0</v>
      </c>
      <c r="H7" s="111" t="s">
        <v>0</v>
      </c>
      <c r="I7" s="111" t="s">
        <v>0</v>
      </c>
    </row>
    <row r="8" spans="1:10" ht="54" customHeight="1">
      <c r="B8" s="112" t="s">
        <v>405</v>
      </c>
      <c r="C8" s="359">
        <v>527500</v>
      </c>
      <c r="D8" s="359">
        <v>0</v>
      </c>
      <c r="E8" s="113">
        <f>SUM(C8:D8)</f>
        <v>527500</v>
      </c>
      <c r="F8" s="359">
        <v>527500</v>
      </c>
      <c r="G8" s="113">
        <v>258000</v>
      </c>
      <c r="H8" s="113">
        <f>MIN(E8,F8,G8)</f>
        <v>258000</v>
      </c>
      <c r="I8" s="121"/>
    </row>
    <row r="9" spans="1:10" ht="54" customHeight="1">
      <c r="B9" s="112" t="s">
        <v>407</v>
      </c>
      <c r="C9" s="359">
        <v>99000</v>
      </c>
      <c r="D9" s="359">
        <v>0</v>
      </c>
      <c r="E9" s="113">
        <f t="shared" ref="E9:E11" si="0">SUM(C9:D9)</f>
        <v>99000</v>
      </c>
      <c r="F9" s="359">
        <v>99000</v>
      </c>
      <c r="G9" s="113">
        <v>162000</v>
      </c>
      <c r="H9" s="113">
        <f t="shared" ref="H9:H10" si="1">MIN(E9,F9,G9)</f>
        <v>99000</v>
      </c>
      <c r="I9" s="121"/>
    </row>
    <row r="10" spans="1:10" ht="54" customHeight="1">
      <c r="B10" s="354" t="s">
        <v>409</v>
      </c>
      <c r="C10" s="360">
        <v>153000</v>
      </c>
      <c r="D10" s="360">
        <v>0</v>
      </c>
      <c r="E10" s="356">
        <f t="shared" si="0"/>
        <v>153000</v>
      </c>
      <c r="F10" s="360">
        <v>153000</v>
      </c>
      <c r="G10" s="356">
        <v>128000</v>
      </c>
      <c r="H10" s="113">
        <f t="shared" si="1"/>
        <v>128000</v>
      </c>
      <c r="I10" s="122"/>
    </row>
    <row r="11" spans="1:10" ht="54" customHeight="1" thickBot="1">
      <c r="B11" s="126" t="s">
        <v>467</v>
      </c>
      <c r="C11" s="361">
        <v>5000</v>
      </c>
      <c r="D11" s="361">
        <v>0</v>
      </c>
      <c r="E11" s="128">
        <f t="shared" si="0"/>
        <v>5000</v>
      </c>
      <c r="F11" s="132"/>
      <c r="G11" s="132"/>
      <c r="H11" s="132"/>
      <c r="I11" s="132"/>
    </row>
    <row r="12" spans="1:10" ht="40.5" customHeight="1" thickTop="1">
      <c r="B12" s="112" t="s">
        <v>358</v>
      </c>
      <c r="C12" s="113">
        <f>SUM(C8:C11)</f>
        <v>784500</v>
      </c>
      <c r="D12" s="113">
        <f t="shared" ref="D12:F12" si="2">SUM(D8:D11)</f>
        <v>0</v>
      </c>
      <c r="E12" s="113">
        <f t="shared" si="2"/>
        <v>784500</v>
      </c>
      <c r="F12" s="113">
        <f t="shared" si="2"/>
        <v>779500</v>
      </c>
      <c r="G12" s="121"/>
      <c r="H12" s="113">
        <f>SUM(H8:H11)</f>
        <v>485000</v>
      </c>
      <c r="I12" s="113">
        <f>ROUNDDOWN(H12,-3)</f>
        <v>485000</v>
      </c>
    </row>
    <row r="13" spans="1:10" ht="17.100000000000001" customHeight="1"/>
    <row r="14" spans="1:10" ht="15" customHeight="1">
      <c r="B14" s="114" t="s">
        <v>357</v>
      </c>
    </row>
    <row r="15" spans="1:10" ht="15" customHeight="1">
      <c r="B15" s="114" t="s">
        <v>356</v>
      </c>
    </row>
    <row r="16" spans="1:10" ht="15" customHeight="1">
      <c r="B16" s="114" t="s">
        <v>355</v>
      </c>
    </row>
    <row r="17" spans="2:2" ht="15" customHeight="1">
      <c r="B17" s="114" t="s">
        <v>410</v>
      </c>
    </row>
    <row r="18" spans="2:2" ht="15" customHeight="1">
      <c r="B18" s="114" t="s">
        <v>418</v>
      </c>
    </row>
    <row r="19" spans="2:2" ht="15" customHeight="1">
      <c r="B19" s="114" t="s">
        <v>414</v>
      </c>
    </row>
    <row r="20" spans="2:2" ht="15" customHeight="1">
      <c r="B20" s="114" t="s">
        <v>353</v>
      </c>
    </row>
    <row r="21" spans="2:2" ht="15" customHeight="1">
      <c r="B21" s="114" t="s">
        <v>461</v>
      </c>
    </row>
    <row r="22" spans="2:2" ht="15" customHeight="1">
      <c r="B22" s="103" t="s">
        <v>352</v>
      </c>
    </row>
  </sheetData>
  <mergeCells count="2">
    <mergeCell ref="B2:H2"/>
    <mergeCell ref="H3:I3"/>
  </mergeCells>
  <phoneticPr fontId="13"/>
  <pageMargins left="0.70866141732283472" right="0.70866141732283472" top="0.74803149606299213" bottom="0.74803149606299213"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L29"/>
  <sheetViews>
    <sheetView view="pageBreakPreview" zoomScaleNormal="100" zoomScaleSheetLayoutView="100" workbookViewId="0">
      <selection activeCell="I8" sqref="I8:I23"/>
    </sheetView>
  </sheetViews>
  <sheetFormatPr defaultColWidth="9" defaultRowHeight="13.5"/>
  <cols>
    <col min="1" max="1" width="4.875" style="89" bestFit="1" customWidth="1"/>
    <col min="2" max="4" width="16.875" style="89" customWidth="1"/>
    <col min="5" max="5" width="20.375" style="89" customWidth="1"/>
    <col min="6" max="6" width="3.375" style="89" customWidth="1"/>
    <col min="7" max="7" width="23" style="89" customWidth="1"/>
    <col min="8" max="8" width="11.5" style="89" customWidth="1"/>
    <col min="9" max="9" width="20.5" style="89" bestFit="1" customWidth="1"/>
    <col min="10" max="10" width="13.875" style="89" customWidth="1"/>
    <col min="11" max="12" width="10.5" style="89" customWidth="1"/>
    <col min="13" max="16384" width="9" style="89"/>
  </cols>
  <sheetData>
    <row r="1" spans="1:12" ht="14.25">
      <c r="A1" s="92" t="s">
        <v>37</v>
      </c>
      <c r="B1" s="93"/>
      <c r="C1" s="93"/>
      <c r="D1" s="93"/>
      <c r="E1" s="91"/>
      <c r="F1" s="91"/>
      <c r="G1" s="91"/>
      <c r="H1" s="91"/>
      <c r="I1" s="91"/>
      <c r="J1" s="93"/>
      <c r="K1" s="91"/>
      <c r="L1" s="93"/>
    </row>
    <row r="2" spans="1:12" ht="14.25">
      <c r="A2" s="94" t="s">
        <v>443</v>
      </c>
      <c r="B2" s="95"/>
      <c r="C2" s="95"/>
      <c r="D2" s="95"/>
      <c r="E2" s="95"/>
      <c r="F2" s="95"/>
      <c r="G2" s="95"/>
      <c r="H2" s="95"/>
      <c r="I2" s="95"/>
      <c r="J2" s="94"/>
      <c r="K2" s="91"/>
      <c r="L2" s="94"/>
    </row>
    <row r="3" spans="1:12" ht="14.25">
      <c r="A3" s="94"/>
      <c r="B3" s="95"/>
      <c r="C3" s="95"/>
      <c r="D3" s="95"/>
      <c r="E3" s="95"/>
      <c r="F3" s="95"/>
      <c r="G3" s="95"/>
      <c r="H3" s="95"/>
      <c r="I3" s="95"/>
      <c r="J3" s="94"/>
      <c r="K3" s="91"/>
      <c r="L3" s="94"/>
    </row>
    <row r="4" spans="1:12" ht="16.5" customHeight="1">
      <c r="A4" s="91"/>
      <c r="B4" s="94"/>
      <c r="C4" s="94"/>
      <c r="D4" s="94"/>
      <c r="E4" s="289" t="s">
        <v>415</v>
      </c>
      <c r="F4" s="289"/>
      <c r="G4" s="288">
        <f>別紙１!H3</f>
        <v>0</v>
      </c>
      <c r="H4" s="288"/>
      <c r="I4" s="288"/>
      <c r="J4" s="288"/>
      <c r="K4" s="91"/>
      <c r="L4" s="94"/>
    </row>
    <row r="5" spans="1:12" ht="14.25">
      <c r="A5" s="91"/>
      <c r="B5" s="94"/>
      <c r="C5" s="94"/>
      <c r="D5" s="94"/>
      <c r="E5" s="91"/>
      <c r="F5" s="91"/>
      <c r="G5" s="131"/>
      <c r="H5" s="131"/>
      <c r="I5" s="131"/>
      <c r="J5" s="131"/>
      <c r="K5" s="91"/>
      <c r="L5" s="94"/>
    </row>
    <row r="6" spans="1:12" ht="14.25">
      <c r="A6" s="92" t="s">
        <v>412</v>
      </c>
      <c r="B6" s="93"/>
      <c r="C6" s="93"/>
      <c r="D6" s="93"/>
      <c r="E6" s="91"/>
      <c r="F6" s="91"/>
      <c r="G6" s="91"/>
      <c r="H6" s="91"/>
      <c r="I6" s="91"/>
      <c r="J6" s="93"/>
      <c r="K6" s="91"/>
      <c r="L6" s="93"/>
    </row>
    <row r="7" spans="1:12" ht="4.5" customHeight="1">
      <c r="A7" s="91"/>
      <c r="B7" s="92"/>
      <c r="C7" s="92"/>
      <c r="D7" s="92"/>
      <c r="E7" s="93"/>
      <c r="F7" s="93"/>
      <c r="G7" s="93"/>
      <c r="H7" s="93"/>
      <c r="I7" s="93"/>
      <c r="J7" s="93"/>
      <c r="K7" s="93"/>
      <c r="L7" s="93"/>
    </row>
    <row r="8" spans="1:12" ht="14.25">
      <c r="A8" s="90" t="s">
        <v>351</v>
      </c>
      <c r="B8" s="96" t="s">
        <v>347</v>
      </c>
      <c r="C8" s="135" t="s">
        <v>440</v>
      </c>
      <c r="D8" s="135" t="s">
        <v>441</v>
      </c>
      <c r="E8" s="282" t="s">
        <v>452</v>
      </c>
      <c r="F8" s="283"/>
      <c r="G8" s="284"/>
      <c r="H8" s="97" t="s">
        <v>346</v>
      </c>
      <c r="I8" s="97" t="s">
        <v>462</v>
      </c>
      <c r="J8" s="97" t="s">
        <v>349</v>
      </c>
      <c r="K8" s="93"/>
      <c r="L8" s="93"/>
    </row>
    <row r="9" spans="1:12" ht="14.25">
      <c r="A9" s="98"/>
      <c r="B9" s="98"/>
      <c r="C9" s="246"/>
      <c r="D9" s="136"/>
      <c r="E9" s="140"/>
      <c r="F9" s="141" t="s">
        <v>444</v>
      </c>
      <c r="G9" s="142"/>
      <c r="H9" s="258"/>
      <c r="I9" s="99"/>
      <c r="J9" s="235"/>
      <c r="K9" s="93"/>
      <c r="L9" s="93"/>
    </row>
    <row r="10" spans="1:12" ht="14.25">
      <c r="A10" s="98"/>
      <c r="B10" s="98"/>
      <c r="C10" s="246"/>
      <c r="D10" s="136"/>
      <c r="E10" s="140"/>
      <c r="F10" s="141" t="s">
        <v>444</v>
      </c>
      <c r="G10" s="142"/>
      <c r="H10" s="258"/>
      <c r="I10" s="99"/>
      <c r="J10" s="235"/>
      <c r="K10" s="93"/>
      <c r="L10" s="93"/>
    </row>
    <row r="11" spans="1:12" ht="14.25">
      <c r="A11" s="98"/>
      <c r="B11" s="98"/>
      <c r="C11" s="246"/>
      <c r="D11" s="136"/>
      <c r="E11" s="140"/>
      <c r="F11" s="141" t="s">
        <v>444</v>
      </c>
      <c r="G11" s="142"/>
      <c r="H11" s="258"/>
      <c r="I11" s="99"/>
      <c r="J11" s="235"/>
      <c r="K11" s="93"/>
      <c r="L11" s="93"/>
    </row>
    <row r="12" spans="1:12" ht="14.25">
      <c r="A12" s="98"/>
      <c r="B12" s="98"/>
      <c r="C12" s="246"/>
      <c r="D12" s="136"/>
      <c r="E12" s="140"/>
      <c r="F12" s="141" t="s">
        <v>444</v>
      </c>
      <c r="G12" s="142"/>
      <c r="H12" s="258"/>
      <c r="I12" s="99"/>
      <c r="J12" s="235"/>
      <c r="K12" s="93"/>
      <c r="L12" s="93"/>
    </row>
    <row r="13" spans="1:12" ht="14.25">
      <c r="A13" s="98"/>
      <c r="B13" s="98"/>
      <c r="C13" s="246"/>
      <c r="D13" s="136"/>
      <c r="E13" s="140"/>
      <c r="F13" s="141" t="s">
        <v>444</v>
      </c>
      <c r="G13" s="142"/>
      <c r="H13" s="258"/>
      <c r="I13" s="99"/>
      <c r="J13" s="235"/>
      <c r="K13" s="93"/>
      <c r="L13" s="93"/>
    </row>
    <row r="14" spans="1:12" ht="14.25">
      <c r="A14" s="98"/>
      <c r="B14" s="98"/>
      <c r="C14" s="246"/>
      <c r="D14" s="136"/>
      <c r="E14" s="140"/>
      <c r="F14" s="141" t="s">
        <v>444</v>
      </c>
      <c r="G14" s="142"/>
      <c r="H14" s="258"/>
      <c r="I14" s="99"/>
      <c r="J14" s="235"/>
      <c r="K14" s="93"/>
      <c r="L14" s="93"/>
    </row>
    <row r="15" spans="1:12" ht="14.25">
      <c r="A15" s="98"/>
      <c r="B15" s="98"/>
      <c r="C15" s="246"/>
      <c r="D15" s="136"/>
      <c r="E15" s="140"/>
      <c r="F15" s="141" t="s">
        <v>444</v>
      </c>
      <c r="G15" s="142"/>
      <c r="H15" s="258"/>
      <c r="I15" s="99"/>
      <c r="J15" s="235"/>
      <c r="K15" s="93"/>
      <c r="L15" s="93"/>
    </row>
    <row r="16" spans="1:12" ht="14.25">
      <c r="A16" s="98"/>
      <c r="B16" s="98"/>
      <c r="C16" s="246"/>
      <c r="D16" s="136"/>
      <c r="E16" s="140"/>
      <c r="F16" s="141" t="s">
        <v>444</v>
      </c>
      <c r="G16" s="142"/>
      <c r="H16" s="258"/>
      <c r="I16" s="99"/>
      <c r="J16" s="235"/>
      <c r="K16" s="93"/>
      <c r="L16" s="93"/>
    </row>
    <row r="17" spans="1:12" ht="14.25">
      <c r="A17" s="98"/>
      <c r="B17" s="98"/>
      <c r="C17" s="246"/>
      <c r="D17" s="136"/>
      <c r="E17" s="140"/>
      <c r="F17" s="141" t="s">
        <v>444</v>
      </c>
      <c r="G17" s="142"/>
      <c r="H17" s="258"/>
      <c r="I17" s="99"/>
      <c r="J17" s="235"/>
      <c r="K17" s="93"/>
      <c r="L17" s="93"/>
    </row>
    <row r="18" spans="1:12" ht="14.25">
      <c r="A18" s="98"/>
      <c r="B18" s="98"/>
      <c r="C18" s="246"/>
      <c r="D18" s="136"/>
      <c r="E18" s="140"/>
      <c r="F18" s="141" t="s">
        <v>444</v>
      </c>
      <c r="G18" s="142"/>
      <c r="H18" s="258"/>
      <c r="I18" s="99"/>
      <c r="J18" s="235"/>
      <c r="K18" s="93"/>
      <c r="L18" s="93"/>
    </row>
    <row r="19" spans="1:12" ht="14.25">
      <c r="A19" s="98"/>
      <c r="B19" s="98"/>
      <c r="C19" s="246"/>
      <c r="D19" s="136"/>
      <c r="E19" s="140"/>
      <c r="F19" s="141" t="s">
        <v>444</v>
      </c>
      <c r="G19" s="142"/>
      <c r="H19" s="258"/>
      <c r="I19" s="99"/>
      <c r="J19" s="235"/>
      <c r="K19" s="93"/>
      <c r="L19" s="93"/>
    </row>
    <row r="20" spans="1:12" ht="14.25">
      <c r="A20" s="98"/>
      <c r="B20" s="98"/>
      <c r="C20" s="246"/>
      <c r="D20" s="136"/>
      <c r="E20" s="140"/>
      <c r="F20" s="141" t="s">
        <v>444</v>
      </c>
      <c r="G20" s="142"/>
      <c r="H20" s="258"/>
      <c r="I20" s="99"/>
      <c r="J20" s="235"/>
      <c r="K20" s="93"/>
      <c r="L20" s="93"/>
    </row>
    <row r="21" spans="1:12" ht="14.25">
      <c r="A21" s="98"/>
      <c r="B21" s="98"/>
      <c r="C21" s="246"/>
      <c r="D21" s="136"/>
      <c r="E21" s="140"/>
      <c r="F21" s="141" t="s">
        <v>444</v>
      </c>
      <c r="G21" s="142"/>
      <c r="H21" s="258"/>
      <c r="I21" s="99"/>
      <c r="J21" s="235"/>
      <c r="K21" s="93"/>
      <c r="L21" s="93"/>
    </row>
    <row r="22" spans="1:12" ht="14.25">
      <c r="A22" s="98"/>
      <c r="B22" s="98"/>
      <c r="C22" s="246"/>
      <c r="D22" s="136"/>
      <c r="E22" s="140"/>
      <c r="F22" s="141" t="s">
        <v>444</v>
      </c>
      <c r="G22" s="142"/>
      <c r="H22" s="258"/>
      <c r="I22" s="99"/>
      <c r="J22" s="235"/>
      <c r="K22" s="93"/>
      <c r="L22" s="93"/>
    </row>
    <row r="23" spans="1:12" ht="15" thickBot="1">
      <c r="A23" s="100"/>
      <c r="B23" s="100"/>
      <c r="C23" s="247"/>
      <c r="D23" s="137"/>
      <c r="E23" s="140"/>
      <c r="F23" s="141" t="s">
        <v>444</v>
      </c>
      <c r="G23" s="142"/>
      <c r="H23" s="259"/>
      <c r="I23" s="101"/>
      <c r="J23" s="235"/>
      <c r="K23" s="93"/>
      <c r="L23" s="93"/>
    </row>
    <row r="24" spans="1:12" ht="15" thickTop="1">
      <c r="A24" s="285" t="s">
        <v>88</v>
      </c>
      <c r="B24" s="286"/>
      <c r="C24" s="286"/>
      <c r="D24" s="286"/>
      <c r="E24" s="286"/>
      <c r="F24" s="286"/>
      <c r="G24" s="287"/>
      <c r="H24" s="102">
        <f>SUM(H9:H23)</f>
        <v>0</v>
      </c>
      <c r="I24" s="139"/>
      <c r="J24" s="139"/>
      <c r="K24" s="93"/>
      <c r="L24" s="93"/>
    </row>
    <row r="25" spans="1:12">
      <c r="A25" s="89" t="s">
        <v>350</v>
      </c>
    </row>
    <row r="26" spans="1:12">
      <c r="A26" s="138" t="s">
        <v>439</v>
      </c>
    </row>
    <row r="27" spans="1:12">
      <c r="A27" s="89" t="s">
        <v>464</v>
      </c>
    </row>
    <row r="28" spans="1:12">
      <c r="A28" s="89" t="s">
        <v>465</v>
      </c>
    </row>
    <row r="29" spans="1:12">
      <c r="A29" s="89" t="s">
        <v>442</v>
      </c>
    </row>
  </sheetData>
  <mergeCells count="4">
    <mergeCell ref="E8:G8"/>
    <mergeCell ref="A24:G24"/>
    <mergeCell ref="G4:J4"/>
    <mergeCell ref="E4:F4"/>
  </mergeCells>
  <phoneticPr fontId="13"/>
  <dataValidations count="2">
    <dataValidation type="list" allowBlank="1" showInputMessage="1" showErrorMessage="1" sqref="J9:J23" xr:uid="{B854D8A9-4E32-4871-A986-D532E5674FE9}">
      <formula1>"週4日以上,週3日,週2日,週1日"</formula1>
    </dataValidation>
    <dataValidation type="list" allowBlank="1" showInputMessage="1" showErrorMessage="1" sqref="I9:I23" xr:uid="{EABC02F0-24FF-4B4D-99F1-A486DF8B1B91}">
      <formula1>"週32時間以上,週30時間以上32時間未満,週30時間未満"</formula1>
    </dataValidation>
  </dataValidations>
  <pageMargins left="0.7" right="0.7" top="0.75" bottom="0.75" header="0.3" footer="0.3"/>
  <pageSetup paperSize="9" scale="90"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9582-B078-4FE7-8D11-EEF76B2C8D14}">
  <sheetPr>
    <tabColor theme="5" tint="0.79998168889431442"/>
    <pageSetUpPr fitToPage="1"/>
  </sheetPr>
  <dimension ref="A1:L29"/>
  <sheetViews>
    <sheetView view="pageBreakPreview" zoomScaleNormal="100" zoomScaleSheetLayoutView="100" workbookViewId="0">
      <selection activeCell="G14" sqref="G14"/>
    </sheetView>
  </sheetViews>
  <sheetFormatPr defaultColWidth="9" defaultRowHeight="13.5"/>
  <cols>
    <col min="1" max="1" width="4.875" style="89" bestFit="1" customWidth="1"/>
    <col min="2" max="2" width="16.875" style="89" customWidth="1"/>
    <col min="3" max="3" width="18" style="89" bestFit="1" customWidth="1"/>
    <col min="4" max="4" width="16.875" style="89" customWidth="1"/>
    <col min="5" max="5" width="19.5" style="89" customWidth="1"/>
    <col min="6" max="6" width="2.875" style="89" customWidth="1"/>
    <col min="7" max="7" width="19.625" style="89" bestFit="1" customWidth="1"/>
    <col min="8" max="8" width="11.5" style="89" customWidth="1"/>
    <col min="9" max="9" width="20.5" style="89" bestFit="1" customWidth="1"/>
    <col min="10" max="10" width="11.5" style="130" customWidth="1"/>
    <col min="11" max="12" width="10.5" style="89" customWidth="1"/>
    <col min="13" max="16384" width="9" style="89"/>
  </cols>
  <sheetData>
    <row r="1" spans="1:12" ht="14.25">
      <c r="A1" s="92" t="s">
        <v>37</v>
      </c>
      <c r="B1" s="93"/>
      <c r="C1" s="93"/>
      <c r="D1" s="93"/>
      <c r="E1" s="91"/>
      <c r="F1" s="91"/>
      <c r="G1" s="91"/>
      <c r="H1" s="91"/>
      <c r="I1" s="91"/>
      <c r="J1" s="234"/>
      <c r="K1" s="91"/>
      <c r="L1" s="93"/>
    </row>
    <row r="2" spans="1:12" ht="14.25">
      <c r="A2" s="94" t="s">
        <v>443</v>
      </c>
      <c r="B2" s="95"/>
      <c r="C2" s="95"/>
      <c r="D2" s="95"/>
      <c r="E2" s="95"/>
      <c r="F2" s="95"/>
      <c r="G2" s="95"/>
      <c r="H2" s="95"/>
      <c r="I2" s="95"/>
      <c r="J2" s="234"/>
      <c r="K2" s="91"/>
      <c r="L2" s="94"/>
    </row>
    <row r="3" spans="1:12" ht="14.25">
      <c r="A3" s="94"/>
      <c r="B3" s="95"/>
      <c r="C3" s="95"/>
      <c r="D3" s="95"/>
      <c r="E3" s="95"/>
      <c r="F3" s="95"/>
      <c r="G3" s="95"/>
      <c r="H3" s="95"/>
      <c r="I3" s="95"/>
      <c r="J3" s="234"/>
      <c r="K3" s="91"/>
      <c r="L3" s="94"/>
    </row>
    <row r="4" spans="1:12" ht="19.5" customHeight="1">
      <c r="A4" s="91"/>
      <c r="B4" s="94"/>
      <c r="C4" s="94"/>
      <c r="D4" s="94"/>
      <c r="E4" s="289" t="s">
        <v>415</v>
      </c>
      <c r="F4" s="289"/>
      <c r="G4" s="290" t="s">
        <v>445</v>
      </c>
      <c r="H4" s="290"/>
      <c r="I4" s="290"/>
      <c r="J4" s="290"/>
      <c r="K4" s="91"/>
      <c r="L4" s="94"/>
    </row>
    <row r="5" spans="1:12" ht="14.25">
      <c r="A5" s="91"/>
      <c r="B5" s="94"/>
      <c r="C5" s="94"/>
      <c r="D5" s="94"/>
      <c r="E5" s="91"/>
      <c r="F5" s="91"/>
      <c r="G5" s="131"/>
      <c r="H5" s="131"/>
      <c r="I5" s="131"/>
      <c r="J5" s="131"/>
      <c r="K5" s="91"/>
      <c r="L5" s="94"/>
    </row>
    <row r="6" spans="1:12" ht="14.25">
      <c r="A6" s="92" t="s">
        <v>412</v>
      </c>
      <c r="B6" s="93"/>
      <c r="C6" s="93"/>
      <c r="D6" s="93"/>
      <c r="E6" s="91"/>
      <c r="F6" s="91"/>
      <c r="G6" s="91"/>
      <c r="H6" s="91"/>
      <c r="I6" s="91"/>
      <c r="J6" s="234"/>
      <c r="K6" s="91"/>
      <c r="L6" s="93"/>
    </row>
    <row r="7" spans="1:12" ht="4.5" customHeight="1">
      <c r="A7" s="91"/>
      <c r="B7" s="92"/>
      <c r="C7" s="92"/>
      <c r="D7" s="92"/>
      <c r="E7" s="93"/>
      <c r="F7" s="93"/>
      <c r="G7" s="93"/>
      <c r="H7" s="93"/>
      <c r="I7" s="93"/>
      <c r="J7" s="234"/>
      <c r="K7" s="93"/>
      <c r="L7" s="93"/>
    </row>
    <row r="8" spans="1:12" ht="14.25">
      <c r="A8" s="90" t="s">
        <v>351</v>
      </c>
      <c r="B8" s="96" t="s">
        <v>347</v>
      </c>
      <c r="C8" s="135" t="s">
        <v>440</v>
      </c>
      <c r="D8" s="135" t="s">
        <v>441</v>
      </c>
      <c r="E8" s="282" t="s">
        <v>452</v>
      </c>
      <c r="F8" s="283"/>
      <c r="G8" s="284"/>
      <c r="H8" s="97" t="s">
        <v>346</v>
      </c>
      <c r="I8" s="97" t="s">
        <v>462</v>
      </c>
      <c r="J8" s="97" t="s">
        <v>349</v>
      </c>
      <c r="K8" s="93"/>
      <c r="L8" s="93"/>
    </row>
    <row r="9" spans="1:12" ht="14.25">
      <c r="A9" s="238">
        <v>1</v>
      </c>
      <c r="B9" s="238">
        <v>111</v>
      </c>
      <c r="C9" s="239">
        <v>45748</v>
      </c>
      <c r="D9" s="240" t="s">
        <v>451</v>
      </c>
      <c r="E9" s="241">
        <v>45748</v>
      </c>
      <c r="F9" s="242" t="s">
        <v>444</v>
      </c>
      <c r="G9" s="243">
        <v>46112</v>
      </c>
      <c r="H9" s="244">
        <v>12</v>
      </c>
      <c r="I9" s="244" t="s">
        <v>463</v>
      </c>
      <c r="J9" s="245" t="s">
        <v>453</v>
      </c>
      <c r="K9" s="93"/>
      <c r="L9" s="93"/>
    </row>
    <row r="10" spans="1:12" ht="14.25">
      <c r="A10" s="238">
        <v>2</v>
      </c>
      <c r="B10" s="238">
        <v>112</v>
      </c>
      <c r="C10" s="239">
        <v>45931</v>
      </c>
      <c r="D10" s="240" t="s">
        <v>438</v>
      </c>
      <c r="E10" s="241">
        <v>45748</v>
      </c>
      <c r="F10" s="242" t="s">
        <v>444</v>
      </c>
      <c r="G10" s="243">
        <v>46022</v>
      </c>
      <c r="H10" s="244">
        <v>3</v>
      </c>
      <c r="I10" s="244" t="s">
        <v>463</v>
      </c>
      <c r="J10" s="245" t="s">
        <v>453</v>
      </c>
      <c r="K10" s="93"/>
      <c r="L10" s="93"/>
    </row>
    <row r="11" spans="1:12" ht="28.5">
      <c r="A11" s="238">
        <v>3</v>
      </c>
      <c r="B11" s="238">
        <v>113</v>
      </c>
      <c r="C11" s="239">
        <v>46053</v>
      </c>
      <c r="D11" s="240" t="s">
        <v>437</v>
      </c>
      <c r="E11" s="241">
        <v>45748</v>
      </c>
      <c r="F11" s="242" t="s">
        <v>444</v>
      </c>
      <c r="G11" s="243">
        <v>46112</v>
      </c>
      <c r="H11" s="244">
        <v>2</v>
      </c>
      <c r="I11" s="244" t="s">
        <v>466</v>
      </c>
      <c r="J11" s="245" t="s">
        <v>453</v>
      </c>
      <c r="K11" s="93"/>
      <c r="L11" s="93"/>
    </row>
    <row r="12" spans="1:12" ht="14.25">
      <c r="A12" s="98"/>
      <c r="B12" s="98"/>
      <c r="C12" s="136"/>
      <c r="D12" s="136"/>
      <c r="E12" s="140"/>
      <c r="F12" s="141" t="s">
        <v>444</v>
      </c>
      <c r="G12" s="142"/>
      <c r="H12" s="99"/>
      <c r="I12" s="99"/>
      <c r="J12" s="235"/>
      <c r="K12" s="93"/>
      <c r="L12" s="93"/>
    </row>
    <row r="13" spans="1:12" ht="14.25">
      <c r="A13" s="98"/>
      <c r="B13" s="98"/>
      <c r="C13" s="136"/>
      <c r="D13" s="136"/>
      <c r="E13" s="140"/>
      <c r="F13" s="141" t="s">
        <v>444</v>
      </c>
      <c r="G13" s="142"/>
      <c r="H13" s="99"/>
      <c r="I13" s="99"/>
      <c r="J13" s="235"/>
      <c r="K13" s="93"/>
      <c r="L13" s="93"/>
    </row>
    <row r="14" spans="1:12" ht="14.25">
      <c r="A14" s="98"/>
      <c r="B14" s="98"/>
      <c r="C14" s="136"/>
      <c r="D14" s="136"/>
      <c r="E14" s="140"/>
      <c r="F14" s="141" t="s">
        <v>444</v>
      </c>
      <c r="G14" s="142"/>
      <c r="H14" s="99"/>
      <c r="I14" s="99"/>
      <c r="J14" s="235"/>
      <c r="K14" s="93"/>
      <c r="L14" s="93"/>
    </row>
    <row r="15" spans="1:12" ht="14.25">
      <c r="A15" s="98"/>
      <c r="B15" s="98"/>
      <c r="C15" s="136"/>
      <c r="D15" s="136"/>
      <c r="E15" s="140"/>
      <c r="F15" s="141" t="s">
        <v>444</v>
      </c>
      <c r="G15" s="142"/>
      <c r="H15" s="99"/>
      <c r="I15" s="99"/>
      <c r="J15" s="235"/>
      <c r="K15" s="93"/>
      <c r="L15" s="93"/>
    </row>
    <row r="16" spans="1:12" ht="14.25">
      <c r="A16" s="98"/>
      <c r="B16" s="98"/>
      <c r="C16" s="136"/>
      <c r="D16" s="136"/>
      <c r="E16" s="140"/>
      <c r="F16" s="141" t="s">
        <v>444</v>
      </c>
      <c r="G16" s="142"/>
      <c r="H16" s="99"/>
      <c r="I16" s="99"/>
      <c r="J16" s="235"/>
      <c r="K16" s="93"/>
      <c r="L16" s="93"/>
    </row>
    <row r="17" spans="1:12" ht="14.25">
      <c r="A17" s="98"/>
      <c r="B17" s="98"/>
      <c r="C17" s="136"/>
      <c r="D17" s="136"/>
      <c r="E17" s="140"/>
      <c r="F17" s="141" t="s">
        <v>444</v>
      </c>
      <c r="G17" s="142"/>
      <c r="H17" s="99"/>
      <c r="I17" s="99"/>
      <c r="J17" s="235"/>
      <c r="K17" s="93"/>
      <c r="L17" s="93"/>
    </row>
    <row r="18" spans="1:12" ht="14.25">
      <c r="A18" s="98"/>
      <c r="B18" s="98"/>
      <c r="C18" s="136"/>
      <c r="D18" s="136"/>
      <c r="E18" s="140"/>
      <c r="F18" s="141" t="s">
        <v>444</v>
      </c>
      <c r="G18" s="142"/>
      <c r="H18" s="99"/>
      <c r="I18" s="99"/>
      <c r="J18" s="235"/>
      <c r="K18" s="93"/>
      <c r="L18" s="93"/>
    </row>
    <row r="19" spans="1:12" ht="14.25">
      <c r="A19" s="98"/>
      <c r="B19" s="98"/>
      <c r="C19" s="136"/>
      <c r="D19" s="136"/>
      <c r="E19" s="140"/>
      <c r="F19" s="141" t="s">
        <v>444</v>
      </c>
      <c r="G19" s="142"/>
      <c r="H19" s="99"/>
      <c r="I19" s="99"/>
      <c r="J19" s="235"/>
      <c r="K19" s="93"/>
      <c r="L19" s="93"/>
    </row>
    <row r="20" spans="1:12" ht="14.25">
      <c r="A20" s="98"/>
      <c r="B20" s="98"/>
      <c r="C20" s="136"/>
      <c r="D20" s="136"/>
      <c r="E20" s="140"/>
      <c r="F20" s="141" t="s">
        <v>444</v>
      </c>
      <c r="G20" s="142"/>
      <c r="H20" s="99"/>
      <c r="I20" s="99"/>
      <c r="J20" s="235"/>
      <c r="K20" s="93"/>
      <c r="L20" s="93"/>
    </row>
    <row r="21" spans="1:12" ht="14.25">
      <c r="A21" s="98"/>
      <c r="B21" s="98"/>
      <c r="C21" s="136"/>
      <c r="D21" s="136"/>
      <c r="E21" s="140"/>
      <c r="F21" s="141" t="s">
        <v>444</v>
      </c>
      <c r="G21" s="142"/>
      <c r="H21" s="99"/>
      <c r="I21" s="99"/>
      <c r="J21" s="235"/>
      <c r="K21" s="93"/>
      <c r="L21" s="93"/>
    </row>
    <row r="22" spans="1:12" ht="14.25">
      <c r="A22" s="98"/>
      <c r="B22" s="98"/>
      <c r="C22" s="136"/>
      <c r="D22" s="136"/>
      <c r="E22" s="140"/>
      <c r="F22" s="141" t="s">
        <v>444</v>
      </c>
      <c r="G22" s="142"/>
      <c r="H22" s="99"/>
      <c r="I22" s="99"/>
      <c r="J22" s="235"/>
      <c r="K22" s="93"/>
      <c r="L22" s="93"/>
    </row>
    <row r="23" spans="1:12" ht="15" thickBot="1">
      <c r="A23" s="100"/>
      <c r="B23" s="100"/>
      <c r="C23" s="137"/>
      <c r="D23" s="137"/>
      <c r="E23" s="140"/>
      <c r="F23" s="141" t="s">
        <v>444</v>
      </c>
      <c r="G23" s="142"/>
      <c r="H23" s="101"/>
      <c r="I23" s="101"/>
      <c r="J23" s="236"/>
      <c r="K23" s="93"/>
      <c r="L23" s="93"/>
    </row>
    <row r="24" spans="1:12" ht="15" thickTop="1">
      <c r="A24" s="285" t="s">
        <v>88</v>
      </c>
      <c r="B24" s="286"/>
      <c r="C24" s="286"/>
      <c r="D24" s="286"/>
      <c r="E24" s="286"/>
      <c r="F24" s="286"/>
      <c r="G24" s="287"/>
      <c r="H24" s="102">
        <f>SUM(H9:H23)</f>
        <v>17</v>
      </c>
      <c r="I24" s="139"/>
      <c r="J24" s="237"/>
      <c r="K24" s="93"/>
      <c r="L24" s="93"/>
    </row>
    <row r="25" spans="1:12">
      <c r="A25" s="89" t="s">
        <v>350</v>
      </c>
    </row>
    <row r="26" spans="1:12">
      <c r="A26" s="138" t="s">
        <v>439</v>
      </c>
    </row>
    <row r="27" spans="1:12">
      <c r="A27" s="89" t="s">
        <v>464</v>
      </c>
    </row>
    <row r="28" spans="1:12">
      <c r="A28" s="89" t="s">
        <v>465</v>
      </c>
    </row>
    <row r="29" spans="1:12">
      <c r="A29" s="89" t="s">
        <v>442</v>
      </c>
    </row>
  </sheetData>
  <mergeCells count="4">
    <mergeCell ref="G4:J4"/>
    <mergeCell ref="E8:G8"/>
    <mergeCell ref="A24:G24"/>
    <mergeCell ref="E4:F4"/>
  </mergeCells>
  <phoneticPr fontId="13"/>
  <dataValidations count="1">
    <dataValidation type="list" allowBlank="1" showInputMessage="1" showErrorMessage="1" sqref="I9:I23" xr:uid="{2E2C8214-F14F-46FB-94E9-A8D882A9E225}">
      <formula1>"週32時間以上,週30時間以上32時間未満,週30時間未満"</formula1>
    </dataValidation>
  </dataValidations>
  <pageMargins left="0.7" right="0.7" top="0.75" bottom="0.75" header="0.3" footer="0.3"/>
  <pageSetup paperSize="9" scale="94"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D6A4-0922-4922-AD7C-93A5A7DF9488}">
  <sheetPr>
    <tabColor rgb="FFFF0000"/>
    <pageSetUpPr fitToPage="1"/>
  </sheetPr>
  <dimension ref="A1:F59"/>
  <sheetViews>
    <sheetView showGridLines="0" view="pageBreakPreview" zoomScaleNormal="100" zoomScaleSheetLayoutView="100" workbookViewId="0">
      <selection activeCell="E19" sqref="E19"/>
    </sheetView>
  </sheetViews>
  <sheetFormatPr defaultColWidth="10" defaultRowHeight="13.5"/>
  <cols>
    <col min="1" max="1" width="2.625" style="133" customWidth="1"/>
    <col min="2" max="2" width="13.875" style="133" customWidth="1"/>
    <col min="3" max="3" width="22.25" style="133" customWidth="1"/>
    <col min="4" max="6" width="16.125" style="133" customWidth="1"/>
    <col min="7" max="16384" width="10" style="133"/>
  </cols>
  <sheetData>
    <row r="1" spans="1:6">
      <c r="A1" s="143" t="s">
        <v>454</v>
      </c>
      <c r="B1" s="143"/>
      <c r="C1" s="143"/>
      <c r="D1" s="143"/>
      <c r="E1" s="143"/>
      <c r="F1" s="143"/>
    </row>
    <row r="2" spans="1:6" ht="7.5" customHeight="1">
      <c r="A2" s="143"/>
      <c r="B2" s="143"/>
      <c r="C2" s="143"/>
      <c r="D2" s="143"/>
      <c r="E2" s="143"/>
      <c r="F2" s="143"/>
    </row>
    <row r="3" spans="1:6" ht="22.5" customHeight="1">
      <c r="A3" s="293" t="s">
        <v>450</v>
      </c>
      <c r="B3" s="293"/>
      <c r="C3" s="293"/>
      <c r="D3" s="293"/>
      <c r="E3" s="293"/>
      <c r="F3" s="293"/>
    </row>
    <row r="4" spans="1:6" ht="20.25" customHeight="1">
      <c r="A4" s="143"/>
      <c r="B4" s="143"/>
      <c r="C4" s="144"/>
      <c r="D4" s="145"/>
      <c r="E4" s="145"/>
      <c r="F4" s="145"/>
    </row>
    <row r="5" spans="1:6">
      <c r="B5" s="179"/>
      <c r="C5" s="179"/>
      <c r="D5" s="146" t="s">
        <v>371</v>
      </c>
      <c r="E5" s="292"/>
      <c r="F5" s="292"/>
    </row>
    <row r="6" spans="1:6">
      <c r="A6" s="143"/>
      <c r="B6" s="143"/>
      <c r="C6" s="143"/>
      <c r="D6" s="143"/>
      <c r="E6" s="143"/>
      <c r="F6" s="147"/>
    </row>
    <row r="7" spans="1:6">
      <c r="A7" s="143" t="s">
        <v>446</v>
      </c>
      <c r="B7" s="143"/>
      <c r="D7" s="143"/>
      <c r="E7" s="143"/>
      <c r="F7" s="143"/>
    </row>
    <row r="8" spans="1:6" ht="17.100000000000001" customHeight="1" thickBot="1">
      <c r="A8" s="294" t="s">
        <v>424</v>
      </c>
      <c r="B8" s="294"/>
      <c r="C8" s="294"/>
      <c r="D8" s="182" t="s">
        <v>425</v>
      </c>
      <c r="E8" s="183" t="s">
        <v>457</v>
      </c>
      <c r="F8" s="183" t="s">
        <v>426</v>
      </c>
    </row>
    <row r="9" spans="1:6" ht="17.100000000000001" customHeight="1" thickTop="1">
      <c r="A9" s="295" t="s">
        <v>343</v>
      </c>
      <c r="B9" s="295"/>
      <c r="C9" s="295"/>
      <c r="D9" s="180"/>
      <c r="E9" s="181"/>
      <c r="F9" s="180"/>
    </row>
    <row r="10" spans="1:6" ht="17.100000000000001" customHeight="1">
      <c r="A10" s="296"/>
      <c r="B10" s="302" t="s">
        <v>427</v>
      </c>
      <c r="C10" s="211"/>
      <c r="D10" s="212"/>
      <c r="E10" s="213"/>
      <c r="F10" s="297"/>
    </row>
    <row r="11" spans="1:6" ht="17.100000000000001" customHeight="1">
      <c r="A11" s="296"/>
      <c r="B11" s="303"/>
      <c r="C11" s="214"/>
      <c r="D11" s="215"/>
      <c r="E11" s="216"/>
      <c r="F11" s="298"/>
    </row>
    <row r="12" spans="1:6" ht="17.100000000000001" customHeight="1">
      <c r="A12" s="296"/>
      <c r="B12" s="303"/>
      <c r="C12" s="214"/>
      <c r="D12" s="215"/>
      <c r="E12" s="216"/>
      <c r="F12" s="298"/>
    </row>
    <row r="13" spans="1:6" ht="17.100000000000001" customHeight="1">
      <c r="A13" s="296"/>
      <c r="B13" s="303"/>
      <c r="C13" s="214"/>
      <c r="D13" s="215"/>
      <c r="E13" s="216"/>
      <c r="F13" s="298"/>
    </row>
    <row r="14" spans="1:6" ht="17.100000000000001" customHeight="1">
      <c r="A14" s="296"/>
      <c r="B14" s="303"/>
      <c r="C14" s="217"/>
      <c r="D14" s="218"/>
      <c r="E14" s="219"/>
      <c r="F14" s="298"/>
    </row>
    <row r="15" spans="1:6" ht="17.100000000000001" customHeight="1">
      <c r="A15" s="296"/>
      <c r="B15" s="302" t="s">
        <v>428</v>
      </c>
      <c r="C15" s="220"/>
      <c r="D15" s="212"/>
      <c r="E15" s="213"/>
      <c r="F15" s="298"/>
    </row>
    <row r="16" spans="1:6" ht="17.100000000000001" customHeight="1">
      <c r="A16" s="296"/>
      <c r="B16" s="303"/>
      <c r="C16" s="221"/>
      <c r="D16" s="215"/>
      <c r="E16" s="216"/>
      <c r="F16" s="298"/>
    </row>
    <row r="17" spans="1:6" ht="17.100000000000001" customHeight="1">
      <c r="A17" s="296"/>
      <c r="B17" s="303"/>
      <c r="C17" s="221"/>
      <c r="D17" s="215"/>
      <c r="E17" s="216"/>
      <c r="F17" s="298"/>
    </row>
    <row r="18" spans="1:6" ht="17.100000000000001" customHeight="1">
      <c r="A18" s="296"/>
      <c r="B18" s="303"/>
      <c r="C18" s="221"/>
      <c r="D18" s="215"/>
      <c r="E18" s="216"/>
      <c r="F18" s="298"/>
    </row>
    <row r="19" spans="1:6" ht="17.100000000000001" customHeight="1">
      <c r="A19" s="296"/>
      <c r="B19" s="304"/>
      <c r="C19" s="222"/>
      <c r="D19" s="223"/>
      <c r="E19" s="219"/>
      <c r="F19" s="298"/>
    </row>
    <row r="20" spans="1:6" ht="16.5" customHeight="1">
      <c r="A20" s="300"/>
      <c r="B20" s="305" t="s">
        <v>449</v>
      </c>
      <c r="C20" s="224"/>
      <c r="D20" s="212"/>
      <c r="E20" s="213"/>
      <c r="F20" s="298"/>
    </row>
    <row r="21" spans="1:6" ht="16.5" customHeight="1">
      <c r="A21" s="300"/>
      <c r="B21" s="306"/>
      <c r="C21" s="225"/>
      <c r="D21" s="215"/>
      <c r="E21" s="216"/>
      <c r="F21" s="298"/>
    </row>
    <row r="22" spans="1:6" ht="16.5" customHeight="1">
      <c r="A22" s="300"/>
      <c r="B22" s="306"/>
      <c r="C22" s="225"/>
      <c r="D22" s="215"/>
      <c r="E22" s="216"/>
      <c r="F22" s="298"/>
    </row>
    <row r="23" spans="1:6" ht="16.5" customHeight="1">
      <c r="A23" s="300"/>
      <c r="B23" s="306"/>
      <c r="C23" s="209"/>
      <c r="D23" s="199"/>
      <c r="E23" s="200"/>
      <c r="F23" s="298"/>
    </row>
    <row r="24" spans="1:6" ht="16.5" customHeight="1">
      <c r="A24" s="301"/>
      <c r="B24" s="307"/>
      <c r="C24" s="210"/>
      <c r="D24" s="207"/>
      <c r="E24" s="203"/>
      <c r="F24" s="299"/>
    </row>
    <row r="25" spans="1:6" ht="17.100000000000001" customHeight="1" thickBot="1">
      <c r="A25" s="323" t="s">
        <v>429</v>
      </c>
      <c r="B25" s="323"/>
      <c r="C25" s="323"/>
      <c r="D25" s="184">
        <f>SUM(D10:D24)</f>
        <v>0</v>
      </c>
      <c r="E25" s="184">
        <f>SUM(E10:E24)</f>
        <v>0</v>
      </c>
      <c r="F25" s="185">
        <f>MIN(D25,E25)</f>
        <v>0</v>
      </c>
    </row>
    <row r="26" spans="1:6" ht="17.100000000000001" customHeight="1" thickTop="1">
      <c r="A26" s="291" t="s">
        <v>344</v>
      </c>
      <c r="B26" s="291"/>
      <c r="C26" s="291"/>
      <c r="D26" s="180"/>
      <c r="E26" s="180"/>
      <c r="F26" s="180"/>
    </row>
    <row r="27" spans="1:6" ht="17.100000000000001" customHeight="1">
      <c r="A27" s="324"/>
      <c r="B27" s="337" t="s">
        <v>430</v>
      </c>
      <c r="C27" s="157"/>
      <c r="D27" s="148"/>
      <c r="E27" s="148"/>
      <c r="F27" s="297"/>
    </row>
    <row r="28" spans="1:6" ht="17.100000000000001" customHeight="1">
      <c r="A28" s="325"/>
      <c r="B28" s="338"/>
      <c r="C28" s="158"/>
      <c r="D28" s="149"/>
      <c r="E28" s="149"/>
      <c r="F28" s="298"/>
    </row>
    <row r="29" spans="1:6" ht="17.100000000000001" customHeight="1">
      <c r="A29" s="325"/>
      <c r="B29" s="338"/>
      <c r="C29" s="158"/>
      <c r="D29" s="149"/>
      <c r="E29" s="149"/>
      <c r="F29" s="298"/>
    </row>
    <row r="30" spans="1:6" ht="17.100000000000001" customHeight="1">
      <c r="A30" s="325"/>
      <c r="B30" s="338"/>
      <c r="C30" s="158"/>
      <c r="D30" s="149"/>
      <c r="E30" s="149"/>
      <c r="F30" s="298"/>
    </row>
    <row r="31" spans="1:6" ht="17.100000000000001" customHeight="1">
      <c r="A31" s="326"/>
      <c r="B31" s="339"/>
      <c r="C31" s="159"/>
      <c r="D31" s="152"/>
      <c r="E31" s="152"/>
      <c r="F31" s="299"/>
    </row>
    <row r="32" spans="1:6" ht="17.100000000000001" customHeight="1" thickBot="1">
      <c r="A32" s="323" t="s">
        <v>429</v>
      </c>
      <c r="B32" s="323"/>
      <c r="C32" s="323"/>
      <c r="D32" s="184">
        <f>SUM(D27:D31)</f>
        <v>0</v>
      </c>
      <c r="E32" s="184">
        <f>SUM(E27:E31)</f>
        <v>0</v>
      </c>
      <c r="F32" s="185">
        <f>MIN(D32,E32)</f>
        <v>0</v>
      </c>
    </row>
    <row r="33" spans="1:6" ht="17.100000000000001" customHeight="1" thickTop="1">
      <c r="A33" s="291" t="s">
        <v>345</v>
      </c>
      <c r="B33" s="291"/>
      <c r="C33" s="291"/>
      <c r="D33" s="180"/>
      <c r="E33" s="180"/>
      <c r="F33" s="180"/>
    </row>
    <row r="34" spans="1:6" ht="16.5" customHeight="1">
      <c r="A34" s="300"/>
      <c r="B34" s="327" t="s">
        <v>431</v>
      </c>
      <c r="C34" s="153"/>
      <c r="D34" s="148"/>
      <c r="E34" s="148"/>
      <c r="F34" s="297"/>
    </row>
    <row r="35" spans="1:6" ht="16.5" customHeight="1">
      <c r="A35" s="300"/>
      <c r="B35" s="328"/>
      <c r="C35" s="160"/>
      <c r="D35" s="149"/>
      <c r="E35" s="149"/>
      <c r="F35" s="298"/>
    </row>
    <row r="36" spans="1:6" ht="16.5" customHeight="1">
      <c r="A36" s="300"/>
      <c r="B36" s="328"/>
      <c r="C36" s="160"/>
      <c r="D36" s="149"/>
      <c r="E36" s="149"/>
      <c r="F36" s="298"/>
    </row>
    <row r="37" spans="1:6" ht="16.5" customHeight="1">
      <c r="A37" s="300"/>
      <c r="B37" s="328"/>
      <c r="C37" s="160"/>
      <c r="D37" s="149"/>
      <c r="E37" s="149"/>
      <c r="F37" s="298"/>
    </row>
    <row r="38" spans="1:6" ht="16.5" customHeight="1">
      <c r="A38" s="300"/>
      <c r="B38" s="329"/>
      <c r="C38" s="161"/>
      <c r="D38" s="152"/>
      <c r="E38" s="152"/>
      <c r="F38" s="298"/>
    </row>
    <row r="39" spans="1:6" ht="16.5" customHeight="1">
      <c r="A39" s="300"/>
      <c r="B39" s="327" t="s">
        <v>428</v>
      </c>
      <c r="C39" s="162"/>
      <c r="D39" s="148"/>
      <c r="E39" s="148"/>
      <c r="F39" s="298"/>
    </row>
    <row r="40" spans="1:6" ht="16.5" customHeight="1">
      <c r="A40" s="300"/>
      <c r="B40" s="328"/>
      <c r="C40" s="160"/>
      <c r="D40" s="149"/>
      <c r="E40" s="149"/>
      <c r="F40" s="298"/>
    </row>
    <row r="41" spans="1:6" ht="16.5" customHeight="1">
      <c r="A41" s="300"/>
      <c r="B41" s="328"/>
      <c r="C41" s="160"/>
      <c r="D41" s="149"/>
      <c r="E41" s="149"/>
      <c r="F41" s="298"/>
    </row>
    <row r="42" spans="1:6" ht="16.5" customHeight="1">
      <c r="A42" s="300"/>
      <c r="B42" s="328"/>
      <c r="C42" s="160"/>
      <c r="D42" s="149"/>
      <c r="E42" s="149"/>
      <c r="F42" s="298"/>
    </row>
    <row r="43" spans="1:6" ht="16.5" customHeight="1">
      <c r="A43" s="301"/>
      <c r="B43" s="329"/>
      <c r="C43" s="161"/>
      <c r="D43" s="152"/>
      <c r="E43" s="152"/>
      <c r="F43" s="299"/>
    </row>
    <row r="44" spans="1:6" ht="17.100000000000001" customHeight="1" thickBot="1">
      <c r="A44" s="323" t="s">
        <v>429</v>
      </c>
      <c r="B44" s="323"/>
      <c r="C44" s="323"/>
      <c r="D44" s="184">
        <f>SUM(D34:D43)</f>
        <v>0</v>
      </c>
      <c r="E44" s="184">
        <f>SUM(E34:E43)</f>
        <v>0</v>
      </c>
      <c r="F44" s="185">
        <f>MIN(D44,E44)</f>
        <v>0</v>
      </c>
    </row>
    <row r="45" spans="1:6" ht="17.100000000000001" customHeight="1" thickTop="1" thickBot="1">
      <c r="A45" s="336" t="s">
        <v>432</v>
      </c>
      <c r="B45" s="336"/>
      <c r="C45" s="336"/>
      <c r="D45" s="186">
        <f>D25+D32+D44</f>
        <v>0</v>
      </c>
      <c r="E45" s="187"/>
      <c r="F45" s="186">
        <f>F25+F32+F44</f>
        <v>0</v>
      </c>
    </row>
    <row r="46" spans="1:6" s="134" customFormat="1" ht="17.100000000000001" customHeight="1" thickTop="1">
      <c r="A46" s="330" t="s">
        <v>1</v>
      </c>
      <c r="B46" s="331"/>
      <c r="C46" s="189"/>
      <c r="D46" s="190"/>
      <c r="E46" s="317"/>
      <c r="F46" s="320"/>
    </row>
    <row r="47" spans="1:6" s="134" customFormat="1" ht="17.100000000000001" customHeight="1">
      <c r="A47" s="332"/>
      <c r="B47" s="333"/>
      <c r="C47" s="163"/>
      <c r="D47" s="164"/>
      <c r="E47" s="318"/>
      <c r="F47" s="321"/>
    </row>
    <row r="48" spans="1:6" s="134" customFormat="1" ht="17.100000000000001" customHeight="1">
      <c r="A48" s="332"/>
      <c r="B48" s="333"/>
      <c r="C48" s="163"/>
      <c r="D48" s="164"/>
      <c r="E48" s="318"/>
      <c r="F48" s="321"/>
    </row>
    <row r="49" spans="1:6" s="134" customFormat="1" ht="17.100000000000001" customHeight="1">
      <c r="A49" s="332"/>
      <c r="B49" s="333"/>
      <c r="C49" s="163"/>
      <c r="D49" s="164"/>
      <c r="E49" s="318"/>
      <c r="F49" s="321"/>
    </row>
    <row r="50" spans="1:6" s="134" customFormat="1" ht="17.100000000000001" customHeight="1">
      <c r="A50" s="332"/>
      <c r="B50" s="333"/>
      <c r="C50" s="163"/>
      <c r="D50" s="164"/>
      <c r="E50" s="318"/>
      <c r="F50" s="321"/>
    </row>
    <row r="51" spans="1:6" s="134" customFormat="1" ht="17.100000000000001" customHeight="1">
      <c r="A51" s="334"/>
      <c r="B51" s="335"/>
      <c r="C51" s="165"/>
      <c r="D51" s="166"/>
      <c r="E51" s="319"/>
      <c r="F51" s="322"/>
    </row>
    <row r="52" spans="1:6" s="134" customFormat="1" ht="17.100000000000001" customHeight="1" thickBot="1">
      <c r="A52" s="309" t="s">
        <v>432</v>
      </c>
      <c r="B52" s="310"/>
      <c r="C52" s="310"/>
      <c r="D52" s="191">
        <f>SUM(D46:D51)</f>
        <v>0</v>
      </c>
      <c r="E52" s="193"/>
      <c r="F52" s="193"/>
    </row>
    <row r="53" spans="1:6" s="134" customFormat="1" ht="17.100000000000001" customHeight="1" thickTop="1">
      <c r="A53" s="311" t="s">
        <v>6</v>
      </c>
      <c r="B53" s="311"/>
      <c r="C53" s="311"/>
      <c r="D53" s="167">
        <f>SUM(D25,D32,D44,D52)</f>
        <v>0</v>
      </c>
      <c r="E53" s="188"/>
      <c r="F53" s="167">
        <f>SUM(F25,F32,F44)</f>
        <v>0</v>
      </c>
    </row>
    <row r="54" spans="1:6" s="134" customFormat="1" ht="17.100000000000001" customHeight="1">
      <c r="A54" s="177" t="s">
        <v>448</v>
      </c>
      <c r="B54" s="177"/>
      <c r="C54" s="177"/>
      <c r="D54" s="178"/>
      <c r="E54" s="178"/>
      <c r="F54" s="178"/>
    </row>
    <row r="55" spans="1:6" s="134" customFormat="1" ht="17.100000000000001" customHeight="1">
      <c r="A55" s="168"/>
      <c r="B55" s="168"/>
      <c r="C55" s="169"/>
      <c r="D55" s="170"/>
      <c r="E55" s="170"/>
      <c r="F55" s="170"/>
    </row>
    <row r="56" spans="1:6" ht="17.100000000000001" customHeight="1">
      <c r="A56" s="171" t="s">
        <v>447</v>
      </c>
      <c r="B56" s="171"/>
      <c r="D56" s="172"/>
      <c r="E56" s="172"/>
      <c r="F56" s="172"/>
    </row>
    <row r="57" spans="1:6" ht="17.100000000000001" customHeight="1">
      <c r="A57" s="308" t="s">
        <v>424</v>
      </c>
      <c r="B57" s="308"/>
      <c r="C57" s="308"/>
      <c r="D57" s="173" t="s">
        <v>433</v>
      </c>
      <c r="E57" s="312" t="s">
        <v>434</v>
      </c>
      <c r="F57" s="313"/>
    </row>
    <row r="58" spans="1:6" ht="17.100000000000001" customHeight="1">
      <c r="A58" s="314" t="s">
        <v>435</v>
      </c>
      <c r="B58" s="314"/>
      <c r="C58" s="314"/>
      <c r="D58" s="174"/>
      <c r="E58" s="315"/>
      <c r="F58" s="316"/>
    </row>
    <row r="59" spans="1:6" ht="17.100000000000001" customHeight="1">
      <c r="A59" s="308" t="s">
        <v>432</v>
      </c>
      <c r="B59" s="308"/>
      <c r="C59" s="308"/>
      <c r="D59" s="156">
        <f>SUM(D58:D58)</f>
        <v>0</v>
      </c>
      <c r="E59" s="175"/>
      <c r="F59" s="176"/>
    </row>
  </sheetData>
  <mergeCells count="35">
    <mergeCell ref="E46:E51"/>
    <mergeCell ref="F46:F51"/>
    <mergeCell ref="A25:C25"/>
    <mergeCell ref="A26:C26"/>
    <mergeCell ref="A27:A31"/>
    <mergeCell ref="F27:F31"/>
    <mergeCell ref="A34:A38"/>
    <mergeCell ref="F34:F43"/>
    <mergeCell ref="A39:A43"/>
    <mergeCell ref="B39:B43"/>
    <mergeCell ref="A46:B51"/>
    <mergeCell ref="A44:C44"/>
    <mergeCell ref="A45:C45"/>
    <mergeCell ref="B27:B31"/>
    <mergeCell ref="B34:B38"/>
    <mergeCell ref="A32:C32"/>
    <mergeCell ref="A59:C59"/>
    <mergeCell ref="A52:C52"/>
    <mergeCell ref="A53:C53"/>
    <mergeCell ref="A57:C57"/>
    <mergeCell ref="E57:F57"/>
    <mergeCell ref="A58:C58"/>
    <mergeCell ref="E58:F58"/>
    <mergeCell ref="A33:C33"/>
    <mergeCell ref="E5:F5"/>
    <mergeCell ref="A3:F3"/>
    <mergeCell ref="A8:C8"/>
    <mergeCell ref="A9:C9"/>
    <mergeCell ref="A10:A14"/>
    <mergeCell ref="F10:F24"/>
    <mergeCell ref="A15:A19"/>
    <mergeCell ref="A20:A24"/>
    <mergeCell ref="B10:B14"/>
    <mergeCell ref="B15:B19"/>
    <mergeCell ref="B20:B24"/>
  </mergeCells>
  <phoneticPr fontId="13"/>
  <printOptions horizontalCentered="1"/>
  <pageMargins left="0.70866141732283472" right="0.70866141732283472" top="0.74803149606299213" bottom="0.74803149606299213" header="0.31496062992125984" footer="0.31496062992125984"/>
  <pageSetup paperSize="9" scale="82"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F18E954-69D0-4DB7-B7A7-094707BB7B3C}">
  <ds:schemaRefs>
    <ds:schemaRef ds:uri="http://schemas.microsoft.com/sharepoint/v3/contenttype/forms"/>
  </ds:schemaRefs>
</ds:datastoreItem>
</file>

<file path=customXml/itemProps2.xml><?xml version="1.0" encoding="utf-8"?>
<ds:datastoreItem xmlns:ds="http://schemas.openxmlformats.org/officeDocument/2006/customXml" ds:itemID="{09E8B2D9-5B5B-40B2-BC61-ABE58535F0DD}">
  <ds:schemaRefs>
    <ds:schemaRef ds:uri="http://schemas.microsoft.com/office/2006/metadata/properties"/>
    <ds:schemaRef ds:uri="8B97BE19-CDDD-400E-817A-CFDD13F7EC12"/>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プルダウン</vt:lpstr>
      <vt:lpstr>計算方法早見表</vt:lpstr>
      <vt:lpstr>数式用</vt:lpstr>
      <vt:lpstr>事業リスト（ＢＤ１）</vt:lpstr>
      <vt:lpstr>別紙１</vt:lpstr>
      <vt:lpstr>別紙１ (記入例)</vt:lpstr>
      <vt:lpstr>別紙２</vt:lpstr>
      <vt:lpstr>別紙２ (記入例)</vt:lpstr>
      <vt:lpstr>別紙３</vt:lpstr>
      <vt:lpstr>別紙３（記入例）</vt:lpstr>
      <vt:lpstr>予算書抄本</vt:lpstr>
      <vt:lpstr>予算書抄本 (記入例)</vt:lpstr>
      <vt:lpstr>別紙４</vt:lpstr>
      <vt:lpstr>別紙４ (記入例)</vt:lpstr>
      <vt:lpstr>別紙５</vt:lpstr>
      <vt:lpstr>別紙５（記入例）</vt:lpstr>
      <vt:lpstr>別紙６</vt:lpstr>
      <vt:lpstr>別紙６（記入例）</vt:lpstr>
      <vt:lpstr>決算書抄本</vt:lpstr>
      <vt:lpstr>決算書抄本 (記入例)</vt:lpstr>
      <vt:lpstr>計算方法早見表!Print_Area</vt:lpstr>
      <vt:lpstr>'事業リスト（ＢＤ１）'!Print_Area</vt:lpstr>
      <vt:lpstr>数式用!Print_Area</vt:lpstr>
      <vt:lpstr>別紙１!Print_Area</vt:lpstr>
      <vt:lpstr>'別紙１ (記入例)'!Print_Area</vt:lpstr>
      <vt:lpstr>別紙２!Print_Area</vt:lpstr>
      <vt:lpstr>'別紙２ (記入例)'!Print_Area</vt:lpstr>
      <vt:lpstr>'別紙３（記入例）'!Print_Area</vt:lpstr>
      <vt:lpstr>別紙５!Print_Area</vt:lpstr>
      <vt:lpstr>'別紙５（記入例）'!Print_Area</vt:lpstr>
      <vt:lpstr>'別紙６（記入例）'!Print_Area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cp:lastModifiedBy>
  <cp:lastPrinted>2025-11-06T07:22:51Z</cp:lastPrinted>
  <dcterms:created xsi:type="dcterms:W3CDTF">2010-02-15T11:36:04Z</dcterms:created>
  <dcterms:modified xsi:type="dcterms:W3CDTF">2026-02-06T02:29:45Z</dcterms:modified>
</cp:coreProperties>
</file>