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ED00$\07指導係\97予算関係\R7年12補正予算\介護施設等に対するサービス継続支援事業\県　交付要綱\最終\"/>
    </mc:Choice>
  </mc:AlternateContent>
  <xr:revisionPtr revIDLastSave="0" documentId="13_ncr:1_{383592C9-5193-4823-86ED-C1B13BFD86BF}" xr6:coauthVersionLast="47" xr6:coauthVersionMax="47" xr10:uidLastSave="{00000000-0000-0000-0000-000000000000}"/>
  <bookViews>
    <workbookView xWindow="-120" yWindow="-120" windowWidth="29040" windowHeight="15720" firstSheet="1" activeTab="1" xr2:uid="{00000000-000D-0000-FFFF-FFFF00000000}"/>
  </bookViews>
  <sheets>
    <sheet name="(はじめにお読み下さい)申請書の使い方" sheetId="30" state="hidden" r:id="rId1"/>
    <sheet name="報告書" sheetId="20" r:id="rId2"/>
    <sheet name="清算額一覧" sheetId="29" r:id="rId3"/>
    <sheet name="個票1" sheetId="19" r:id="rId4"/>
    <sheet name="単価表" sheetId="28" state="hidden" r:id="rId5"/>
    <sheet name="リスト" sheetId="31" state="hidden" r:id="rId6"/>
  </sheets>
  <definedNames>
    <definedName name="_xlnm.Print_Area" localSheetId="3">個票1!$A$1:$AM$57</definedName>
    <definedName name="_xlnm.Print_Area" localSheetId="2">清算額一覧!$A$1:$Q$22</definedName>
    <definedName name="_xlnm.Print_Area" localSheetId="4">単価表!$A$1:$K$103</definedName>
    <definedName name="_xlnm.Print_Area" localSheetId="1">報告書!$A$1:$AM$40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5" i="19" l="1"/>
  <c r="AD47" i="19" s="1"/>
  <c r="N17" i="29"/>
  <c r="N15" i="29"/>
  <c r="K7" i="29"/>
  <c r="N9" i="29"/>
  <c r="I10" i="29"/>
  <c r="H18" i="29"/>
  <c r="L9" i="29"/>
  <c r="N18" i="29"/>
  <c r="I5" i="29"/>
  <c r="O6" i="29"/>
  <c r="H10" i="29"/>
  <c r="N12" i="29"/>
  <c r="N7" i="29"/>
  <c r="K16" i="29"/>
  <c r="H19" i="29"/>
  <c r="K13" i="29"/>
  <c r="N10" i="29"/>
  <c r="L5" i="29"/>
  <c r="L8" i="29"/>
  <c r="H12" i="29"/>
  <c r="I14" i="29"/>
  <c r="H13" i="29"/>
  <c r="H14" i="29"/>
  <c r="O7" i="29"/>
  <c r="L10" i="29"/>
  <c r="K18" i="29"/>
  <c r="O10" i="29"/>
  <c r="I16" i="29"/>
  <c r="N11" i="29"/>
  <c r="N6" i="29"/>
  <c r="H8" i="29"/>
  <c r="K17" i="29"/>
  <c r="O9" i="29"/>
  <c r="H16" i="29"/>
  <c r="I13" i="29"/>
  <c r="O11" i="29"/>
  <c r="L13" i="29"/>
  <c r="O16" i="29"/>
  <c r="O12" i="29"/>
  <c r="H15" i="29"/>
  <c r="O18" i="29"/>
  <c r="L7" i="29"/>
  <c r="N13" i="29"/>
  <c r="I11" i="29"/>
  <c r="I8" i="29"/>
  <c r="H5" i="29"/>
  <c r="K10" i="29"/>
  <c r="N16" i="29"/>
  <c r="K8" i="29"/>
  <c r="H11" i="29"/>
  <c r="O8" i="29"/>
  <c r="O17" i="29"/>
  <c r="K11" i="29"/>
  <c r="I17" i="29"/>
  <c r="L19" i="29"/>
  <c r="I7" i="29"/>
  <c r="K19" i="29"/>
  <c r="L14" i="29"/>
  <c r="L6" i="29"/>
  <c r="K6" i="29"/>
  <c r="O13" i="29"/>
  <c r="O19" i="29"/>
  <c r="N8" i="29"/>
  <c r="L11" i="29"/>
  <c r="I12" i="29"/>
  <c r="N14" i="29"/>
  <c r="L17" i="29"/>
  <c r="H9" i="29"/>
  <c r="I9" i="29"/>
  <c r="O15" i="29"/>
  <c r="H17" i="29"/>
  <c r="K9" i="29"/>
  <c r="H7" i="29"/>
  <c r="I19" i="29"/>
  <c r="L12" i="29"/>
  <c r="I18" i="29"/>
  <c r="K15" i="29"/>
  <c r="O14" i="29"/>
  <c r="K12" i="29"/>
  <c r="I15" i="29"/>
  <c r="L18" i="29"/>
  <c r="K14" i="29"/>
  <c r="I6" i="29"/>
  <c r="L16" i="29"/>
  <c r="N19" i="29"/>
  <c r="H6" i="29"/>
  <c r="L15" i="29"/>
  <c r="X22" i="20" l="1"/>
  <c r="AI47" i="19"/>
  <c r="H44" i="19"/>
  <c r="A19" i="29"/>
  <c r="A18" i="29"/>
  <c r="A17" i="29"/>
  <c r="A16" i="29"/>
  <c r="A15" i="29"/>
  <c r="A14" i="29"/>
  <c r="A13" i="29"/>
  <c r="A12" i="29"/>
  <c r="A11" i="29"/>
  <c r="A10" i="29"/>
  <c r="A9" i="29"/>
  <c r="A8" i="29"/>
  <c r="A7" i="29"/>
  <c r="A6" i="29"/>
  <c r="A5" i="29"/>
  <c r="F6" i="29"/>
  <c r="D14" i="29"/>
  <c r="F5" i="29"/>
  <c r="D8" i="29"/>
  <c r="F7" i="29"/>
  <c r="D11" i="29"/>
  <c r="F17" i="29"/>
  <c r="F9" i="29"/>
  <c r="F13" i="29"/>
  <c r="F15" i="29"/>
  <c r="D13" i="29"/>
  <c r="D18" i="29"/>
  <c r="D16" i="29"/>
  <c r="F10" i="29"/>
  <c r="D12" i="29"/>
  <c r="F14" i="29"/>
  <c r="F16" i="29"/>
  <c r="F19" i="29"/>
  <c r="D9" i="29"/>
  <c r="F8" i="29"/>
  <c r="F18" i="29"/>
  <c r="D17" i="29"/>
  <c r="D15" i="29"/>
  <c r="D10" i="29"/>
  <c r="D6" i="29"/>
  <c r="F11" i="29"/>
  <c r="F12" i="29"/>
  <c r="D19" i="29"/>
  <c r="D7" i="29"/>
  <c r="J6" i="29" l="1"/>
  <c r="J19" i="29"/>
  <c r="J11" i="29"/>
  <c r="J12" i="29"/>
  <c r="J13" i="29"/>
  <c r="J9" i="29"/>
  <c r="J7" i="29"/>
  <c r="J8" i="29"/>
  <c r="J16" i="29"/>
  <c r="J18" i="29"/>
  <c r="J14" i="29"/>
  <c r="J17" i="29"/>
  <c r="J10" i="29"/>
  <c r="J15" i="29"/>
  <c r="A6" i="30"/>
  <c r="A7" i="30" s="1"/>
  <c r="A8" i="30" s="1"/>
  <c r="A9" i="30" s="1"/>
  <c r="A10" i="30" s="1"/>
  <c r="A11" i="30" s="1"/>
  <c r="A12" i="30" s="1"/>
  <c r="A13" i="30" s="1"/>
  <c r="O5" i="29"/>
  <c r="P12" i="29" l="1"/>
  <c r="P15" i="29"/>
  <c r="P19" i="29"/>
  <c r="P18" i="29"/>
  <c r="P11" i="29"/>
  <c r="P16" i="29"/>
  <c r="P6" i="29"/>
  <c r="P14" i="29"/>
  <c r="P17" i="29"/>
  <c r="P7" i="29"/>
  <c r="P10" i="29"/>
  <c r="P8" i="29"/>
  <c r="P13" i="29"/>
  <c r="P9" i="29"/>
  <c r="M8" i="29"/>
  <c r="M17" i="29"/>
  <c r="M6" i="29"/>
  <c r="M12" i="29"/>
  <c r="M7" i="29"/>
  <c r="M15" i="29"/>
  <c r="M16" i="29"/>
  <c r="M14" i="29"/>
  <c r="M11" i="29"/>
  <c r="M10" i="29"/>
  <c r="M18" i="29"/>
  <c r="M13" i="29"/>
  <c r="M9" i="29"/>
  <c r="M19" i="29"/>
  <c r="H35" i="19"/>
  <c r="AD27" i="19" s="1"/>
  <c r="AI27" i="19" s="1"/>
  <c r="B6" i="29"/>
  <c r="E15" i="29"/>
  <c r="E19" i="29"/>
  <c r="B16" i="29"/>
  <c r="E9" i="29"/>
  <c r="B5" i="29"/>
  <c r="C17" i="29"/>
  <c r="B13" i="29"/>
  <c r="K5" i="29"/>
  <c r="E18" i="29"/>
  <c r="C11" i="29"/>
  <c r="C6" i="29"/>
  <c r="C7" i="29"/>
  <c r="E8" i="29"/>
  <c r="E7" i="29"/>
  <c r="B8" i="29"/>
  <c r="C19" i="29"/>
  <c r="C12" i="29"/>
  <c r="C15" i="29"/>
  <c r="C8" i="29"/>
  <c r="B18" i="29"/>
  <c r="E5" i="29"/>
  <c r="E11" i="29"/>
  <c r="C5" i="29"/>
  <c r="B14" i="29"/>
  <c r="D5" i="29"/>
  <c r="B19" i="29"/>
  <c r="B9" i="29"/>
  <c r="E17" i="29"/>
  <c r="C18" i="29"/>
  <c r="E16" i="29"/>
  <c r="E6" i="29"/>
  <c r="B17" i="29"/>
  <c r="E10" i="29"/>
  <c r="C14" i="29"/>
  <c r="E13" i="29"/>
  <c r="B15" i="29"/>
  <c r="E14" i="29"/>
  <c r="C9" i="29"/>
  <c r="C13" i="29"/>
  <c r="C16" i="29"/>
  <c r="E12" i="29"/>
  <c r="C10" i="29"/>
  <c r="B12" i="29"/>
  <c r="B11" i="29"/>
  <c r="B10" i="29"/>
  <c r="B7" i="29"/>
  <c r="X21" i="20" l="1"/>
  <c r="M5" i="29"/>
  <c r="J5" i="29"/>
  <c r="K15" i="20" s="1"/>
  <c r="G12" i="29"/>
  <c r="G14" i="29"/>
  <c r="G7" i="29"/>
  <c r="G8" i="29"/>
  <c r="G18" i="29"/>
  <c r="G19" i="29"/>
  <c r="G15" i="29"/>
  <c r="G11" i="29"/>
  <c r="G6" i="29"/>
  <c r="G10" i="29"/>
  <c r="G13" i="29"/>
  <c r="G17" i="29"/>
  <c r="G16" i="29"/>
  <c r="G9" i="29"/>
  <c r="N5" i="29"/>
  <c r="K16" i="20" l="1"/>
  <c r="P5" i="29"/>
  <c r="K17" i="20" s="1"/>
  <c r="G5" i="29"/>
  <c r="T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sharedStrings.xml><?xml version="1.0" encoding="utf-8"?>
<sst xmlns="http://schemas.openxmlformats.org/spreadsheetml/2006/main" count="438" uniqueCount="245">
  <si>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</si>
  <si>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</si>
  <si>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</si>
  <si>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</si>
  <si>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</si>
  <si>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</si>
  <si>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</si>
  <si>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</si>
  <si>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</si>
  <si>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</si>
  <si>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</si>
  <si>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</si>
  <si>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</si>
  <si>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</si>
  <si>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</si>
  <si>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</si>
  <si>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千円</t>
    <rPh sb="0" eb="2">
      <t>センエン</t>
    </rPh>
    <phoneticPr fontId="4"/>
  </si>
  <si>
    <t>（添付書類）</t>
    <rPh sb="1" eb="3">
      <t>テンプ</t>
    </rPh>
    <rPh sb="3" eb="5">
      <t>ショルイ</t>
    </rPh>
    <phoneticPr fontId="4"/>
  </si>
  <si>
    <t>（事業所単位）（様式２）</t>
    <rPh sb="8" eb="10">
      <t>ヨウシキ</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</si>
  <si>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</si>
  <si>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</si>
  <si>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</si>
  <si>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</si>
  <si>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</si>
  <si>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</si>
  <si>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</si>
  <si>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</si>
  <si>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</si>
  <si>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</si>
  <si>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</si>
  <si>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</si>
  <si>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</si>
  <si>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</si>
  <si>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</si>
  <si>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</si>
  <si>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（様式２）</t>
    <rPh sb="1" eb="3">
      <t>ヨウシキ</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</si>
  <si>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</si>
  <si>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</si>
  <si>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</si>
  <si>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</si>
  <si>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</si>
  <si>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</si>
  <si>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</si>
  <si>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</si>
  <si>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</si>
  <si>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</si>
  <si>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口座情報</t>
    <rPh sb="0" eb="2">
      <t>コウザ</t>
    </rPh>
    <rPh sb="2" eb="4">
      <t>ジョウホウ</t>
    </rPh>
    <phoneticPr fontId="4"/>
  </si>
  <si>
    <t>✔</t>
  </si>
  <si>
    <t>科目</t>
    <rPh sb="0" eb="2">
      <t>カモク</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</si>
  <si>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</si>
  <si>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</si>
  <si>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</si>
  <si>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</si>
  <si>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</si>
  <si>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</si>
  <si>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</si>
  <si>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</si>
  <si>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</si>
  <si>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</si>
  <si>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</si>
  <si>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</si>
  <si>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</si>
  <si>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</si>
  <si>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</si>
  <si>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</si>
  <si>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</si>
  <si>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</si>
  <si>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</si>
  <si>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</si>
  <si>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</si>
  <si>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</si>
  <si>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</si>
  <si>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</si>
  <si>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</si>
  <si>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</si>
  <si>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</si>
  <si>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</si>
  <si>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</si>
  <si>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</si>
  <si>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</si>
  <si>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</si>
  <si>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</si>
  <si>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</si>
  <si>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</si>
  <si>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</si>
  <si>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</si>
  <si>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</si>
  <si>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</si>
  <si>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</si>
  <si>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</si>
  <si>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</si>
  <si>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</si>
  <si>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</si>
  <si>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</si>
  <si>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</si>
  <si>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</si>
  <si>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</si>
  <si>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</si>
  <si>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</si>
  <si>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</si>
  <si>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</si>
  <si>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</si>
  <si>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</si>
  <si>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</si>
  <si>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</si>
  <si>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</si>
  <si>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</si>
  <si>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</si>
  <si>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</si>
  <si>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</si>
  <si>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</si>
  <si>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</si>
  <si>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</si>
  <si>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</si>
  <si>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</si>
  <si>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</si>
  <si>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</si>
  <si>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</si>
  <si>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</si>
  <si>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</si>
  <si>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</si>
  <si>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</si>
  <si>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</si>
  <si>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</si>
  <si>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</si>
  <si>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</si>
  <si>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</si>
  <si>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</si>
  <si>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</si>
  <si>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</si>
  <si>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</si>
  <si>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</si>
  <si>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</si>
  <si>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</si>
  <si>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</si>
  <si>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</si>
  <si>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</si>
  <si>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</si>
  <si>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</si>
  <si>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</si>
  <si>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</si>
  <si>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</si>
  <si>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</si>
  <si>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短期入所生活介護事業所</t>
  </si>
  <si>
    <t>/定員</t>
    <rPh sb="1" eb="3">
      <t>テイイン</t>
    </rPh>
    <phoneticPr fontId="2"/>
  </si>
  <si>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</si>
  <si>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</si>
  <si>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</si>
  <si>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</si>
  <si>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</si>
  <si>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</si>
  <si>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</si>
  <si>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</si>
  <si>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</si>
  <si>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</si>
  <si>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</si>
  <si>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</si>
  <si>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</si>
  <si>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</si>
  <si>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</si>
  <si>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</si>
  <si>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</si>
  <si>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</si>
  <si>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</si>
  <si>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</si>
  <si>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</si>
  <si>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</si>
  <si>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</si>
  <si>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</si>
  <si>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</si>
  <si>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</si>
  <si>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</si>
  <si>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</si>
  <si>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</si>
  <si>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</si>
  <si>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</si>
  <si>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</si>
  <si>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</si>
  <si>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</si>
  <si>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　介護施設等に対するサービス継続支援事業</t>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</si>
  <si>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</si>
  <si>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</si>
  <si>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</si>
  <si>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</si>
  <si>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</si>
  <si>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</si>
  <si>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</si>
  <si>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</si>
  <si>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</si>
  <si>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</si>
  <si>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</si>
  <si>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</si>
  <si>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</si>
  <si>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</si>
  <si>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</si>
  <si>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</si>
  <si>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</si>
  <si>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</si>
  <si>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</si>
  <si>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</si>
  <si>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</si>
  <si>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</si>
  <si>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</si>
  <si>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</si>
  <si>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</si>
  <si>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</si>
  <si>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</si>
  <si>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</si>
  <si>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</si>
  <si>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</si>
  <si>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</si>
  <si>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</si>
  <si>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</si>
  <si>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</si>
  <si>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</si>
  <si>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4"/>
  </si>
  <si>
    <t>１　事業所・施設別清算額一覧（様式１）</t>
    <rPh sb="9" eb="11">
      <t>セイサン</t>
    </rPh>
    <rPh sb="15" eb="17">
      <t>ヨウシキ</t>
    </rPh>
    <phoneticPr fontId="4"/>
  </si>
  <si>
    <t>【報告内容に関する問い合わせ先】</t>
    <rPh sb="1" eb="3">
      <t>ホウコク</t>
    </rPh>
    <rPh sb="3" eb="5">
      <t>ナイヨウ</t>
    </rPh>
    <rPh sb="6" eb="7">
      <t>カン</t>
    </rPh>
    <rPh sb="9" eb="10">
      <t>ト</t>
    </rPh>
    <rPh sb="11" eb="12">
      <t>ア</t>
    </rPh>
    <rPh sb="14" eb="15">
      <t>サキ</t>
    </rPh>
    <phoneticPr fontId="4"/>
  </si>
  <si>
    <t xml:space="preserve"> 報告法人住所</t>
    <rPh sb="1" eb="3">
      <t>ホウコク</t>
    </rPh>
    <rPh sb="3" eb="5">
      <t>ホウジン</t>
    </rPh>
    <rPh sb="5" eb="7">
      <t>ジュウショ</t>
    </rPh>
    <phoneticPr fontId="4"/>
  </si>
  <si>
    <t>（様式１）事業所・施設別清算額一覧</t>
    <rPh sb="1" eb="3">
      <t>ヨウシキ</t>
    </rPh>
    <rPh sb="5" eb="8">
      <t>ジギョウショ</t>
    </rPh>
    <rPh sb="9" eb="11">
      <t>シセツ</t>
    </rPh>
    <rPh sb="11" eb="12">
      <t>ベツ</t>
    </rPh>
    <rPh sb="12" eb="14">
      <t>セイサン</t>
    </rPh>
    <rPh sb="14" eb="15">
      <t>ガク</t>
    </rPh>
    <rPh sb="15" eb="17">
      <t>イチラン</t>
    </rPh>
    <phoneticPr fontId="4"/>
  </si>
  <si>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</si>
  <si>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</si>
  <si>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</si>
  <si>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</si>
  <si>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</si>
  <si>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（注）差引額は、交付決定額と清算額を比較して交付決定額が大きい場合（返還が生じる場合）に表示される。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セイサン</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4"/>
  </si>
  <si>
    <t>　　交付決定額　：　</t>
    <rPh sb="1" eb="2">
      <t>ガク</t>
    </rPh>
    <rPh sb="2" eb="4">
      <t>コウフ</t>
    </rPh>
    <rPh sb="4" eb="6">
      <t>ケッテイ</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</si>
  <si>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</si>
  <si>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</si>
  <si>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</si>
  <si>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</si>
  <si>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交付決定額（千円）</t>
    <rPh sb="0" eb="2">
      <t>コウフ</t>
    </rPh>
    <rPh sb="2" eb="4">
      <t>ケッテイ</t>
    </rPh>
    <rPh sb="4" eb="5">
      <t>ガク</t>
    </rPh>
    <rPh sb="6" eb="8">
      <t>センエン</t>
    </rPh>
    <phoneticPr fontId="4"/>
  </si>
  <si>
    <t>差引額（千円）</t>
    <rPh sb="0" eb="2">
      <t>サシヒキ</t>
    </rPh>
    <rPh sb="2" eb="3">
      <t>ガク</t>
    </rPh>
    <rPh sb="4" eb="6">
      <t>センエン</t>
    </rPh>
    <phoneticPr fontId="4"/>
  </si>
  <si>
    <t>　　返　還　額　：　</t>
    <rPh sb="2" eb="3">
      <t>ヘン</t>
    </rPh>
    <rPh sb="4" eb="5">
      <t>カン</t>
    </rPh>
    <rPh sb="6" eb="7">
      <t>ガク</t>
    </rPh>
    <phoneticPr fontId="4"/>
  </si>
  <si>
    <t>　　実　績　額　：　</t>
    <rPh sb="2" eb="3">
      <t>ジツ</t>
    </rPh>
    <rPh sb="4" eb="5">
      <t>イサオ</t>
    </rPh>
    <rPh sb="6" eb="7">
      <t>ガク</t>
    </rPh>
    <phoneticPr fontId="4"/>
  </si>
  <si>
    <t>（実績額内訳）</t>
    <rPh sb="1" eb="3">
      <t>ジッセキ</t>
    </rPh>
    <rPh sb="3" eb="4">
      <t>ガク</t>
    </rPh>
    <rPh sb="4" eb="6">
      <t>ウチワケ</t>
    </rPh>
    <phoneticPr fontId="4"/>
  </si>
  <si>
    <t>実績額（千円）</t>
    <rPh sb="0" eb="2">
      <t>ジッセキ</t>
    </rPh>
    <rPh sb="2" eb="3">
      <t>ガク</t>
    </rPh>
    <rPh sb="4" eb="6">
      <t>センエン</t>
    </rPh>
    <phoneticPr fontId="4"/>
  </si>
  <si>
    <t>実績額</t>
    <rPh sb="0" eb="2">
      <t>ジッセキ</t>
    </rPh>
    <rPh sb="2" eb="3">
      <t>ガク</t>
    </rPh>
    <phoneticPr fontId="4"/>
  </si>
  <si>
    <t>実績額</t>
    <rPh sb="2" eb="3">
      <t>ガク</t>
    </rPh>
    <phoneticPr fontId="4"/>
  </si>
  <si>
    <t>令和７年度介護施設等に対するサービス継続支援事業に係る事業実績報告書</t>
    <rPh sb="0" eb="2">
      <t>レイワ</t>
    </rPh>
    <rPh sb="3" eb="5">
      <t>ネンド</t>
    </rPh>
    <rPh sb="5" eb="7">
      <t>カイゴ</t>
    </rPh>
    <rPh sb="7" eb="9">
      <t>シセツ</t>
    </rPh>
    <rPh sb="9" eb="10">
      <t>トウ</t>
    </rPh>
    <rPh sb="11" eb="12">
      <t>タイ</t>
    </rPh>
    <rPh sb="27" eb="29">
      <t>ジギョウ</t>
    </rPh>
    <rPh sb="29" eb="31">
      <t>ジッセキ</t>
    </rPh>
    <rPh sb="31" eb="34">
      <t>ホウコクショ</t>
    </rPh>
    <phoneticPr fontId="4"/>
  </si>
  <si>
    <t>２　介護施設等に対するサービス継続支援事業に関する事業実績報告書</t>
    <rPh sb="2" eb="4">
      <t>カイゴ</t>
    </rPh>
    <rPh sb="4" eb="6">
      <t>シセツ</t>
    </rPh>
    <rPh sb="6" eb="7">
      <t>トウ</t>
    </rPh>
    <rPh sb="8" eb="9">
      <t>タイ</t>
    </rPh>
    <rPh sb="15" eb="17">
      <t>ケイゾク</t>
    </rPh>
    <rPh sb="17" eb="19">
      <t>シエン</t>
    </rPh>
    <rPh sb="19" eb="21">
      <t>ジギョウ</t>
    </rPh>
    <rPh sb="22" eb="23">
      <t>カン</t>
    </rPh>
    <rPh sb="25" eb="27">
      <t>ジギョウ</t>
    </rPh>
    <rPh sb="27" eb="29">
      <t>ジッセキ</t>
    </rPh>
    <rPh sb="29" eb="32">
      <t>ホウコクショ</t>
    </rPh>
    <phoneticPr fontId="4"/>
  </si>
  <si>
    <t>介護施設等に対するサービス継続支援事業に関する事業実績報告書（事業所単位）</t>
    <rPh sb="25" eb="27">
      <t>ジッセキ</t>
    </rPh>
    <rPh sb="27" eb="29">
      <t>ホウコク</t>
    </rPh>
    <rPh sb="31" eb="34">
      <t>ジギョウショ</t>
    </rPh>
    <rPh sb="34" eb="36">
      <t>タンイ</t>
    </rPh>
    <phoneticPr fontId="4"/>
  </si>
  <si>
    <t>滋賀県知事</t>
    <rPh sb="0" eb="3">
      <t>シガケン</t>
    </rPh>
    <rPh sb="3" eb="5">
      <t>チジ</t>
    </rPh>
    <phoneticPr fontId="4"/>
  </si>
  <si>
    <t>（別記様式第２号）</t>
    <rPh sb="1" eb="3">
      <t>ベッキ</t>
    </rPh>
    <rPh sb="3" eb="5">
      <t>ヨウシキ</t>
    </rPh>
    <rPh sb="5" eb="6">
      <t>ダイ</t>
    </rPh>
    <rPh sb="7" eb="8">
      <t>ゴウ</t>
    </rPh>
    <phoneticPr fontId="4"/>
  </si>
  <si>
    <t>食材料費等</t>
    <rPh sb="0" eb="1">
      <t>ショク</t>
    </rPh>
    <rPh sb="1" eb="4">
      <t>ザイリョウヒ</t>
    </rPh>
    <rPh sb="4" eb="5">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</si>
</sst>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0"/>
      <color theme="1"/>
      <name val="ＭＳ 明朝"/>
      <family val="1"/>
      <charset val="128"/>
    </font>
    <font>
      <sz val="11"/>
      <color theme="1"/>
      <name val="ＭＳ 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44">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6" fillId="4" borderId="0" xfId="0"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11"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6"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1" fillId="2" borderId="28" xfId="0" applyFont="1" applyFill="1" applyBorder="1" applyAlignment="1">
      <alignment horizontal="center" vertical="center"/>
    </xf>
    <xf numFmtId="0" fontId="13"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3" fillId="0" borderId="9" xfId="0" applyFont="1" applyBorder="1">
      <alignment vertical="center"/>
    </xf>
    <xf numFmtId="0" fontId="8" fillId="0" borderId="31" xfId="0" applyFont="1" applyBorder="1">
      <alignment vertical="center"/>
    </xf>
    <xf numFmtId="178" fontId="11"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49" fontId="8" fillId="0" borderId="28" xfId="0" applyNumberFormat="1" applyFont="1" applyBorder="1" applyAlignment="1">
      <alignment vertical="center" shrinkToFit="1"/>
    </xf>
    <xf numFmtId="0" fontId="11"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vertical="center" wrapText="1"/>
    </xf>
    <xf numFmtId="0" fontId="11"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1" fillId="0" borderId="0" xfId="0" applyFont="1" applyFill="1" applyAlignment="1">
      <alignment horizontal="center" vertical="center"/>
    </xf>
    <xf numFmtId="49" fontId="11" fillId="0" borderId="0" xfId="0" applyNumberFormat="1" applyFont="1" applyFill="1" applyAlignment="1">
      <alignment horizontal="center" vertical="center" wrapText="1"/>
    </xf>
    <xf numFmtId="49" fontId="11"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8" fillId="0" borderId="5" xfId="0" applyFont="1" applyFill="1" applyBorder="1">
      <alignment vertical="center"/>
    </xf>
    <xf numFmtId="0" fontId="12" fillId="0" borderId="0" xfId="0" applyFont="1" applyFill="1" applyBorder="1" applyAlignment="1">
      <alignment vertical="center" wrapText="1"/>
    </xf>
    <xf numFmtId="0" fontId="7" fillId="4" borderId="0" xfId="0" applyFont="1" applyFill="1" applyAlignment="1">
      <alignment horizontal="left" vertical="center"/>
    </xf>
    <xf numFmtId="0" fontId="11" fillId="0" borderId="0" xfId="0" applyFont="1" applyFill="1" applyBorder="1" applyAlignment="1">
      <alignment vertical="center" shrinkToFit="1"/>
    </xf>
    <xf numFmtId="0" fontId="9" fillId="0" borderId="0" xfId="0" applyFont="1" applyFill="1" applyBorder="1">
      <alignment vertical="center"/>
    </xf>
    <xf numFmtId="178" fontId="8" fillId="0" borderId="28" xfId="4" applyNumberFormat="1" applyFont="1" applyBorder="1" applyAlignment="1">
      <alignment vertical="center" shrinkToFit="1"/>
    </xf>
    <xf numFmtId="0" fontId="13" fillId="0" borderId="0" xfId="0" applyFont="1" applyFill="1" applyAlignment="1">
      <alignment horizontal="right" vertical="center"/>
    </xf>
    <xf numFmtId="0" fontId="13" fillId="0" borderId="0" xfId="0" applyFont="1" applyFill="1">
      <alignment vertical="center"/>
    </xf>
    <xf numFmtId="0" fontId="6" fillId="0" borderId="0" xfId="0" applyFont="1" applyFill="1">
      <alignment vertical="center"/>
    </xf>
    <xf numFmtId="0" fontId="13" fillId="0" borderId="0" xfId="0" applyFont="1" applyFill="1" applyAlignment="1">
      <alignment vertical="center"/>
    </xf>
    <xf numFmtId="0" fontId="13" fillId="0" borderId="0" xfId="0" applyFont="1" applyFill="1" applyAlignment="1">
      <alignment horizontal="center" vertical="center"/>
    </xf>
    <xf numFmtId="176" fontId="13" fillId="0" borderId="0" xfId="0" applyNumberFormat="1" applyFont="1" applyFill="1" applyAlignment="1">
      <alignment vertical="center"/>
    </xf>
    <xf numFmtId="0" fontId="6" fillId="0" borderId="0" xfId="0" applyFont="1" applyFill="1" applyAlignment="1">
      <alignment horizontal="right" vertical="center"/>
    </xf>
    <xf numFmtId="0" fontId="12" fillId="0" borderId="0" xfId="0" applyFont="1" applyFill="1" applyAlignment="1">
      <alignment vertical="center" wrapText="1"/>
    </xf>
    <xf numFmtId="0" fontId="11" fillId="0" borderId="0" xfId="0" applyFont="1" applyFill="1" applyBorder="1" applyAlignment="1">
      <alignment horizontal="center" vertical="center"/>
    </xf>
    <xf numFmtId="0" fontId="0" fillId="0" borderId="0" xfId="0" applyFont="1">
      <alignment vertical="center"/>
    </xf>
    <xf numFmtId="0" fontId="9" fillId="0" borderId="5" xfId="0" applyFont="1" applyFill="1" applyBorder="1">
      <alignment vertical="center"/>
    </xf>
    <xf numFmtId="0" fontId="32" fillId="0" borderId="0" xfId="0" applyFont="1" applyFill="1">
      <alignment vertical="center"/>
    </xf>
    <xf numFmtId="0" fontId="33" fillId="0" borderId="0" xfId="0" applyFont="1" applyFill="1" applyAlignment="1">
      <alignment horizontal="right" vertical="center"/>
    </xf>
    <xf numFmtId="0" fontId="13" fillId="10" borderId="0" xfId="0" applyFont="1" applyFill="1">
      <alignment vertical="center"/>
    </xf>
    <xf numFmtId="0" fontId="13" fillId="10" borderId="0" xfId="0" applyFont="1" applyFill="1" applyAlignment="1">
      <alignment horizontal="right" vertical="center"/>
    </xf>
    <xf numFmtId="0" fontId="13" fillId="10" borderId="0" xfId="0" applyFont="1" applyFill="1" applyAlignment="1">
      <alignment horizontal="center" vertical="center"/>
    </xf>
    <xf numFmtId="0" fontId="25" fillId="0" borderId="0" xfId="0" applyFont="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10" borderId="28" xfId="0" applyFont="1" applyFill="1" applyBorder="1" applyAlignment="1">
      <alignment vertical="center" shrinkToFit="1"/>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3" fillId="0" borderId="0" xfId="0" applyFont="1" applyFill="1" applyAlignment="1">
      <alignment horizontal="center" vertical="center"/>
    </xf>
    <xf numFmtId="176" fontId="13" fillId="0" borderId="0" xfId="0" applyNumberFormat="1" applyFont="1" applyFill="1" applyAlignment="1">
      <alignment vertical="center"/>
    </xf>
    <xf numFmtId="0" fontId="13" fillId="0" borderId="0" xfId="0" applyFont="1" applyFill="1" applyAlignment="1">
      <alignment vertical="center"/>
    </xf>
    <xf numFmtId="0" fontId="13" fillId="10" borderId="0" xfId="0" applyFont="1" applyFill="1" applyAlignment="1">
      <alignment horizontal="left" vertical="center"/>
    </xf>
    <xf numFmtId="0" fontId="13" fillId="10" borderId="0" xfId="0" applyFont="1" applyFill="1" applyAlignment="1">
      <alignment horizontal="center" vertical="center"/>
    </xf>
    <xf numFmtId="0" fontId="13" fillId="0" borderId="0" xfId="0" applyFont="1" applyFill="1" applyAlignment="1">
      <alignment horizontal="right"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1" fillId="2" borderId="28"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179" fontId="11" fillId="0" borderId="1" xfId="0" applyNumberFormat="1" applyFont="1" applyBorder="1" applyAlignment="1">
      <alignment vertical="center" shrinkToFit="1"/>
    </xf>
    <xf numFmtId="179" fontId="11" fillId="0" borderId="2" xfId="0" applyNumberFormat="1" applyFont="1" applyBorder="1" applyAlignment="1">
      <alignment vertical="center" shrinkToFit="1"/>
    </xf>
    <xf numFmtId="0" fontId="11" fillId="4" borderId="0" xfId="0" applyFont="1" applyFill="1" applyBorder="1" applyAlignment="1">
      <alignment vertical="center"/>
    </xf>
    <xf numFmtId="0" fontId="11" fillId="4" borderId="9" xfId="0" applyFont="1" applyFill="1" applyBorder="1" applyAlignment="1">
      <alignment vertical="center"/>
    </xf>
    <xf numFmtId="0" fontId="11" fillId="4" borderId="7" xfId="0" applyFont="1" applyFill="1" applyBorder="1" applyAlignment="1">
      <alignment vertical="center"/>
    </xf>
    <xf numFmtId="0" fontId="11" fillId="4" borderId="11" xfId="0" applyFont="1" applyFill="1" applyBorder="1" applyAlignment="1">
      <alignment vertical="center"/>
    </xf>
    <xf numFmtId="0" fontId="11" fillId="10" borderId="1" xfId="0" applyFont="1" applyFill="1" applyBorder="1" applyAlignment="1">
      <alignment vertical="center" shrinkToFit="1"/>
    </xf>
    <xf numFmtId="0" fontId="11" fillId="10" borderId="2" xfId="0" applyFont="1" applyFill="1" applyBorder="1" applyAlignment="1">
      <alignment vertical="center" shrinkToFit="1"/>
    </xf>
    <xf numFmtId="0" fontId="11" fillId="10" borderId="3" xfId="0" applyFont="1" applyFill="1" applyBorder="1" applyAlignment="1">
      <alignment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78" fontId="11" fillId="0" borderId="0" xfId="0" applyNumberFormat="1" applyFont="1" applyFill="1" applyBorder="1" applyAlignment="1">
      <alignment vertical="center" shrinkToFit="1"/>
    </xf>
    <xf numFmtId="0" fontId="11" fillId="0" borderId="0" xfId="0" applyFont="1" applyFill="1" applyBorder="1" applyAlignment="1">
      <alignment horizontal="center" vertical="center"/>
    </xf>
    <xf numFmtId="177" fontId="11"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7" fontId="11" fillId="3" borderId="12" xfId="4" applyNumberFormat="1" applyFont="1" applyFill="1" applyBorder="1" applyAlignment="1">
      <alignment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179" fontId="11" fillId="0" borderId="4" xfId="0" applyNumberFormat="1" applyFont="1" applyBorder="1" applyAlignment="1">
      <alignment vertical="center"/>
    </xf>
    <xf numFmtId="179" fontId="11" fillId="0" borderId="5" xfId="0" applyNumberFormat="1" applyFont="1" applyBorder="1" applyAlignment="1">
      <alignment vertical="center"/>
    </xf>
    <xf numFmtId="179" fontId="11" fillId="0" borderId="10" xfId="0" applyNumberFormat="1" applyFont="1" applyBorder="1" applyAlignment="1">
      <alignment vertical="center"/>
    </xf>
    <xf numFmtId="179" fontId="11" fillId="0" borderId="7" xfId="0" applyNumberFormat="1" applyFont="1" applyBorder="1" applyAlignment="1">
      <alignment vertical="center"/>
    </xf>
    <xf numFmtId="0" fontId="11" fillId="4" borderId="5" xfId="0" applyFont="1" applyFill="1" applyBorder="1" applyAlignment="1">
      <alignment vertical="center"/>
    </xf>
    <xf numFmtId="0" fontId="11" fillId="4" borderId="6" xfId="0" applyFont="1" applyFill="1" applyBorder="1" applyAlignment="1">
      <alignment vertical="center"/>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0" fontId="11" fillId="2" borderId="7"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10" borderId="1" xfId="0" applyFont="1" applyFill="1" applyBorder="1" applyAlignment="1">
      <alignment horizontal="left" vertical="center"/>
    </xf>
    <xf numFmtId="0" fontId="11" fillId="10" borderId="2" xfId="0" applyFont="1" applyFill="1" applyBorder="1" applyAlignment="1">
      <alignment horizontal="left" vertical="center"/>
    </xf>
    <xf numFmtId="0" fontId="11" fillId="10" borderId="3" xfId="0" applyFont="1" applyFill="1" applyBorder="1" applyAlignment="1">
      <alignment horizontal="left" vertical="center"/>
    </xf>
    <xf numFmtId="0" fontId="11" fillId="10" borderId="10" xfId="0" applyFont="1" applyFill="1" applyBorder="1" applyAlignment="1">
      <alignment vertical="center"/>
    </xf>
    <xf numFmtId="0" fontId="11" fillId="10" borderId="7" xfId="0" applyFont="1" applyFill="1" applyBorder="1" applyAlignment="1">
      <alignment vertical="center"/>
    </xf>
    <xf numFmtId="0" fontId="11" fillId="10" borderId="11" xfId="0" applyFont="1" applyFill="1" applyBorder="1" applyAlignment="1">
      <alignment vertical="center"/>
    </xf>
    <xf numFmtId="0" fontId="11" fillId="10" borderId="10" xfId="0" applyFont="1" applyFill="1" applyBorder="1" applyAlignment="1">
      <alignment vertical="center" shrinkToFit="1"/>
    </xf>
    <xf numFmtId="0" fontId="11" fillId="10" borderId="7" xfId="0" applyFont="1" applyFill="1" applyBorder="1" applyAlignment="1">
      <alignment vertical="center" shrinkToFit="1"/>
    </xf>
    <xf numFmtId="0" fontId="11" fillId="10" borderId="11" xfId="0" applyFont="1" applyFill="1" applyBorder="1" applyAlignment="1">
      <alignment vertical="center" shrinkToFit="1"/>
    </xf>
    <xf numFmtId="49" fontId="6" fillId="10" borderId="10" xfId="0" applyNumberFormat="1" applyFont="1" applyFill="1" applyBorder="1" applyAlignment="1">
      <alignment horizontal="center" vertical="center" shrinkToFit="1"/>
    </xf>
    <xf numFmtId="49" fontId="6" fillId="10" borderId="7" xfId="0" applyNumberFormat="1" applyFont="1" applyFill="1" applyBorder="1" applyAlignment="1">
      <alignment horizontal="center" vertical="center" shrinkToFit="1"/>
    </xf>
    <xf numFmtId="49" fontId="6" fillId="10" borderId="11" xfId="0" applyNumberFormat="1" applyFont="1" applyFill="1" applyBorder="1" applyAlignment="1">
      <alignment horizontal="center" vertical="center" shrinkToFit="1"/>
    </xf>
    <xf numFmtId="0" fontId="9" fillId="10" borderId="1" xfId="0" applyFont="1" applyFill="1" applyBorder="1" applyAlignment="1">
      <alignment vertical="center" shrinkToFit="1"/>
    </xf>
    <xf numFmtId="0" fontId="9" fillId="10" borderId="2" xfId="0" applyFont="1" applyFill="1" applyBorder="1" applyAlignment="1">
      <alignment vertical="center" shrinkToFit="1"/>
    </xf>
    <xf numFmtId="0" fontId="9" fillId="10" borderId="3" xfId="0" applyFont="1" applyFill="1" applyBorder="1" applyAlignment="1">
      <alignment vertical="center" shrinkToFit="1"/>
    </xf>
    <xf numFmtId="0" fontId="10" fillId="0" borderId="0" xfId="0" applyFont="1" applyAlignment="1">
      <alignment horizontal="center"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9" fontId="11" fillId="3" borderId="4" xfId="0" applyNumberFormat="1" applyFont="1" applyFill="1" applyBorder="1" applyAlignment="1">
      <alignment vertical="center" wrapText="1"/>
    </xf>
    <xf numFmtId="179" fontId="11" fillId="3" borderId="5" xfId="0" applyNumberFormat="1" applyFont="1" applyFill="1" applyBorder="1" applyAlignment="1">
      <alignment vertical="center" wrapText="1"/>
    </xf>
    <xf numFmtId="179" fontId="11" fillId="3" borderId="10" xfId="0" applyNumberFormat="1" applyFont="1" applyFill="1" applyBorder="1" applyAlignment="1">
      <alignment vertical="center" wrapText="1"/>
    </xf>
    <xf numFmtId="179" fontId="11" fillId="3" borderId="7" xfId="0" applyNumberFormat="1" applyFont="1" applyFill="1" applyBorder="1" applyAlignment="1">
      <alignment vertical="center" wrapText="1"/>
    </xf>
    <xf numFmtId="0" fontId="11" fillId="0" borderId="0" xfId="0" applyFont="1" applyBorder="1" applyAlignment="1">
      <alignment vertical="center"/>
    </xf>
    <xf numFmtId="0" fontId="11" fillId="0" borderId="9" xfId="0" applyFont="1" applyBorder="1" applyAlignment="1">
      <alignment vertical="center"/>
    </xf>
    <xf numFmtId="0" fontId="11" fillId="0" borderId="7" xfId="0" applyFont="1" applyBorder="1" applyAlignment="1">
      <alignment vertical="center"/>
    </xf>
    <xf numFmtId="0" fontId="11" fillId="0" borderId="11" xfId="0" applyFont="1" applyBorder="1" applyAlignment="1">
      <alignment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0" borderId="8" xfId="0" applyFont="1" applyFill="1" applyBorder="1" applyAlignment="1">
      <alignment vertical="center" wrapText="1"/>
    </xf>
    <xf numFmtId="0" fontId="12" fillId="0" borderId="0" xfId="0" applyFont="1" applyFill="1" applyAlignment="1">
      <alignment vertical="center" wrapText="1"/>
    </xf>
    <xf numFmtId="0" fontId="11" fillId="2" borderId="3" xfId="0" applyFont="1" applyFill="1" applyBorder="1" applyAlignment="1">
      <alignment vertical="center" shrinkToFit="1"/>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179" fontId="11" fillId="10" borderId="8" xfId="0" applyNumberFormat="1" applyFont="1" applyFill="1" applyBorder="1" applyAlignment="1">
      <alignment vertical="center" wrapText="1"/>
    </xf>
    <xf numFmtId="179" fontId="11" fillId="10" borderId="0" xfId="0" applyNumberFormat="1" applyFont="1" applyFill="1" applyBorder="1" applyAlignment="1">
      <alignment vertical="center" wrapText="1"/>
    </xf>
    <xf numFmtId="179" fontId="11" fillId="10" borderId="10" xfId="0" applyNumberFormat="1" applyFont="1" applyFill="1" applyBorder="1" applyAlignment="1">
      <alignment vertical="center" wrapText="1"/>
    </xf>
    <xf numFmtId="179" fontId="11" fillId="10" borderId="7" xfId="0" applyNumberFormat="1" applyFont="1" applyFill="1" applyBorder="1" applyAlignment="1">
      <alignment vertical="center" wrapText="1"/>
    </xf>
    <xf numFmtId="0" fontId="11" fillId="0" borderId="0" xfId="0" applyFont="1" applyAlignment="1">
      <alignment horizontal="center" vertical="center"/>
    </xf>
    <xf numFmtId="177" fontId="11" fillId="10" borderId="12" xfId="4" applyNumberFormat="1" applyFont="1" applyFill="1" applyBorder="1" applyAlignment="1">
      <alignment vertical="center" shrinkToFit="1"/>
    </xf>
    <xf numFmtId="177" fontId="11" fillId="10" borderId="17" xfId="4" applyNumberFormat="1" applyFont="1" applyFill="1" applyBorder="1" applyAlignment="1">
      <alignment vertical="center" shrinkToFit="1"/>
    </xf>
    <xf numFmtId="0" fontId="10" fillId="10" borderId="19" xfId="0" applyFont="1" applyFill="1" applyBorder="1" applyAlignment="1">
      <alignment horizontal="center" vertical="center" shrinkToFit="1"/>
    </xf>
    <xf numFmtId="0" fontId="10" fillId="10" borderId="20" xfId="0" applyFont="1" applyFill="1" applyBorder="1" applyAlignment="1">
      <alignment horizontal="center" vertical="center" shrinkToFit="1"/>
    </xf>
    <xf numFmtId="0" fontId="10" fillId="10" borderId="21" xfId="0" applyFont="1" applyFill="1" applyBorder="1" applyAlignment="1">
      <alignment horizontal="center" vertical="center" shrinkToFit="1"/>
    </xf>
    <xf numFmtId="0" fontId="10" fillId="10" borderId="16" xfId="0" applyFont="1" applyFill="1" applyBorder="1" applyAlignment="1">
      <alignment vertical="center" shrinkToFit="1"/>
    </xf>
    <xf numFmtId="0" fontId="10" fillId="10" borderId="17" xfId="0" applyFont="1" applyFill="1" applyBorder="1" applyAlignment="1">
      <alignment vertical="center" shrinkToFit="1"/>
    </xf>
    <xf numFmtId="0" fontId="10" fillId="10" borderId="18" xfId="0" applyFont="1" applyFill="1" applyBorder="1" applyAlignment="1">
      <alignment vertical="center" shrinkToFit="1"/>
    </xf>
    <xf numFmtId="0" fontId="20" fillId="0" borderId="8" xfId="5" applyFont="1" applyBorder="1" applyAlignment="1">
      <alignment horizontal="center" vertical="center"/>
    </xf>
    <xf numFmtId="0" fontId="19" fillId="0" borderId="0" xfId="5" applyFont="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8" fillId="0" borderId="28" xfId="5" applyFont="1" applyBorder="1" applyAlignment="1">
      <alignment horizontal="center" vertical="center"/>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0" fontId="20" fillId="0" borderId="0" xfId="5" applyFont="1" applyAlignment="1">
      <alignment horizontal="center" vertical="center"/>
    </xf>
    <xf numFmtId="0" fontId="18" fillId="0" borderId="28" xfId="5" applyFont="1" applyBorder="1" applyAlignment="1">
      <alignment vertical="center"/>
    </xf>
    <xf numFmtId="0" fontId="18" fillId="0" borderId="28" xfId="5" applyFont="1" applyBorder="1" applyAlignment="1">
      <alignment horizontal="center" vertical="center" wrapText="1"/>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18" fillId="0" borderId="13" xfId="5" applyFont="1" applyBorder="1" applyAlignment="1">
      <alignment horizontal="center" vertical="center"/>
    </xf>
    <xf numFmtId="0" fontId="18" fillId="0" borderId="15" xfId="5" applyFont="1" applyBorder="1" applyAlignment="1">
      <alignment horizontal="center" vertical="center"/>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32" xfId="6" applyFont="1" applyFill="1" applyBorder="1" applyAlignment="1">
      <alignment horizontal="left" vertical="top" wrapText="1"/>
    </xf>
    <xf numFmtId="38" fontId="21" fillId="0" borderId="33" xfId="6" applyFont="1" applyFill="1" applyBorder="1" applyAlignment="1">
      <alignment horizontal="left" vertical="top"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5"/>
  <cols>
    <col min="1" max="1" width="5.375" style="88" bestFit="1" customWidth="1"/>
    <col min="2" max="4" width="32.875" style="86" customWidth="1"/>
    <col min="5" max="5" width="4.25" style="88" customWidth="1"/>
    <col min="6" max="16384" width="9" style="88"/>
  </cols>
  <sheetData>
    <row r="2" spans="1:4" ht="17.25">
      <c r="A2" s="162" t="s">
        <v>0</v>
      </c>
      <c r="B2" s="162"/>
      <c r="C2" s="162"/>
      <c r="D2" s="162"/>
    </row>
    <row r="3" spans="1:4" ht="14.25">
      <c r="B3" s="87"/>
      <c r="C3" s="87"/>
    </row>
    <row r="4" spans="1:4" ht="14.25">
      <c r="A4" s="103" t="s">
        <v>1</v>
      </c>
      <c r="B4" s="104" t="s">
        <v>2</v>
      </c>
      <c r="C4" s="105" t="s">
        <v>3</v>
      </c>
      <c r="D4" s="105" t="s">
        <v>4</v>
      </c>
    </row>
    <row r="5" spans="1:4" ht="63.75" customHeight="1">
      <c r="A5" s="89">
        <v>1</v>
      </c>
      <c r="B5" s="90" t="s">
        <v>5</v>
      </c>
      <c r="C5" s="91"/>
      <c r="D5" s="91"/>
    </row>
    <row r="6" spans="1:4" ht="63.75" customHeight="1">
      <c r="A6" s="89">
        <f>A5+1</f>
        <v>2</v>
      </c>
      <c r="B6" s="90"/>
      <c r="C6" s="91" t="s">
        <v>210</v>
      </c>
      <c r="D6" s="91"/>
    </row>
    <row r="7" spans="1:4" ht="90" customHeight="1">
      <c r="A7" s="89">
        <f t="shared" ref="A7:A13" si="0">A6+1</f>
        <v>3</v>
      </c>
      <c r="B7" s="90"/>
      <c r="C7" s="91"/>
      <c r="D7" s="91" t="s">
        <v>211</v>
      </c>
    </row>
    <row r="8" spans="1:4" ht="63.75" customHeight="1">
      <c r="A8" s="89">
        <f t="shared" si="0"/>
        <v>4</v>
      </c>
      <c r="B8" s="90"/>
      <c r="C8" s="91" t="s">
        <v>6</v>
      </c>
      <c r="D8" s="91"/>
    </row>
    <row r="9" spans="1:4" ht="120" customHeight="1">
      <c r="A9" s="89">
        <f t="shared" si="0"/>
        <v>5</v>
      </c>
      <c r="B9" s="90"/>
      <c r="C9" s="93" t="s">
        <v>7</v>
      </c>
      <c r="D9" s="106"/>
    </row>
    <row r="10" spans="1:4" ht="63.75" customHeight="1">
      <c r="A10" s="89">
        <f t="shared" si="0"/>
        <v>6</v>
      </c>
      <c r="B10" s="92"/>
      <c r="C10" s="91" t="s">
        <v>8</v>
      </c>
      <c r="D10" s="94"/>
    </row>
    <row r="11" spans="1:4" ht="75" customHeight="1">
      <c r="A11" s="89">
        <f t="shared" si="0"/>
        <v>7</v>
      </c>
      <c r="B11" s="90"/>
      <c r="C11" s="91" t="s">
        <v>212</v>
      </c>
      <c r="D11" s="91"/>
    </row>
    <row r="12" spans="1:4" ht="75" customHeight="1">
      <c r="A12" s="89">
        <f t="shared" si="0"/>
        <v>8</v>
      </c>
      <c r="B12" s="90" t="s">
        <v>213</v>
      </c>
      <c r="C12" s="91"/>
      <c r="D12" s="91"/>
    </row>
    <row r="13" spans="1:4" ht="63.75" customHeight="1">
      <c r="A13" s="89">
        <f t="shared" si="0"/>
        <v>9</v>
      </c>
      <c r="B13" s="90" t="s">
        <v>214</v>
      </c>
      <c r="C13" s="91"/>
      <c r="D13" s="91"/>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6"/>
  <sheetViews>
    <sheetView showGridLines="0" showZeros="0" tabSelected="1" zoomScaleNormal="100" zoomScaleSheetLayoutView="100" workbookViewId="0">
      <selection activeCell="AG3" sqref="AG3:AH3"/>
    </sheetView>
  </sheetViews>
  <sheetFormatPr defaultColWidth="2.25" defaultRowHeight="12"/>
  <cols>
    <col min="1" max="1" width="2.625" style="1" customWidth="1"/>
    <col min="2" max="37" width="2.25" style="1"/>
    <col min="38" max="39" width="2.25" style="148"/>
    <col min="40" max="16384" width="2.25" style="1"/>
  </cols>
  <sheetData>
    <row r="1" spans="1:39" ht="13.5">
      <c r="A1" s="148"/>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57"/>
      <c r="AG1" s="157"/>
      <c r="AH1" s="157"/>
      <c r="AI1" s="157"/>
      <c r="AJ1" s="157"/>
      <c r="AK1" s="157"/>
      <c r="AL1" s="157"/>
      <c r="AM1" s="158" t="s">
        <v>243</v>
      </c>
    </row>
    <row r="2" spans="1:39" ht="22.5" customHeight="1">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row>
    <row r="3" spans="1:39" ht="13.5">
      <c r="A3" s="147"/>
      <c r="B3" s="147"/>
      <c r="C3" s="150"/>
      <c r="D3" s="150"/>
      <c r="E3" s="147"/>
      <c r="F3" s="147"/>
      <c r="G3" s="147"/>
      <c r="H3" s="147"/>
      <c r="I3" s="147"/>
      <c r="J3" s="147"/>
      <c r="K3" s="147"/>
      <c r="L3" s="147"/>
      <c r="M3" s="147"/>
      <c r="N3" s="147"/>
      <c r="O3" s="147"/>
      <c r="P3" s="147"/>
      <c r="Q3" s="147"/>
      <c r="R3" s="147"/>
      <c r="S3" s="147"/>
      <c r="T3" s="147"/>
      <c r="U3" s="147"/>
      <c r="V3" s="147"/>
      <c r="W3" s="147"/>
      <c r="X3" s="147"/>
      <c r="Y3" s="147"/>
      <c r="Z3" s="147"/>
      <c r="AA3" s="147"/>
      <c r="AB3" s="159"/>
      <c r="AC3" s="160" t="s">
        <v>9</v>
      </c>
      <c r="AD3" s="177">
        <v>8</v>
      </c>
      <c r="AE3" s="177"/>
      <c r="AF3" s="161" t="s">
        <v>10</v>
      </c>
      <c r="AG3" s="177"/>
      <c r="AH3" s="177"/>
      <c r="AI3" s="161" t="s">
        <v>11</v>
      </c>
      <c r="AJ3" s="177"/>
      <c r="AK3" s="177"/>
      <c r="AL3" s="161" t="s">
        <v>12</v>
      </c>
      <c r="AM3" s="150"/>
    </row>
    <row r="4" spans="1:39" s="148" customFormat="1" ht="45" customHeight="1">
      <c r="A4" s="147"/>
      <c r="B4" s="147"/>
      <c r="C4" s="150"/>
      <c r="D4" s="150"/>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row>
    <row r="5" spans="1:39" ht="18" customHeight="1">
      <c r="A5" s="178" t="s">
        <v>242</v>
      </c>
      <c r="B5" s="178"/>
      <c r="C5" s="178"/>
      <c r="D5" s="178"/>
      <c r="E5" s="178"/>
      <c r="F5" s="178"/>
      <c r="G5" s="178"/>
      <c r="H5" s="147"/>
      <c r="I5" s="147" t="s">
        <v>13</v>
      </c>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row>
    <row r="6" spans="1:39" ht="45" customHeight="1">
      <c r="A6" s="146"/>
      <c r="B6" s="146"/>
      <c r="C6" s="146"/>
      <c r="D6" s="146"/>
      <c r="E6" s="146"/>
      <c r="F6" s="146"/>
      <c r="G6" s="146"/>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row>
    <row r="7" spans="1:39" ht="15.75" customHeight="1">
      <c r="A7" s="146"/>
      <c r="B7" s="146"/>
      <c r="C7" s="146"/>
      <c r="D7" s="146"/>
      <c r="E7" s="146"/>
      <c r="F7" s="146"/>
      <c r="G7" s="146"/>
      <c r="H7" s="147"/>
      <c r="I7" s="147"/>
      <c r="J7" s="147"/>
      <c r="K7" s="147"/>
      <c r="L7" s="147"/>
      <c r="M7" s="147"/>
      <c r="N7" s="147"/>
      <c r="O7" s="147"/>
      <c r="P7" s="147"/>
      <c r="Q7" s="147"/>
      <c r="R7" s="147"/>
      <c r="S7" s="147"/>
      <c r="T7" s="147"/>
      <c r="U7" s="147"/>
      <c r="V7" s="147"/>
      <c r="W7" s="176" t="s">
        <v>14</v>
      </c>
      <c r="X7" s="176"/>
      <c r="Y7" s="176"/>
      <c r="Z7" s="176"/>
      <c r="AA7" s="176"/>
      <c r="AB7" s="176"/>
      <c r="AC7" s="176"/>
      <c r="AD7" s="176"/>
      <c r="AE7" s="176"/>
      <c r="AF7" s="176"/>
      <c r="AG7" s="176"/>
      <c r="AH7" s="176"/>
      <c r="AI7" s="176"/>
      <c r="AJ7" s="176"/>
      <c r="AK7" s="176"/>
      <c r="AL7" s="146"/>
      <c r="AM7" s="147"/>
    </row>
    <row r="8" spans="1:39" ht="15.75" customHeight="1">
      <c r="A8" s="146"/>
      <c r="B8" s="146"/>
      <c r="C8" s="146"/>
      <c r="D8" s="146"/>
      <c r="E8" s="146"/>
      <c r="F8" s="146"/>
      <c r="G8" s="146"/>
      <c r="H8" s="147"/>
      <c r="I8" s="147"/>
      <c r="J8" s="147"/>
      <c r="K8" s="147"/>
      <c r="L8" s="147"/>
      <c r="M8" s="147"/>
      <c r="N8" s="147"/>
      <c r="O8" s="147"/>
      <c r="P8" s="147"/>
      <c r="Q8" s="147"/>
      <c r="R8" s="147"/>
      <c r="S8" s="147"/>
      <c r="T8" s="147"/>
      <c r="U8" s="147"/>
      <c r="V8" s="147"/>
      <c r="W8" s="176" t="s">
        <v>15</v>
      </c>
      <c r="X8" s="176"/>
      <c r="Y8" s="176"/>
      <c r="Z8" s="176"/>
      <c r="AA8" s="176"/>
      <c r="AB8" s="176"/>
      <c r="AC8" s="176"/>
      <c r="AD8" s="176"/>
      <c r="AE8" s="176"/>
      <c r="AF8" s="176"/>
      <c r="AG8" s="176"/>
      <c r="AH8" s="176"/>
      <c r="AI8" s="176"/>
      <c r="AJ8" s="176"/>
      <c r="AK8" s="176"/>
      <c r="AL8" s="152"/>
      <c r="AM8" s="147"/>
    </row>
    <row r="9" spans="1:39" s="148" customFormat="1" ht="60" customHeight="1">
      <c r="A9" s="146"/>
      <c r="B9" s="146"/>
      <c r="C9" s="146"/>
      <c r="D9" s="146"/>
      <c r="E9" s="146"/>
      <c r="F9" s="146"/>
      <c r="G9" s="146"/>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row>
    <row r="10" spans="1:39" s="148" customFormat="1" ht="18" customHeight="1">
      <c r="A10" s="173" t="s">
        <v>239</v>
      </c>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row>
    <row r="11" spans="1:39" s="148" customFormat="1" ht="18" customHeight="1">
      <c r="A11" s="149"/>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row>
    <row r="12" spans="1:39" s="148" customFormat="1" ht="56.25" customHeight="1">
      <c r="A12" s="147"/>
      <c r="B12" s="147"/>
      <c r="C12" s="150"/>
      <c r="D12" s="150"/>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row>
    <row r="13" spans="1:39" s="148" customFormat="1" ht="13.5">
      <c r="A13" s="147" t="s">
        <v>215</v>
      </c>
      <c r="B13" s="147"/>
      <c r="C13" s="150"/>
      <c r="D13" s="150"/>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row>
    <row r="14" spans="1:39" s="148" customFormat="1" ht="14.25" customHeight="1">
      <c r="A14" s="147"/>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row>
    <row r="15" spans="1:39" s="148" customFormat="1" ht="14.25" customHeight="1">
      <c r="A15" s="147"/>
      <c r="B15" s="175" t="s">
        <v>226</v>
      </c>
      <c r="C15" s="175"/>
      <c r="D15" s="175"/>
      <c r="E15" s="175"/>
      <c r="F15" s="175"/>
      <c r="G15" s="175"/>
      <c r="H15" s="175"/>
      <c r="I15" s="175"/>
      <c r="J15" s="175"/>
      <c r="K15" s="174">
        <f ca="1">SUM(清算額一覧!J5:J19)</f>
        <v>0</v>
      </c>
      <c r="L15" s="175"/>
      <c r="M15" s="175"/>
      <c r="N15" s="175"/>
      <c r="O15" s="175"/>
      <c r="P15" s="175"/>
      <c r="Q15" s="175"/>
      <c r="R15" s="175"/>
      <c r="S15" s="147" t="s">
        <v>16</v>
      </c>
      <c r="T15" s="147"/>
      <c r="U15" s="147"/>
      <c r="V15" s="147"/>
      <c r="W15" s="147"/>
      <c r="X15" s="147"/>
      <c r="Y15" s="147"/>
      <c r="Z15" s="147"/>
      <c r="AA15" s="147"/>
      <c r="AB15" s="147"/>
      <c r="AC15" s="147"/>
      <c r="AD15" s="147"/>
      <c r="AE15" s="147"/>
      <c r="AF15" s="147"/>
      <c r="AG15" s="147"/>
      <c r="AH15" s="147"/>
      <c r="AI15" s="147"/>
      <c r="AJ15" s="147"/>
      <c r="AK15" s="147"/>
      <c r="AL15" s="147"/>
      <c r="AM15" s="147"/>
    </row>
    <row r="16" spans="1:39" s="148" customFormat="1" ht="14.25" customHeight="1">
      <c r="A16" s="147"/>
      <c r="B16" s="175" t="s">
        <v>234</v>
      </c>
      <c r="C16" s="175"/>
      <c r="D16" s="175"/>
      <c r="E16" s="175"/>
      <c r="F16" s="175"/>
      <c r="G16" s="175"/>
      <c r="H16" s="175"/>
      <c r="I16" s="175"/>
      <c r="J16" s="175"/>
      <c r="K16" s="174">
        <f ca="1">SUM(X21:AB22)</f>
        <v>0</v>
      </c>
      <c r="L16" s="175"/>
      <c r="M16" s="175"/>
      <c r="N16" s="175"/>
      <c r="O16" s="175"/>
      <c r="P16" s="175"/>
      <c r="Q16" s="175"/>
      <c r="R16" s="175"/>
      <c r="S16" s="147" t="s">
        <v>16</v>
      </c>
      <c r="T16" s="147"/>
      <c r="U16" s="147"/>
      <c r="V16" s="147"/>
      <c r="W16" s="147"/>
      <c r="X16" s="147"/>
      <c r="Y16" s="147"/>
      <c r="Z16" s="147"/>
      <c r="AA16" s="147"/>
      <c r="AB16" s="147"/>
      <c r="AC16" s="147"/>
      <c r="AD16" s="147"/>
      <c r="AE16" s="147"/>
      <c r="AF16" s="147"/>
      <c r="AG16" s="147"/>
      <c r="AH16" s="147"/>
      <c r="AI16" s="147"/>
      <c r="AJ16" s="147"/>
      <c r="AK16" s="147"/>
      <c r="AL16" s="147"/>
      <c r="AM16" s="147"/>
    </row>
    <row r="17" spans="1:39" s="148" customFormat="1" ht="14.25" customHeight="1">
      <c r="A17" s="147"/>
      <c r="B17" s="175" t="s">
        <v>233</v>
      </c>
      <c r="C17" s="175"/>
      <c r="D17" s="175"/>
      <c r="E17" s="175"/>
      <c r="F17" s="175"/>
      <c r="G17" s="175"/>
      <c r="H17" s="175"/>
      <c r="I17" s="175"/>
      <c r="J17" s="175"/>
      <c r="K17" s="174">
        <f ca="1">SUM(清算額一覧!P5:P19)</f>
        <v>0</v>
      </c>
      <c r="L17" s="175"/>
      <c r="M17" s="175"/>
      <c r="N17" s="175"/>
      <c r="O17" s="175"/>
      <c r="P17" s="175"/>
      <c r="Q17" s="175"/>
      <c r="R17" s="175"/>
      <c r="S17" s="147" t="s">
        <v>16</v>
      </c>
      <c r="T17" s="147"/>
      <c r="U17" s="147"/>
      <c r="V17" s="147"/>
      <c r="W17" s="147"/>
      <c r="X17" s="147"/>
      <c r="Y17" s="147"/>
      <c r="Z17" s="147"/>
      <c r="AA17" s="147"/>
      <c r="AB17" s="147"/>
      <c r="AC17" s="147"/>
      <c r="AD17" s="147"/>
      <c r="AE17" s="147"/>
      <c r="AF17" s="147"/>
      <c r="AG17" s="147"/>
      <c r="AH17" s="147"/>
      <c r="AI17" s="147"/>
      <c r="AJ17" s="147"/>
      <c r="AK17" s="147"/>
      <c r="AL17" s="147"/>
      <c r="AM17" s="147"/>
    </row>
    <row r="18" spans="1:39" s="148" customFormat="1" ht="14.25" customHeight="1">
      <c r="A18" s="147"/>
      <c r="U18" s="147"/>
      <c r="V18" s="147"/>
      <c r="W18" s="147"/>
      <c r="X18" s="147"/>
      <c r="Y18" s="147"/>
      <c r="Z18" s="147"/>
      <c r="AA18" s="147"/>
      <c r="AB18" s="147"/>
      <c r="AC18" s="147"/>
      <c r="AD18" s="147"/>
      <c r="AE18" s="147"/>
      <c r="AF18" s="147"/>
      <c r="AG18" s="147"/>
      <c r="AH18" s="147"/>
      <c r="AI18" s="147"/>
      <c r="AJ18" s="147"/>
      <c r="AK18" s="147"/>
      <c r="AL18" s="147"/>
      <c r="AM18" s="147"/>
    </row>
    <row r="19" spans="1:39" s="148" customFormat="1" ht="14.25" customHeight="1">
      <c r="A19" s="147"/>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row>
    <row r="20" spans="1:39" s="148" customFormat="1" ht="14.25" customHeight="1">
      <c r="A20" s="147"/>
      <c r="B20" s="147" t="s">
        <v>235</v>
      </c>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row>
    <row r="21" spans="1:39" s="148" customFormat="1" ht="14.25" customHeight="1">
      <c r="A21" s="147"/>
      <c r="B21" s="147"/>
      <c r="C21" s="175"/>
      <c r="D21" s="175"/>
      <c r="E21" s="175"/>
      <c r="F21" s="175"/>
      <c r="G21" s="175"/>
      <c r="H21" s="175"/>
      <c r="I21" s="175"/>
      <c r="J21" s="175"/>
      <c r="K21" s="175"/>
      <c r="L21" s="175"/>
      <c r="M21" s="175"/>
      <c r="N21" s="175"/>
      <c r="O21" s="175"/>
      <c r="P21" s="175"/>
      <c r="Q21" s="175"/>
      <c r="R21" s="175"/>
      <c r="S21" s="175"/>
      <c r="T21" s="175"/>
      <c r="U21" s="175"/>
      <c r="V21" s="175"/>
      <c r="W21" s="175"/>
      <c r="X21" s="174">
        <f ca="1">SUM(清算額一覧!K5:K19)</f>
        <v>0</v>
      </c>
      <c r="Y21" s="174"/>
      <c r="Z21" s="174"/>
      <c r="AA21" s="174"/>
      <c r="AB21" s="174"/>
      <c r="AC21" s="147"/>
      <c r="AD21" s="147"/>
      <c r="AE21" s="147"/>
      <c r="AF21" s="147"/>
      <c r="AG21" s="147"/>
      <c r="AH21" s="147"/>
      <c r="AI21" s="147"/>
      <c r="AJ21" s="147"/>
      <c r="AK21" s="147"/>
      <c r="AL21" s="147"/>
      <c r="AM21" s="147"/>
    </row>
    <row r="22" spans="1:39" s="148" customFormat="1" ht="14.25" customHeight="1">
      <c r="A22" s="147"/>
      <c r="B22" s="147"/>
      <c r="C22" s="175" t="s">
        <v>209</v>
      </c>
      <c r="D22" s="175"/>
      <c r="E22" s="175"/>
      <c r="F22" s="175"/>
      <c r="G22" s="175"/>
      <c r="H22" s="175"/>
      <c r="I22" s="175"/>
      <c r="J22" s="175"/>
      <c r="K22" s="175"/>
      <c r="L22" s="175"/>
      <c r="M22" s="175"/>
      <c r="N22" s="175"/>
      <c r="O22" s="175"/>
      <c r="P22" s="175"/>
      <c r="Q22" s="175"/>
      <c r="R22" s="175"/>
      <c r="S22" s="175"/>
      <c r="T22" s="175"/>
      <c r="U22" s="175"/>
      <c r="V22" s="175"/>
      <c r="W22" s="175"/>
      <c r="X22" s="174">
        <f ca="1">SUM(清算額一覧!L5:L19)</f>
        <v>0</v>
      </c>
      <c r="Y22" s="174"/>
      <c r="Z22" s="174"/>
      <c r="AA22" s="174"/>
      <c r="AB22" s="174"/>
      <c r="AC22" s="147" t="s">
        <v>16</v>
      </c>
      <c r="AD22" s="147"/>
      <c r="AE22" s="147"/>
      <c r="AF22" s="147"/>
      <c r="AG22" s="147"/>
      <c r="AH22" s="147"/>
      <c r="AI22" s="147"/>
      <c r="AJ22" s="147"/>
      <c r="AK22" s="147"/>
      <c r="AL22" s="147"/>
      <c r="AM22" s="147"/>
    </row>
    <row r="23" spans="1:39" s="148" customFormat="1" ht="14.25" customHeight="1">
      <c r="A23" s="147"/>
      <c r="B23" s="147"/>
      <c r="C23" s="149"/>
      <c r="D23" s="149"/>
      <c r="E23" s="149"/>
      <c r="F23" s="149"/>
      <c r="G23" s="149"/>
      <c r="H23" s="149"/>
      <c r="I23" s="149"/>
      <c r="J23" s="149"/>
      <c r="K23" s="149"/>
      <c r="L23" s="149"/>
      <c r="M23" s="149"/>
      <c r="N23" s="149"/>
      <c r="O23" s="149"/>
      <c r="P23" s="149"/>
      <c r="Q23" s="149"/>
      <c r="R23" s="149"/>
      <c r="S23" s="149"/>
      <c r="T23" s="149"/>
      <c r="U23" s="149"/>
      <c r="V23" s="149"/>
      <c r="W23" s="149"/>
      <c r="X23" s="151"/>
      <c r="Y23" s="151"/>
      <c r="Z23" s="151"/>
      <c r="AA23" s="151"/>
      <c r="AB23" s="151"/>
      <c r="AC23" s="147"/>
      <c r="AD23" s="147"/>
      <c r="AE23" s="147"/>
      <c r="AF23" s="147"/>
      <c r="AG23" s="147"/>
      <c r="AH23" s="147"/>
      <c r="AI23" s="147"/>
      <c r="AJ23" s="147"/>
      <c r="AK23" s="147"/>
      <c r="AL23" s="147"/>
      <c r="AM23" s="147"/>
    </row>
    <row r="24" spans="1:39" s="148" customFormat="1" ht="14.25" customHeight="1">
      <c r="A24" s="147"/>
      <c r="B24" s="147"/>
      <c r="C24" s="149"/>
      <c r="D24" s="149"/>
      <c r="E24" s="149"/>
      <c r="F24" s="149"/>
      <c r="G24" s="149"/>
      <c r="H24" s="149"/>
      <c r="I24" s="149"/>
      <c r="J24" s="149"/>
      <c r="K24" s="149"/>
      <c r="L24" s="149"/>
      <c r="M24" s="149"/>
      <c r="N24" s="149"/>
      <c r="O24" s="149"/>
      <c r="P24" s="149"/>
      <c r="Q24" s="149"/>
      <c r="R24" s="149"/>
      <c r="S24" s="149"/>
      <c r="T24" s="149"/>
      <c r="U24" s="149"/>
      <c r="V24" s="149"/>
      <c r="W24" s="149"/>
      <c r="X24" s="151"/>
      <c r="Y24" s="151"/>
      <c r="Z24" s="151"/>
      <c r="AA24" s="151"/>
      <c r="AB24" s="151"/>
      <c r="AC24" s="147"/>
      <c r="AD24" s="147"/>
      <c r="AE24" s="147"/>
      <c r="AF24" s="147"/>
      <c r="AG24" s="147"/>
      <c r="AH24" s="147"/>
      <c r="AI24" s="147"/>
      <c r="AJ24" s="147"/>
      <c r="AK24" s="147"/>
      <c r="AL24" s="147"/>
      <c r="AM24" s="147"/>
    </row>
    <row r="25" spans="1:39" s="148" customFormat="1" ht="14.25" customHeight="1">
      <c r="B25" s="147"/>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row>
    <row r="26" spans="1:39" s="148" customFormat="1" ht="14.25" customHeight="1">
      <c r="B26" s="147" t="s">
        <v>17</v>
      </c>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row>
    <row r="27" spans="1:39" s="148" customFormat="1" ht="14.25" customHeight="1">
      <c r="B27" s="147" t="s">
        <v>216</v>
      </c>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row>
    <row r="28" spans="1:39" s="148" customFormat="1" ht="14.25" customHeight="1">
      <c r="B28" s="147" t="s">
        <v>240</v>
      </c>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row>
    <row r="29" spans="1:39" s="148" customFormat="1" ht="14.25" customHeight="1">
      <c r="B29" s="147"/>
      <c r="C29" s="147"/>
      <c r="D29" s="147" t="s">
        <v>18</v>
      </c>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row>
    <row r="30" spans="1:39" s="148" customFormat="1" ht="14.25" customHeight="1">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row>
    <row r="31" spans="1:39" s="148" customFormat="1"/>
    <row r="32" spans="1:39" s="148" customFormat="1"/>
    <row r="33" spans="1:37" s="148" customFormat="1"/>
    <row r="34" spans="1:37" s="148" customFormat="1">
      <c r="T34" s="148" t="s">
        <v>217</v>
      </c>
    </row>
    <row r="35" spans="1:37" s="148" customFormat="1" ht="6" customHeight="1"/>
    <row r="36" spans="1:37" ht="18" customHeight="1">
      <c r="A36" s="148"/>
      <c r="B36" s="148"/>
      <c r="C36" s="148"/>
      <c r="D36" s="148"/>
      <c r="E36" s="148"/>
      <c r="F36" s="148"/>
      <c r="G36" s="148"/>
      <c r="H36" s="148"/>
      <c r="I36" s="148"/>
      <c r="J36" s="148"/>
      <c r="K36" s="148"/>
      <c r="L36" s="148"/>
      <c r="M36" s="148"/>
      <c r="N36" s="148"/>
      <c r="O36" s="148"/>
      <c r="P36" s="148"/>
      <c r="Q36" s="148"/>
      <c r="R36" s="148"/>
      <c r="S36" s="148"/>
      <c r="T36" s="148"/>
      <c r="U36" s="163" t="s">
        <v>218</v>
      </c>
      <c r="V36" s="164"/>
      <c r="W36" s="164"/>
      <c r="X36" s="164"/>
      <c r="Y36" s="164"/>
      <c r="Z36" s="164"/>
      <c r="AA36" s="164"/>
      <c r="AB36" s="96"/>
      <c r="AC36" s="165"/>
      <c r="AD36" s="165"/>
      <c r="AE36" s="165"/>
      <c r="AF36" s="165"/>
      <c r="AG36" s="165"/>
      <c r="AH36" s="165"/>
      <c r="AI36" s="165"/>
      <c r="AJ36" s="165"/>
      <c r="AK36" s="165"/>
    </row>
    <row r="37" spans="1:37" ht="18.75" customHeight="1">
      <c r="A37" s="148"/>
      <c r="B37" s="148"/>
      <c r="C37" s="148"/>
      <c r="D37" s="148"/>
      <c r="E37" s="148"/>
      <c r="F37" s="148"/>
      <c r="G37" s="148"/>
      <c r="H37" s="148"/>
      <c r="I37" s="148"/>
      <c r="J37" s="148"/>
      <c r="K37" s="148"/>
      <c r="L37" s="148"/>
      <c r="M37" s="148"/>
      <c r="N37" s="148"/>
      <c r="O37" s="148"/>
      <c r="P37" s="148"/>
      <c r="Q37" s="148"/>
      <c r="R37" s="148"/>
      <c r="S37" s="148"/>
      <c r="T37" s="148"/>
      <c r="U37" s="163" t="s">
        <v>19</v>
      </c>
      <c r="V37" s="164"/>
      <c r="W37" s="164"/>
      <c r="X37" s="164"/>
      <c r="Y37" s="164"/>
      <c r="Z37" s="164"/>
      <c r="AA37" s="164"/>
      <c r="AB37" s="96"/>
      <c r="AC37" s="165"/>
      <c r="AD37" s="165"/>
      <c r="AE37" s="165"/>
      <c r="AF37" s="165"/>
      <c r="AG37" s="165"/>
      <c r="AH37" s="165"/>
      <c r="AI37" s="165"/>
      <c r="AJ37" s="165"/>
      <c r="AK37" s="165"/>
    </row>
    <row r="38" spans="1:37" ht="18.75" customHeight="1">
      <c r="A38" s="148"/>
      <c r="B38" s="148"/>
      <c r="C38" s="148"/>
      <c r="D38" s="148"/>
      <c r="E38" s="148"/>
      <c r="F38" s="148"/>
      <c r="G38" s="148"/>
      <c r="H38" s="148"/>
      <c r="I38" s="148"/>
      <c r="J38" s="148"/>
      <c r="K38" s="148"/>
      <c r="L38" s="148"/>
      <c r="M38" s="148"/>
      <c r="N38" s="148"/>
      <c r="O38" s="148"/>
      <c r="P38" s="148"/>
      <c r="Q38" s="148"/>
      <c r="R38" s="148"/>
      <c r="S38" s="148"/>
      <c r="T38" s="148"/>
      <c r="U38" s="163" t="s">
        <v>20</v>
      </c>
      <c r="V38" s="164"/>
      <c r="W38" s="164"/>
      <c r="X38" s="164"/>
      <c r="Y38" s="164"/>
      <c r="Z38" s="164"/>
      <c r="AA38" s="164"/>
      <c r="AB38" s="96"/>
      <c r="AC38" s="165"/>
      <c r="AD38" s="165"/>
      <c r="AE38" s="165"/>
      <c r="AF38" s="165"/>
      <c r="AG38" s="165"/>
      <c r="AH38" s="165"/>
      <c r="AI38" s="165"/>
      <c r="AJ38" s="165"/>
      <c r="AK38" s="165"/>
    </row>
    <row r="39" spans="1:37" ht="18.75" customHeight="1">
      <c r="A39" s="148"/>
      <c r="B39" s="148"/>
      <c r="C39" s="148"/>
      <c r="D39" s="148"/>
      <c r="E39" s="148"/>
      <c r="F39" s="148"/>
      <c r="G39" s="148"/>
      <c r="H39" s="148"/>
      <c r="I39" s="148"/>
      <c r="J39" s="148"/>
      <c r="K39" s="148"/>
      <c r="L39" s="148"/>
      <c r="M39" s="148"/>
      <c r="N39" s="148"/>
      <c r="O39" s="148"/>
      <c r="P39" s="148"/>
      <c r="Q39" s="148"/>
      <c r="R39" s="148"/>
      <c r="S39" s="148"/>
      <c r="T39" s="148"/>
      <c r="U39" s="166" t="s">
        <v>21</v>
      </c>
      <c r="V39" s="167"/>
      <c r="W39" s="167"/>
      <c r="X39" s="95"/>
      <c r="Y39" s="170" t="s">
        <v>22</v>
      </c>
      <c r="Z39" s="171"/>
      <c r="AA39" s="171"/>
      <c r="AB39" s="172"/>
      <c r="AC39" s="165"/>
      <c r="AD39" s="165"/>
      <c r="AE39" s="165"/>
      <c r="AF39" s="165"/>
      <c r="AG39" s="165"/>
      <c r="AH39" s="165"/>
      <c r="AI39" s="165"/>
      <c r="AJ39" s="165"/>
      <c r="AK39" s="165"/>
    </row>
    <row r="40" spans="1:37" ht="18.75" customHeight="1">
      <c r="A40" s="148"/>
      <c r="B40" s="148"/>
      <c r="C40" s="148"/>
      <c r="D40" s="148"/>
      <c r="E40" s="148"/>
      <c r="F40" s="148"/>
      <c r="G40" s="148"/>
      <c r="H40" s="148"/>
      <c r="I40" s="148"/>
      <c r="J40" s="148"/>
      <c r="K40" s="148"/>
      <c r="L40" s="148"/>
      <c r="M40" s="148"/>
      <c r="N40" s="148"/>
      <c r="O40" s="148"/>
      <c r="P40" s="148"/>
      <c r="Q40" s="148"/>
      <c r="R40" s="148"/>
      <c r="S40" s="148"/>
      <c r="T40" s="148"/>
      <c r="U40" s="168"/>
      <c r="V40" s="169"/>
      <c r="W40" s="169"/>
      <c r="X40" s="97"/>
      <c r="Y40" s="170" t="s">
        <v>23</v>
      </c>
      <c r="Z40" s="171"/>
      <c r="AA40" s="171"/>
      <c r="AB40" s="172"/>
      <c r="AC40" s="165"/>
      <c r="AD40" s="165"/>
      <c r="AE40" s="165"/>
      <c r="AF40" s="165"/>
      <c r="AG40" s="165"/>
      <c r="AH40" s="165"/>
      <c r="AI40" s="165"/>
      <c r="AJ40" s="165"/>
      <c r="AK40" s="165"/>
    </row>
    <row r="41" spans="1:37" ht="18.75" customHeight="1">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1:37">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row r="45" spans="1:37">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row r="46" spans="1:37">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row>
  </sheetData>
  <mergeCells count="28">
    <mergeCell ref="W8:AK8"/>
    <mergeCell ref="AJ3:AK3"/>
    <mergeCell ref="AG3:AH3"/>
    <mergeCell ref="AD3:AE3"/>
    <mergeCell ref="A5:G5"/>
    <mergeCell ref="W7:AK7"/>
    <mergeCell ref="A10:AM10"/>
    <mergeCell ref="U37:AA37"/>
    <mergeCell ref="U38:AA38"/>
    <mergeCell ref="AC37:AK37"/>
    <mergeCell ref="AC38:AK38"/>
    <mergeCell ref="AC36:AK36"/>
    <mergeCell ref="X21:AB21"/>
    <mergeCell ref="X22:AB22"/>
    <mergeCell ref="B16:J16"/>
    <mergeCell ref="K16:R16"/>
    <mergeCell ref="C22:W22"/>
    <mergeCell ref="B15:J15"/>
    <mergeCell ref="B17:J17"/>
    <mergeCell ref="K15:R15"/>
    <mergeCell ref="K17:R17"/>
    <mergeCell ref="C21:W21"/>
    <mergeCell ref="U36:AA36"/>
    <mergeCell ref="AC40:AK40"/>
    <mergeCell ref="U39:W40"/>
    <mergeCell ref="Y39:AB39"/>
    <mergeCell ref="Y40:AB40"/>
    <mergeCell ref="AC39:AK39"/>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36"/>
  <sheetViews>
    <sheetView showGridLines="0" showZeros="0" zoomScaleNormal="100" zoomScaleSheetLayoutView="100" workbookViewId="0">
      <selection activeCell="AB17" sqref="AB17"/>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7.625" style="2" hidden="1" customWidth="1"/>
    <col min="9" max="9" width="7.375" style="2" bestFit="1" customWidth="1"/>
    <col min="10" max="10" width="7.625" style="2" customWidth="1"/>
    <col min="11" max="11" width="7.625" style="2" hidden="1" customWidth="1"/>
    <col min="12" max="12" width="7.375" style="2" bestFit="1" customWidth="1"/>
    <col min="13" max="13" width="7.625" style="2" customWidth="1"/>
    <col min="14" max="14" width="7.625" style="2" hidden="1" customWidth="1"/>
    <col min="15" max="15" width="7.375" style="2" bestFit="1" customWidth="1"/>
    <col min="16" max="16" width="7.625" style="2" customWidth="1"/>
    <col min="17" max="17" width="4.375" style="2" bestFit="1" customWidth="1"/>
    <col min="18" max="19" width="2.25" style="2"/>
    <col min="20" max="20" width="4.375" style="2" bestFit="1" customWidth="1"/>
    <col min="21" max="16384" width="2.25" style="2"/>
  </cols>
  <sheetData>
    <row r="1" spans="1:39">
      <c r="A1" s="2" t="s">
        <v>219</v>
      </c>
    </row>
    <row r="2" spans="1:39">
      <c r="A2" s="81"/>
    </row>
    <row r="3" spans="1:39" ht="18" customHeight="1">
      <c r="A3" s="184" t="s">
        <v>24</v>
      </c>
      <c r="B3" s="181" t="s">
        <v>25</v>
      </c>
      <c r="C3" s="185" t="s">
        <v>26</v>
      </c>
      <c r="D3" s="181" t="s">
        <v>27</v>
      </c>
      <c r="E3" s="181" t="s">
        <v>22</v>
      </c>
      <c r="F3" s="188" t="s">
        <v>28</v>
      </c>
      <c r="G3" s="186" t="s">
        <v>29</v>
      </c>
      <c r="H3" s="182" t="s">
        <v>231</v>
      </c>
      <c r="I3" s="182"/>
      <c r="J3" s="183"/>
      <c r="K3" s="182" t="s">
        <v>236</v>
      </c>
      <c r="L3" s="182"/>
      <c r="M3" s="183"/>
      <c r="N3" s="182" t="s">
        <v>232</v>
      </c>
      <c r="O3" s="182"/>
      <c r="P3" s="183"/>
      <c r="Q3" s="179" t="s">
        <v>30</v>
      </c>
    </row>
    <row r="4" spans="1:39" ht="57" thickBot="1">
      <c r="A4" s="184"/>
      <c r="B4" s="181"/>
      <c r="C4" s="185"/>
      <c r="D4" s="181"/>
      <c r="E4" s="181"/>
      <c r="F4" s="189"/>
      <c r="G4" s="187"/>
      <c r="H4" s="80" t="s">
        <v>208</v>
      </c>
      <c r="I4" s="80" t="s">
        <v>209</v>
      </c>
      <c r="J4" s="102" t="s">
        <v>31</v>
      </c>
      <c r="K4" s="80" t="s">
        <v>208</v>
      </c>
      <c r="L4" s="80" t="s">
        <v>209</v>
      </c>
      <c r="M4" s="102" t="s">
        <v>31</v>
      </c>
      <c r="N4" s="80" t="s">
        <v>208</v>
      </c>
      <c r="O4" s="80" t="s">
        <v>209</v>
      </c>
      <c r="P4" s="102" t="s">
        <v>31</v>
      </c>
      <c r="Q4" s="180"/>
    </row>
    <row r="5" spans="1:39" ht="22.5" customHeight="1" thickBot="1">
      <c r="A5" s="82">
        <f>ROW()-4</f>
        <v>1</v>
      </c>
      <c r="B5" s="112">
        <f ca="1">IFERROR(INDIRECT("個票"&amp;$A5&amp;"！$t$7"),"")</f>
        <v>0</v>
      </c>
      <c r="C5" s="112">
        <f ca="1">IFERROR(INDIRECT("個票"&amp;$A5&amp;"！$h$7"),"")</f>
        <v>0</v>
      </c>
      <c r="D5" s="112">
        <f ca="1">IFERROR(INDIRECT("個票"&amp;$A5&amp;"！$l$10"),"")</f>
        <v>0</v>
      </c>
      <c r="E5" s="112">
        <f ca="1">IFERROR(INDIRECT("個票"&amp;$A5&amp;"！$w$9"),"")</f>
        <v>0</v>
      </c>
      <c r="F5" s="112" t="str">
        <f ca="1">IFERROR(INDIRECT("個票"&amp;$A5&amp;"！$ｄ$9")&amp;INDIRECT("個票"&amp;$A5&amp;"！$ｈ$9"),"")</f>
        <v>滋賀県</v>
      </c>
      <c r="G5" s="112" t="str">
        <f ca="1">IF(J5&gt;0,報告書!$W$7,"")</f>
        <v/>
      </c>
      <c r="H5" s="85">
        <f ca="1">IFERROR(INDIRECT("個票"&amp;$A5&amp;"！$Y$27"),"")</f>
        <v>0</v>
      </c>
      <c r="I5" s="145">
        <f ca="1">IFERROR(INDIRECT("個票"&amp;$A5&amp;"！$Y$47"),"")</f>
        <v>0</v>
      </c>
      <c r="J5" s="85">
        <f ca="1">SUM(H5,I5)</f>
        <v>0</v>
      </c>
      <c r="K5" s="85">
        <f ca="1">IFERROR(INDIRECT("個票"&amp;$A5&amp;"！$ad$27"),"")</f>
        <v>0</v>
      </c>
      <c r="L5" s="145">
        <f ca="1">IFERROR(INDIRECT("個票"&amp;$A5&amp;"！$ad$47"),"")</f>
        <v>0</v>
      </c>
      <c r="M5" s="85">
        <f ca="1">SUM(K5,L5)</f>
        <v>0</v>
      </c>
      <c r="N5" s="85">
        <f ca="1">IFERROR(INDIRECT("個票"&amp;$A5&amp;"！$ai$27"),"")</f>
        <v>0</v>
      </c>
      <c r="O5" s="145">
        <f ca="1">IFERROR(INDIRECT("個票"&amp;$A5&amp;"！$ai$47"),"")</f>
        <v>0</v>
      </c>
      <c r="P5" s="85">
        <f ca="1">SUM(N5,O5)</f>
        <v>0</v>
      </c>
      <c r="Q5" s="108"/>
      <c r="T5" s="110" t="str">
        <f ca="1">IF(_xlfn.SHEETS()-5=COUNTIF(J5:J22,"&gt;0"),"○","！（本表の事業所数と個票の枚数が一致しません）")</f>
        <v>！（本表の事業所数と個票の枚数が一致しません）</v>
      </c>
      <c r="U5" s="111"/>
      <c r="V5" s="111"/>
      <c r="W5" s="111"/>
      <c r="X5" s="111"/>
      <c r="Y5" s="111"/>
      <c r="Z5" s="111"/>
      <c r="AA5" s="111"/>
      <c r="AB5" s="111"/>
      <c r="AC5" s="111"/>
      <c r="AD5" s="111"/>
      <c r="AE5" s="111"/>
      <c r="AF5" s="111"/>
      <c r="AG5" s="111"/>
      <c r="AH5" s="111"/>
      <c r="AI5" s="111"/>
      <c r="AJ5" s="111"/>
      <c r="AK5" s="111"/>
      <c r="AL5" s="111"/>
      <c r="AM5" s="107"/>
    </row>
    <row r="6" spans="1:39" ht="22.5" customHeight="1">
      <c r="A6" s="82">
        <f t="shared" ref="A6:A19" si="0">ROW()-4</f>
        <v>2</v>
      </c>
      <c r="B6" s="112" t="str">
        <f t="shared" ref="B6:B19" ca="1" si="1">IFERROR(INDIRECT("個票"&amp;$A6&amp;"！$t$7"),"")</f>
        <v/>
      </c>
      <c r="C6" s="112" t="str">
        <f t="shared" ref="C6:C19" ca="1" si="2">IFERROR(INDIRECT("個票"&amp;$A6&amp;"！$h$7"),"")</f>
        <v/>
      </c>
      <c r="D6" s="112" t="str">
        <f t="shared" ref="D6:D19" ca="1" si="3">IFERROR(INDIRECT("個票"&amp;$A6&amp;"！$l$10"),"")</f>
        <v/>
      </c>
      <c r="E6" s="112" t="str">
        <f t="shared" ref="E6:E19" ca="1" si="4">IFERROR(INDIRECT("個票"&amp;$A6&amp;"！$w$9"),"")</f>
        <v/>
      </c>
      <c r="F6" s="112" t="str">
        <f t="shared" ref="F6:F19" ca="1" si="5">IFERROR(INDIRECT("個票"&amp;$A6&amp;"！$ｄ$9")&amp;INDIRECT("個票"&amp;$A6&amp;"！$ｈ$9"),"")</f>
        <v/>
      </c>
      <c r="G6" s="112" t="str">
        <f ca="1">IF(J6&gt;0,報告書!$W$7,"")</f>
        <v/>
      </c>
      <c r="H6" s="85" t="str">
        <f t="shared" ref="H6:H19" ca="1" si="6">IFERROR(INDIRECT("個票"&amp;$A6&amp;"！$Y$27"),"")</f>
        <v/>
      </c>
      <c r="I6" s="145" t="str">
        <f t="shared" ref="I6:I19" ca="1" si="7">IFERROR(INDIRECT("個票"&amp;$A6&amp;"！$Y$47"),"")</f>
        <v/>
      </c>
      <c r="J6" s="85">
        <f ca="1">SUM(H6,I6)</f>
        <v>0</v>
      </c>
      <c r="K6" s="85" t="str">
        <f t="shared" ref="K6:K19" ca="1" si="8">IFERROR(INDIRECT("個票"&amp;$A6&amp;"！$ad$27"),"")</f>
        <v/>
      </c>
      <c r="L6" s="145" t="str">
        <f t="shared" ref="L6:L19" ca="1" si="9">IFERROR(INDIRECT("個票"&amp;$A6&amp;"！$ad$47"),"")</f>
        <v/>
      </c>
      <c r="M6" s="85">
        <f ca="1">SUM(K6,L6)</f>
        <v>0</v>
      </c>
      <c r="N6" s="85" t="str">
        <f t="shared" ref="N6:N19" ca="1" si="10">IFERROR(INDIRECT("個票"&amp;$A6&amp;"！$ai$27"),"")</f>
        <v/>
      </c>
      <c r="O6" s="145" t="str">
        <f t="shared" ref="O6:O19" ca="1" si="11">IFERROR(INDIRECT("個票"&amp;$A6&amp;"！$ai$47"),"")</f>
        <v/>
      </c>
      <c r="P6" s="85">
        <f ca="1">SUM(N6,O6)</f>
        <v>0</v>
      </c>
      <c r="Q6" s="108"/>
      <c r="T6" s="109" t="s">
        <v>32</v>
      </c>
    </row>
    <row r="7" spans="1:39" ht="22.5" customHeight="1">
      <c r="A7" s="82">
        <f t="shared" si="0"/>
        <v>3</v>
      </c>
      <c r="B7" s="112" t="str">
        <f t="shared" ca="1" si="1"/>
        <v/>
      </c>
      <c r="C7" s="112" t="str">
        <f t="shared" ca="1" si="2"/>
        <v/>
      </c>
      <c r="D7" s="112" t="str">
        <f t="shared" ca="1" si="3"/>
        <v/>
      </c>
      <c r="E7" s="112" t="str">
        <f t="shared" ca="1" si="4"/>
        <v/>
      </c>
      <c r="F7" s="112" t="str">
        <f t="shared" ca="1" si="5"/>
        <v/>
      </c>
      <c r="G7" s="112" t="str">
        <f ca="1">IF(J7&gt;0,報告書!$W$7,"")</f>
        <v/>
      </c>
      <c r="H7" s="85" t="str">
        <f t="shared" ca="1" si="6"/>
        <v/>
      </c>
      <c r="I7" s="145" t="str">
        <f t="shared" ca="1" si="7"/>
        <v/>
      </c>
      <c r="J7" s="85">
        <f t="shared" ref="J7:J19" ca="1" si="12">SUM(H7,I7)</f>
        <v>0</v>
      </c>
      <c r="K7" s="85" t="str">
        <f t="shared" ca="1" si="8"/>
        <v/>
      </c>
      <c r="L7" s="145" t="str">
        <f t="shared" ca="1" si="9"/>
        <v/>
      </c>
      <c r="M7" s="85">
        <f t="shared" ref="M7:M19" ca="1" si="13">SUM(K7,L7)</f>
        <v>0</v>
      </c>
      <c r="N7" s="85" t="str">
        <f t="shared" ca="1" si="10"/>
        <v/>
      </c>
      <c r="O7" s="145" t="str">
        <f t="shared" ca="1" si="11"/>
        <v/>
      </c>
      <c r="P7" s="85">
        <f t="shared" ref="P7:P19" ca="1" si="14">SUM(N7,O7)</f>
        <v>0</v>
      </c>
      <c r="Q7" s="108"/>
      <c r="T7" s="109" t="s">
        <v>33</v>
      </c>
    </row>
    <row r="8" spans="1:39" ht="22.5" customHeight="1">
      <c r="A8" s="82">
        <f t="shared" si="0"/>
        <v>4</v>
      </c>
      <c r="B8" s="112" t="str">
        <f t="shared" ca="1" si="1"/>
        <v/>
      </c>
      <c r="C8" s="112" t="str">
        <f t="shared" ca="1" si="2"/>
        <v/>
      </c>
      <c r="D8" s="112" t="str">
        <f t="shared" ca="1" si="3"/>
        <v/>
      </c>
      <c r="E8" s="112" t="str">
        <f t="shared" ca="1" si="4"/>
        <v/>
      </c>
      <c r="F8" s="112" t="str">
        <f t="shared" ca="1" si="5"/>
        <v/>
      </c>
      <c r="G8" s="112" t="str">
        <f ca="1">IF(J8&gt;0,報告書!$W$7,"")</f>
        <v/>
      </c>
      <c r="H8" s="85" t="str">
        <f t="shared" ca="1" si="6"/>
        <v/>
      </c>
      <c r="I8" s="145" t="str">
        <f t="shared" ca="1" si="7"/>
        <v/>
      </c>
      <c r="J8" s="85">
        <f t="shared" ca="1" si="12"/>
        <v>0</v>
      </c>
      <c r="K8" s="85" t="str">
        <f t="shared" ca="1" si="8"/>
        <v/>
      </c>
      <c r="L8" s="145" t="str">
        <f t="shared" ca="1" si="9"/>
        <v/>
      </c>
      <c r="M8" s="85">
        <f t="shared" ca="1" si="13"/>
        <v>0</v>
      </c>
      <c r="N8" s="85" t="str">
        <f t="shared" ca="1" si="10"/>
        <v/>
      </c>
      <c r="O8" s="145" t="str">
        <f t="shared" ca="1" si="11"/>
        <v/>
      </c>
      <c r="P8" s="85">
        <f t="shared" ca="1" si="14"/>
        <v>0</v>
      </c>
      <c r="Q8" s="108"/>
    </row>
    <row r="9" spans="1:39" ht="22.5" customHeight="1">
      <c r="A9" s="82">
        <f t="shared" si="0"/>
        <v>5</v>
      </c>
      <c r="B9" s="112" t="str">
        <f t="shared" ca="1" si="1"/>
        <v/>
      </c>
      <c r="C9" s="112" t="str">
        <f t="shared" ca="1" si="2"/>
        <v/>
      </c>
      <c r="D9" s="112" t="str">
        <f t="shared" ca="1" si="3"/>
        <v/>
      </c>
      <c r="E9" s="112" t="str">
        <f t="shared" ca="1" si="4"/>
        <v/>
      </c>
      <c r="F9" s="112" t="str">
        <f t="shared" ca="1" si="5"/>
        <v/>
      </c>
      <c r="G9" s="112" t="str">
        <f ca="1">IF(J9&gt;0,報告書!$W$7,"")</f>
        <v/>
      </c>
      <c r="H9" s="85" t="str">
        <f t="shared" ca="1" si="6"/>
        <v/>
      </c>
      <c r="I9" s="145" t="str">
        <f t="shared" ca="1" si="7"/>
        <v/>
      </c>
      <c r="J9" s="85">
        <f t="shared" ca="1" si="12"/>
        <v>0</v>
      </c>
      <c r="K9" s="85" t="str">
        <f t="shared" ca="1" si="8"/>
        <v/>
      </c>
      <c r="L9" s="145" t="str">
        <f t="shared" ca="1" si="9"/>
        <v/>
      </c>
      <c r="M9" s="85">
        <f t="shared" ca="1" si="13"/>
        <v>0</v>
      </c>
      <c r="N9" s="85" t="str">
        <f t="shared" ca="1" si="10"/>
        <v/>
      </c>
      <c r="O9" s="145" t="str">
        <f t="shared" ca="1" si="11"/>
        <v/>
      </c>
      <c r="P9" s="85">
        <f t="shared" ca="1" si="14"/>
        <v>0</v>
      </c>
      <c r="Q9" s="108"/>
    </row>
    <row r="10" spans="1:39" ht="22.5" customHeight="1">
      <c r="A10" s="82">
        <f t="shared" si="0"/>
        <v>6</v>
      </c>
      <c r="B10" s="112" t="str">
        <f t="shared" ca="1" si="1"/>
        <v/>
      </c>
      <c r="C10" s="112" t="str">
        <f t="shared" ca="1" si="2"/>
        <v/>
      </c>
      <c r="D10" s="112" t="str">
        <f t="shared" ca="1" si="3"/>
        <v/>
      </c>
      <c r="E10" s="112" t="str">
        <f t="shared" ca="1" si="4"/>
        <v/>
      </c>
      <c r="F10" s="112" t="str">
        <f t="shared" ca="1" si="5"/>
        <v/>
      </c>
      <c r="G10" s="112" t="str">
        <f ca="1">IF(J10&gt;0,報告書!$W$7,"")</f>
        <v/>
      </c>
      <c r="H10" s="85" t="str">
        <f t="shared" ca="1" si="6"/>
        <v/>
      </c>
      <c r="I10" s="145" t="str">
        <f t="shared" ca="1" si="7"/>
        <v/>
      </c>
      <c r="J10" s="85">
        <f t="shared" ca="1" si="12"/>
        <v>0</v>
      </c>
      <c r="K10" s="85" t="str">
        <f t="shared" ca="1" si="8"/>
        <v/>
      </c>
      <c r="L10" s="145" t="str">
        <f t="shared" ca="1" si="9"/>
        <v/>
      </c>
      <c r="M10" s="85">
        <f t="shared" ca="1" si="13"/>
        <v>0</v>
      </c>
      <c r="N10" s="85" t="str">
        <f t="shared" ca="1" si="10"/>
        <v/>
      </c>
      <c r="O10" s="145" t="str">
        <f t="shared" ca="1" si="11"/>
        <v/>
      </c>
      <c r="P10" s="85">
        <f t="shared" ca="1" si="14"/>
        <v>0</v>
      </c>
      <c r="Q10" s="108"/>
    </row>
    <row r="11" spans="1:39" ht="22.5" customHeight="1">
      <c r="A11" s="82">
        <f t="shared" si="0"/>
        <v>7</v>
      </c>
      <c r="B11" s="112" t="str">
        <f t="shared" ca="1" si="1"/>
        <v/>
      </c>
      <c r="C11" s="112" t="str">
        <f t="shared" ca="1" si="2"/>
        <v/>
      </c>
      <c r="D11" s="112" t="str">
        <f t="shared" ca="1" si="3"/>
        <v/>
      </c>
      <c r="E11" s="112" t="str">
        <f t="shared" ca="1" si="4"/>
        <v/>
      </c>
      <c r="F11" s="112" t="str">
        <f t="shared" ca="1" si="5"/>
        <v/>
      </c>
      <c r="G11" s="112" t="str">
        <f ca="1">IF(J11&gt;0,報告書!$W$7,"")</f>
        <v/>
      </c>
      <c r="H11" s="85" t="str">
        <f t="shared" ca="1" si="6"/>
        <v/>
      </c>
      <c r="I11" s="145" t="str">
        <f t="shared" ca="1" si="7"/>
        <v/>
      </c>
      <c r="J11" s="85">
        <f t="shared" ca="1" si="12"/>
        <v>0</v>
      </c>
      <c r="K11" s="85" t="str">
        <f t="shared" ca="1" si="8"/>
        <v/>
      </c>
      <c r="L11" s="145" t="str">
        <f t="shared" ca="1" si="9"/>
        <v/>
      </c>
      <c r="M11" s="85">
        <f t="shared" ca="1" si="13"/>
        <v>0</v>
      </c>
      <c r="N11" s="85" t="str">
        <f t="shared" ca="1" si="10"/>
        <v/>
      </c>
      <c r="O11" s="145" t="str">
        <f t="shared" ca="1" si="11"/>
        <v/>
      </c>
      <c r="P11" s="85">
        <f t="shared" ca="1" si="14"/>
        <v>0</v>
      </c>
      <c r="Q11" s="108"/>
    </row>
    <row r="12" spans="1:39" ht="22.5" customHeight="1">
      <c r="A12" s="82">
        <f t="shared" si="0"/>
        <v>8</v>
      </c>
      <c r="B12" s="112" t="str">
        <f t="shared" ca="1" si="1"/>
        <v/>
      </c>
      <c r="C12" s="112" t="str">
        <f t="shared" ca="1" si="2"/>
        <v/>
      </c>
      <c r="D12" s="112" t="str">
        <f t="shared" ca="1" si="3"/>
        <v/>
      </c>
      <c r="E12" s="112" t="str">
        <f t="shared" ca="1" si="4"/>
        <v/>
      </c>
      <c r="F12" s="112" t="str">
        <f t="shared" ca="1" si="5"/>
        <v/>
      </c>
      <c r="G12" s="112" t="str">
        <f ca="1">IF(J12&gt;0,報告書!$W$7,"")</f>
        <v/>
      </c>
      <c r="H12" s="85" t="str">
        <f t="shared" ca="1" si="6"/>
        <v/>
      </c>
      <c r="I12" s="145" t="str">
        <f t="shared" ca="1" si="7"/>
        <v/>
      </c>
      <c r="J12" s="85">
        <f t="shared" ca="1" si="12"/>
        <v>0</v>
      </c>
      <c r="K12" s="85" t="str">
        <f t="shared" ca="1" si="8"/>
        <v/>
      </c>
      <c r="L12" s="145" t="str">
        <f t="shared" ca="1" si="9"/>
        <v/>
      </c>
      <c r="M12" s="85">
        <f t="shared" ca="1" si="13"/>
        <v>0</v>
      </c>
      <c r="N12" s="85" t="str">
        <f t="shared" ca="1" si="10"/>
        <v/>
      </c>
      <c r="O12" s="145" t="str">
        <f t="shared" ca="1" si="11"/>
        <v/>
      </c>
      <c r="P12" s="85">
        <f t="shared" ca="1" si="14"/>
        <v>0</v>
      </c>
      <c r="Q12" s="108"/>
    </row>
    <row r="13" spans="1:39" ht="22.5" customHeight="1">
      <c r="A13" s="82">
        <f t="shared" si="0"/>
        <v>9</v>
      </c>
      <c r="B13" s="112" t="str">
        <f t="shared" ca="1" si="1"/>
        <v/>
      </c>
      <c r="C13" s="112" t="str">
        <f t="shared" ca="1" si="2"/>
        <v/>
      </c>
      <c r="D13" s="112" t="str">
        <f t="shared" ca="1" si="3"/>
        <v/>
      </c>
      <c r="E13" s="112" t="str">
        <f t="shared" ca="1" si="4"/>
        <v/>
      </c>
      <c r="F13" s="112" t="str">
        <f t="shared" ca="1" si="5"/>
        <v/>
      </c>
      <c r="G13" s="112" t="str">
        <f ca="1">IF(J13&gt;0,報告書!$W$7,"")</f>
        <v/>
      </c>
      <c r="H13" s="85" t="str">
        <f t="shared" ca="1" si="6"/>
        <v/>
      </c>
      <c r="I13" s="145" t="str">
        <f t="shared" ca="1" si="7"/>
        <v/>
      </c>
      <c r="J13" s="85">
        <f t="shared" ca="1" si="12"/>
        <v>0</v>
      </c>
      <c r="K13" s="85" t="str">
        <f t="shared" ca="1" si="8"/>
        <v/>
      </c>
      <c r="L13" s="145" t="str">
        <f t="shared" ca="1" si="9"/>
        <v/>
      </c>
      <c r="M13" s="85">
        <f t="shared" ca="1" si="13"/>
        <v>0</v>
      </c>
      <c r="N13" s="85" t="str">
        <f t="shared" ca="1" si="10"/>
        <v/>
      </c>
      <c r="O13" s="145" t="str">
        <f t="shared" ca="1" si="11"/>
        <v/>
      </c>
      <c r="P13" s="85">
        <f t="shared" ca="1" si="14"/>
        <v>0</v>
      </c>
      <c r="Q13" s="108"/>
    </row>
    <row r="14" spans="1:39" ht="22.5" customHeight="1">
      <c r="A14" s="82">
        <f t="shared" si="0"/>
        <v>10</v>
      </c>
      <c r="B14" s="112" t="str">
        <f t="shared" ca="1" si="1"/>
        <v/>
      </c>
      <c r="C14" s="112" t="str">
        <f t="shared" ca="1" si="2"/>
        <v/>
      </c>
      <c r="D14" s="112" t="str">
        <f t="shared" ca="1" si="3"/>
        <v/>
      </c>
      <c r="E14" s="112" t="str">
        <f t="shared" ca="1" si="4"/>
        <v/>
      </c>
      <c r="F14" s="112" t="str">
        <f t="shared" ca="1" si="5"/>
        <v/>
      </c>
      <c r="G14" s="112" t="str">
        <f ca="1">IF(J14&gt;0,報告書!$W$7,"")</f>
        <v/>
      </c>
      <c r="H14" s="85" t="str">
        <f t="shared" ca="1" si="6"/>
        <v/>
      </c>
      <c r="I14" s="145" t="str">
        <f t="shared" ca="1" si="7"/>
        <v/>
      </c>
      <c r="J14" s="85">
        <f t="shared" ca="1" si="12"/>
        <v>0</v>
      </c>
      <c r="K14" s="85" t="str">
        <f t="shared" ca="1" si="8"/>
        <v/>
      </c>
      <c r="L14" s="145" t="str">
        <f t="shared" ca="1" si="9"/>
        <v/>
      </c>
      <c r="M14" s="85">
        <f t="shared" ca="1" si="13"/>
        <v>0</v>
      </c>
      <c r="N14" s="85" t="str">
        <f t="shared" ca="1" si="10"/>
        <v/>
      </c>
      <c r="O14" s="145" t="str">
        <f t="shared" ca="1" si="11"/>
        <v/>
      </c>
      <c r="P14" s="85">
        <f t="shared" ca="1" si="14"/>
        <v>0</v>
      </c>
      <c r="Q14" s="108"/>
    </row>
    <row r="15" spans="1:39" ht="22.5" customHeight="1">
      <c r="A15" s="82">
        <f t="shared" si="0"/>
        <v>11</v>
      </c>
      <c r="B15" s="112" t="str">
        <f t="shared" ca="1" si="1"/>
        <v/>
      </c>
      <c r="C15" s="112" t="str">
        <f t="shared" ca="1" si="2"/>
        <v/>
      </c>
      <c r="D15" s="112" t="str">
        <f t="shared" ca="1" si="3"/>
        <v/>
      </c>
      <c r="E15" s="112" t="str">
        <f t="shared" ca="1" si="4"/>
        <v/>
      </c>
      <c r="F15" s="112" t="str">
        <f t="shared" ca="1" si="5"/>
        <v/>
      </c>
      <c r="G15" s="112" t="str">
        <f ca="1">IF(J15&gt;0,報告書!$W$7,"")</f>
        <v/>
      </c>
      <c r="H15" s="85" t="str">
        <f t="shared" ca="1" si="6"/>
        <v/>
      </c>
      <c r="I15" s="145" t="str">
        <f t="shared" ca="1" si="7"/>
        <v/>
      </c>
      <c r="J15" s="85">
        <f t="shared" ca="1" si="12"/>
        <v>0</v>
      </c>
      <c r="K15" s="85" t="str">
        <f t="shared" ca="1" si="8"/>
        <v/>
      </c>
      <c r="L15" s="145" t="str">
        <f t="shared" ca="1" si="9"/>
        <v/>
      </c>
      <c r="M15" s="85">
        <f t="shared" ca="1" si="13"/>
        <v>0</v>
      </c>
      <c r="N15" s="85" t="str">
        <f t="shared" ca="1" si="10"/>
        <v/>
      </c>
      <c r="O15" s="145" t="str">
        <f t="shared" ca="1" si="11"/>
        <v/>
      </c>
      <c r="P15" s="85">
        <f t="shared" ca="1" si="14"/>
        <v>0</v>
      </c>
      <c r="Q15" s="108"/>
    </row>
    <row r="16" spans="1:39" ht="22.5" customHeight="1">
      <c r="A16" s="82">
        <f t="shared" si="0"/>
        <v>12</v>
      </c>
      <c r="B16" s="112" t="str">
        <f t="shared" ca="1" si="1"/>
        <v/>
      </c>
      <c r="C16" s="112" t="str">
        <f t="shared" ca="1" si="2"/>
        <v/>
      </c>
      <c r="D16" s="112" t="str">
        <f t="shared" ca="1" si="3"/>
        <v/>
      </c>
      <c r="E16" s="112" t="str">
        <f t="shared" ca="1" si="4"/>
        <v/>
      </c>
      <c r="F16" s="112" t="str">
        <f t="shared" ca="1" si="5"/>
        <v/>
      </c>
      <c r="G16" s="112" t="str">
        <f ca="1">IF(J16&gt;0,報告書!$W$7,"")</f>
        <v/>
      </c>
      <c r="H16" s="85" t="str">
        <f t="shared" ca="1" si="6"/>
        <v/>
      </c>
      <c r="I16" s="145" t="str">
        <f t="shared" ca="1" si="7"/>
        <v/>
      </c>
      <c r="J16" s="85">
        <f t="shared" ca="1" si="12"/>
        <v>0</v>
      </c>
      <c r="K16" s="85" t="str">
        <f t="shared" ca="1" si="8"/>
        <v/>
      </c>
      <c r="L16" s="145" t="str">
        <f t="shared" ca="1" si="9"/>
        <v/>
      </c>
      <c r="M16" s="85">
        <f t="shared" ca="1" si="13"/>
        <v>0</v>
      </c>
      <c r="N16" s="85" t="str">
        <f t="shared" ca="1" si="10"/>
        <v/>
      </c>
      <c r="O16" s="145" t="str">
        <f t="shared" ca="1" si="11"/>
        <v/>
      </c>
      <c r="P16" s="85">
        <f t="shared" ca="1" si="14"/>
        <v>0</v>
      </c>
      <c r="Q16" s="108"/>
    </row>
    <row r="17" spans="1:17" ht="22.5" customHeight="1">
      <c r="A17" s="82">
        <f t="shared" si="0"/>
        <v>13</v>
      </c>
      <c r="B17" s="112" t="str">
        <f t="shared" ca="1" si="1"/>
        <v/>
      </c>
      <c r="C17" s="112" t="str">
        <f t="shared" ca="1" si="2"/>
        <v/>
      </c>
      <c r="D17" s="112" t="str">
        <f t="shared" ca="1" si="3"/>
        <v/>
      </c>
      <c r="E17" s="112" t="str">
        <f t="shared" ca="1" si="4"/>
        <v/>
      </c>
      <c r="F17" s="112" t="str">
        <f t="shared" ca="1" si="5"/>
        <v/>
      </c>
      <c r="G17" s="112" t="str">
        <f ca="1">IF(J17&gt;0,報告書!$W$7,"")</f>
        <v/>
      </c>
      <c r="H17" s="85" t="str">
        <f t="shared" ca="1" si="6"/>
        <v/>
      </c>
      <c r="I17" s="145" t="str">
        <f t="shared" ca="1" si="7"/>
        <v/>
      </c>
      <c r="J17" s="85">
        <f t="shared" ca="1" si="12"/>
        <v>0</v>
      </c>
      <c r="K17" s="85" t="str">
        <f t="shared" ca="1" si="8"/>
        <v/>
      </c>
      <c r="L17" s="145" t="str">
        <f t="shared" ca="1" si="9"/>
        <v/>
      </c>
      <c r="M17" s="85">
        <f t="shared" ca="1" si="13"/>
        <v>0</v>
      </c>
      <c r="N17" s="85" t="str">
        <f t="shared" ca="1" si="10"/>
        <v/>
      </c>
      <c r="O17" s="145" t="str">
        <f t="shared" ca="1" si="11"/>
        <v/>
      </c>
      <c r="P17" s="85">
        <f t="shared" ca="1" si="14"/>
        <v>0</v>
      </c>
      <c r="Q17" s="108"/>
    </row>
    <row r="18" spans="1:17" ht="22.5" customHeight="1">
      <c r="A18" s="82">
        <f t="shared" si="0"/>
        <v>14</v>
      </c>
      <c r="B18" s="112" t="str">
        <f t="shared" ca="1" si="1"/>
        <v/>
      </c>
      <c r="C18" s="112" t="str">
        <f t="shared" ca="1" si="2"/>
        <v/>
      </c>
      <c r="D18" s="112" t="str">
        <f t="shared" ca="1" si="3"/>
        <v/>
      </c>
      <c r="E18" s="112" t="str">
        <f t="shared" ca="1" si="4"/>
        <v/>
      </c>
      <c r="F18" s="112" t="str">
        <f t="shared" ca="1" si="5"/>
        <v/>
      </c>
      <c r="G18" s="112" t="str">
        <f ca="1">IF(J18&gt;0,報告書!$W$7,"")</f>
        <v/>
      </c>
      <c r="H18" s="85" t="str">
        <f t="shared" ca="1" si="6"/>
        <v/>
      </c>
      <c r="I18" s="145" t="str">
        <f t="shared" ca="1" si="7"/>
        <v/>
      </c>
      <c r="J18" s="85">
        <f t="shared" ca="1" si="12"/>
        <v>0</v>
      </c>
      <c r="K18" s="85" t="str">
        <f t="shared" ca="1" si="8"/>
        <v/>
      </c>
      <c r="L18" s="145" t="str">
        <f t="shared" ca="1" si="9"/>
        <v/>
      </c>
      <c r="M18" s="85">
        <f t="shared" ca="1" si="13"/>
        <v>0</v>
      </c>
      <c r="N18" s="85" t="str">
        <f t="shared" ca="1" si="10"/>
        <v/>
      </c>
      <c r="O18" s="145" t="str">
        <f t="shared" ca="1" si="11"/>
        <v/>
      </c>
      <c r="P18" s="85">
        <f t="shared" ca="1" si="14"/>
        <v>0</v>
      </c>
      <c r="Q18" s="108"/>
    </row>
    <row r="19" spans="1:17" ht="22.5" customHeight="1">
      <c r="A19" s="82">
        <f t="shared" si="0"/>
        <v>15</v>
      </c>
      <c r="B19" s="112" t="str">
        <f t="shared" ca="1" si="1"/>
        <v/>
      </c>
      <c r="C19" s="112" t="str">
        <f t="shared" ca="1" si="2"/>
        <v/>
      </c>
      <c r="D19" s="112" t="str">
        <f t="shared" ca="1" si="3"/>
        <v/>
      </c>
      <c r="E19" s="112" t="str">
        <f t="shared" ca="1" si="4"/>
        <v/>
      </c>
      <c r="F19" s="112" t="str">
        <f t="shared" ca="1" si="5"/>
        <v/>
      </c>
      <c r="G19" s="112" t="str">
        <f ca="1">IF(J19&gt;0,報告書!$W$7,"")</f>
        <v/>
      </c>
      <c r="H19" s="85" t="str">
        <f t="shared" ca="1" si="6"/>
        <v/>
      </c>
      <c r="I19" s="145" t="str">
        <f t="shared" ca="1" si="7"/>
        <v/>
      </c>
      <c r="J19" s="85">
        <f t="shared" ca="1" si="12"/>
        <v>0</v>
      </c>
      <c r="K19" s="85" t="str">
        <f t="shared" ca="1" si="8"/>
        <v/>
      </c>
      <c r="L19" s="145" t="str">
        <f t="shared" ca="1" si="9"/>
        <v/>
      </c>
      <c r="M19" s="85">
        <f t="shared" ca="1" si="13"/>
        <v>0</v>
      </c>
      <c r="N19" s="85" t="str">
        <f t="shared" ca="1" si="10"/>
        <v/>
      </c>
      <c r="O19" s="145" t="str">
        <f t="shared" ca="1" si="11"/>
        <v/>
      </c>
      <c r="P19" s="85">
        <f t="shared" ca="1" si="14"/>
        <v>0</v>
      </c>
      <c r="Q19" s="108"/>
    </row>
    <row r="20" spans="1:17" ht="11.25" customHeight="1"/>
    <row r="21" spans="1:17" s="155" customFormat="1">
      <c r="A21" s="3" t="s">
        <v>220</v>
      </c>
      <c r="B21" s="2"/>
      <c r="C21" s="2"/>
    </row>
    <row r="22" spans="1:17" s="155" customFormat="1" ht="16.5" customHeight="1">
      <c r="A22" s="83"/>
      <c r="B22" s="3" t="s">
        <v>34</v>
      </c>
      <c r="C22" s="2"/>
    </row>
    <row r="23" spans="1:17" s="155" customFormat="1" ht="16.5" customHeight="1">
      <c r="A23" s="83"/>
      <c r="B23" s="3"/>
      <c r="C23" s="2"/>
    </row>
    <row r="24" spans="1:17" s="155" customFormat="1" ht="16.5" customHeight="1">
      <c r="A24" s="5"/>
      <c r="B24" s="84"/>
      <c r="C24" s="2"/>
    </row>
    <row r="25" spans="1:17" s="155" customFormat="1" ht="16.5" customHeight="1">
      <c r="A25" s="5"/>
      <c r="B25" s="84"/>
      <c r="C25" s="2"/>
    </row>
    <row r="26" spans="1:17" s="155" customFormat="1" ht="22.5" customHeight="1"/>
    <row r="27" spans="1:17" s="155" customFormat="1" ht="22.5" customHeight="1"/>
    <row r="28" spans="1:17" s="155" customFormat="1" ht="22.5" customHeight="1"/>
    <row r="29" spans="1:17" s="155" customFormat="1" ht="22.5" customHeight="1"/>
    <row r="30" spans="1:17" s="155" customFormat="1" ht="22.5" customHeight="1"/>
    <row r="31" spans="1:17" s="155" customFormat="1" ht="22.5" customHeight="1"/>
    <row r="32" spans="1:17" s="155" customFormat="1" ht="22.5" customHeight="1"/>
    <row r="33" s="155" customFormat="1" ht="22.5" customHeight="1"/>
    <row r="34" s="155" customFormat="1" ht="22.5" customHeight="1"/>
    <row r="35" s="155" customFormat="1" ht="22.5" customHeight="1"/>
    <row r="36" s="155" customFormat="1" ht="22.5" customHeight="1"/>
  </sheetData>
  <mergeCells count="11">
    <mergeCell ref="Q3:Q4"/>
    <mergeCell ref="E3:E4"/>
    <mergeCell ref="H3:J3"/>
    <mergeCell ref="A3:A4"/>
    <mergeCell ref="C3:C4"/>
    <mergeCell ref="B3:B4"/>
    <mergeCell ref="D3:D4"/>
    <mergeCell ref="G3:G4"/>
    <mergeCell ref="F3:F4"/>
    <mergeCell ref="K3:M3"/>
    <mergeCell ref="N3:P3"/>
  </mergeCells>
  <phoneticPr fontId="4"/>
  <dataValidations count="2">
    <dataValidation type="list" allowBlank="1" showInputMessage="1" showErrorMessage="1" sqref="Q5:Q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zoomScaleNormal="100" zoomScaleSheetLayoutView="100" workbookViewId="0">
      <selection activeCell="H7" sqref="H7:N7"/>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35</v>
      </c>
    </row>
    <row r="2" spans="1:48" ht="7.5" customHeight="1"/>
    <row r="3" spans="1:48">
      <c r="A3" s="228" t="s">
        <v>241</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30"/>
    </row>
    <row r="4" spans="1:48" s="115" customFormat="1" ht="9" customHeight="1">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row>
    <row r="5" spans="1:48">
      <c r="A5" s="231" t="s">
        <v>36</v>
      </c>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3"/>
    </row>
    <row r="6" spans="1:48" s="115" customFormat="1" ht="4.5" customHeight="1">
      <c r="A6" s="121"/>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row>
    <row r="7" spans="1:48" ht="17.25" customHeight="1">
      <c r="A7" s="190" t="s">
        <v>37</v>
      </c>
      <c r="B7" s="191"/>
      <c r="C7" s="191"/>
      <c r="D7" s="191"/>
      <c r="E7" s="191"/>
      <c r="F7" s="191"/>
      <c r="G7" s="192"/>
      <c r="H7" s="253"/>
      <c r="I7" s="254"/>
      <c r="J7" s="254"/>
      <c r="K7" s="254"/>
      <c r="L7" s="254"/>
      <c r="M7" s="254"/>
      <c r="N7" s="255"/>
      <c r="O7" s="190" t="s">
        <v>38</v>
      </c>
      <c r="P7" s="191"/>
      <c r="Q7" s="191"/>
      <c r="R7" s="191"/>
      <c r="S7" s="192"/>
      <c r="T7" s="256"/>
      <c r="U7" s="257"/>
      <c r="V7" s="257"/>
      <c r="W7" s="257"/>
      <c r="X7" s="257"/>
      <c r="Y7" s="257"/>
      <c r="Z7" s="257"/>
      <c r="AA7" s="257"/>
      <c r="AB7" s="257"/>
      <c r="AC7" s="257"/>
      <c r="AD7" s="257"/>
      <c r="AE7" s="257"/>
      <c r="AF7" s="257"/>
      <c r="AG7" s="257"/>
      <c r="AH7" s="257"/>
      <c r="AI7" s="257"/>
      <c r="AJ7" s="257"/>
      <c r="AK7" s="257"/>
      <c r="AL7" s="257"/>
      <c r="AM7" s="258"/>
    </row>
    <row r="8" spans="1:48">
      <c r="A8" s="234" t="s">
        <v>39</v>
      </c>
      <c r="B8" s="235"/>
      <c r="C8" s="236"/>
      <c r="D8" s="190" t="s">
        <v>40</v>
      </c>
      <c r="E8" s="191"/>
      <c r="F8" s="191"/>
      <c r="G8" s="192"/>
      <c r="H8" s="190" t="s">
        <v>28</v>
      </c>
      <c r="I8" s="191"/>
      <c r="J8" s="191"/>
      <c r="K8" s="191"/>
      <c r="L8" s="191"/>
      <c r="M8" s="191"/>
      <c r="N8" s="191"/>
      <c r="O8" s="191"/>
      <c r="P8" s="191"/>
      <c r="Q8" s="191"/>
      <c r="R8" s="191"/>
      <c r="S8" s="192"/>
      <c r="T8" s="234" t="s">
        <v>41</v>
      </c>
      <c r="U8" s="235"/>
      <c r="V8" s="236"/>
      <c r="W8" s="190" t="s">
        <v>22</v>
      </c>
      <c r="X8" s="191"/>
      <c r="Y8" s="191"/>
      <c r="Z8" s="191"/>
      <c r="AA8" s="191"/>
      <c r="AB8" s="191"/>
      <c r="AC8" s="191"/>
      <c r="AD8" s="191"/>
      <c r="AE8" s="191"/>
      <c r="AF8" s="192"/>
      <c r="AG8" s="241" t="s">
        <v>42</v>
      </c>
      <c r="AH8" s="242"/>
      <c r="AI8" s="242"/>
      <c r="AJ8" s="242"/>
      <c r="AK8" s="242"/>
      <c r="AL8" s="242"/>
      <c r="AM8" s="243"/>
    </row>
    <row r="9" spans="1:48" ht="17.25" customHeight="1">
      <c r="A9" s="237"/>
      <c r="B9" s="227"/>
      <c r="C9" s="180"/>
      <c r="D9" s="238" t="s">
        <v>153</v>
      </c>
      <c r="E9" s="239"/>
      <c r="F9" s="239"/>
      <c r="G9" s="240"/>
      <c r="H9" s="244"/>
      <c r="I9" s="245"/>
      <c r="J9" s="245"/>
      <c r="K9" s="245"/>
      <c r="L9" s="245"/>
      <c r="M9" s="245"/>
      <c r="N9" s="245"/>
      <c r="O9" s="245"/>
      <c r="P9" s="245"/>
      <c r="Q9" s="245"/>
      <c r="R9" s="245"/>
      <c r="S9" s="246"/>
      <c r="T9" s="237"/>
      <c r="U9" s="227"/>
      <c r="V9" s="180"/>
      <c r="W9" s="247"/>
      <c r="X9" s="248"/>
      <c r="Y9" s="248"/>
      <c r="Z9" s="248"/>
      <c r="AA9" s="248"/>
      <c r="AB9" s="248"/>
      <c r="AC9" s="248"/>
      <c r="AD9" s="248"/>
      <c r="AE9" s="248"/>
      <c r="AF9" s="249"/>
      <c r="AG9" s="250"/>
      <c r="AH9" s="251"/>
      <c r="AI9" s="251"/>
      <c r="AJ9" s="251"/>
      <c r="AK9" s="251"/>
      <c r="AL9" s="251"/>
      <c r="AM9" s="252"/>
      <c r="AV9" s="3"/>
    </row>
    <row r="10" spans="1:48" s="3" customFormat="1" ht="20.25" customHeight="1">
      <c r="A10" s="190" t="s">
        <v>44</v>
      </c>
      <c r="B10" s="191"/>
      <c r="C10" s="191"/>
      <c r="D10" s="191"/>
      <c r="E10" s="191"/>
      <c r="F10" s="191"/>
      <c r="G10" s="191"/>
      <c r="H10" s="191"/>
      <c r="I10" s="191"/>
      <c r="J10" s="191"/>
      <c r="K10" s="192"/>
      <c r="L10" s="199"/>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1"/>
      <c r="AP10" s="259"/>
      <c r="AQ10" s="259"/>
      <c r="AR10" s="259"/>
      <c r="AS10" s="259"/>
      <c r="AT10" s="259"/>
      <c r="AU10" s="259"/>
    </row>
    <row r="11" spans="1:48" s="3" customFormat="1" ht="18" customHeight="1">
      <c r="A11" s="260" t="s">
        <v>45</v>
      </c>
      <c r="B11" s="261"/>
      <c r="C11" s="261"/>
      <c r="D11" s="261"/>
      <c r="E11" s="261"/>
      <c r="F11" s="261"/>
      <c r="G11" s="261"/>
      <c r="H11" s="262"/>
      <c r="I11" s="156"/>
      <c r="J11" s="119"/>
      <c r="K11" s="64"/>
      <c r="L11" s="65"/>
      <c r="M11" s="65"/>
      <c r="N11" s="65"/>
      <c r="O11" s="65"/>
      <c r="P11" s="65"/>
      <c r="Q11" s="65"/>
      <c r="R11" s="65"/>
      <c r="S11" s="65"/>
      <c r="T11" s="65"/>
      <c r="U11" s="65"/>
      <c r="V11" s="65"/>
      <c r="W11" s="65"/>
      <c r="X11" s="65"/>
      <c r="Y11" s="4"/>
      <c r="Z11" s="119" t="s">
        <v>179</v>
      </c>
      <c r="AA11" s="64"/>
      <c r="AB11" s="65"/>
      <c r="AC11" s="65"/>
      <c r="AD11" s="65"/>
      <c r="AE11" s="65"/>
      <c r="AF11" s="65"/>
      <c r="AG11" s="65"/>
      <c r="AH11" s="65"/>
      <c r="AI11" s="65"/>
      <c r="AJ11" s="65"/>
      <c r="AK11" s="65"/>
      <c r="AL11" s="65"/>
      <c r="AM11" s="66"/>
    </row>
    <row r="12" spans="1:48" s="114" customFormat="1" ht="6" customHeight="1">
      <c r="A12" s="122"/>
      <c r="B12" s="122"/>
      <c r="C12" s="122"/>
      <c r="D12" s="122"/>
      <c r="E12" s="122"/>
      <c r="F12" s="122"/>
      <c r="G12" s="122"/>
      <c r="H12" s="122"/>
      <c r="I12" s="123"/>
      <c r="J12" s="124"/>
      <c r="K12" s="123"/>
      <c r="L12" s="121"/>
      <c r="M12" s="121"/>
      <c r="N12" s="121"/>
      <c r="O12" s="121"/>
      <c r="P12" s="121"/>
      <c r="Q12" s="121"/>
      <c r="R12" s="121"/>
      <c r="S12" s="121"/>
      <c r="T12" s="121"/>
      <c r="U12" s="123"/>
      <c r="V12" s="121"/>
      <c r="W12" s="121"/>
      <c r="X12" s="121"/>
      <c r="Y12" s="124"/>
      <c r="Z12" s="125"/>
      <c r="AA12" s="123"/>
      <c r="AB12" s="121"/>
      <c r="AC12" s="121"/>
      <c r="AD12" s="121"/>
      <c r="AE12" s="121"/>
      <c r="AF12" s="121"/>
      <c r="AG12" s="121"/>
      <c r="AH12" s="121"/>
      <c r="AI12" s="121"/>
      <c r="AJ12" s="121"/>
      <c r="AK12" s="121"/>
      <c r="AL12" s="121"/>
      <c r="AM12" s="121"/>
    </row>
    <row r="13" spans="1:48" s="3" customFormat="1" ht="12" hidden="1">
      <c r="A13" s="231" t="s">
        <v>46</v>
      </c>
      <c r="B13" s="232"/>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3"/>
    </row>
    <row r="14" spans="1:48" s="114" customFormat="1" ht="3" customHeight="1">
      <c r="I14" s="126"/>
      <c r="J14" s="127"/>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row>
    <row r="15" spans="1:48" s="3" customFormat="1" ht="18" hidden="1" customHeight="1">
      <c r="A15" s="274" t="s">
        <v>206</v>
      </c>
      <c r="B15" s="275"/>
      <c r="C15" s="275"/>
      <c r="D15" s="275"/>
      <c r="E15" s="275"/>
      <c r="F15" s="275"/>
      <c r="G15" s="275"/>
      <c r="H15" s="275"/>
      <c r="I15" s="275"/>
      <c r="J15" s="275"/>
      <c r="K15" s="275"/>
      <c r="L15" s="275"/>
      <c r="M15" s="275"/>
      <c r="N15" s="275"/>
      <c r="O15" s="275"/>
      <c r="P15" s="275"/>
      <c r="Q15" s="275"/>
      <c r="R15" s="275"/>
      <c r="S15" s="275"/>
      <c r="T15" s="275"/>
      <c r="U15" s="275"/>
      <c r="V15" s="275"/>
      <c r="W15" s="281"/>
      <c r="X15" s="276"/>
      <c r="Y15" s="277"/>
      <c r="Z15" s="278"/>
      <c r="AA15" s="279" t="s">
        <v>184</v>
      </c>
      <c r="AB15" s="280"/>
      <c r="AC15" s="280"/>
      <c r="AD15" s="280"/>
      <c r="AE15" s="280"/>
      <c r="AF15" s="280"/>
      <c r="AG15" s="280"/>
      <c r="AH15" s="280"/>
      <c r="AI15" s="280"/>
      <c r="AJ15" s="280"/>
      <c r="AK15" s="280"/>
      <c r="AL15" s="280"/>
      <c r="AM15" s="280"/>
    </row>
    <row r="16" spans="1:48" s="3" customFormat="1" ht="18" hidden="1" customHeight="1">
      <c r="A16" s="274" t="s">
        <v>207</v>
      </c>
      <c r="B16" s="275"/>
      <c r="C16" s="275"/>
      <c r="D16" s="275"/>
      <c r="E16" s="275"/>
      <c r="F16" s="275"/>
      <c r="G16" s="275"/>
      <c r="H16" s="275"/>
      <c r="I16" s="275"/>
      <c r="J16" s="275"/>
      <c r="K16" s="275"/>
      <c r="L16" s="275"/>
      <c r="M16" s="275"/>
      <c r="N16" s="275"/>
      <c r="O16" s="275"/>
      <c r="P16" s="275"/>
      <c r="Q16" s="275"/>
      <c r="R16" s="275"/>
      <c r="S16" s="275"/>
      <c r="T16" s="275"/>
      <c r="U16" s="275"/>
      <c r="V16" s="275"/>
      <c r="W16" s="281"/>
      <c r="X16" s="276"/>
      <c r="Y16" s="277"/>
      <c r="Z16" s="278"/>
      <c r="AA16" s="279" t="s">
        <v>183</v>
      </c>
      <c r="AB16" s="280"/>
      <c r="AC16" s="280"/>
      <c r="AD16" s="280"/>
      <c r="AE16" s="280"/>
      <c r="AF16" s="280"/>
      <c r="AG16" s="280"/>
      <c r="AH16" s="280"/>
      <c r="AI16" s="280"/>
      <c r="AJ16" s="280"/>
      <c r="AK16" s="280"/>
      <c r="AL16" s="280"/>
      <c r="AM16" s="280"/>
    </row>
    <row r="17" spans="1:48" s="3" customFormat="1" ht="18" hidden="1" customHeight="1">
      <c r="A17" s="282" t="s">
        <v>182</v>
      </c>
      <c r="B17" s="283"/>
      <c r="C17" s="283"/>
      <c r="D17" s="283"/>
      <c r="E17" s="283"/>
      <c r="F17" s="283"/>
      <c r="G17" s="283"/>
      <c r="H17" s="283"/>
      <c r="I17" s="283"/>
      <c r="J17" s="283"/>
      <c r="K17" s="283"/>
      <c r="L17" s="283"/>
      <c r="M17" s="283"/>
      <c r="N17" s="283"/>
      <c r="O17" s="283"/>
      <c r="P17" s="283"/>
      <c r="Q17" s="283"/>
      <c r="R17" s="283"/>
      <c r="S17" s="283"/>
      <c r="T17" s="283"/>
      <c r="U17" s="283"/>
      <c r="V17" s="283"/>
      <c r="W17" s="284"/>
      <c r="X17" s="276"/>
      <c r="Y17" s="277"/>
      <c r="Z17" s="278"/>
      <c r="AA17" s="141"/>
      <c r="AB17" s="153"/>
      <c r="AC17" s="153"/>
      <c r="AD17" s="153"/>
      <c r="AE17" s="153"/>
      <c r="AF17" s="153"/>
      <c r="AG17" s="153"/>
      <c r="AH17" s="153"/>
      <c r="AI17" s="153"/>
      <c r="AJ17" s="153"/>
      <c r="AK17" s="153"/>
      <c r="AL17" s="153"/>
      <c r="AM17" s="153"/>
    </row>
    <row r="18" spans="1:48" s="114" customFormat="1" ht="6" customHeight="1">
      <c r="I18" s="126"/>
      <c r="J18" s="127"/>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row>
    <row r="19" spans="1:48" s="3" customFormat="1" ht="12">
      <c r="A19" s="231" t="s">
        <v>227</v>
      </c>
      <c r="B19" s="232"/>
      <c r="C19" s="232"/>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3"/>
    </row>
    <row r="20" spans="1:48" s="114" customFormat="1" ht="3" customHeight="1">
      <c r="I20" s="126"/>
      <c r="J20" s="127"/>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row>
    <row r="21" spans="1:48" s="3" customFormat="1" ht="18" customHeight="1">
      <c r="A21" s="274" t="s">
        <v>224</v>
      </c>
      <c r="B21" s="275"/>
      <c r="C21" s="275"/>
      <c r="D21" s="275"/>
      <c r="E21" s="275"/>
      <c r="F21" s="275"/>
      <c r="G21" s="275"/>
      <c r="H21" s="275"/>
      <c r="I21" s="275"/>
      <c r="J21" s="275"/>
      <c r="K21" s="275"/>
      <c r="L21" s="275"/>
      <c r="M21" s="275"/>
      <c r="N21" s="275"/>
      <c r="O21" s="275"/>
      <c r="P21" s="275"/>
      <c r="Q21" s="275"/>
      <c r="R21" s="275"/>
      <c r="S21" s="275"/>
      <c r="T21" s="275"/>
      <c r="U21" s="275"/>
      <c r="V21" s="275"/>
      <c r="W21" s="275"/>
      <c r="X21" s="276" t="s">
        <v>47</v>
      </c>
      <c r="Y21" s="277"/>
      <c r="Z21" s="278"/>
      <c r="AA21" s="143"/>
      <c r="AB21" s="143"/>
      <c r="AC21" s="143"/>
      <c r="AD21" s="143"/>
      <c r="AE21" s="143"/>
      <c r="AF21" s="143"/>
      <c r="AG21" s="143"/>
      <c r="AH21" s="144"/>
      <c r="AI21" s="144"/>
      <c r="AJ21" s="144"/>
      <c r="AK21" s="144"/>
      <c r="AL21" s="144"/>
      <c r="AM21" s="144"/>
    </row>
    <row r="22" spans="1:48" s="3" customFormat="1" ht="18" customHeight="1">
      <c r="A22" s="274" t="s">
        <v>221</v>
      </c>
      <c r="B22" s="275"/>
      <c r="C22" s="275"/>
      <c r="D22" s="275"/>
      <c r="E22" s="275"/>
      <c r="F22" s="275"/>
      <c r="G22" s="275"/>
      <c r="H22" s="275"/>
      <c r="I22" s="275"/>
      <c r="J22" s="275"/>
      <c r="K22" s="275"/>
      <c r="L22" s="275"/>
      <c r="M22" s="275"/>
      <c r="N22" s="275"/>
      <c r="O22" s="275"/>
      <c r="P22" s="275"/>
      <c r="Q22" s="275"/>
      <c r="R22" s="275"/>
      <c r="S22" s="275"/>
      <c r="T22" s="275"/>
      <c r="U22" s="275"/>
      <c r="V22" s="275"/>
      <c r="W22" s="275"/>
      <c r="X22" s="276" t="s">
        <v>47</v>
      </c>
      <c r="Y22" s="277"/>
      <c r="Z22" s="278"/>
      <c r="AA22" s="143"/>
      <c r="AB22" s="143"/>
      <c r="AC22" s="143"/>
      <c r="AD22" s="143"/>
      <c r="AE22" s="143"/>
      <c r="AF22" s="143"/>
      <c r="AG22" s="143"/>
      <c r="AH22" s="144"/>
      <c r="AI22" s="144"/>
      <c r="AJ22" s="144"/>
      <c r="AK22" s="144"/>
      <c r="AL22" s="144"/>
      <c r="AM22" s="144"/>
    </row>
    <row r="23" spans="1:48" s="114" customFormat="1" ht="6" customHeight="1">
      <c r="I23" s="126"/>
      <c r="J23" s="127"/>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row>
    <row r="24" spans="1:48" s="3" customFormat="1" ht="12">
      <c r="A24" s="231" t="s">
        <v>228</v>
      </c>
      <c r="B24" s="232"/>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3"/>
    </row>
    <row r="25" spans="1:48" s="114" customFormat="1" ht="3" customHeight="1">
      <c r="I25" s="126"/>
      <c r="J25" s="127"/>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row>
    <row r="26" spans="1:48" ht="19.5" hidden="1" customHeight="1">
      <c r="A26" s="129" t="s">
        <v>178</v>
      </c>
      <c r="B26" s="114"/>
      <c r="C26" s="113"/>
      <c r="D26" s="114"/>
      <c r="E26" s="130"/>
      <c r="F26" s="114"/>
      <c r="G26" s="114"/>
      <c r="H26" s="114"/>
      <c r="I26" s="114"/>
      <c r="J26" s="131"/>
      <c r="K26" s="131"/>
      <c r="L26" s="131"/>
      <c r="M26" s="131"/>
      <c r="N26" s="131"/>
      <c r="O26" s="132"/>
      <c r="P26" s="113"/>
      <c r="Q26" s="115"/>
      <c r="R26" s="115"/>
      <c r="S26" s="131"/>
      <c r="T26" s="127"/>
      <c r="U26" s="131"/>
      <c r="V26" s="131"/>
      <c r="W26" s="113"/>
      <c r="Y26" s="263" t="s">
        <v>222</v>
      </c>
      <c r="Z26" s="264"/>
      <c r="AA26" s="264"/>
      <c r="AB26" s="264"/>
      <c r="AC26" s="265"/>
      <c r="AD26" s="190" t="s">
        <v>237</v>
      </c>
      <c r="AE26" s="191"/>
      <c r="AF26" s="191"/>
      <c r="AG26" s="191"/>
      <c r="AH26" s="192"/>
      <c r="AI26" s="190" t="s">
        <v>223</v>
      </c>
      <c r="AJ26" s="191"/>
      <c r="AK26" s="191"/>
      <c r="AL26" s="191"/>
      <c r="AM26" s="192"/>
      <c r="AV26" s="3"/>
    </row>
    <row r="27" spans="1:48" hidden="1">
      <c r="A27" s="129"/>
      <c r="B27" s="114"/>
      <c r="C27" s="113"/>
      <c r="D27" s="114"/>
      <c r="E27" s="130"/>
      <c r="F27" s="114"/>
      <c r="G27" s="114"/>
      <c r="H27" s="114"/>
      <c r="I27" s="114"/>
      <c r="J27" s="131"/>
      <c r="K27" s="131"/>
      <c r="L27" s="131"/>
      <c r="M27" s="131"/>
      <c r="N27" s="131"/>
      <c r="O27" s="132"/>
      <c r="P27" s="113"/>
      <c r="Q27" s="115"/>
      <c r="R27" s="115"/>
      <c r="S27" s="131"/>
      <c r="T27" s="127"/>
      <c r="U27" s="131"/>
      <c r="V27" s="131"/>
      <c r="W27" s="133"/>
      <c r="Y27" s="266"/>
      <c r="Z27" s="267"/>
      <c r="AA27" s="267"/>
      <c r="AB27" s="270" t="s">
        <v>16</v>
      </c>
      <c r="AC27" s="271"/>
      <c r="AD27" s="217">
        <f>MIN(Y27,ROUNDDOWN((H35+H44)/1000,0))</f>
        <v>0</v>
      </c>
      <c r="AE27" s="218"/>
      <c r="AF27" s="218"/>
      <c r="AG27" s="221" t="s">
        <v>16</v>
      </c>
      <c r="AH27" s="222"/>
      <c r="AI27" s="223">
        <f>IF(Y27&lt;AD27,0,Y27-AD27)</f>
        <v>0</v>
      </c>
      <c r="AJ27" s="224"/>
      <c r="AK27" s="224"/>
      <c r="AL27" s="221" t="s">
        <v>16</v>
      </c>
      <c r="AM27" s="222"/>
    </row>
    <row r="28" spans="1:48" hidden="1">
      <c r="A28" s="113" t="s">
        <v>180</v>
      </c>
      <c r="B28" s="114"/>
      <c r="C28" s="113"/>
      <c r="D28" s="114"/>
      <c r="E28" s="130"/>
      <c r="F28" s="114"/>
      <c r="G28" s="114"/>
      <c r="H28" s="114"/>
      <c r="I28" s="114"/>
      <c r="J28" s="131"/>
      <c r="K28" s="131"/>
      <c r="L28" s="131"/>
      <c r="M28" s="131"/>
      <c r="N28" s="131"/>
      <c r="O28" s="132"/>
      <c r="P28" s="113"/>
      <c r="Q28" s="115"/>
      <c r="R28" s="115"/>
      <c r="S28" s="131"/>
      <c r="T28" s="127"/>
      <c r="U28" s="131"/>
      <c r="V28" s="131"/>
      <c r="W28" s="133"/>
      <c r="Y28" s="268"/>
      <c r="Z28" s="269"/>
      <c r="AA28" s="269"/>
      <c r="AB28" s="272"/>
      <c r="AC28" s="273"/>
      <c r="AD28" s="219"/>
      <c r="AE28" s="220"/>
      <c r="AF28" s="220"/>
      <c r="AG28" s="197"/>
      <c r="AH28" s="198"/>
      <c r="AI28" s="225"/>
      <c r="AJ28" s="226"/>
      <c r="AK28" s="226"/>
      <c r="AL28" s="197"/>
      <c r="AM28" s="198"/>
    </row>
    <row r="29" spans="1:48" ht="15" hidden="1" customHeight="1">
      <c r="A29" s="190" t="s">
        <v>48</v>
      </c>
      <c r="B29" s="191"/>
      <c r="C29" s="191"/>
      <c r="D29" s="191"/>
      <c r="E29" s="191"/>
      <c r="F29" s="191"/>
      <c r="G29" s="192"/>
      <c r="H29" s="191" t="s">
        <v>229</v>
      </c>
      <c r="I29" s="191"/>
      <c r="J29" s="191"/>
      <c r="K29" s="191"/>
      <c r="L29" s="191"/>
      <c r="M29" s="190" t="s">
        <v>49</v>
      </c>
      <c r="N29" s="191"/>
      <c r="O29" s="191"/>
      <c r="P29" s="191"/>
      <c r="Q29" s="191"/>
      <c r="R29" s="191"/>
      <c r="S29" s="191"/>
      <c r="T29" s="191"/>
      <c r="U29" s="191"/>
      <c r="V29" s="191"/>
      <c r="W29" s="191"/>
      <c r="X29" s="191"/>
      <c r="Y29" s="227"/>
      <c r="Z29" s="227"/>
      <c r="AA29" s="227"/>
      <c r="AB29" s="227"/>
      <c r="AC29" s="227"/>
      <c r="AD29" s="227"/>
      <c r="AE29" s="227"/>
      <c r="AF29" s="227"/>
      <c r="AG29" s="227"/>
      <c r="AH29" s="227"/>
      <c r="AI29" s="227"/>
      <c r="AJ29" s="227"/>
      <c r="AK29" s="227"/>
      <c r="AL29" s="227"/>
      <c r="AM29" s="180"/>
    </row>
    <row r="30" spans="1:48" ht="15" hidden="1" customHeight="1">
      <c r="A30" s="98" t="s">
        <v>50</v>
      </c>
      <c r="B30" s="99"/>
      <c r="C30" s="99"/>
      <c r="D30" s="99"/>
      <c r="E30" s="100"/>
      <c r="F30" s="100"/>
      <c r="G30" s="101"/>
      <c r="H30" s="213"/>
      <c r="I30" s="213"/>
      <c r="J30" s="213"/>
      <c r="K30" s="213"/>
      <c r="L30" s="213"/>
      <c r="M30" s="214"/>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6"/>
    </row>
    <row r="31" spans="1:48" ht="15" hidden="1" customHeight="1">
      <c r="A31" s="71" t="s">
        <v>51</v>
      </c>
      <c r="B31" s="72"/>
      <c r="C31" s="72"/>
      <c r="D31" s="72"/>
      <c r="E31" s="73"/>
      <c r="F31" s="73"/>
      <c r="G31" s="74"/>
      <c r="H31" s="209"/>
      <c r="I31" s="209"/>
      <c r="J31" s="209"/>
      <c r="K31" s="209"/>
      <c r="L31" s="209"/>
      <c r="M31" s="210"/>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2"/>
    </row>
    <row r="32" spans="1:48" ht="15" hidden="1" customHeight="1">
      <c r="A32" s="71" t="s">
        <v>52</v>
      </c>
      <c r="B32" s="72"/>
      <c r="C32" s="72"/>
      <c r="D32" s="72"/>
      <c r="E32" s="73"/>
      <c r="F32" s="73"/>
      <c r="G32" s="74"/>
      <c r="H32" s="209"/>
      <c r="I32" s="209"/>
      <c r="J32" s="209"/>
      <c r="K32" s="209"/>
      <c r="L32" s="209"/>
      <c r="M32" s="210"/>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2"/>
    </row>
    <row r="33" spans="1:48" ht="15" hidden="1" customHeight="1">
      <c r="A33" s="71" t="s">
        <v>53</v>
      </c>
      <c r="B33" s="72"/>
      <c r="C33" s="72"/>
      <c r="D33" s="72"/>
      <c r="E33" s="73"/>
      <c r="F33" s="73"/>
      <c r="G33" s="74"/>
      <c r="H33" s="209"/>
      <c r="I33" s="209"/>
      <c r="J33" s="209"/>
      <c r="K33" s="209"/>
      <c r="L33" s="209"/>
      <c r="M33" s="210"/>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2"/>
      <c r="AV33" s="3"/>
    </row>
    <row r="34" spans="1:48" ht="15" hidden="1" customHeight="1">
      <c r="A34" s="71" t="s">
        <v>54</v>
      </c>
      <c r="B34" s="72"/>
      <c r="C34" s="72"/>
      <c r="D34" s="72"/>
      <c r="E34" s="73"/>
      <c r="F34" s="73"/>
      <c r="G34" s="74"/>
      <c r="H34" s="209"/>
      <c r="I34" s="209"/>
      <c r="J34" s="209"/>
      <c r="K34" s="209"/>
      <c r="L34" s="209"/>
      <c r="M34" s="210"/>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2"/>
    </row>
    <row r="35" spans="1:48" ht="15" hidden="1" customHeight="1">
      <c r="A35" s="75" t="s">
        <v>31</v>
      </c>
      <c r="B35" s="76"/>
      <c r="C35" s="76"/>
      <c r="D35" s="76"/>
      <c r="E35" s="76"/>
      <c r="F35" s="76"/>
      <c r="G35" s="77"/>
      <c r="H35" s="202">
        <f>SUM(H30:L34)</f>
        <v>0</v>
      </c>
      <c r="I35" s="202"/>
      <c r="J35" s="202"/>
      <c r="K35" s="202"/>
      <c r="L35" s="203"/>
      <c r="M35" s="204"/>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6"/>
    </row>
    <row r="36" spans="1:48" s="115" customFormat="1" hidden="1">
      <c r="A36" s="129"/>
      <c r="B36" s="114"/>
      <c r="C36" s="113"/>
      <c r="D36" s="114"/>
      <c r="E36" s="130"/>
      <c r="F36" s="114"/>
      <c r="G36" s="114"/>
      <c r="H36" s="114"/>
      <c r="I36" s="114"/>
      <c r="J36" s="131"/>
      <c r="K36" s="131"/>
      <c r="L36" s="131"/>
      <c r="M36" s="131"/>
      <c r="N36" s="131"/>
      <c r="O36" s="132"/>
      <c r="P36" s="113"/>
      <c r="S36" s="131"/>
      <c r="T36" s="127"/>
      <c r="U36" s="131"/>
      <c r="V36" s="131"/>
      <c r="W36" s="133"/>
      <c r="X36" s="116"/>
      <c r="Y36" s="116"/>
      <c r="Z36" s="116"/>
      <c r="AA36" s="116"/>
      <c r="AB36" s="116"/>
      <c r="AC36" s="116"/>
      <c r="AD36" s="117"/>
      <c r="AE36" s="118"/>
      <c r="AF36" s="118"/>
      <c r="AG36" s="118"/>
      <c r="AH36" s="154"/>
      <c r="AI36" s="207"/>
      <c r="AJ36" s="207"/>
      <c r="AK36" s="207"/>
      <c r="AL36" s="208"/>
      <c r="AM36" s="208"/>
    </row>
    <row r="37" spans="1:48" s="115" customFormat="1" hidden="1">
      <c r="A37" s="113" t="s">
        <v>181</v>
      </c>
      <c r="B37" s="114"/>
      <c r="C37" s="113"/>
      <c r="D37" s="114"/>
      <c r="E37" s="130"/>
      <c r="F37" s="114"/>
      <c r="G37" s="114"/>
      <c r="H37" s="114"/>
      <c r="I37" s="114"/>
      <c r="J37" s="131"/>
      <c r="K37" s="131"/>
      <c r="L37" s="131"/>
      <c r="M37" s="131"/>
      <c r="N37" s="131"/>
      <c r="O37" s="132"/>
      <c r="P37" s="113"/>
      <c r="S37" s="131"/>
      <c r="T37" s="127"/>
      <c r="U37" s="131"/>
      <c r="V37" s="131"/>
      <c r="W37" s="133"/>
      <c r="X37" s="116"/>
      <c r="Y37" s="116"/>
      <c r="Z37" s="116"/>
      <c r="AA37" s="116"/>
      <c r="AB37" s="116"/>
      <c r="AC37" s="116"/>
      <c r="AD37" s="117"/>
      <c r="AE37" s="118"/>
      <c r="AF37" s="118"/>
      <c r="AG37" s="118"/>
      <c r="AH37" s="154"/>
      <c r="AI37" s="207"/>
      <c r="AJ37" s="207"/>
      <c r="AK37" s="207"/>
      <c r="AL37" s="208"/>
      <c r="AM37" s="208"/>
    </row>
    <row r="38" spans="1:48" ht="15" hidden="1" customHeight="1">
      <c r="A38" s="190" t="s">
        <v>48</v>
      </c>
      <c r="B38" s="191"/>
      <c r="C38" s="191"/>
      <c r="D38" s="191"/>
      <c r="E38" s="191"/>
      <c r="F38" s="191"/>
      <c r="G38" s="192"/>
      <c r="H38" s="191" t="s">
        <v>230</v>
      </c>
      <c r="I38" s="191"/>
      <c r="J38" s="191"/>
      <c r="K38" s="191"/>
      <c r="L38" s="191"/>
      <c r="M38" s="190" t="s">
        <v>49</v>
      </c>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2"/>
    </row>
    <row r="39" spans="1:48" ht="15" hidden="1" customHeight="1">
      <c r="A39" s="98" t="s">
        <v>50</v>
      </c>
      <c r="B39" s="99"/>
      <c r="C39" s="99"/>
      <c r="D39" s="99"/>
      <c r="E39" s="100"/>
      <c r="F39" s="100"/>
      <c r="G39" s="101"/>
      <c r="H39" s="213"/>
      <c r="I39" s="213"/>
      <c r="J39" s="213"/>
      <c r="K39" s="213"/>
      <c r="L39" s="213"/>
      <c r="M39" s="214"/>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6"/>
    </row>
    <row r="40" spans="1:48" ht="15" hidden="1" customHeight="1">
      <c r="A40" s="71" t="s">
        <v>51</v>
      </c>
      <c r="B40" s="72"/>
      <c r="C40" s="72"/>
      <c r="D40" s="72"/>
      <c r="E40" s="73"/>
      <c r="F40" s="73"/>
      <c r="G40" s="74"/>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hidden="1" customHeight="1">
      <c r="A41" s="71" t="s">
        <v>52</v>
      </c>
      <c r="B41" s="72"/>
      <c r="C41" s="72"/>
      <c r="D41" s="72"/>
      <c r="E41" s="73"/>
      <c r="F41" s="73"/>
      <c r="G41" s="74"/>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hidden="1" customHeight="1">
      <c r="A42" s="71" t="s">
        <v>53</v>
      </c>
      <c r="B42" s="72"/>
      <c r="C42" s="72"/>
      <c r="D42" s="72"/>
      <c r="E42" s="73"/>
      <c r="F42" s="73"/>
      <c r="G42" s="74"/>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hidden="1" customHeight="1">
      <c r="A43" s="71" t="s">
        <v>54</v>
      </c>
      <c r="B43" s="72"/>
      <c r="C43" s="72"/>
      <c r="D43" s="72"/>
      <c r="E43" s="73"/>
      <c r="F43" s="73"/>
      <c r="G43" s="74"/>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hidden="1" customHeight="1">
      <c r="A44" s="75" t="s">
        <v>31</v>
      </c>
      <c r="B44" s="76"/>
      <c r="C44" s="76"/>
      <c r="D44" s="76"/>
      <c r="E44" s="76"/>
      <c r="F44" s="76"/>
      <c r="G44" s="77"/>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s="115" customFormat="1" ht="6" customHeight="1">
      <c r="A45" s="134"/>
      <c r="B45" s="134"/>
      <c r="C45" s="134"/>
      <c r="D45" s="134"/>
      <c r="E45" s="135"/>
      <c r="F45" s="135"/>
      <c r="G45" s="135"/>
      <c r="H45" s="135"/>
      <c r="I45" s="135"/>
      <c r="J45" s="136"/>
      <c r="K45" s="136"/>
      <c r="L45" s="136"/>
      <c r="M45" s="136"/>
      <c r="N45" s="136"/>
      <c r="AH45" s="140"/>
    </row>
    <row r="46" spans="1:48" s="3" customFormat="1" ht="19.5" customHeight="1">
      <c r="A46" s="142" t="s">
        <v>209</v>
      </c>
      <c r="B46" s="67"/>
      <c r="C46" s="67"/>
      <c r="D46" s="67"/>
      <c r="E46" s="67"/>
      <c r="F46" s="67"/>
      <c r="G46" s="67"/>
      <c r="H46" s="67"/>
      <c r="I46" s="68"/>
      <c r="J46" s="70"/>
      <c r="K46" s="67"/>
      <c r="L46" s="69"/>
      <c r="M46" s="69"/>
      <c r="N46" s="69"/>
      <c r="O46" s="67"/>
      <c r="P46" s="67"/>
      <c r="Q46" s="67"/>
      <c r="R46" s="67"/>
      <c r="S46" s="67"/>
      <c r="T46" s="78"/>
      <c r="U46" s="78"/>
      <c r="V46" s="78"/>
      <c r="W46" s="78"/>
      <c r="Y46" s="263" t="s">
        <v>222</v>
      </c>
      <c r="Z46" s="264"/>
      <c r="AA46" s="264"/>
      <c r="AB46" s="264"/>
      <c r="AC46" s="265"/>
      <c r="AD46" s="190" t="s">
        <v>238</v>
      </c>
      <c r="AE46" s="191"/>
      <c r="AF46" s="191"/>
      <c r="AG46" s="191"/>
      <c r="AH46" s="192"/>
      <c r="AI46" s="190" t="s">
        <v>223</v>
      </c>
      <c r="AJ46" s="191"/>
      <c r="AK46" s="191"/>
      <c r="AL46" s="191"/>
      <c r="AM46" s="192"/>
    </row>
    <row r="47" spans="1:48" s="3" customFormat="1" ht="13.5" customHeight="1">
      <c r="A47" s="67"/>
      <c r="B47" s="67"/>
      <c r="C47" s="67"/>
      <c r="D47" s="67"/>
      <c r="E47" s="67"/>
      <c r="F47" s="67"/>
      <c r="G47" s="67"/>
      <c r="H47" s="67"/>
      <c r="I47" s="67"/>
      <c r="J47" s="67"/>
      <c r="K47" s="67"/>
      <c r="L47" s="67"/>
      <c r="M47" s="67"/>
      <c r="N47" s="67"/>
      <c r="O47" s="67"/>
      <c r="P47" s="67"/>
      <c r="Q47" s="67"/>
      <c r="R47" s="67"/>
      <c r="S47" s="67"/>
      <c r="T47" s="67"/>
      <c r="U47" s="67"/>
      <c r="V47" s="67"/>
      <c r="W47" s="67"/>
      <c r="Y47" s="285"/>
      <c r="Z47" s="286"/>
      <c r="AA47" s="286"/>
      <c r="AB47" s="195" t="s">
        <v>16</v>
      </c>
      <c r="AC47" s="196"/>
      <c r="AD47" s="223">
        <f>MIN(Y47,ROUNDDOWN(H55/1000,0))</f>
        <v>0</v>
      </c>
      <c r="AE47" s="224"/>
      <c r="AF47" s="224"/>
      <c r="AG47" s="195" t="s">
        <v>16</v>
      </c>
      <c r="AH47" s="196"/>
      <c r="AI47" s="193">
        <f>IF(Y47&lt;AD47,0,Y47-AD47)</f>
        <v>0</v>
      </c>
      <c r="AJ47" s="194"/>
      <c r="AK47" s="194"/>
      <c r="AL47" s="195" t="s">
        <v>16</v>
      </c>
      <c r="AM47" s="196"/>
    </row>
    <row r="48" spans="1:48" s="3" customFormat="1" ht="12">
      <c r="A48" s="63"/>
      <c r="B48" s="67"/>
      <c r="C48" s="67"/>
      <c r="D48" s="67"/>
      <c r="E48" s="67"/>
      <c r="F48" s="67"/>
      <c r="G48" s="67"/>
      <c r="H48" s="67"/>
      <c r="I48" s="67"/>
      <c r="J48" s="67"/>
      <c r="K48" s="67"/>
      <c r="L48" s="67"/>
      <c r="M48" s="67"/>
      <c r="N48" s="67"/>
      <c r="O48" s="67"/>
      <c r="P48" s="67"/>
      <c r="Q48" s="67"/>
      <c r="R48" s="67"/>
      <c r="S48" s="67"/>
      <c r="T48" s="67"/>
      <c r="U48" s="67"/>
      <c r="V48" s="67"/>
      <c r="W48" s="67"/>
      <c r="Y48" s="287"/>
      <c r="Z48" s="288"/>
      <c r="AA48" s="288"/>
      <c r="AB48" s="197"/>
      <c r="AC48" s="198"/>
      <c r="AD48" s="225"/>
      <c r="AE48" s="226"/>
      <c r="AF48" s="226"/>
      <c r="AG48" s="197"/>
      <c r="AH48" s="198"/>
      <c r="AI48" s="193"/>
      <c r="AJ48" s="194"/>
      <c r="AK48" s="194"/>
      <c r="AL48" s="197"/>
      <c r="AM48" s="198"/>
    </row>
    <row r="49" spans="1:39" ht="15" customHeight="1">
      <c r="A49" s="190" t="s">
        <v>48</v>
      </c>
      <c r="B49" s="191"/>
      <c r="C49" s="191"/>
      <c r="D49" s="191"/>
      <c r="E49" s="191"/>
      <c r="F49" s="191"/>
      <c r="G49" s="192"/>
      <c r="H49" s="191" t="s">
        <v>230</v>
      </c>
      <c r="I49" s="191"/>
      <c r="J49" s="191"/>
      <c r="K49" s="191"/>
      <c r="L49" s="191"/>
      <c r="M49" s="190" t="s">
        <v>49</v>
      </c>
      <c r="N49" s="191"/>
      <c r="O49" s="191"/>
      <c r="P49" s="191"/>
      <c r="Q49" s="191"/>
      <c r="R49" s="191"/>
      <c r="S49" s="191"/>
      <c r="T49" s="191"/>
      <c r="U49" s="191"/>
      <c r="V49" s="191"/>
      <c r="W49" s="191"/>
      <c r="X49" s="191"/>
      <c r="Y49" s="227"/>
      <c r="Z49" s="227"/>
      <c r="AA49" s="227"/>
      <c r="AB49" s="227"/>
      <c r="AC49" s="227"/>
      <c r="AD49" s="227"/>
      <c r="AE49" s="227"/>
      <c r="AF49" s="227"/>
      <c r="AG49" s="227"/>
      <c r="AH49" s="227"/>
      <c r="AI49" s="227"/>
      <c r="AJ49" s="227"/>
      <c r="AK49" s="227"/>
      <c r="AL49" s="227"/>
      <c r="AM49" s="180"/>
    </row>
    <row r="50" spans="1:39" ht="15" customHeight="1">
      <c r="A50" s="98" t="s">
        <v>244</v>
      </c>
      <c r="B50" s="99"/>
      <c r="C50" s="99"/>
      <c r="D50" s="99"/>
      <c r="E50" s="100"/>
      <c r="F50" s="100"/>
      <c r="G50" s="101"/>
      <c r="H50" s="290"/>
      <c r="I50" s="290"/>
      <c r="J50" s="290"/>
      <c r="K50" s="290"/>
      <c r="L50" s="290"/>
      <c r="M50" s="292"/>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3"/>
      <c r="AM50" s="294"/>
    </row>
    <row r="51" spans="1:39" ht="15" hidden="1" customHeight="1">
      <c r="A51" s="71" t="s">
        <v>51</v>
      </c>
      <c r="B51" s="72"/>
      <c r="C51" s="72"/>
      <c r="D51" s="72"/>
      <c r="E51" s="73"/>
      <c r="F51" s="73"/>
      <c r="G51" s="74"/>
      <c r="H51" s="291"/>
      <c r="I51" s="291"/>
      <c r="J51" s="291"/>
      <c r="K51" s="291"/>
      <c r="L51" s="291"/>
      <c r="M51" s="295"/>
      <c r="N51" s="296"/>
      <c r="O51" s="296"/>
      <c r="P51" s="296"/>
      <c r="Q51" s="296"/>
      <c r="R51" s="296"/>
      <c r="S51" s="296"/>
      <c r="T51" s="296"/>
      <c r="U51" s="296"/>
      <c r="V51" s="296"/>
      <c r="W51" s="296"/>
      <c r="X51" s="296"/>
      <c r="Y51" s="296"/>
      <c r="Z51" s="296"/>
      <c r="AA51" s="296"/>
      <c r="AB51" s="296"/>
      <c r="AC51" s="296"/>
      <c r="AD51" s="296"/>
      <c r="AE51" s="296"/>
      <c r="AF51" s="296"/>
      <c r="AG51" s="296"/>
      <c r="AH51" s="296"/>
      <c r="AI51" s="296"/>
      <c r="AJ51" s="296"/>
      <c r="AK51" s="296"/>
      <c r="AL51" s="296"/>
      <c r="AM51" s="297"/>
    </row>
    <row r="52" spans="1:39" ht="15" hidden="1" customHeight="1">
      <c r="A52" s="71" t="s">
        <v>52</v>
      </c>
      <c r="B52" s="72"/>
      <c r="C52" s="72"/>
      <c r="D52" s="72"/>
      <c r="E52" s="73"/>
      <c r="F52" s="73"/>
      <c r="G52" s="74"/>
      <c r="H52" s="291"/>
      <c r="I52" s="291"/>
      <c r="J52" s="291"/>
      <c r="K52" s="291"/>
      <c r="L52" s="291"/>
      <c r="M52" s="295"/>
      <c r="N52" s="296"/>
      <c r="O52" s="296"/>
      <c r="P52" s="296"/>
      <c r="Q52" s="296"/>
      <c r="R52" s="296"/>
      <c r="S52" s="296"/>
      <c r="T52" s="296"/>
      <c r="U52" s="296"/>
      <c r="V52" s="296"/>
      <c r="W52" s="296"/>
      <c r="X52" s="296"/>
      <c r="Y52" s="296"/>
      <c r="Z52" s="296"/>
      <c r="AA52" s="296"/>
      <c r="AB52" s="296"/>
      <c r="AC52" s="296"/>
      <c r="AD52" s="296"/>
      <c r="AE52" s="296"/>
      <c r="AF52" s="296"/>
      <c r="AG52" s="296"/>
      <c r="AH52" s="296"/>
      <c r="AI52" s="296"/>
      <c r="AJ52" s="296"/>
      <c r="AK52" s="296"/>
      <c r="AL52" s="296"/>
      <c r="AM52" s="297"/>
    </row>
    <row r="53" spans="1:39" ht="15" hidden="1" customHeight="1">
      <c r="A53" s="71" t="s">
        <v>53</v>
      </c>
      <c r="B53" s="72"/>
      <c r="C53" s="72"/>
      <c r="D53" s="72"/>
      <c r="E53" s="73"/>
      <c r="F53" s="73"/>
      <c r="G53" s="74"/>
      <c r="H53" s="291"/>
      <c r="I53" s="291"/>
      <c r="J53" s="291"/>
      <c r="K53" s="291"/>
      <c r="L53" s="291"/>
      <c r="M53" s="295"/>
      <c r="N53" s="296"/>
      <c r="O53" s="296"/>
      <c r="P53" s="296"/>
      <c r="Q53" s="296"/>
      <c r="R53" s="296"/>
      <c r="S53" s="296"/>
      <c r="T53" s="296"/>
      <c r="U53" s="296"/>
      <c r="V53" s="296"/>
      <c r="W53" s="296"/>
      <c r="X53" s="296"/>
      <c r="Y53" s="296"/>
      <c r="Z53" s="296"/>
      <c r="AA53" s="296"/>
      <c r="AB53" s="296"/>
      <c r="AC53" s="296"/>
      <c r="AD53" s="296"/>
      <c r="AE53" s="296"/>
      <c r="AF53" s="296"/>
      <c r="AG53" s="296"/>
      <c r="AH53" s="296"/>
      <c r="AI53" s="296"/>
      <c r="AJ53" s="296"/>
      <c r="AK53" s="296"/>
      <c r="AL53" s="296"/>
      <c r="AM53" s="297"/>
    </row>
    <row r="54" spans="1:39" ht="15" hidden="1" customHeight="1">
      <c r="A54" s="71" t="s">
        <v>54</v>
      </c>
      <c r="B54" s="72"/>
      <c r="C54" s="72"/>
      <c r="D54" s="72"/>
      <c r="E54" s="73"/>
      <c r="F54" s="73"/>
      <c r="G54" s="74"/>
      <c r="H54" s="291"/>
      <c r="I54" s="291"/>
      <c r="J54" s="291"/>
      <c r="K54" s="291"/>
      <c r="L54" s="291"/>
      <c r="M54" s="295"/>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296"/>
      <c r="AM54" s="297"/>
    </row>
    <row r="55" spans="1:39" ht="15" customHeight="1">
      <c r="A55" s="75" t="s">
        <v>31</v>
      </c>
      <c r="B55" s="79"/>
      <c r="C55" s="79"/>
      <c r="D55" s="79"/>
      <c r="E55" s="76"/>
      <c r="F55" s="76"/>
      <c r="G55" s="77"/>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s="115" customFormat="1" ht="4.5" customHeight="1">
      <c r="A56" s="134"/>
      <c r="B56" s="134"/>
      <c r="C56" s="134"/>
      <c r="D56" s="134"/>
      <c r="E56" s="137"/>
      <c r="F56" s="137"/>
      <c r="G56" s="137"/>
      <c r="H56" s="137"/>
      <c r="I56" s="137"/>
      <c r="J56" s="138"/>
      <c r="K56" s="138"/>
      <c r="L56" s="138"/>
      <c r="M56" s="138"/>
      <c r="N56" s="138"/>
      <c r="O56" s="137"/>
      <c r="P56" s="137"/>
      <c r="Q56" s="137"/>
      <c r="R56" s="137"/>
      <c r="S56" s="137"/>
      <c r="T56" s="137"/>
      <c r="U56" s="137"/>
      <c r="V56" s="137"/>
      <c r="W56" s="137"/>
      <c r="X56" s="137"/>
      <c r="Y56" s="139"/>
      <c r="Z56" s="139"/>
      <c r="AA56" s="139"/>
      <c r="AB56" s="139"/>
      <c r="AC56" s="139"/>
      <c r="AD56" s="139"/>
      <c r="AE56" s="137"/>
      <c r="AF56" s="137"/>
      <c r="AG56" s="137"/>
      <c r="AH56" s="137"/>
      <c r="AI56" s="137"/>
      <c r="AJ56" s="137"/>
      <c r="AK56" s="137"/>
      <c r="AL56" s="137"/>
      <c r="AM56" s="137"/>
    </row>
    <row r="57" spans="1:39" s="115" customFormat="1">
      <c r="A57" s="113" t="s">
        <v>225</v>
      </c>
    </row>
    <row r="59" spans="1:39">
      <c r="AI59" s="289"/>
      <c r="AJ59" s="289"/>
      <c r="AK59" s="289"/>
      <c r="AL59" s="289"/>
      <c r="AM59" s="289"/>
    </row>
  </sheetData>
  <sheetProtection formatCells="0" formatColumns="0" formatRows="0" insertColumns="0" insertRows="0" autoFilter="0"/>
  <mergeCells count="103">
    <mergeCell ref="Y47:AA48"/>
    <mergeCell ref="AB47:AC48"/>
    <mergeCell ref="Y46:AC46"/>
    <mergeCell ref="AG47:AH48"/>
    <mergeCell ref="AD47:AF48"/>
    <mergeCell ref="AD46:AH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15:W15"/>
    <mergeCell ref="A16:W16"/>
    <mergeCell ref="A17:W17"/>
    <mergeCell ref="A21:W21"/>
    <mergeCell ref="X16:Z1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L37:AM37"/>
    <mergeCell ref="M31:AM31"/>
    <mergeCell ref="M32:AM32"/>
    <mergeCell ref="M33:AM33"/>
    <mergeCell ref="H29:L29"/>
    <mergeCell ref="AI37:AK37"/>
    <mergeCell ref="AD26:AH26"/>
    <mergeCell ref="H35:L35"/>
    <mergeCell ref="AD27:AF28"/>
    <mergeCell ref="AG27:AH28"/>
    <mergeCell ref="AI26:AM26"/>
    <mergeCell ref="AI27:AK28"/>
    <mergeCell ref="AL27:AM28"/>
    <mergeCell ref="M30:AM30"/>
    <mergeCell ref="M29:AM29"/>
    <mergeCell ref="H30:L30"/>
    <mergeCell ref="H34:L34"/>
    <mergeCell ref="M34:AM34"/>
    <mergeCell ref="H31:L31"/>
    <mergeCell ref="H32:L32"/>
    <mergeCell ref="H33:L33"/>
    <mergeCell ref="A29:G29"/>
    <mergeCell ref="AI46:AM46"/>
    <mergeCell ref="AI47:AK48"/>
    <mergeCell ref="AL47:AM48"/>
    <mergeCell ref="L10:AM1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10:K10"/>
    <mergeCell ref="M35:AM35"/>
    <mergeCell ref="A38:G38"/>
    <mergeCell ref="H38:L38"/>
    <mergeCell ref="M38:AM38"/>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5" r:id="rId4" name="Check Box 59">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リスト!$B$10:$B$56</xm:f>
          </x14:formula1>
          <xm:sqref>D9:G9</xm:sqref>
        </x14:dataValidation>
        <x14:dataValidation type="list" allowBlank="1" xr:uid="{85762360-DB52-4AF9-9CF5-A3799B62ED02}">
          <x14:formula1>
            <xm:f>リスト!$B$2:$B$8</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8" customWidth="1"/>
    <col min="3" max="3" width="13.875" style="8" customWidth="1"/>
    <col min="4" max="4" width="3.875" style="8" customWidth="1"/>
    <col min="5" max="5" width="35.625" style="8" customWidth="1"/>
    <col min="6" max="6" width="26.125" style="8" customWidth="1"/>
    <col min="7" max="7" width="63.625" style="8" customWidth="1"/>
    <col min="8" max="8" width="26.375" style="8" customWidth="1"/>
    <col min="9" max="9" width="63.625" style="8" customWidth="1"/>
    <col min="10" max="10" width="26.375" style="8" customWidth="1"/>
    <col min="11" max="16384" width="9" style="8"/>
  </cols>
  <sheetData>
    <row r="1" spans="1:15" ht="26.25" customHeight="1">
      <c r="A1" s="6" t="s">
        <v>55</v>
      </c>
      <c r="B1" s="7"/>
      <c r="C1" s="6" t="s">
        <v>56</v>
      </c>
      <c r="I1" s="6"/>
      <c r="J1" s="6"/>
    </row>
    <row r="2" spans="1:15" ht="27" customHeight="1">
      <c r="A2" s="9" t="s">
        <v>57</v>
      </c>
      <c r="B2" s="10"/>
      <c r="C2" s="11"/>
      <c r="D2" s="11"/>
      <c r="E2" s="11"/>
      <c r="F2" s="11"/>
      <c r="G2" s="11"/>
      <c r="H2" s="12"/>
      <c r="I2" s="298" t="s">
        <v>58</v>
      </c>
      <c r="J2" s="299"/>
    </row>
    <row r="3" spans="1:15" ht="30" customHeight="1">
      <c r="A3" s="13"/>
      <c r="B3" s="14"/>
      <c r="C3" s="15"/>
      <c r="D3" s="15"/>
      <c r="E3" s="15"/>
      <c r="F3" s="15"/>
      <c r="G3" s="16" t="s">
        <v>59</v>
      </c>
      <c r="H3" s="17"/>
    </row>
    <row r="4" spans="1:15" ht="71.25" customHeight="1">
      <c r="A4" s="18"/>
      <c r="B4" s="19"/>
      <c r="C4" s="300" t="s">
        <v>60</v>
      </c>
      <c r="D4" s="301"/>
      <c r="E4" s="301"/>
      <c r="F4" s="302"/>
      <c r="G4" s="303" t="s">
        <v>61</v>
      </c>
      <c r="H4" s="304"/>
    </row>
    <row r="5" spans="1:15" ht="18.95" customHeight="1">
      <c r="A5" s="20"/>
      <c r="B5" s="21"/>
      <c r="C5" s="305" t="s">
        <v>62</v>
      </c>
      <c r="D5" s="22">
        <v>1</v>
      </c>
      <c r="E5" s="306" t="s">
        <v>63</v>
      </c>
      <c r="F5" s="22" t="s">
        <v>64</v>
      </c>
      <c r="G5" s="23">
        <v>653</v>
      </c>
      <c r="H5" s="24" t="s">
        <v>65</v>
      </c>
      <c r="K5" s="25"/>
      <c r="L5" s="26"/>
      <c r="M5" s="25"/>
      <c r="N5" s="26"/>
      <c r="O5" s="27"/>
    </row>
    <row r="6" spans="1:15" ht="18.95" customHeight="1">
      <c r="A6" s="20"/>
      <c r="B6" s="21"/>
      <c r="C6" s="305"/>
      <c r="D6" s="22">
        <v>2</v>
      </c>
      <c r="E6" s="306"/>
      <c r="F6" s="22" t="s">
        <v>66</v>
      </c>
      <c r="G6" s="23">
        <v>831</v>
      </c>
      <c r="H6" s="24" t="s">
        <v>65</v>
      </c>
      <c r="K6" s="25"/>
      <c r="L6" s="26"/>
      <c r="M6" s="25"/>
      <c r="N6" s="26"/>
      <c r="O6" s="27"/>
    </row>
    <row r="7" spans="1:15" ht="18.95" customHeight="1">
      <c r="A7" s="20"/>
      <c r="B7" s="21"/>
      <c r="C7" s="305"/>
      <c r="D7" s="22">
        <v>3</v>
      </c>
      <c r="E7" s="306"/>
      <c r="F7" s="22" t="s">
        <v>67</v>
      </c>
      <c r="G7" s="23">
        <v>1075</v>
      </c>
      <c r="H7" s="24" t="s">
        <v>65</v>
      </c>
      <c r="K7" s="25"/>
      <c r="L7" s="26"/>
      <c r="M7" s="25"/>
      <c r="N7" s="26"/>
      <c r="O7" s="27"/>
    </row>
    <row r="8" spans="1:15" ht="18.95" customHeight="1">
      <c r="A8" s="20"/>
      <c r="B8" s="21"/>
      <c r="C8" s="305"/>
      <c r="D8" s="22">
        <v>4</v>
      </c>
      <c r="E8" s="307" t="s">
        <v>68</v>
      </c>
      <c r="F8" s="307"/>
      <c r="G8" s="23">
        <v>305</v>
      </c>
      <c r="H8" s="24" t="s">
        <v>65</v>
      </c>
      <c r="K8" s="25"/>
      <c r="L8" s="26"/>
      <c r="M8" s="25"/>
      <c r="N8" s="26"/>
      <c r="O8" s="27"/>
    </row>
    <row r="9" spans="1:15" ht="18.95" customHeight="1">
      <c r="A9" s="20"/>
      <c r="B9" s="21"/>
      <c r="C9" s="305"/>
      <c r="D9" s="22">
        <v>5</v>
      </c>
      <c r="E9" s="306" t="s">
        <v>69</v>
      </c>
      <c r="F9" s="306"/>
      <c r="G9" s="23">
        <v>340</v>
      </c>
      <c r="H9" s="24" t="s">
        <v>65</v>
      </c>
      <c r="K9" s="25"/>
      <c r="L9" s="26"/>
      <c r="M9" s="25"/>
      <c r="N9" s="26"/>
      <c r="O9" s="27"/>
    </row>
    <row r="10" spans="1:15" ht="18.95" customHeight="1">
      <c r="A10" s="20"/>
      <c r="B10" s="21"/>
      <c r="C10" s="305"/>
      <c r="D10" s="22">
        <v>6</v>
      </c>
      <c r="E10" s="306" t="s">
        <v>70</v>
      </c>
      <c r="F10" s="22" t="s">
        <v>64</v>
      </c>
      <c r="G10" s="23">
        <v>642</v>
      </c>
      <c r="H10" s="24" t="s">
        <v>65</v>
      </c>
      <c r="K10" s="25"/>
      <c r="L10" s="26"/>
      <c r="M10" s="25"/>
      <c r="N10" s="26"/>
      <c r="O10" s="27"/>
    </row>
    <row r="11" spans="1:15" ht="18.95" customHeight="1">
      <c r="A11" s="20"/>
      <c r="B11" s="21"/>
      <c r="C11" s="305"/>
      <c r="D11" s="22">
        <v>7</v>
      </c>
      <c r="E11" s="306"/>
      <c r="F11" s="22" t="s">
        <v>66</v>
      </c>
      <c r="G11" s="23">
        <v>776</v>
      </c>
      <c r="H11" s="24" t="s">
        <v>65</v>
      </c>
      <c r="K11" s="25"/>
      <c r="L11" s="26"/>
      <c r="M11" s="25"/>
      <c r="N11" s="26"/>
      <c r="O11" s="27"/>
    </row>
    <row r="12" spans="1:15" ht="18.95" customHeight="1">
      <c r="A12" s="20"/>
      <c r="B12" s="21"/>
      <c r="C12" s="305"/>
      <c r="D12" s="22">
        <v>8</v>
      </c>
      <c r="E12" s="306"/>
      <c r="F12" s="22" t="s">
        <v>67</v>
      </c>
      <c r="G12" s="23">
        <v>1272</v>
      </c>
      <c r="H12" s="24" t="s">
        <v>65</v>
      </c>
      <c r="K12" s="25"/>
      <c r="L12" s="26"/>
      <c r="M12" s="25"/>
      <c r="N12" s="26"/>
      <c r="O12" s="27"/>
    </row>
    <row r="13" spans="1:15" ht="18.95" customHeight="1">
      <c r="A13" s="20"/>
      <c r="B13" s="21"/>
      <c r="C13" s="28" t="s">
        <v>71</v>
      </c>
      <c r="D13" s="22">
        <v>9</v>
      </c>
      <c r="E13" s="306" t="s">
        <v>72</v>
      </c>
      <c r="F13" s="306"/>
      <c r="G13" s="23">
        <v>44</v>
      </c>
      <c r="H13" s="24" t="s">
        <v>73</v>
      </c>
      <c r="K13" s="25"/>
      <c r="L13" s="27"/>
      <c r="M13" s="27"/>
      <c r="N13" s="26"/>
      <c r="O13" s="25"/>
    </row>
    <row r="14" spans="1:15" ht="18.95" customHeight="1">
      <c r="A14" s="20"/>
      <c r="B14" s="21"/>
      <c r="C14" s="305" t="s">
        <v>74</v>
      </c>
      <c r="D14" s="22">
        <v>10</v>
      </c>
      <c r="E14" s="306" t="s">
        <v>75</v>
      </c>
      <c r="F14" s="306"/>
      <c r="G14" s="23">
        <v>500</v>
      </c>
      <c r="H14" s="24" t="s">
        <v>65</v>
      </c>
      <c r="K14" s="25"/>
      <c r="L14" s="26"/>
      <c r="M14" s="25"/>
      <c r="N14" s="26"/>
      <c r="O14" s="27"/>
    </row>
    <row r="15" spans="1:15" ht="18.95" customHeight="1">
      <c r="A15" s="20"/>
      <c r="B15" s="21"/>
      <c r="C15" s="305"/>
      <c r="D15" s="22">
        <v>11</v>
      </c>
      <c r="E15" s="306" t="s">
        <v>76</v>
      </c>
      <c r="F15" s="306"/>
      <c r="G15" s="23">
        <v>431</v>
      </c>
      <c r="H15" s="24" t="s">
        <v>65</v>
      </c>
      <c r="K15" s="25"/>
      <c r="L15" s="26"/>
      <c r="M15" s="25"/>
      <c r="N15" s="26"/>
      <c r="O15" s="27"/>
    </row>
    <row r="16" spans="1:15" ht="18.95" customHeight="1">
      <c r="A16" s="20"/>
      <c r="B16" s="21"/>
      <c r="C16" s="305"/>
      <c r="D16" s="22">
        <v>12</v>
      </c>
      <c r="E16" s="306" t="s">
        <v>77</v>
      </c>
      <c r="F16" s="306"/>
      <c r="G16" s="23">
        <v>464</v>
      </c>
      <c r="H16" s="24" t="s">
        <v>65</v>
      </c>
      <c r="K16" s="25"/>
      <c r="L16" s="26"/>
      <c r="M16" s="25"/>
      <c r="N16" s="26"/>
      <c r="O16" s="27"/>
    </row>
    <row r="17" spans="1:28" ht="18.95" customHeight="1">
      <c r="A17" s="20"/>
      <c r="B17" s="21"/>
      <c r="C17" s="305"/>
      <c r="D17" s="22">
        <v>13</v>
      </c>
      <c r="E17" s="306" t="s">
        <v>78</v>
      </c>
      <c r="F17" s="306"/>
      <c r="G17" s="23">
        <v>153</v>
      </c>
      <c r="H17" s="24" t="s">
        <v>65</v>
      </c>
      <c r="K17" s="25"/>
      <c r="L17" s="26"/>
      <c r="M17" s="25"/>
      <c r="N17" s="26"/>
      <c r="O17" s="27"/>
    </row>
    <row r="18" spans="1:28" ht="18.95" customHeight="1">
      <c r="A18" s="20"/>
      <c r="B18" s="21"/>
      <c r="C18" s="305"/>
      <c r="D18" s="22">
        <v>14</v>
      </c>
      <c r="E18" s="306" t="s">
        <v>79</v>
      </c>
      <c r="F18" s="306"/>
      <c r="G18" s="23">
        <v>1002</v>
      </c>
      <c r="H18" s="24" t="s">
        <v>65</v>
      </c>
      <c r="K18" s="25"/>
      <c r="L18" s="26"/>
      <c r="M18" s="25"/>
      <c r="N18" s="26"/>
      <c r="O18" s="27"/>
    </row>
    <row r="19" spans="1:28" ht="18.95" customHeight="1">
      <c r="A19" s="20"/>
      <c r="B19" s="21"/>
      <c r="C19" s="305"/>
      <c r="D19" s="22">
        <v>15</v>
      </c>
      <c r="E19" s="306" t="s">
        <v>80</v>
      </c>
      <c r="F19" s="306"/>
      <c r="G19" s="23">
        <v>573</v>
      </c>
      <c r="H19" s="24" t="s">
        <v>65</v>
      </c>
      <c r="K19" s="25"/>
      <c r="L19" s="26"/>
      <c r="M19" s="25"/>
      <c r="N19" s="26"/>
      <c r="O19" s="27"/>
    </row>
    <row r="20" spans="1:28" ht="18.95" customHeight="1">
      <c r="A20" s="20"/>
      <c r="B20" s="21"/>
      <c r="C20" s="305"/>
      <c r="D20" s="22">
        <v>16</v>
      </c>
      <c r="E20" s="306" t="s">
        <v>81</v>
      </c>
      <c r="F20" s="306"/>
      <c r="G20" s="23">
        <v>227</v>
      </c>
      <c r="H20" s="24" t="s">
        <v>65</v>
      </c>
      <c r="K20" s="25"/>
      <c r="L20" s="26"/>
      <c r="M20" s="25"/>
      <c r="N20" s="26"/>
      <c r="O20" s="27"/>
    </row>
    <row r="21" spans="1:28" s="29" customFormat="1" ht="18.95" customHeight="1">
      <c r="A21" s="20"/>
      <c r="B21" s="21"/>
      <c r="C21" s="305"/>
      <c r="D21" s="22">
        <v>17</v>
      </c>
      <c r="E21" s="306" t="s">
        <v>82</v>
      </c>
      <c r="F21" s="306"/>
      <c r="G21" s="23">
        <v>252</v>
      </c>
      <c r="H21" s="24" t="s">
        <v>65</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05"/>
      <c r="D22" s="22">
        <v>18</v>
      </c>
      <c r="E22" s="309" t="s">
        <v>83</v>
      </c>
      <c r="F22" s="309"/>
      <c r="G22" s="23">
        <v>82</v>
      </c>
      <c r="H22" s="24" t="s">
        <v>65</v>
      </c>
      <c r="K22" s="25"/>
      <c r="L22" s="26"/>
      <c r="M22" s="25"/>
      <c r="N22" s="26"/>
      <c r="O22" s="27"/>
    </row>
    <row r="23" spans="1:28" ht="18.95" customHeight="1">
      <c r="A23" s="20"/>
      <c r="B23" s="21"/>
      <c r="C23" s="310" t="s">
        <v>84</v>
      </c>
      <c r="D23" s="22">
        <v>19</v>
      </c>
      <c r="E23" s="306" t="s">
        <v>85</v>
      </c>
      <c r="F23" s="306"/>
      <c r="G23" s="23">
        <v>637</v>
      </c>
      <c r="H23" s="24" t="s">
        <v>65</v>
      </c>
      <c r="K23" s="25"/>
      <c r="L23" s="26"/>
      <c r="M23" s="25"/>
      <c r="N23" s="26"/>
      <c r="O23" s="27"/>
    </row>
    <row r="24" spans="1:28" ht="18.95" customHeight="1">
      <c r="A24" s="20"/>
      <c r="B24" s="21"/>
      <c r="C24" s="310"/>
      <c r="D24" s="22">
        <v>20</v>
      </c>
      <c r="E24" s="306" t="s">
        <v>86</v>
      </c>
      <c r="F24" s="306"/>
      <c r="G24" s="23">
        <v>873</v>
      </c>
      <c r="H24" s="24" t="s">
        <v>65</v>
      </c>
      <c r="K24" s="25"/>
      <c r="L24" s="26"/>
      <c r="M24" s="25"/>
      <c r="N24" s="26"/>
      <c r="O24" s="27"/>
    </row>
    <row r="25" spans="1:28" ht="18.95" customHeight="1">
      <c r="A25" s="20"/>
      <c r="B25" s="21"/>
      <c r="C25" s="310" t="s">
        <v>87</v>
      </c>
      <c r="D25" s="22">
        <v>21</v>
      </c>
      <c r="E25" s="306" t="s">
        <v>88</v>
      </c>
      <c r="F25" s="306"/>
      <c r="G25" s="23">
        <v>40</v>
      </c>
      <c r="H25" s="24" t="s">
        <v>73</v>
      </c>
      <c r="K25" s="25"/>
      <c r="L25" s="27"/>
      <c r="M25" s="27"/>
      <c r="N25" s="26"/>
      <c r="O25" s="25"/>
    </row>
    <row r="26" spans="1:28" ht="18.95" customHeight="1">
      <c r="A26" s="20"/>
      <c r="B26" s="21"/>
      <c r="C26" s="310"/>
      <c r="D26" s="22">
        <v>22</v>
      </c>
      <c r="E26" s="306" t="s">
        <v>89</v>
      </c>
      <c r="F26" s="306"/>
      <c r="G26" s="23">
        <v>48</v>
      </c>
      <c r="H26" s="24" t="s">
        <v>73</v>
      </c>
      <c r="K26" s="25"/>
      <c r="L26" s="27"/>
      <c r="M26" s="27"/>
      <c r="N26" s="26"/>
      <c r="O26" s="25"/>
    </row>
    <row r="27" spans="1:28" ht="18.95" customHeight="1">
      <c r="A27" s="20"/>
      <c r="B27" s="21"/>
      <c r="C27" s="310"/>
      <c r="D27" s="22">
        <v>23</v>
      </c>
      <c r="E27" s="306" t="s">
        <v>90</v>
      </c>
      <c r="F27" s="306"/>
      <c r="G27" s="23">
        <v>39</v>
      </c>
      <c r="H27" s="24" t="s">
        <v>73</v>
      </c>
      <c r="K27" s="25"/>
      <c r="L27" s="27"/>
      <c r="M27" s="27"/>
      <c r="N27" s="26"/>
      <c r="O27" s="25"/>
    </row>
    <row r="28" spans="1:28" ht="18.95" customHeight="1">
      <c r="A28" s="20"/>
      <c r="B28" s="21"/>
      <c r="C28" s="310"/>
      <c r="D28" s="22">
        <v>24</v>
      </c>
      <c r="E28" s="306" t="s">
        <v>91</v>
      </c>
      <c r="F28" s="306"/>
      <c r="G28" s="23">
        <v>48</v>
      </c>
      <c r="H28" s="24" t="s">
        <v>73</v>
      </c>
      <c r="K28" s="25"/>
      <c r="L28" s="27"/>
      <c r="M28" s="27"/>
      <c r="N28" s="26"/>
      <c r="O28" s="25"/>
    </row>
    <row r="29" spans="1:28" ht="18.95" customHeight="1">
      <c r="A29" s="20"/>
      <c r="B29" s="21"/>
      <c r="C29" s="310"/>
      <c r="D29" s="22">
        <v>25</v>
      </c>
      <c r="E29" s="306" t="s">
        <v>92</v>
      </c>
      <c r="F29" s="306"/>
      <c r="G29" s="23">
        <v>43</v>
      </c>
      <c r="H29" s="24" t="s">
        <v>73</v>
      </c>
      <c r="K29" s="25"/>
      <c r="L29" s="27"/>
      <c r="M29" s="27"/>
      <c r="N29" s="26"/>
      <c r="O29" s="25"/>
    </row>
    <row r="30" spans="1:28" ht="18.95" customHeight="1">
      <c r="A30" s="20"/>
      <c r="B30" s="21"/>
      <c r="C30" s="310"/>
      <c r="D30" s="22">
        <v>26</v>
      </c>
      <c r="E30" s="306" t="s">
        <v>93</v>
      </c>
      <c r="F30" s="306"/>
      <c r="G30" s="23">
        <v>48</v>
      </c>
      <c r="H30" s="24" t="s">
        <v>73</v>
      </c>
      <c r="K30" s="25"/>
      <c r="L30" s="27"/>
      <c r="M30" s="27"/>
      <c r="N30" s="26"/>
      <c r="O30" s="25"/>
    </row>
    <row r="31" spans="1:28" ht="18.95" customHeight="1">
      <c r="A31" s="20"/>
      <c r="B31" s="21"/>
      <c r="C31" s="310"/>
      <c r="D31" s="22">
        <v>27</v>
      </c>
      <c r="E31" s="307" t="s">
        <v>94</v>
      </c>
      <c r="F31" s="307"/>
      <c r="G31" s="23">
        <v>37</v>
      </c>
      <c r="H31" s="24" t="s">
        <v>73</v>
      </c>
      <c r="K31" s="25"/>
      <c r="L31" s="27"/>
      <c r="M31" s="27"/>
      <c r="N31" s="26"/>
      <c r="O31" s="25"/>
    </row>
    <row r="32" spans="1:28" ht="18.95" customHeight="1">
      <c r="A32" s="30"/>
      <c r="B32" s="31"/>
      <c r="C32" s="310"/>
      <c r="D32" s="22">
        <v>28</v>
      </c>
      <c r="E32" s="307" t="s">
        <v>95</v>
      </c>
      <c r="F32" s="307"/>
      <c r="G32" s="23">
        <v>37</v>
      </c>
      <c r="H32" s="24" t="s">
        <v>73</v>
      </c>
      <c r="K32" s="25"/>
      <c r="L32" s="27"/>
      <c r="M32" s="27"/>
      <c r="N32" s="26"/>
      <c r="O32" s="25"/>
    </row>
    <row r="33" spans="1:10" ht="246.75" customHeight="1">
      <c r="A33" s="32" t="s">
        <v>96</v>
      </c>
      <c r="B33" s="33"/>
      <c r="C33" s="34"/>
      <c r="D33" s="35"/>
      <c r="E33" s="36"/>
      <c r="F33" s="37"/>
      <c r="G33" s="311" t="s">
        <v>97</v>
      </c>
      <c r="H33" s="312"/>
    </row>
    <row r="34" spans="1:10" ht="70.5" customHeight="1">
      <c r="A34" s="38" t="s">
        <v>98</v>
      </c>
      <c r="B34" s="39"/>
      <c r="C34" s="40"/>
      <c r="D34" s="41"/>
      <c r="E34" s="42"/>
      <c r="F34" s="43"/>
      <c r="G34" s="313" t="s">
        <v>99</v>
      </c>
      <c r="H34" s="314"/>
    </row>
    <row r="35" spans="1:10" ht="21" customHeight="1">
      <c r="A35" s="44" t="s">
        <v>100</v>
      </c>
      <c r="B35" s="44"/>
      <c r="C35" s="27"/>
      <c r="D35" s="27"/>
      <c r="E35" s="44"/>
      <c r="F35" s="27"/>
      <c r="G35" s="45"/>
      <c r="H35" s="45"/>
    </row>
    <row r="36" spans="1:10" ht="21" customHeight="1">
      <c r="A36" s="8" t="s">
        <v>101</v>
      </c>
    </row>
    <row r="37" spans="1:10" ht="21" customHeight="1">
      <c r="A37" s="8" t="s">
        <v>102</v>
      </c>
    </row>
    <row r="38" spans="1:10" ht="21" customHeight="1">
      <c r="B38" s="8" t="s">
        <v>103</v>
      </c>
    </row>
    <row r="39" spans="1:10" ht="21" customHeight="1">
      <c r="A39" s="8" t="s">
        <v>104</v>
      </c>
    </row>
    <row r="40" spans="1:10">
      <c r="A40" s="8" t="s">
        <v>105</v>
      </c>
    </row>
    <row r="41" spans="1:10">
      <c r="A41" s="8" t="s">
        <v>106</v>
      </c>
    </row>
    <row r="42" spans="1:10">
      <c r="A42" s="8" t="s">
        <v>107</v>
      </c>
    </row>
    <row r="44" spans="1:10" ht="18.75">
      <c r="I44" s="308" t="s">
        <v>108</v>
      </c>
      <c r="J44" s="308"/>
    </row>
    <row r="45" spans="1:10" ht="21">
      <c r="I45" s="46"/>
      <c r="J45" s="46"/>
    </row>
    <row r="48" spans="1:10" ht="18.75">
      <c r="A48" s="9" t="s">
        <v>109</v>
      </c>
      <c r="B48" s="10"/>
      <c r="C48" s="11"/>
      <c r="D48" s="11"/>
      <c r="E48" s="11"/>
      <c r="F48" s="11"/>
      <c r="G48" s="11"/>
      <c r="H48" s="47"/>
      <c r="I48" s="47"/>
      <c r="J48" s="12"/>
    </row>
    <row r="49" spans="1:10" ht="17.25">
      <c r="A49" s="13"/>
      <c r="B49" s="14"/>
      <c r="C49" s="15"/>
      <c r="D49" s="15"/>
      <c r="E49" s="15"/>
      <c r="F49" s="15"/>
      <c r="G49" s="315" t="s">
        <v>110</v>
      </c>
      <c r="H49" s="316"/>
      <c r="I49" s="315" t="s">
        <v>111</v>
      </c>
      <c r="J49" s="316"/>
    </row>
    <row r="50" spans="1:10" ht="14.25" customHeight="1">
      <c r="A50" s="18"/>
      <c r="B50" s="19"/>
      <c r="C50" s="300" t="s">
        <v>112</v>
      </c>
      <c r="D50" s="301"/>
      <c r="E50" s="301"/>
      <c r="F50" s="302"/>
      <c r="G50" s="320" t="s">
        <v>113</v>
      </c>
      <c r="H50" s="321"/>
      <c r="I50" s="324" t="s">
        <v>114</v>
      </c>
      <c r="J50" s="325"/>
    </row>
    <row r="51" spans="1:10" ht="29.25" customHeight="1">
      <c r="A51" s="48"/>
      <c r="B51" s="49"/>
      <c r="C51" s="317"/>
      <c r="D51" s="318"/>
      <c r="E51" s="318"/>
      <c r="F51" s="319"/>
      <c r="G51" s="322"/>
      <c r="H51" s="323"/>
      <c r="I51" s="326"/>
      <c r="J51" s="327"/>
    </row>
    <row r="52" spans="1:10" ht="21">
      <c r="A52" s="20"/>
      <c r="B52" s="21"/>
      <c r="C52" s="305" t="s">
        <v>62</v>
      </c>
      <c r="D52" s="22">
        <v>1</v>
      </c>
      <c r="E52" s="306" t="s">
        <v>63</v>
      </c>
      <c r="F52" s="22" t="s">
        <v>64</v>
      </c>
      <c r="G52" s="50">
        <v>20</v>
      </c>
      <c r="H52" s="51" t="s">
        <v>115</v>
      </c>
      <c r="I52" s="23">
        <v>200</v>
      </c>
      <c r="J52" s="51" t="s">
        <v>65</v>
      </c>
    </row>
    <row r="53" spans="1:10" ht="21">
      <c r="A53" s="20"/>
      <c r="B53" s="21"/>
      <c r="C53" s="305"/>
      <c r="D53" s="22">
        <v>2</v>
      </c>
      <c r="E53" s="306"/>
      <c r="F53" s="22" t="s">
        <v>66</v>
      </c>
      <c r="G53" s="50">
        <v>20</v>
      </c>
      <c r="H53" s="51" t="s">
        <v>115</v>
      </c>
      <c r="I53" s="23">
        <v>200</v>
      </c>
      <c r="J53" s="51" t="s">
        <v>65</v>
      </c>
    </row>
    <row r="54" spans="1:10" ht="21">
      <c r="A54" s="20"/>
      <c r="B54" s="21"/>
      <c r="C54" s="305"/>
      <c r="D54" s="22">
        <v>3</v>
      </c>
      <c r="E54" s="306"/>
      <c r="F54" s="22" t="s">
        <v>67</v>
      </c>
      <c r="G54" s="50">
        <v>20</v>
      </c>
      <c r="H54" s="51" t="s">
        <v>115</v>
      </c>
      <c r="I54" s="23">
        <v>200</v>
      </c>
      <c r="J54" s="51" t="s">
        <v>65</v>
      </c>
    </row>
    <row r="55" spans="1:10" ht="21">
      <c r="A55" s="20"/>
      <c r="B55" s="21"/>
      <c r="C55" s="305"/>
      <c r="D55" s="22">
        <v>4</v>
      </c>
      <c r="E55" s="307" t="s">
        <v>68</v>
      </c>
      <c r="F55" s="307"/>
      <c r="G55" s="50">
        <v>20</v>
      </c>
      <c r="H55" s="51" t="s">
        <v>115</v>
      </c>
      <c r="I55" s="23">
        <v>200</v>
      </c>
      <c r="J55" s="51" t="s">
        <v>65</v>
      </c>
    </row>
    <row r="56" spans="1:10" ht="21">
      <c r="A56" s="20"/>
      <c r="B56" s="21"/>
      <c r="C56" s="305"/>
      <c r="D56" s="22">
        <v>5</v>
      </c>
      <c r="E56" s="306" t="s">
        <v>69</v>
      </c>
      <c r="F56" s="306"/>
      <c r="G56" s="50">
        <v>20</v>
      </c>
      <c r="H56" s="51" t="s">
        <v>115</v>
      </c>
      <c r="I56" s="23">
        <v>200</v>
      </c>
      <c r="J56" s="51" t="s">
        <v>65</v>
      </c>
    </row>
    <row r="57" spans="1:10" ht="21">
      <c r="A57" s="20"/>
      <c r="B57" s="21"/>
      <c r="C57" s="305"/>
      <c r="D57" s="22">
        <v>6</v>
      </c>
      <c r="E57" s="306" t="s">
        <v>70</v>
      </c>
      <c r="F57" s="22" t="s">
        <v>64</v>
      </c>
      <c r="G57" s="50">
        <v>20</v>
      </c>
      <c r="H57" s="51" t="s">
        <v>115</v>
      </c>
      <c r="I57" s="23">
        <v>200</v>
      </c>
      <c r="J57" s="51" t="s">
        <v>65</v>
      </c>
    </row>
    <row r="58" spans="1:10" ht="21">
      <c r="A58" s="20"/>
      <c r="B58" s="21"/>
      <c r="C58" s="305"/>
      <c r="D58" s="22">
        <v>7</v>
      </c>
      <c r="E58" s="306"/>
      <c r="F58" s="22" t="s">
        <v>66</v>
      </c>
      <c r="G58" s="50">
        <v>20</v>
      </c>
      <c r="H58" s="51" t="s">
        <v>115</v>
      </c>
      <c r="I58" s="23">
        <v>200</v>
      </c>
      <c r="J58" s="51" t="s">
        <v>65</v>
      </c>
    </row>
    <row r="59" spans="1:10" ht="21">
      <c r="A59" s="20"/>
      <c r="B59" s="21"/>
      <c r="C59" s="305"/>
      <c r="D59" s="22">
        <v>8</v>
      </c>
      <c r="E59" s="306"/>
      <c r="F59" s="22" t="s">
        <v>67</v>
      </c>
      <c r="G59" s="50">
        <v>20</v>
      </c>
      <c r="H59" s="51" t="s">
        <v>115</v>
      </c>
      <c r="I59" s="23">
        <v>200</v>
      </c>
      <c r="J59" s="51" t="s">
        <v>65</v>
      </c>
    </row>
    <row r="60" spans="1:10" ht="21">
      <c r="A60" s="20"/>
      <c r="B60" s="21"/>
      <c r="C60" s="28" t="s">
        <v>71</v>
      </c>
      <c r="D60" s="22">
        <v>9</v>
      </c>
      <c r="E60" s="306" t="s">
        <v>72</v>
      </c>
      <c r="F60" s="306"/>
      <c r="G60" s="50">
        <v>20</v>
      </c>
      <c r="H60" s="51" t="s">
        <v>115</v>
      </c>
      <c r="I60" s="23">
        <v>200</v>
      </c>
      <c r="J60" s="51" t="s">
        <v>65</v>
      </c>
    </row>
    <row r="61" spans="1:10" ht="21">
      <c r="A61" s="20"/>
      <c r="B61" s="21"/>
      <c r="C61" s="305" t="s">
        <v>74</v>
      </c>
      <c r="D61" s="22">
        <v>10</v>
      </c>
      <c r="E61" s="306" t="s">
        <v>75</v>
      </c>
      <c r="F61" s="306"/>
      <c r="G61" s="50">
        <v>20</v>
      </c>
      <c r="H61" s="51" t="s">
        <v>115</v>
      </c>
      <c r="I61" s="23">
        <v>200</v>
      </c>
      <c r="J61" s="51" t="s">
        <v>65</v>
      </c>
    </row>
    <row r="62" spans="1:10" ht="21">
      <c r="A62" s="20"/>
      <c r="B62" s="21"/>
      <c r="C62" s="305"/>
      <c r="D62" s="22">
        <v>11</v>
      </c>
      <c r="E62" s="306" t="s">
        <v>76</v>
      </c>
      <c r="F62" s="306"/>
      <c r="G62" s="50">
        <v>20</v>
      </c>
      <c r="H62" s="51" t="s">
        <v>115</v>
      </c>
      <c r="I62" s="23">
        <v>200</v>
      </c>
      <c r="J62" s="51" t="s">
        <v>65</v>
      </c>
    </row>
    <row r="63" spans="1:10" ht="21">
      <c r="A63" s="20"/>
      <c r="B63" s="21"/>
      <c r="C63" s="305"/>
      <c r="D63" s="22">
        <v>12</v>
      </c>
      <c r="E63" s="306" t="s">
        <v>77</v>
      </c>
      <c r="F63" s="306"/>
      <c r="G63" s="50">
        <v>20</v>
      </c>
      <c r="H63" s="51" t="s">
        <v>115</v>
      </c>
      <c r="I63" s="23">
        <v>200</v>
      </c>
      <c r="J63" s="51" t="s">
        <v>65</v>
      </c>
    </row>
    <row r="64" spans="1:10" ht="21">
      <c r="A64" s="20"/>
      <c r="B64" s="21"/>
      <c r="C64" s="305"/>
      <c r="D64" s="22">
        <v>13</v>
      </c>
      <c r="E64" s="306" t="s">
        <v>78</v>
      </c>
      <c r="F64" s="306"/>
      <c r="G64" s="50">
        <v>20</v>
      </c>
      <c r="H64" s="51" t="s">
        <v>115</v>
      </c>
      <c r="I64" s="23">
        <v>200</v>
      </c>
      <c r="J64" s="51" t="s">
        <v>65</v>
      </c>
    </row>
    <row r="65" spans="1:10" ht="21">
      <c r="A65" s="20"/>
      <c r="B65" s="21"/>
      <c r="C65" s="305"/>
      <c r="D65" s="22">
        <v>14</v>
      </c>
      <c r="E65" s="306" t="s">
        <v>79</v>
      </c>
      <c r="F65" s="306"/>
      <c r="G65" s="50">
        <v>20</v>
      </c>
      <c r="H65" s="51" t="s">
        <v>115</v>
      </c>
      <c r="I65" s="23">
        <v>200</v>
      </c>
      <c r="J65" s="51" t="s">
        <v>65</v>
      </c>
    </row>
    <row r="66" spans="1:10" ht="21">
      <c r="A66" s="20"/>
      <c r="B66" s="21"/>
      <c r="C66" s="305"/>
      <c r="D66" s="22">
        <v>15</v>
      </c>
      <c r="E66" s="306" t="s">
        <v>80</v>
      </c>
      <c r="F66" s="306"/>
      <c r="G66" s="50">
        <v>20</v>
      </c>
      <c r="H66" s="51" t="s">
        <v>115</v>
      </c>
      <c r="I66" s="23">
        <v>200</v>
      </c>
      <c r="J66" s="51" t="s">
        <v>65</v>
      </c>
    </row>
    <row r="67" spans="1:10" ht="21">
      <c r="A67" s="20"/>
      <c r="B67" s="21"/>
      <c r="C67" s="305"/>
      <c r="D67" s="52">
        <v>16</v>
      </c>
      <c r="E67" s="328" t="s">
        <v>81</v>
      </c>
      <c r="F67" s="53" t="s">
        <v>116</v>
      </c>
      <c r="G67" s="54" t="s">
        <v>117</v>
      </c>
      <c r="H67" s="51" t="s">
        <v>115</v>
      </c>
      <c r="I67" s="330">
        <v>200</v>
      </c>
      <c r="J67" s="330" t="s">
        <v>65</v>
      </c>
    </row>
    <row r="68" spans="1:10" ht="21">
      <c r="A68" s="20"/>
      <c r="B68" s="21"/>
      <c r="C68" s="305"/>
      <c r="D68" s="52">
        <v>17</v>
      </c>
      <c r="E68" s="329"/>
      <c r="F68" s="53" t="s">
        <v>118</v>
      </c>
      <c r="G68" s="54" t="s">
        <v>119</v>
      </c>
      <c r="H68" s="51" t="s">
        <v>115</v>
      </c>
      <c r="I68" s="331"/>
      <c r="J68" s="331"/>
    </row>
    <row r="69" spans="1:10" ht="21">
      <c r="A69" s="20"/>
      <c r="B69" s="21"/>
      <c r="C69" s="305"/>
      <c r="D69" s="52">
        <v>18</v>
      </c>
      <c r="E69" s="306" t="s">
        <v>82</v>
      </c>
      <c r="F69" s="306"/>
      <c r="G69" s="50">
        <v>20</v>
      </c>
      <c r="H69" s="51" t="s">
        <v>115</v>
      </c>
      <c r="I69" s="23">
        <v>200</v>
      </c>
      <c r="J69" s="51" t="s">
        <v>65</v>
      </c>
    </row>
    <row r="70" spans="1:10" ht="21">
      <c r="A70" s="20"/>
      <c r="B70" s="21"/>
      <c r="C70" s="305"/>
      <c r="D70" s="52">
        <v>19</v>
      </c>
      <c r="E70" s="309" t="s">
        <v>83</v>
      </c>
      <c r="F70" s="309"/>
      <c r="G70" s="50">
        <v>20</v>
      </c>
      <c r="H70" s="51" t="s">
        <v>115</v>
      </c>
      <c r="I70" s="23">
        <v>200</v>
      </c>
      <c r="J70" s="51" t="s">
        <v>65</v>
      </c>
    </row>
    <row r="71" spans="1:10" ht="21">
      <c r="A71" s="20"/>
      <c r="B71" s="21"/>
      <c r="C71" s="310" t="s">
        <v>84</v>
      </c>
      <c r="D71" s="52">
        <v>20</v>
      </c>
      <c r="E71" s="306" t="s">
        <v>85</v>
      </c>
      <c r="F71" s="306"/>
      <c r="G71" s="50">
        <v>20</v>
      </c>
      <c r="H71" s="51" t="s">
        <v>115</v>
      </c>
      <c r="I71" s="23">
        <v>200</v>
      </c>
      <c r="J71" s="51" t="s">
        <v>65</v>
      </c>
    </row>
    <row r="72" spans="1:10" ht="21">
      <c r="A72" s="20"/>
      <c r="B72" s="21"/>
      <c r="C72" s="310"/>
      <c r="D72" s="52">
        <v>21</v>
      </c>
      <c r="E72" s="306" t="s">
        <v>86</v>
      </c>
      <c r="F72" s="306"/>
      <c r="G72" s="50">
        <v>20</v>
      </c>
      <c r="H72" s="51" t="s">
        <v>115</v>
      </c>
      <c r="I72" s="23">
        <v>200</v>
      </c>
      <c r="J72" s="51" t="s">
        <v>65</v>
      </c>
    </row>
    <row r="73" spans="1:10" ht="21">
      <c r="A73" s="20"/>
      <c r="B73" s="21"/>
      <c r="C73" s="310" t="s">
        <v>87</v>
      </c>
      <c r="D73" s="52">
        <v>22</v>
      </c>
      <c r="E73" s="306" t="s">
        <v>88</v>
      </c>
      <c r="F73" s="306"/>
      <c r="G73" s="50" t="s">
        <v>120</v>
      </c>
      <c r="H73" s="51" t="s">
        <v>120</v>
      </c>
      <c r="I73" s="51" t="s">
        <v>120</v>
      </c>
      <c r="J73" s="51" t="s">
        <v>120</v>
      </c>
    </row>
    <row r="74" spans="1:10" ht="21">
      <c r="A74" s="20"/>
      <c r="B74" s="21"/>
      <c r="C74" s="310"/>
      <c r="D74" s="52">
        <v>23</v>
      </c>
      <c r="E74" s="306" t="s">
        <v>89</v>
      </c>
      <c r="F74" s="306"/>
      <c r="G74" s="50" t="s">
        <v>120</v>
      </c>
      <c r="H74" s="51" t="s">
        <v>120</v>
      </c>
      <c r="I74" s="51" t="s">
        <v>120</v>
      </c>
      <c r="J74" s="51" t="s">
        <v>120</v>
      </c>
    </row>
    <row r="75" spans="1:10" ht="21">
      <c r="A75" s="20"/>
      <c r="B75" s="21"/>
      <c r="C75" s="310"/>
      <c r="D75" s="52">
        <v>24</v>
      </c>
      <c r="E75" s="306" t="s">
        <v>90</v>
      </c>
      <c r="F75" s="306"/>
      <c r="G75" s="50" t="s">
        <v>120</v>
      </c>
      <c r="H75" s="51" t="s">
        <v>120</v>
      </c>
      <c r="I75" s="51" t="s">
        <v>120</v>
      </c>
      <c r="J75" s="51" t="s">
        <v>120</v>
      </c>
    </row>
    <row r="76" spans="1:10" ht="21">
      <c r="A76" s="20"/>
      <c r="B76" s="21"/>
      <c r="C76" s="310"/>
      <c r="D76" s="52">
        <v>25</v>
      </c>
      <c r="E76" s="306" t="s">
        <v>91</v>
      </c>
      <c r="F76" s="306"/>
      <c r="G76" s="50" t="s">
        <v>120</v>
      </c>
      <c r="H76" s="51" t="s">
        <v>120</v>
      </c>
      <c r="I76" s="51" t="s">
        <v>120</v>
      </c>
      <c r="J76" s="51" t="s">
        <v>120</v>
      </c>
    </row>
    <row r="77" spans="1:10" ht="21">
      <c r="A77" s="20"/>
      <c r="B77" s="21"/>
      <c r="C77" s="310"/>
      <c r="D77" s="52">
        <v>26</v>
      </c>
      <c r="E77" s="306" t="s">
        <v>92</v>
      </c>
      <c r="F77" s="306"/>
      <c r="G77" s="50" t="s">
        <v>120</v>
      </c>
      <c r="H77" s="51" t="s">
        <v>120</v>
      </c>
      <c r="I77" s="51" t="s">
        <v>120</v>
      </c>
      <c r="J77" s="51" t="s">
        <v>120</v>
      </c>
    </row>
    <row r="78" spans="1:10" ht="21">
      <c r="A78" s="20"/>
      <c r="B78" s="21"/>
      <c r="C78" s="310"/>
      <c r="D78" s="52">
        <v>27</v>
      </c>
      <c r="E78" s="306" t="s">
        <v>93</v>
      </c>
      <c r="F78" s="306"/>
      <c r="G78" s="50" t="s">
        <v>120</v>
      </c>
      <c r="H78" s="51" t="s">
        <v>120</v>
      </c>
      <c r="I78" s="51" t="s">
        <v>120</v>
      </c>
      <c r="J78" s="51" t="s">
        <v>120</v>
      </c>
    </row>
    <row r="79" spans="1:10" ht="21">
      <c r="A79" s="20"/>
      <c r="B79" s="21"/>
      <c r="C79" s="310"/>
      <c r="D79" s="52">
        <v>28</v>
      </c>
      <c r="E79" s="307" t="s">
        <v>94</v>
      </c>
      <c r="F79" s="307"/>
      <c r="G79" s="50" t="s">
        <v>120</v>
      </c>
      <c r="H79" s="51" t="s">
        <v>120</v>
      </c>
      <c r="I79" s="51" t="s">
        <v>120</v>
      </c>
      <c r="J79" s="51" t="s">
        <v>120</v>
      </c>
    </row>
    <row r="80" spans="1:10" ht="21">
      <c r="A80" s="30"/>
      <c r="B80" s="31"/>
      <c r="C80" s="310"/>
      <c r="D80" s="52">
        <v>29</v>
      </c>
      <c r="E80" s="307" t="s">
        <v>95</v>
      </c>
      <c r="F80" s="307"/>
      <c r="G80" s="50" t="s">
        <v>120</v>
      </c>
      <c r="H80" s="51" t="s">
        <v>120</v>
      </c>
      <c r="I80" s="51" t="s">
        <v>120</v>
      </c>
      <c r="J80" s="51" t="s">
        <v>120</v>
      </c>
    </row>
    <row r="81" spans="1:10" ht="123" customHeight="1">
      <c r="A81" s="32" t="s">
        <v>121</v>
      </c>
      <c r="B81" s="33"/>
      <c r="C81" s="34"/>
      <c r="D81" s="35"/>
      <c r="E81" s="36"/>
      <c r="F81" s="37"/>
      <c r="G81" s="335"/>
      <c r="H81" s="336"/>
      <c r="I81" s="55" t="s">
        <v>122</v>
      </c>
      <c r="J81" s="56"/>
    </row>
    <row r="82" spans="1:10" ht="81" customHeight="1">
      <c r="A82" s="38" t="s">
        <v>98</v>
      </c>
      <c r="B82" s="39"/>
      <c r="C82" s="40"/>
      <c r="D82" s="41"/>
      <c r="E82" s="42"/>
      <c r="F82" s="43"/>
      <c r="G82" s="313" t="s">
        <v>123</v>
      </c>
      <c r="H82" s="314"/>
      <c r="I82" s="313" t="s">
        <v>124</v>
      </c>
      <c r="J82" s="314"/>
    </row>
    <row r="83" spans="1:10">
      <c r="A83" s="44" t="s">
        <v>100</v>
      </c>
      <c r="B83" s="44"/>
    </row>
    <row r="84" spans="1:10">
      <c r="A84" s="8" t="s">
        <v>101</v>
      </c>
    </row>
    <row r="85" spans="1:10">
      <c r="A85" s="8" t="s">
        <v>125</v>
      </c>
    </row>
    <row r="86" spans="1:10">
      <c r="B86" s="8" t="s">
        <v>126</v>
      </c>
    </row>
    <row r="87" spans="1:10">
      <c r="A87" s="8" t="s">
        <v>104</v>
      </c>
      <c r="C87" s="57"/>
      <c r="D87" s="57"/>
      <c r="E87" s="57"/>
      <c r="F87" s="57"/>
      <c r="G87" s="57"/>
      <c r="H87" s="57"/>
    </row>
    <row r="88" spans="1:10">
      <c r="A88" s="8" t="s">
        <v>127</v>
      </c>
      <c r="B88" s="44"/>
      <c r="C88" s="57"/>
      <c r="D88" s="57"/>
      <c r="E88" s="57"/>
      <c r="F88" s="57"/>
      <c r="G88" s="57"/>
      <c r="H88" s="57"/>
    </row>
    <row r="89" spans="1:10">
      <c r="A89" s="8" t="s">
        <v>128</v>
      </c>
      <c r="C89" s="57"/>
      <c r="D89" s="57"/>
      <c r="E89" s="57"/>
      <c r="F89" s="57"/>
      <c r="G89" s="57"/>
      <c r="H89" s="57"/>
    </row>
    <row r="90" spans="1:10">
      <c r="A90" s="8" t="s">
        <v>129</v>
      </c>
      <c r="C90" s="57"/>
      <c r="D90" s="57"/>
      <c r="E90" s="57"/>
      <c r="F90" s="57"/>
      <c r="G90" s="57"/>
      <c r="H90" s="57"/>
    </row>
    <row r="91" spans="1:10">
      <c r="A91" s="8" t="s">
        <v>130</v>
      </c>
      <c r="C91" s="57"/>
      <c r="D91" s="57"/>
      <c r="E91" s="57"/>
      <c r="F91" s="57"/>
      <c r="G91" s="57"/>
      <c r="H91" s="57"/>
    </row>
    <row r="92" spans="1:10">
      <c r="A92" s="44" t="s">
        <v>131</v>
      </c>
      <c r="C92" s="57"/>
      <c r="D92" s="57"/>
      <c r="E92" s="57"/>
      <c r="F92" s="57"/>
      <c r="H92" s="57"/>
    </row>
    <row r="93" spans="1:10">
      <c r="A93" s="8" t="s">
        <v>132</v>
      </c>
    </row>
    <row r="94" spans="1:10">
      <c r="A94" s="8" t="s">
        <v>133</v>
      </c>
      <c r="B94" s="44"/>
      <c r="E94" s="58"/>
      <c r="F94" s="58"/>
      <c r="G94" s="58"/>
      <c r="H94" s="58"/>
    </row>
    <row r="95" spans="1:10">
      <c r="A95" s="8" t="s">
        <v>134</v>
      </c>
      <c r="B95" s="44"/>
      <c r="E95" s="58"/>
      <c r="F95" s="58"/>
      <c r="G95" s="58"/>
      <c r="H95" s="58"/>
    </row>
    <row r="96" spans="1:10">
      <c r="A96" s="8" t="s">
        <v>135</v>
      </c>
      <c r="E96" s="58"/>
      <c r="F96" s="58"/>
      <c r="G96" s="58"/>
      <c r="H96" s="58"/>
    </row>
    <row r="97" spans="1:10">
      <c r="A97" s="8" t="s">
        <v>136</v>
      </c>
      <c r="E97" s="58"/>
      <c r="F97" s="58"/>
      <c r="G97" s="58"/>
      <c r="H97" s="58"/>
    </row>
    <row r="99" spans="1:10" ht="18.75">
      <c r="A99" s="9" t="s">
        <v>137</v>
      </c>
      <c r="B99" s="10"/>
      <c r="C99" s="11"/>
      <c r="D99" s="11"/>
      <c r="E99" s="11"/>
      <c r="F99" s="11"/>
      <c r="G99" s="59"/>
      <c r="H99" s="59"/>
      <c r="I99" s="59"/>
      <c r="J99" s="60"/>
    </row>
    <row r="100" spans="1:10" ht="18.75">
      <c r="A100" s="13"/>
      <c r="B100" s="61"/>
      <c r="C100" s="61"/>
      <c r="D100" s="61"/>
      <c r="E100" s="61"/>
      <c r="F100" s="61"/>
      <c r="G100" s="337" t="s">
        <v>138</v>
      </c>
      <c r="H100" s="338"/>
      <c r="I100" s="338"/>
      <c r="J100" s="339"/>
    </row>
    <row r="101" spans="1:10" ht="17.25">
      <c r="A101" s="13"/>
      <c r="B101" s="61"/>
      <c r="C101" s="61"/>
      <c r="D101" s="61"/>
      <c r="E101" s="61"/>
      <c r="F101" s="61"/>
      <c r="G101" s="340" t="s">
        <v>139</v>
      </c>
      <c r="H101" s="341"/>
      <c r="I101" s="341"/>
      <c r="J101" s="342"/>
    </row>
    <row r="102" spans="1:10" ht="44.25" customHeight="1">
      <c r="A102" s="32" t="s">
        <v>140</v>
      </c>
      <c r="B102" s="33"/>
      <c r="C102" s="35"/>
      <c r="D102" s="35"/>
      <c r="E102" s="36"/>
      <c r="F102" s="37"/>
      <c r="G102" s="313" t="s">
        <v>141</v>
      </c>
      <c r="H102" s="343"/>
      <c r="I102" s="343"/>
      <c r="J102" s="314"/>
    </row>
    <row r="103" spans="1:10" ht="52.5" customHeight="1">
      <c r="A103" s="38" t="s">
        <v>98</v>
      </c>
      <c r="B103" s="39"/>
      <c r="C103" s="41"/>
      <c r="D103" s="41"/>
      <c r="E103" s="42"/>
      <c r="F103" s="43"/>
      <c r="G103" s="332" t="s">
        <v>142</v>
      </c>
      <c r="H103" s="333"/>
      <c r="I103" s="333"/>
      <c r="J103" s="334"/>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56"/>
  <sheetViews>
    <sheetView workbookViewId="0">
      <selection activeCell="B7" sqref="B7"/>
    </sheetView>
  </sheetViews>
  <sheetFormatPr defaultRowHeight="13.5"/>
  <cols>
    <col min="2" max="2" width="39.125" bestFit="1" customWidth="1"/>
  </cols>
  <sheetData>
    <row r="1" spans="1:6">
      <c r="B1" t="s">
        <v>175</v>
      </c>
    </row>
    <row r="2" spans="1:6">
      <c r="A2">
        <v>23</v>
      </c>
      <c r="B2" t="s">
        <v>145</v>
      </c>
      <c r="C2">
        <v>6</v>
      </c>
      <c r="D2" t="s">
        <v>144</v>
      </c>
      <c r="E2">
        <v>18</v>
      </c>
      <c r="F2" t="s">
        <v>185</v>
      </c>
    </row>
    <row r="3" spans="1:6">
      <c r="A3">
        <v>24</v>
      </c>
      <c r="B3" t="s">
        <v>147</v>
      </c>
      <c r="C3">
        <v>6</v>
      </c>
      <c r="D3" t="s">
        <v>144</v>
      </c>
      <c r="E3">
        <v>18</v>
      </c>
      <c r="F3" t="s">
        <v>185</v>
      </c>
    </row>
    <row r="4" spans="1:6">
      <c r="A4">
        <v>25</v>
      </c>
      <c r="B4" t="s">
        <v>148</v>
      </c>
      <c r="C4">
        <v>6</v>
      </c>
      <c r="D4" t="s">
        <v>144</v>
      </c>
      <c r="E4">
        <v>18</v>
      </c>
      <c r="F4" t="s">
        <v>185</v>
      </c>
    </row>
    <row r="5" spans="1:6">
      <c r="A5">
        <v>26</v>
      </c>
      <c r="B5" t="s">
        <v>146</v>
      </c>
      <c r="C5">
        <v>6</v>
      </c>
      <c r="D5" t="s">
        <v>144</v>
      </c>
      <c r="E5">
        <v>18</v>
      </c>
      <c r="F5" t="s">
        <v>185</v>
      </c>
    </row>
    <row r="6" spans="1:6">
      <c r="A6">
        <v>27</v>
      </c>
      <c r="B6" t="s">
        <v>143</v>
      </c>
      <c r="C6">
        <v>6</v>
      </c>
      <c r="D6" t="s">
        <v>144</v>
      </c>
      <c r="E6">
        <v>18</v>
      </c>
      <c r="F6" t="s">
        <v>185</v>
      </c>
    </row>
    <row r="7" spans="1:6">
      <c r="A7">
        <v>28</v>
      </c>
      <c r="B7" t="s">
        <v>176</v>
      </c>
      <c r="C7">
        <v>6</v>
      </c>
      <c r="D7" t="s">
        <v>144</v>
      </c>
      <c r="E7">
        <v>18</v>
      </c>
      <c r="F7" t="s">
        <v>185</v>
      </c>
    </row>
    <row r="8" spans="1:6">
      <c r="A8">
        <v>29</v>
      </c>
      <c r="B8" t="s">
        <v>177</v>
      </c>
      <c r="C8">
        <v>6</v>
      </c>
      <c r="D8" t="s">
        <v>144</v>
      </c>
      <c r="E8">
        <v>18</v>
      </c>
      <c r="F8" t="s">
        <v>185</v>
      </c>
    </row>
    <row r="10" spans="1:6">
      <c r="B10" t="s">
        <v>186</v>
      </c>
    </row>
    <row r="11" spans="1:6">
      <c r="B11" t="s">
        <v>187</v>
      </c>
    </row>
    <row r="12" spans="1:6">
      <c r="B12" t="s">
        <v>188</v>
      </c>
    </row>
    <row r="13" spans="1:6">
      <c r="B13" t="s">
        <v>189</v>
      </c>
    </row>
    <row r="14" spans="1:6">
      <c r="B14" t="s">
        <v>190</v>
      </c>
    </row>
    <row r="15" spans="1:6">
      <c r="B15" t="s">
        <v>191</v>
      </c>
    </row>
    <row r="16" spans="1:6">
      <c r="B16" t="s">
        <v>192</v>
      </c>
    </row>
    <row r="17" spans="2:2">
      <c r="B17" t="s">
        <v>193</v>
      </c>
    </row>
    <row r="18" spans="2:2">
      <c r="B18" t="s">
        <v>194</v>
      </c>
    </row>
    <row r="19" spans="2:2">
      <c r="B19" t="s">
        <v>195</v>
      </c>
    </row>
    <row r="20" spans="2:2">
      <c r="B20" t="s">
        <v>196</v>
      </c>
    </row>
    <row r="21" spans="2:2">
      <c r="B21" t="s">
        <v>197</v>
      </c>
    </row>
    <row r="22" spans="2:2">
      <c r="B22" t="s">
        <v>43</v>
      </c>
    </row>
    <row r="23" spans="2:2">
      <c r="B23" t="s">
        <v>198</v>
      </c>
    </row>
    <row r="24" spans="2:2">
      <c r="B24" t="s">
        <v>199</v>
      </c>
    </row>
    <row r="25" spans="2:2">
      <c r="B25" t="s">
        <v>200</v>
      </c>
    </row>
    <row r="26" spans="2:2">
      <c r="B26" t="s">
        <v>201</v>
      </c>
    </row>
    <row r="27" spans="2:2">
      <c r="B27" t="s">
        <v>202</v>
      </c>
    </row>
    <row r="28" spans="2:2">
      <c r="B28" t="s">
        <v>203</v>
      </c>
    </row>
    <row r="29" spans="2:2">
      <c r="B29" t="s">
        <v>204</v>
      </c>
    </row>
    <row r="30" spans="2:2">
      <c r="B30" t="s">
        <v>149</v>
      </c>
    </row>
    <row r="31" spans="2:2">
      <c r="B31" t="s">
        <v>150</v>
      </c>
    </row>
    <row r="32" spans="2:2">
      <c r="B32" t="s">
        <v>151</v>
      </c>
    </row>
    <row r="33" spans="2:2">
      <c r="B33" t="s">
        <v>152</v>
      </c>
    </row>
    <row r="34" spans="2:2">
      <c r="B34" t="s">
        <v>153</v>
      </c>
    </row>
    <row r="35" spans="2:2">
      <c r="B35" t="s">
        <v>154</v>
      </c>
    </row>
    <row r="36" spans="2:2">
      <c r="B36" t="s">
        <v>155</v>
      </c>
    </row>
    <row r="37" spans="2:2">
      <c r="B37" t="s">
        <v>156</v>
      </c>
    </row>
    <row r="38" spans="2:2">
      <c r="B38" t="s">
        <v>157</v>
      </c>
    </row>
    <row r="39" spans="2:2">
      <c r="B39" t="s">
        <v>158</v>
      </c>
    </row>
    <row r="40" spans="2:2">
      <c r="B40" t="s">
        <v>159</v>
      </c>
    </row>
    <row r="41" spans="2:2">
      <c r="B41" t="s">
        <v>160</v>
      </c>
    </row>
    <row r="42" spans="2:2">
      <c r="B42" t="s">
        <v>161</v>
      </c>
    </row>
    <row r="43" spans="2:2">
      <c r="B43" t="s">
        <v>162</v>
      </c>
    </row>
    <row r="44" spans="2:2">
      <c r="B44" t="s">
        <v>163</v>
      </c>
    </row>
    <row r="45" spans="2:2">
      <c r="B45" t="s">
        <v>164</v>
      </c>
    </row>
    <row r="46" spans="2:2">
      <c r="B46" t="s">
        <v>165</v>
      </c>
    </row>
    <row r="47" spans="2:2">
      <c r="B47" t="s">
        <v>166</v>
      </c>
    </row>
    <row r="48" spans="2:2">
      <c r="B48" t="s">
        <v>167</v>
      </c>
    </row>
    <row r="49" spans="2:2">
      <c r="B49" t="s">
        <v>168</v>
      </c>
    </row>
    <row r="50" spans="2:2">
      <c r="B50" t="s">
        <v>169</v>
      </c>
    </row>
    <row r="51" spans="2:2">
      <c r="B51" t="s">
        <v>170</v>
      </c>
    </row>
    <row r="52" spans="2:2">
      <c r="B52" t="s">
        <v>171</v>
      </c>
    </row>
    <row r="53" spans="2:2">
      <c r="B53" t="s">
        <v>172</v>
      </c>
    </row>
    <row r="54" spans="2:2">
      <c r="B54" t="s">
        <v>173</v>
      </c>
    </row>
    <row r="55" spans="2:2">
      <c r="B55" t="s">
        <v>174</v>
      </c>
    </row>
    <row r="56" spans="2:2">
      <c r="B56" t="s">
        <v>205</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報告書</vt:lpstr>
      <vt:lpstr>清算額一覧</vt:lpstr>
      <vt:lpstr>個票1</vt:lpstr>
      <vt:lpstr>単価表</vt:lpstr>
      <vt:lpstr>リスト</vt:lpstr>
      <vt:lpstr>個票1!Print_Area</vt:lpstr>
      <vt:lpstr>清算額一覧!Print_Area</vt:lpstr>
      <vt:lpstr>単価表!Print_Area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w</cp:lastModifiedBy>
  <cp:revision/>
  <cp:lastPrinted>2026-01-23T02:32:16Z</cp:lastPrinted>
  <dcterms:created xsi:type="dcterms:W3CDTF">2018-06-19T01:27:02Z</dcterms:created>
  <dcterms:modified xsi:type="dcterms:W3CDTF">2026-01-23T02:41:13Z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