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w314081\Desktop\"/>
    </mc:Choice>
  </mc:AlternateContent>
  <xr:revisionPtr revIDLastSave="0" documentId="13_ncr:1_{90E6FB58-D464-4F4F-85B5-8A6AA5DEC029}" xr6:coauthVersionLast="47" xr6:coauthVersionMax="47" xr10:uidLastSave="{00000000-0000-0000-0000-000000000000}"/>
  <workbookProtection workbookAlgorithmName="SHA-512" workbookHashValue="q8HUFX37c+YF52NZ+sRKbSsyRLa7vJ6/IKoFhqNKo6LOddeZKTRNCnqHQyD0EKhDbrY9S/VdcMNfYKUI2WiaeQ==" workbookSaltValue="QtU8mp6DvDN+rP/A9fJavA==" workbookSpinCount="100000" lockStructure="1"/>
  <bookViews>
    <workbookView xWindow="-120" yWindow="-120" windowWidth="29040" windowHeight="15720" activeTab="1" xr2:uid="{00000000-000D-0000-FFFF-FFFF00000000}"/>
  </bookViews>
  <sheets>
    <sheet name="様式1（入力用）" sheetId="8" r:id="rId1"/>
    <sheet name="様式2（入力用）" sheetId="9" r:id="rId2"/>
    <sheet name="様式2_別紙（入力用）" sheetId="10" r:id="rId3"/>
    <sheet name="項目2・認証基準条件" sheetId="15" state="hidden" r:id="rId4"/>
    <sheet name="作業用_入力規則" sheetId="7" state="hidden" r:id="rId5"/>
    <sheet name="審査表" sheetId="16" state="hidden" r:id="rId6"/>
  </sheets>
  <externalReferences>
    <externalReference r:id="rId7"/>
  </externalReferences>
  <definedNames>
    <definedName name="_xlnm.Print_Area" localSheetId="0">'様式1（入力用）'!$A$1:$R$133</definedName>
    <definedName name="_xlnm.Print_Area" localSheetId="1">'様式2（入力用）'!$B$1:$M$96</definedName>
    <definedName name="_xlnm.Print_Area" localSheetId="2">'様式2_別紙（入力用）'!$B$2:$X$84</definedName>
    <definedName name="企業ロゴ参照">INDEX(#REF!,MATCH([1]HP!$F$3,#REF!,1))</definedName>
    <definedName name="業種">業種リスト[業種]</definedName>
    <definedName name="業種_基準値">業種リスト[[業種]:[基準値（年）]]</definedName>
    <definedName name="女性活躍推進項目">[1]記載用!$A$2:$O$34</definedName>
    <definedName name="星種別">[1]!テーブル7[星]</definedName>
    <definedName name="入力規則_公表項目">[1]!公表項目[公表
項目]</definedName>
    <definedName name="入力規則_取組状況">[1]!取組状況[取組
状況]</definedName>
    <definedName name="入力規則_申請区別">[1]!申請区別[申請区別]</definedName>
    <definedName name="認証マーク画像参照">INDEX([1]認証マーク!$B$3:$B$5,MATCH([1]HP!$F$6,[1]認証マーク!$A$3:$A$5,0))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8" l="1"/>
  <c r="M24" i="8"/>
  <c r="G24" i="8"/>
  <c r="U17" i="10"/>
  <c r="U12" i="10"/>
  <c r="U52" i="10" l="1"/>
  <c r="G60" i="9" s="1"/>
  <c r="U47" i="10"/>
  <c r="G71" i="10"/>
  <c r="C72" i="10" s="1"/>
  <c r="G72" i="10" s="1"/>
  <c r="C73" i="10" s="1"/>
  <c r="Y52" i="10" l="1"/>
  <c r="L52" i="9"/>
  <c r="L85" i="9"/>
  <c r="C6" i="16"/>
  <c r="L88" i="9" l="1"/>
  <c r="C7" i="16" l="1"/>
  <c r="Q3" i="10" l="1"/>
  <c r="D10" i="9"/>
  <c r="D15" i="7"/>
  <c r="D16" i="7"/>
  <c r="D17" i="7"/>
  <c r="D18" i="7"/>
  <c r="D19" i="7"/>
  <c r="H17" i="10" s="1"/>
  <c r="D20" i="7"/>
  <c r="D21" i="7"/>
  <c r="D22" i="7"/>
  <c r="D23" i="7"/>
  <c r="D24" i="7"/>
  <c r="D25" i="7"/>
  <c r="D26" i="7"/>
  <c r="D27" i="7"/>
  <c r="D28" i="7"/>
  <c r="D29" i="7"/>
  <c r="D30" i="7"/>
  <c r="D31" i="7"/>
  <c r="D32" i="7"/>
  <c r="D33" i="7"/>
  <c r="I65" i="10" l="1"/>
  <c r="U84" i="10" l="1"/>
  <c r="U79" i="10"/>
  <c r="G82" i="9" s="1"/>
  <c r="T71" i="10"/>
  <c r="T72" i="10"/>
  <c r="T73" i="10"/>
  <c r="U60" i="10"/>
  <c r="G62" i="9" s="1"/>
  <c r="G58" i="9"/>
  <c r="U42" i="10"/>
  <c r="G39" i="9" s="1"/>
  <c r="U37" i="10"/>
  <c r="G37" i="9" s="1"/>
  <c r="U32" i="10"/>
  <c r="G25" i="9" s="1"/>
  <c r="U27" i="10"/>
  <c r="G23" i="9" s="1"/>
  <c r="U22" i="10"/>
  <c r="G21" i="9" s="1"/>
  <c r="C53" i="10"/>
  <c r="G84" i="9" l="1"/>
  <c r="M5" i="15" s="1"/>
  <c r="C54" i="10"/>
  <c r="C55" i="10"/>
  <c r="I66" i="10"/>
  <c r="U66" i="10" s="1"/>
  <c r="G68" i="9" s="1"/>
  <c r="D1" i="15"/>
  <c r="C1" i="15"/>
  <c r="B1" i="15"/>
  <c r="G73" i="10" l="1"/>
  <c r="G19" i="9" l="1"/>
  <c r="G17" i="9"/>
  <c r="G50" i="9"/>
  <c r="G48" i="9"/>
  <c r="E85" i="9"/>
  <c r="M4" i="15" s="1"/>
  <c r="F85" i="9"/>
  <c r="G79" i="9"/>
  <c r="G77" i="9"/>
  <c r="G69" i="9"/>
  <c r="G75" i="9"/>
  <c r="G73" i="9"/>
  <c r="G71" i="9"/>
  <c r="G65" i="9"/>
  <c r="G63" i="9"/>
  <c r="G40" i="9"/>
  <c r="G46" i="9"/>
  <c r="G44" i="9"/>
  <c r="G42" i="9"/>
  <c r="G30" i="9"/>
  <c r="G28" i="9"/>
  <c r="G34" i="9"/>
  <c r="G32" i="9"/>
  <c r="G26" i="9"/>
  <c r="T41" i="8"/>
  <c r="T42" i="8" s="1"/>
  <c r="T51" i="8"/>
  <c r="T52" i="8" s="1"/>
  <c r="F52" i="9"/>
  <c r="E52" i="9"/>
  <c r="F88" i="9" l="1"/>
  <c r="G88" i="9" s="1"/>
  <c r="E88" i="9"/>
  <c r="K4" i="15" l="1"/>
  <c r="K3" i="15"/>
  <c r="K5" i="15"/>
  <c r="N5" i="15" s="1"/>
  <c r="N4" i="15" l="1"/>
  <c r="N3" i="15"/>
  <c r="P5" i="15" l="1"/>
  <c r="O88" i="9" s="1"/>
  <c r="C40" i="8" l="1"/>
  <c r="E9"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池田繭美</author>
  </authors>
  <commentList>
    <comment ref="A14" authorId="0" shapeId="0" xr:uid="{697E963D-07AC-45F5-B577-5DE0F90B3954}">
      <text>
        <r>
          <rPr>
            <b/>
            <sz val="9"/>
            <color indexed="81"/>
            <rFont val="MS P ゴシック"/>
            <family val="3"/>
            <charset val="128"/>
          </rPr>
          <t>記述に該当する場合、☑をお願いいたします。</t>
        </r>
        <r>
          <rPr>
            <sz val="9"/>
            <color indexed="81"/>
            <rFont val="MS P ゴシック"/>
            <family val="3"/>
            <charset val="128"/>
          </rPr>
          <t xml:space="preserve">
</t>
        </r>
      </text>
    </comment>
    <comment ref="B14" authorId="0" shapeId="0" xr:uid="{47A16B10-F472-479E-A7C1-DCCCDB312878}">
      <text>
        <r>
          <rPr>
            <b/>
            <sz val="9"/>
            <color indexed="81"/>
            <rFont val="MS P ゴシック"/>
            <family val="3"/>
            <charset val="128"/>
          </rPr>
          <t>記述に該当する場合、☑をお願いいたします。</t>
        </r>
        <r>
          <rPr>
            <sz val="9"/>
            <color indexed="81"/>
            <rFont val="MS P ゴシック"/>
            <family val="3"/>
            <charset val="128"/>
          </rPr>
          <t xml:space="preserve">
</t>
        </r>
      </text>
    </comment>
    <comment ref="C40" authorId="1" shapeId="0" xr:uid="{E8ED1B43-1772-44A0-97D3-2FC87B04B6F8}">
      <text>
        <r>
          <rPr>
            <sz val="9"/>
            <color indexed="81"/>
            <rFont val="BIZ UDゴシック"/>
            <family val="3"/>
            <charset val="128"/>
          </rPr>
          <t>様式2、様式2_別紙を入力すると、該当認証区分が自動入力されます。</t>
        </r>
      </text>
    </comment>
    <comment ref="C42" authorId="1" shapeId="0" xr:uid="{00000000-0006-0000-0000-000001000000}">
      <text>
        <r>
          <rPr>
            <sz val="9"/>
            <color indexed="81"/>
            <rFont val="BIZ UDゴシック"/>
            <family val="3"/>
            <charset val="128"/>
          </rPr>
          <t>任意の位置で改行するときは
「Alt」キー + 「Enter」キー</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池田繭美</author>
  </authors>
  <commentList>
    <comment ref="H42" authorId="0" shapeId="0" xr:uid="{00000000-0006-0000-0200-000001000000}">
      <text>
        <r>
          <rPr>
            <sz val="9"/>
            <color indexed="81"/>
            <rFont val="BIZ UDゴシック"/>
            <family val="3"/>
            <charset val="128"/>
          </rPr>
          <t>「常時雇用する労働者数」の
年間の延べ数を12で割った数値
をご記入ください。</t>
        </r>
      </text>
    </comment>
    <comment ref="U52" authorId="0" shapeId="0" xr:uid="{00000000-0006-0000-0200-000002000000}">
      <text>
        <r>
          <rPr>
            <sz val="9"/>
            <color indexed="81"/>
            <rFont val="BIZ UDゴシック"/>
            <family val="3"/>
            <charset val="128"/>
          </rPr>
          <t>「女性活躍推進法に基づく男女の賃金の差異」で算出した数値での申請を希望する（本社申請）を選択した場合は、
様式１に入力した全常用労働者の計算結果が自動入力されます。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池田繭美</author>
  </authors>
  <commentList>
    <comment ref="B2" authorId="0" shapeId="0" xr:uid="{00000000-0006-0000-0300-000001000000}">
      <text>
        <r>
          <rPr>
            <sz val="9"/>
            <color indexed="81"/>
            <rFont val="MS P ゴシック"/>
            <family val="3"/>
            <charset val="128"/>
          </rPr>
          <t>元データのリストになっています</t>
        </r>
      </text>
    </comment>
    <comment ref="C2" authorId="0" shapeId="0" xr:uid="{00000000-0006-0000-0300-000002000000}">
      <text>
        <r>
          <rPr>
            <sz val="9"/>
            <color indexed="81"/>
            <rFont val="MS P ゴシック"/>
            <family val="3"/>
            <charset val="128"/>
          </rPr>
          <t>厚生労働省
「賃金構造基本統計調査」
から業種を分類</t>
        </r>
      </text>
    </comment>
    <comment ref="D2" authorId="0" shapeId="0" xr:uid="{00000000-0006-0000-0300-000003000000}">
      <text>
        <r>
          <rPr>
            <sz val="9"/>
            <color indexed="81"/>
            <rFont val="MS P ゴシック"/>
            <family val="3"/>
            <charset val="128"/>
          </rPr>
          <t>業種に対応した基準値が
HPシートに反映されます</t>
        </r>
      </text>
    </comment>
    <comment ref="N2" authorId="0" shapeId="0" xr:uid="{928007C5-211F-430E-8E2C-5430BA39AAA3}">
      <text>
        <r>
          <rPr>
            <b/>
            <sz val="9"/>
            <color indexed="81"/>
            <rFont val="BIZ UDゴシック"/>
            <family val="3"/>
            <charset val="128"/>
          </rPr>
          <t xml:space="preserve">判定値「1」がついた上位の星が認証区分となる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池田繭美</author>
  </authors>
  <commentList>
    <comment ref="D15" authorId="0" shapeId="0" xr:uid="{00000000-0006-0000-0400-000001000000}">
      <text>
        <r>
          <rPr>
            <b/>
            <sz val="9"/>
            <color indexed="81"/>
            <rFont val="BIZ UDゴシック"/>
            <family val="3"/>
            <charset val="128"/>
          </rPr>
          <t>数値は「項目2･認証基準条件」シートから転記</t>
        </r>
      </text>
    </comment>
  </commentList>
</comments>
</file>

<file path=xl/sharedStrings.xml><?xml version="1.0" encoding="utf-8"?>
<sst xmlns="http://schemas.openxmlformats.org/spreadsheetml/2006/main" count="703" uniqueCount="440">
  <si>
    <t>□</t>
    <phoneticPr fontId="1"/>
  </si>
  <si>
    <t>取組状況</t>
    <rPh sb="0" eb="2">
      <t>トリクミ</t>
    </rPh>
    <rPh sb="2" eb="4">
      <t>ジョウキョウ</t>
    </rPh>
    <phoneticPr fontId="1"/>
  </si>
  <si>
    <t>達成項目数</t>
    <rPh sb="0" eb="2">
      <t>タッセイ</t>
    </rPh>
    <rPh sb="2" eb="5">
      <t>コウモクスウ</t>
    </rPh>
    <phoneticPr fontId="1"/>
  </si>
  <si>
    <t>【均等・活躍】14項目</t>
    <rPh sb="1" eb="3">
      <t>キントウ</t>
    </rPh>
    <rPh sb="4" eb="6">
      <t>カツヤク</t>
    </rPh>
    <rPh sb="9" eb="11">
      <t>コウモク</t>
    </rPh>
    <phoneticPr fontId="1"/>
  </si>
  <si>
    <t>達成項目数合計</t>
    <rPh sb="0" eb="2">
      <t>タッセイ</t>
    </rPh>
    <rPh sb="2" eb="4">
      <t>コウモク</t>
    </rPh>
    <rPh sb="4" eb="5">
      <t>スウ</t>
    </rPh>
    <rPh sb="5" eb="7">
      <t>ゴウケイ</t>
    </rPh>
    <phoneticPr fontId="1"/>
  </si>
  <si>
    <t>公表項目</t>
    <rPh sb="0" eb="2">
      <t>コウヒョウ</t>
    </rPh>
    <rPh sb="2" eb="4">
      <t>コウモク</t>
    </rPh>
    <phoneticPr fontId="1"/>
  </si>
  <si>
    <t>公表内容</t>
    <rPh sb="0" eb="2">
      <t>コウヒョウ</t>
    </rPh>
    <rPh sb="2" eb="4">
      <t>ナイヨウ</t>
    </rPh>
    <phoneticPr fontId="1"/>
  </si>
  <si>
    <t>　　　　　　　　　　　　　　</t>
    <phoneticPr fontId="1"/>
  </si>
  <si>
    <t>【定着・両立】18項目</t>
    <rPh sb="1" eb="3">
      <t>テイチャク</t>
    </rPh>
    <rPh sb="4" eb="6">
      <t>リョウリツ</t>
    </rPh>
    <rPh sb="9" eb="11">
      <t>コウモク</t>
    </rPh>
    <phoneticPr fontId="1"/>
  </si>
  <si>
    <t>様式２(第4条関係)</t>
    <rPh sb="0" eb="2">
      <t>ヨウシキ</t>
    </rPh>
    <rPh sb="4" eb="5">
      <t>ダイ</t>
    </rPh>
    <rPh sb="6" eb="7">
      <t>ジョウ</t>
    </rPh>
    <rPh sb="7" eb="9">
      <t>カンケイ</t>
    </rPh>
    <phoneticPr fontId="1"/>
  </si>
  <si>
    <t>女性活躍推進項目</t>
    <rPh sb="0" eb="2">
      <t>ジョセイ</t>
    </rPh>
    <rPh sb="2" eb="4">
      <t>カツヤク</t>
    </rPh>
    <rPh sb="4" eb="6">
      <t>スイシン</t>
    </rPh>
    <phoneticPr fontId="1"/>
  </si>
  <si>
    <t>女性活躍推進状況確認表</t>
    <rPh sb="4" eb="6">
      <t>スイシン</t>
    </rPh>
    <phoneticPr fontId="1"/>
  </si>
  <si>
    <t>－</t>
    <phoneticPr fontId="1"/>
  </si>
  <si>
    <t>企業・団体等の名称：</t>
    <rPh sb="3" eb="5">
      <t>ダンタイ</t>
    </rPh>
    <rPh sb="5" eb="6">
      <t>トウ</t>
    </rPh>
    <rPh sb="7" eb="9">
      <t>メイショウ</t>
    </rPh>
    <phoneticPr fontId="2"/>
  </si>
  <si>
    <t>時間単位または半日単位で利用できる年次有給休暇制度がある。</t>
  </si>
  <si>
    <t>ノー残業デーの設定等所定外労働縮減の取組を行っている。</t>
  </si>
  <si>
    <t>滋賀県ワーク・ライフ・バランス推進企業として登録している。</t>
  </si>
  <si>
    <t>滋賀県イクボス宣言企業として登録している。</t>
  </si>
  <si>
    <t>年次有給休暇および子の看護休暇ならびに介護休暇のほかに有給の休暇制度がある。</t>
    <rPh sb="19" eb="21">
      <t>カイゴ</t>
    </rPh>
    <rPh sb="21" eb="23">
      <t>キュウカ</t>
    </rPh>
    <phoneticPr fontId="1"/>
  </si>
  <si>
    <t>経営方針等の資料
または一般事業主行動計画策定届の写し等</t>
    <rPh sb="0" eb="2">
      <t>ケイエイ</t>
    </rPh>
    <rPh sb="2" eb="4">
      <t>ホウシン</t>
    </rPh>
    <rPh sb="4" eb="5">
      <t>トウ</t>
    </rPh>
    <rPh sb="12" eb="14">
      <t>イッパン</t>
    </rPh>
    <rPh sb="14" eb="17">
      <t>ジギョウヌシ</t>
    </rPh>
    <rPh sb="17" eb="19">
      <t>コウドウ</t>
    </rPh>
    <rPh sb="19" eb="21">
      <t>ケイカク</t>
    </rPh>
    <rPh sb="21" eb="23">
      <t>サクテイ</t>
    </rPh>
    <rPh sb="23" eb="24">
      <t>トドケ</t>
    </rPh>
    <rPh sb="25" eb="26">
      <t>ウツ</t>
    </rPh>
    <rPh sb="27" eb="28">
      <t>トウ</t>
    </rPh>
    <phoneticPr fontId="1"/>
  </si>
  <si>
    <t>取組が確認できる資料</t>
    <rPh sb="0" eb="2">
      <t>トリクミ</t>
    </rPh>
    <rPh sb="3" eb="5">
      <t>カクニン</t>
    </rPh>
    <phoneticPr fontId="1"/>
  </si>
  <si>
    <t>添付資料</t>
    <rPh sb="0" eb="2">
      <t>テンプ</t>
    </rPh>
    <rPh sb="2" eb="4">
      <t>シリョウ</t>
    </rPh>
    <phoneticPr fontId="1"/>
  </si>
  <si>
    <t>※取組状況欄には貴社・貴団体で実施(達成)している項目に☑を付けてください。</t>
    <rPh sb="1" eb="3">
      <t>トリクミ</t>
    </rPh>
    <rPh sb="3" eb="5">
      <t>ジョウキョウ</t>
    </rPh>
    <rPh sb="5" eb="6">
      <t>ラン</t>
    </rPh>
    <rPh sb="11" eb="12">
      <t>キ</t>
    </rPh>
    <rPh sb="12" eb="14">
      <t>ダンタイ</t>
    </rPh>
    <phoneticPr fontId="1"/>
  </si>
  <si>
    <t>※公表項目欄には、公表する項目に☑を付け、公表内容欄を記載・選択してください。（5つ以上）　　</t>
    <rPh sb="1" eb="3">
      <t>コウヒョウ</t>
    </rPh>
    <rPh sb="3" eb="5">
      <t>コウモク</t>
    </rPh>
    <rPh sb="5" eb="6">
      <t>ラン</t>
    </rPh>
    <rPh sb="25" eb="26">
      <t>ラン</t>
    </rPh>
    <rPh sb="30" eb="32">
      <t>センタク</t>
    </rPh>
    <rPh sb="42" eb="44">
      <t>イジョウ</t>
    </rPh>
    <phoneticPr fontId="1"/>
  </si>
  <si>
    <t>※添付資料欄には、添付する資料がある場合は☑を付けてください。
　（更新申請で前回と申請内容に変更がない場合は添付資料を省略できます。）</t>
    <rPh sb="1" eb="3">
      <t>テンプ</t>
    </rPh>
    <rPh sb="3" eb="5">
      <t>シリョウ</t>
    </rPh>
    <rPh sb="5" eb="6">
      <t>ラン</t>
    </rPh>
    <rPh sb="9" eb="11">
      <t>テンプ</t>
    </rPh>
    <rPh sb="13" eb="15">
      <t>シリョウ</t>
    </rPh>
    <rPh sb="18" eb="20">
      <t>バアイ</t>
    </rPh>
    <rPh sb="23" eb="24">
      <t>ツ</t>
    </rPh>
    <rPh sb="34" eb="36">
      <t>コウシン</t>
    </rPh>
    <rPh sb="36" eb="38">
      <t>シンセイ</t>
    </rPh>
    <rPh sb="39" eb="41">
      <t>ゼンカイ</t>
    </rPh>
    <rPh sb="42" eb="44">
      <t>シンセイ</t>
    </rPh>
    <rPh sb="44" eb="46">
      <t>ナイヨウ</t>
    </rPh>
    <rPh sb="47" eb="49">
      <t>ヘンコウ</t>
    </rPh>
    <rPh sb="52" eb="54">
      <t>バアイ</t>
    </rPh>
    <rPh sb="55" eb="57">
      <t>テンプ</t>
    </rPh>
    <rPh sb="57" eb="59">
      <t>シリョウ</t>
    </rPh>
    <rPh sb="60" eb="62">
      <t>ショウリャク</t>
    </rPh>
    <phoneticPr fontId="1"/>
  </si>
  <si>
    <t>※PRしたいこと（女性活躍の取組や職場の雰囲気等）をPR欄に記入してください。</t>
    <rPh sb="9" eb="11">
      <t>ジョセイ</t>
    </rPh>
    <rPh sb="11" eb="13">
      <t>カツヤク</t>
    </rPh>
    <rPh sb="14" eb="16">
      <t>トリクミ</t>
    </rPh>
    <rPh sb="17" eb="19">
      <t>ショクバ</t>
    </rPh>
    <rPh sb="20" eb="23">
      <t>フンイキ</t>
    </rPh>
    <rPh sb="23" eb="24">
      <t>ナド</t>
    </rPh>
    <rPh sb="28" eb="29">
      <t>ラン</t>
    </rPh>
    <rPh sb="30" eb="32">
      <t>キニュウ</t>
    </rPh>
    <phoneticPr fontId="1"/>
  </si>
  <si>
    <t>申請前に確認し、☑を付けてください</t>
    <rPh sb="0" eb="2">
      <t>シンセイ</t>
    </rPh>
    <rPh sb="2" eb="3">
      <t>マエ</t>
    </rPh>
    <rPh sb="4" eb="6">
      <t>カクニン</t>
    </rPh>
    <rPh sb="10" eb="11">
      <t>ツ</t>
    </rPh>
    <phoneticPr fontId="1"/>
  </si>
  <si>
    <t>添付資料の内容</t>
    <rPh sb="0" eb="2">
      <t>テンプ</t>
    </rPh>
    <rPh sb="2" eb="4">
      <t>シリョウ</t>
    </rPh>
    <rPh sb="5" eb="7">
      <t>ナイヨウ</t>
    </rPh>
    <phoneticPr fontId="1"/>
  </si>
  <si>
    <t>　　　（審査の対象となる内容に変更がある場合は、資料を添付してください。）</t>
    <rPh sb="4" eb="6">
      <t>シンサ</t>
    </rPh>
    <rPh sb="7" eb="9">
      <t>タイショウ</t>
    </rPh>
    <rPh sb="12" eb="14">
      <t>ナイヨウ</t>
    </rPh>
    <rPh sb="15" eb="17">
      <t>ヘンコウ</t>
    </rPh>
    <rPh sb="20" eb="22">
      <t>バアイ</t>
    </rPh>
    <rPh sb="24" eb="26">
      <t>シリョウ</t>
    </rPh>
    <rPh sb="27" eb="29">
      <t>テンプ</t>
    </rPh>
    <phoneticPr fontId="1"/>
  </si>
  <si>
    <t>更新申請の場合のみ確認し、☑を付けてください</t>
    <rPh sb="0" eb="2">
      <t>コウシン</t>
    </rPh>
    <rPh sb="2" eb="4">
      <t>シンセイ</t>
    </rPh>
    <rPh sb="5" eb="7">
      <t>バアイ</t>
    </rPh>
    <rPh sb="9" eb="11">
      <t>カクニン</t>
    </rPh>
    <rPh sb="15" eb="16">
      <t>ツ</t>
    </rPh>
    <phoneticPr fontId="1"/>
  </si>
  <si>
    <t>女性労働者の平均勤続年数が産業ごとの平均値以上である</t>
    <phoneticPr fontId="1"/>
  </si>
  <si>
    <t>在宅勤務制度またはテレワークなど働く場所や時間に捉われない柔軟な働き方ができる制度を導入している。</t>
    <phoneticPr fontId="1"/>
  </si>
  <si>
    <t>不要</t>
    <rPh sb="0" eb="2">
      <t>フヨウ</t>
    </rPh>
    <phoneticPr fontId="1"/>
  </si>
  <si>
    <t>就業規則等の写し
※（更新で前回と変更がない場合は省略可）</t>
    <rPh sb="0" eb="2">
      <t>シュウギョウ</t>
    </rPh>
    <rPh sb="2" eb="4">
      <t>キソク</t>
    </rPh>
    <rPh sb="4" eb="5">
      <t>トウ</t>
    </rPh>
    <rPh sb="6" eb="7">
      <t>ウツ</t>
    </rPh>
    <rPh sb="11" eb="13">
      <t>コウシン</t>
    </rPh>
    <rPh sb="14" eb="16">
      <t>ゼンカイ</t>
    </rPh>
    <rPh sb="17" eb="19">
      <t>ヘンコウ</t>
    </rPh>
    <rPh sb="22" eb="24">
      <t>バアイ</t>
    </rPh>
    <rPh sb="25" eb="27">
      <t>ショウリャク</t>
    </rPh>
    <rPh sb="27" eb="28">
      <t>カ</t>
    </rPh>
    <phoneticPr fontId="1"/>
  </si>
  <si>
    <t>取組が確認できる資料
※（更新で前回と変更がない場合は省略可）</t>
    <rPh sb="0" eb="2">
      <t>トリクミ</t>
    </rPh>
    <rPh sb="3" eb="5">
      <t>カクニン</t>
    </rPh>
    <phoneticPr fontId="1"/>
  </si>
  <si>
    <t>経営方針等の資料
※（更新で前回と変更がない場合は省略可）</t>
    <rPh sb="0" eb="2">
      <t>ケイエイ</t>
    </rPh>
    <rPh sb="2" eb="4">
      <t>ホウシン</t>
    </rPh>
    <rPh sb="4" eb="5">
      <t>トウ</t>
    </rPh>
    <phoneticPr fontId="1"/>
  </si>
  <si>
    <t>社内体制等が確認できる資料
※（更新で前回と変更がない場合は省略可）</t>
    <rPh sb="0" eb="2">
      <t>シャナイ</t>
    </rPh>
    <rPh sb="2" eb="4">
      <t>タイセイ</t>
    </rPh>
    <rPh sb="4" eb="5">
      <t>トウ</t>
    </rPh>
    <rPh sb="6" eb="8">
      <t>カクニン</t>
    </rPh>
    <phoneticPr fontId="1"/>
  </si>
  <si>
    <t xml:space="preserve"> ↑
添付資料がある場合は
☑を付けてください</t>
    <rPh sb="16" eb="17">
      <t>ツ</t>
    </rPh>
    <phoneticPr fontId="1"/>
  </si>
  <si>
    <t xml:space="preserve"> ↑
添付資料がある場合は
☑を付けてください</t>
    <rPh sb="3" eb="5">
      <t>テンプ</t>
    </rPh>
    <rPh sb="5" eb="7">
      <t>シリョウ</t>
    </rPh>
    <rPh sb="10" eb="12">
      <t>バアイ</t>
    </rPh>
    <rPh sb="16" eb="17">
      <t>ツ</t>
    </rPh>
    <phoneticPr fontId="1"/>
  </si>
  <si>
    <t>育児・介護休業法に定められた両立支援制度を利用した社員が、定期昇給等での算定において通常勤務しているものと取り扱いに差のない評価制度がある。</t>
    <phoneticPr fontId="1"/>
  </si>
  <si>
    <t>　　　（提出資料欄に「※（更新で前回と変更がない場合は省略可）」の記載がある項目が添付資料の省略が可能となります）</t>
    <rPh sb="4" eb="6">
      <t>テイシュツ</t>
    </rPh>
    <rPh sb="6" eb="8">
      <t>シリョウ</t>
    </rPh>
    <rPh sb="8" eb="9">
      <t>ラン</t>
    </rPh>
    <rPh sb="33" eb="35">
      <t>キサイ</t>
    </rPh>
    <rPh sb="38" eb="40">
      <t>コウモク</t>
    </rPh>
    <rPh sb="41" eb="43">
      <t>テンプ</t>
    </rPh>
    <rPh sb="43" eb="45">
      <t>シリョウ</t>
    </rPh>
    <rPh sb="46" eb="48">
      <t>ショウリャク</t>
    </rPh>
    <rPh sb="49" eb="51">
      <t>カノウ</t>
    </rPh>
    <phoneticPr fontId="1"/>
  </si>
  <si>
    <t>女性管理職登用の目標を設定している、または従業員100人以下の企業にあっては女性活躍推進法における一般事業主行動計画を策定している。</t>
    <phoneticPr fontId="1"/>
  </si>
  <si>
    <t>企業・団体等の名称：</t>
    <rPh sb="3" eb="5">
      <t>ダンタイ</t>
    </rPh>
    <rPh sb="5" eb="6">
      <t>トウ</t>
    </rPh>
    <rPh sb="7" eb="9">
      <t>メイショウ</t>
    </rPh>
    <phoneticPr fontId="1"/>
  </si>
  <si>
    <t>①平均勤続年数</t>
    <phoneticPr fontId="1"/>
  </si>
  <si>
    <t>平均勤続年数</t>
    <phoneticPr fontId="1"/>
  </si>
  <si>
    <t>男性</t>
  </si>
  <si>
    <t>年</t>
    <rPh sb="0" eb="1">
      <t>ネン</t>
    </rPh>
    <phoneticPr fontId="1"/>
  </si>
  <si>
    <t>女性</t>
  </si>
  <si>
    <t>平均勤続年数の男女差</t>
    <rPh sb="0" eb="2">
      <t>ヘイキン</t>
    </rPh>
    <rPh sb="2" eb="4">
      <t>キンゾク</t>
    </rPh>
    <rPh sb="4" eb="6">
      <t>ネンスウ</t>
    </rPh>
    <rPh sb="7" eb="10">
      <t>ダンジョサ</t>
    </rPh>
    <phoneticPr fontId="1"/>
  </si>
  <si>
    <t>②女性労働者の平均勤続年数</t>
    <rPh sb="1" eb="3">
      <t>ジョセイ</t>
    </rPh>
    <rPh sb="3" eb="6">
      <t>ロウドウシャ</t>
    </rPh>
    <rPh sb="7" eb="9">
      <t>ヘイキン</t>
    </rPh>
    <rPh sb="9" eb="11">
      <t>キンゾク</t>
    </rPh>
    <rPh sb="11" eb="13">
      <t>ネンスウ</t>
    </rPh>
    <rPh sb="12" eb="13">
      <t>ヘイネン</t>
    </rPh>
    <phoneticPr fontId="1"/>
  </si>
  <si>
    <t>女性の平均勤続年数</t>
    <rPh sb="0" eb="2">
      <t>ジョセイ</t>
    </rPh>
    <rPh sb="3" eb="5">
      <t>ヘイキン</t>
    </rPh>
    <rPh sb="5" eb="7">
      <t>キンゾク</t>
    </rPh>
    <rPh sb="7" eb="9">
      <t>ネンスウ</t>
    </rPh>
    <phoneticPr fontId="1"/>
  </si>
  <si>
    <t>産業ごとの
女性の平均勤続年数</t>
    <rPh sb="0" eb="2">
      <t>サンギョウ</t>
    </rPh>
    <rPh sb="6" eb="8">
      <t>ジョセイ</t>
    </rPh>
    <rPh sb="9" eb="15">
      <t>ヘイキンキンゾクネンスウ</t>
    </rPh>
    <phoneticPr fontId="1"/>
  </si>
  <si>
    <t>※産業ごとの女性の平均勤続年数については「『女性活躍推進状況確認表』記入の手引き」を参照</t>
    <rPh sb="1" eb="3">
      <t>サンギョウ</t>
    </rPh>
    <rPh sb="6" eb="8">
      <t>ジョセイ</t>
    </rPh>
    <rPh sb="9" eb="11">
      <t>ヘイキン</t>
    </rPh>
    <rPh sb="11" eb="13">
      <t>キンゾク</t>
    </rPh>
    <rPh sb="13" eb="15">
      <t>ネンスウ</t>
    </rPh>
    <rPh sb="22" eb="24">
      <t>ジョセイ</t>
    </rPh>
    <rPh sb="24" eb="26">
      <t>カツヤク</t>
    </rPh>
    <rPh sb="26" eb="28">
      <t>スイシン</t>
    </rPh>
    <rPh sb="28" eb="30">
      <t>ジョウキョウ</t>
    </rPh>
    <rPh sb="30" eb="32">
      <t>カクニン</t>
    </rPh>
    <rPh sb="32" eb="33">
      <t>ヒョウ</t>
    </rPh>
    <rPh sb="34" eb="36">
      <t>キニュウ</t>
    </rPh>
    <rPh sb="37" eb="39">
      <t>テビ</t>
    </rPh>
    <rPh sb="42" eb="44">
      <t>サンショウ</t>
    </rPh>
    <phoneticPr fontId="1"/>
  </si>
  <si>
    <t>③過去3年間での育児休業取得率(男性)</t>
    <rPh sb="8" eb="10">
      <t>イクジ</t>
    </rPh>
    <rPh sb="10" eb="12">
      <t>キュウギョウ</t>
    </rPh>
    <phoneticPr fontId="1"/>
  </si>
  <si>
    <t>男性の育児休業
取得者数</t>
    <phoneticPr fontId="1"/>
  </si>
  <si>
    <t>配偶者が出産した
男性従業員数</t>
    <phoneticPr fontId="1"/>
  </si>
  <si>
    <t>過去３年間での育児休業
取得率（男性）</t>
    <rPh sb="0" eb="2">
      <t>カコ</t>
    </rPh>
    <rPh sb="3" eb="5">
      <t>ネンカン</t>
    </rPh>
    <rPh sb="7" eb="9">
      <t>イクジ</t>
    </rPh>
    <rPh sb="9" eb="11">
      <t>キュウギョウ</t>
    </rPh>
    <rPh sb="12" eb="15">
      <t>シュトクリツ</t>
    </rPh>
    <rPh sb="16" eb="18">
      <t>ダンセイ</t>
    </rPh>
    <phoneticPr fontId="1"/>
  </si>
  <si>
    <t>人</t>
    <rPh sb="0" eb="1">
      <t>ニン</t>
    </rPh>
    <phoneticPr fontId="1"/>
  </si>
  <si>
    <t>％</t>
    <phoneticPr fontId="1"/>
  </si>
  <si>
    <t>④過去3年間での育児休業取得率(女性)</t>
    <rPh sb="8" eb="10">
      <t>イクジ</t>
    </rPh>
    <rPh sb="10" eb="12">
      <t>キュウギョウ</t>
    </rPh>
    <phoneticPr fontId="1"/>
  </si>
  <si>
    <t>女性の育児休業
取得者数</t>
    <phoneticPr fontId="1"/>
  </si>
  <si>
    <t>出産した従業員数</t>
    <phoneticPr fontId="1"/>
  </si>
  <si>
    <t>過去３年間での育児休業
取得率（女性）</t>
    <rPh sb="0" eb="2">
      <t>カコ</t>
    </rPh>
    <rPh sb="3" eb="5">
      <t>ネンカン</t>
    </rPh>
    <rPh sb="7" eb="9">
      <t>イクジ</t>
    </rPh>
    <rPh sb="9" eb="11">
      <t>キュウギョウ</t>
    </rPh>
    <rPh sb="12" eb="15">
      <t>シュトクリツ</t>
    </rPh>
    <rPh sb="16" eb="18">
      <t>ジョセイ</t>
    </rPh>
    <phoneticPr fontId="1"/>
  </si>
  <si>
    <t>⑤過去3年間での育児休業から復帰した割合(女性)</t>
    <rPh sb="8" eb="10">
      <t>イクジ</t>
    </rPh>
    <rPh sb="10" eb="12">
      <t>キュウギョウ</t>
    </rPh>
    <phoneticPr fontId="1"/>
  </si>
  <si>
    <t>当該期間に育休から復帰した女性従業員数</t>
    <phoneticPr fontId="1"/>
  </si>
  <si>
    <t>当該期間に育休を取得した女性従業員数</t>
    <phoneticPr fontId="1"/>
  </si>
  <si>
    <t>⑪月平均所定外労働時間</t>
    <phoneticPr fontId="1"/>
  </si>
  <si>
    <t>全従業員の1か月あたり
総所定外労働時間</t>
    <phoneticPr fontId="1"/>
  </si>
  <si>
    <t>総従業員数</t>
    <phoneticPr fontId="1"/>
  </si>
  <si>
    <t>時間</t>
    <rPh sb="0" eb="2">
      <t>ジカン</t>
    </rPh>
    <phoneticPr fontId="1"/>
  </si>
  <si>
    <t>月平均所定外労働時間</t>
    <rPh sb="0" eb="3">
      <t>ツキヘイキン</t>
    </rPh>
    <rPh sb="3" eb="5">
      <t>ショテイ</t>
    </rPh>
    <rPh sb="5" eb="6">
      <t>ガイ</t>
    </rPh>
    <rPh sb="6" eb="8">
      <t>ロウドウ</t>
    </rPh>
    <rPh sb="8" eb="10">
      <t>ジカン</t>
    </rPh>
    <phoneticPr fontId="1"/>
  </si>
  <si>
    <t>⑫平均年休取得率</t>
  </si>
  <si>
    <t>従業員の平均年休
取得日数</t>
    <phoneticPr fontId="1"/>
  </si>
  <si>
    <t>従業員の平均年休
付与日数</t>
    <phoneticPr fontId="1"/>
  </si>
  <si>
    <t>日</t>
    <rPh sb="0" eb="1">
      <t>ニチ</t>
    </rPh>
    <phoneticPr fontId="1"/>
  </si>
  <si>
    <t>平均年休取得率</t>
    <rPh sb="0" eb="2">
      <t>ヘイキン</t>
    </rPh>
    <rPh sb="2" eb="4">
      <t>ネンキュウ</t>
    </rPh>
    <rPh sb="4" eb="7">
      <t>シュトクリツ</t>
    </rPh>
    <phoneticPr fontId="1"/>
  </si>
  <si>
    <t>⑲女性正規従業員比率</t>
    <rPh sb="1" eb="3">
      <t>ジョセイ</t>
    </rPh>
    <rPh sb="3" eb="5">
      <t>セイキ</t>
    </rPh>
    <rPh sb="5" eb="8">
      <t>ジュウギョウイン</t>
    </rPh>
    <rPh sb="8" eb="10">
      <t>ヒリツ</t>
    </rPh>
    <phoneticPr fontId="1"/>
  </si>
  <si>
    <t>正規従業員数</t>
    <rPh sb="0" eb="2">
      <t>セイキ</t>
    </rPh>
    <rPh sb="2" eb="5">
      <t>ジュウギョウイン</t>
    </rPh>
    <rPh sb="5" eb="6">
      <t>スウ</t>
    </rPh>
    <phoneticPr fontId="1"/>
  </si>
  <si>
    <t>女性正規従業員比率</t>
    <rPh sb="0" eb="2">
      <t>ジョセイ</t>
    </rPh>
    <rPh sb="2" eb="4">
      <t>セイキ</t>
    </rPh>
    <rPh sb="4" eb="7">
      <t>ジュウギョウイン</t>
    </rPh>
    <rPh sb="7" eb="9">
      <t>ヒリツ</t>
    </rPh>
    <phoneticPr fontId="1"/>
  </si>
  <si>
    <t>⑳年間平均賃金の男女差</t>
    <rPh sb="8" eb="11">
      <t>ダンジョサ</t>
    </rPh>
    <phoneticPr fontId="1"/>
  </si>
  <si>
    <t>円</t>
    <rPh sb="0" eb="1">
      <t>エン</t>
    </rPh>
    <phoneticPr fontId="1"/>
  </si>
  <si>
    <t>年間平均賃金の男女差</t>
    <rPh sb="0" eb="2">
      <t>ネンカン</t>
    </rPh>
    <rPh sb="2" eb="4">
      <t>ヘイキン</t>
    </rPh>
    <rPh sb="4" eb="6">
      <t>チンギン</t>
    </rPh>
    <rPh sb="7" eb="10">
      <t>ダンジョサ</t>
    </rPh>
    <phoneticPr fontId="1"/>
  </si>
  <si>
    <t>ポイント</t>
    <phoneticPr fontId="1"/>
  </si>
  <si>
    <t>㉔事務職への配置比率の男女差</t>
    <rPh sb="11" eb="14">
      <t>ダンジョサ</t>
    </rPh>
    <phoneticPr fontId="1"/>
  </si>
  <si>
    <t>事務職</t>
    <phoneticPr fontId="1"/>
  </si>
  <si>
    <t>全常用労働者数</t>
    <rPh sb="0" eb="1">
      <t>ゼン</t>
    </rPh>
    <rPh sb="1" eb="3">
      <t>ジョウヨウ</t>
    </rPh>
    <rPh sb="3" eb="6">
      <t>ロウドウシャ</t>
    </rPh>
    <rPh sb="6" eb="7">
      <t>スウ</t>
    </rPh>
    <phoneticPr fontId="1"/>
  </si>
  <si>
    <t>事務職への配置比率の
男女差</t>
    <rPh sb="0" eb="2">
      <t>ジム</t>
    </rPh>
    <rPh sb="2" eb="3">
      <t>ショク</t>
    </rPh>
    <rPh sb="5" eb="7">
      <t>ハイチ</t>
    </rPh>
    <rPh sb="7" eb="9">
      <t>ヒリツ</t>
    </rPh>
    <rPh sb="11" eb="14">
      <t>ダンジョサ</t>
    </rPh>
    <phoneticPr fontId="1"/>
  </si>
  <si>
    <t>㉕女性の配置状況</t>
    <rPh sb="6" eb="8">
      <t>ジョウキョウ</t>
    </rPh>
    <phoneticPr fontId="1"/>
  </si>
  <si>
    <t>部署数（職務数）</t>
    <rPh sb="0" eb="2">
      <t>ブショ</t>
    </rPh>
    <rPh sb="2" eb="3">
      <t>スウ</t>
    </rPh>
    <rPh sb="4" eb="6">
      <t>ショクム</t>
    </rPh>
    <rPh sb="6" eb="7">
      <t>スウ</t>
    </rPh>
    <phoneticPr fontId="1"/>
  </si>
  <si>
    <t>女性を配置している
部署数（職務数）</t>
    <rPh sb="0" eb="2">
      <t>ジョセイ</t>
    </rPh>
    <rPh sb="3" eb="5">
      <t>ハイチ</t>
    </rPh>
    <rPh sb="10" eb="12">
      <t>ブショ</t>
    </rPh>
    <rPh sb="12" eb="13">
      <t>スウ</t>
    </rPh>
    <rPh sb="14" eb="16">
      <t>ショクム</t>
    </rPh>
    <rPh sb="16" eb="17">
      <t>スウ</t>
    </rPh>
    <phoneticPr fontId="1"/>
  </si>
  <si>
    <t>女性を配置している
部署割合（職務割合）</t>
    <rPh sb="0" eb="2">
      <t>ジョセイ</t>
    </rPh>
    <rPh sb="3" eb="5">
      <t>ハイチ</t>
    </rPh>
    <rPh sb="10" eb="12">
      <t>ブショ</t>
    </rPh>
    <rPh sb="12" eb="14">
      <t>ワリアイ</t>
    </rPh>
    <rPh sb="15" eb="17">
      <t>ショクム</t>
    </rPh>
    <rPh sb="17" eb="19">
      <t>ワリアイ</t>
    </rPh>
    <phoneticPr fontId="1"/>
  </si>
  <si>
    <t>～</t>
    <phoneticPr fontId="1"/>
  </si>
  <si>
    <t>＊部署数（職務数）欄には、部署または、部署内でも職務内容が異なる場合は職務数を記載してください。</t>
    <rPh sb="1" eb="3">
      <t>ブショ</t>
    </rPh>
    <rPh sb="3" eb="4">
      <t>スウ</t>
    </rPh>
    <rPh sb="5" eb="7">
      <t>ショクム</t>
    </rPh>
    <rPh sb="7" eb="8">
      <t>スウ</t>
    </rPh>
    <rPh sb="13" eb="15">
      <t>ブショ</t>
    </rPh>
    <rPh sb="19" eb="21">
      <t>ブショ</t>
    </rPh>
    <rPh sb="21" eb="22">
      <t>ナイ</t>
    </rPh>
    <rPh sb="24" eb="26">
      <t>ショクム</t>
    </rPh>
    <rPh sb="26" eb="28">
      <t>ナイヨウ</t>
    </rPh>
    <rPh sb="29" eb="30">
      <t>コト</t>
    </rPh>
    <rPh sb="32" eb="34">
      <t>バアイ</t>
    </rPh>
    <rPh sb="35" eb="37">
      <t>ショクム</t>
    </rPh>
    <rPh sb="37" eb="38">
      <t>スウ</t>
    </rPh>
    <rPh sb="39" eb="41">
      <t>キサイ</t>
    </rPh>
    <phoneticPr fontId="1"/>
  </si>
  <si>
    <t>㉛係長相当職に占める女性比率</t>
    <rPh sb="1" eb="3">
      <t>カカリチョウ</t>
    </rPh>
    <rPh sb="3" eb="5">
      <t>ソウトウ</t>
    </rPh>
    <rPh sb="5" eb="6">
      <t>ショク</t>
    </rPh>
    <phoneticPr fontId="1"/>
  </si>
  <si>
    <t>係長相当職</t>
    <phoneticPr fontId="1"/>
  </si>
  <si>
    <t>係長相当職に占める
女性比率</t>
    <rPh sb="0" eb="2">
      <t>カカリチョウ</t>
    </rPh>
    <rPh sb="2" eb="4">
      <t>ソウトウ</t>
    </rPh>
    <rPh sb="4" eb="5">
      <t>ショク</t>
    </rPh>
    <rPh sb="6" eb="7">
      <t>シ</t>
    </rPh>
    <rPh sb="10" eb="12">
      <t>ジョセイ</t>
    </rPh>
    <rPh sb="12" eb="14">
      <t>ヒリツ</t>
    </rPh>
    <phoneticPr fontId="1"/>
  </si>
  <si>
    <t>㉜課長相当職以上に占める女性比率</t>
    <phoneticPr fontId="1"/>
  </si>
  <si>
    <t>課長相当職以上</t>
    <rPh sb="0" eb="2">
      <t>カチョウ</t>
    </rPh>
    <rPh sb="2" eb="4">
      <t>ソウトウ</t>
    </rPh>
    <rPh sb="4" eb="5">
      <t>ショク</t>
    </rPh>
    <rPh sb="5" eb="7">
      <t>イジョウ</t>
    </rPh>
    <phoneticPr fontId="1"/>
  </si>
  <si>
    <t>課長相当職以上に占める
女性比率</t>
    <rPh sb="0" eb="2">
      <t>カチョウ</t>
    </rPh>
    <rPh sb="2" eb="4">
      <t>ソウトウ</t>
    </rPh>
    <rPh sb="4" eb="5">
      <t>ショク</t>
    </rPh>
    <rPh sb="5" eb="7">
      <t>イジョウ</t>
    </rPh>
    <rPh sb="8" eb="9">
      <t>シ</t>
    </rPh>
    <rPh sb="12" eb="14">
      <t>ジョセイ</t>
    </rPh>
    <rPh sb="14" eb="16">
      <t>ヒリツ</t>
    </rPh>
    <phoneticPr fontId="1"/>
  </si>
  <si>
    <r>
      <t>◎　</t>
    </r>
    <r>
      <rPr>
        <u/>
        <sz val="10"/>
        <rFont val="ＭＳ Ｐゴシック"/>
        <family val="3"/>
        <charset val="128"/>
        <scheme val="minor"/>
      </rPr>
      <t>算出前の数値および計算結果については、小数点第二位を四捨五入して、記入してください</t>
    </r>
    <rPh sb="2" eb="4">
      <t>サンシュツ</t>
    </rPh>
    <rPh sb="4" eb="5">
      <t>マエ</t>
    </rPh>
    <rPh sb="6" eb="8">
      <t>スウチ</t>
    </rPh>
    <rPh sb="11" eb="13">
      <t>ケイサン</t>
    </rPh>
    <rPh sb="13" eb="15">
      <t>ケッカ</t>
    </rPh>
    <rPh sb="21" eb="24">
      <t>ショウスウテン</t>
    </rPh>
    <rPh sb="24" eb="26">
      <t>ダイニ</t>
    </rPh>
    <rPh sb="26" eb="27">
      <t>イ</t>
    </rPh>
    <rPh sb="28" eb="32">
      <t>シシャゴニュウ</t>
    </rPh>
    <rPh sb="35" eb="37">
      <t>キニュウ</t>
    </rPh>
    <phoneticPr fontId="1"/>
  </si>
  <si>
    <t>※公表必須項目のため、取組状況に☑がない場合も数値をご記入ください</t>
    <rPh sb="1" eb="5">
      <t>コウヒョウヒッス</t>
    </rPh>
    <rPh sb="5" eb="7">
      <t>コウモク</t>
    </rPh>
    <rPh sb="11" eb="13">
      <t>トリクミ</t>
    </rPh>
    <rPh sb="13" eb="15">
      <t>ジョウキョウ</t>
    </rPh>
    <rPh sb="20" eb="22">
      <t>バアイ</t>
    </rPh>
    <rPh sb="23" eb="25">
      <t>スウチ</t>
    </rPh>
    <rPh sb="27" eb="29">
      <t>キニュウ</t>
    </rPh>
    <phoneticPr fontId="1"/>
  </si>
  <si>
    <t>☑</t>
    <phoneticPr fontId="1"/>
  </si>
  <si>
    <t>□</t>
  </si>
  <si>
    <t>公表項目は5つ以上チェックがついている</t>
    <phoneticPr fontId="1"/>
  </si>
  <si>
    <t>添付資料を省略する場合、前回申請時と審査の対象となる内容に変更がない</t>
    <phoneticPr fontId="1"/>
  </si>
  <si>
    <r>
      <t>◎　</t>
    </r>
    <r>
      <rPr>
        <u/>
        <sz val="10"/>
        <rFont val="ＭＳ Ｐゴシック"/>
        <family val="3"/>
        <charset val="128"/>
        <scheme val="minor"/>
      </rPr>
      <t>項目⑲については、公表必須のため取組状況に☑がない場合も数値をご記入ください</t>
    </r>
    <rPh sb="2" eb="4">
      <t>コウモク</t>
    </rPh>
    <rPh sb="11" eb="13">
      <t>コウヒョウ</t>
    </rPh>
    <rPh sb="13" eb="15">
      <t>ヒッス</t>
    </rPh>
    <rPh sb="18" eb="20">
      <t>トリクミ</t>
    </rPh>
    <rPh sb="20" eb="22">
      <t>ジョウキョウ</t>
    </rPh>
    <rPh sb="27" eb="29">
      <t>バアイ</t>
    </rPh>
    <rPh sb="30" eb="32">
      <t>スウチ</t>
    </rPh>
    <rPh sb="34" eb="36">
      <t>キニュウ</t>
    </rPh>
    <phoneticPr fontId="1"/>
  </si>
  <si>
    <t>別紙</t>
    <rPh sb="0" eb="2">
      <t>ベッシ</t>
    </rPh>
    <phoneticPr fontId="1"/>
  </si>
  <si>
    <r>
      <t>◎　</t>
    </r>
    <r>
      <rPr>
        <u/>
        <sz val="10"/>
        <rFont val="ＭＳ Ｐゴシック"/>
        <family val="3"/>
        <charset val="128"/>
        <scheme val="minor"/>
      </rPr>
      <t>数値項目の根拠資料については、原則このシート以外の提出は不要です。</t>
    </r>
    <rPh sb="2" eb="4">
      <t>スウチ</t>
    </rPh>
    <rPh sb="4" eb="6">
      <t>コウモク</t>
    </rPh>
    <rPh sb="7" eb="9">
      <t>コンキョ</t>
    </rPh>
    <rPh sb="9" eb="11">
      <t>シリョウ</t>
    </rPh>
    <rPh sb="17" eb="19">
      <t>ゲンソク</t>
    </rPh>
    <rPh sb="24" eb="26">
      <t>イガイ</t>
    </rPh>
    <rPh sb="27" eb="29">
      <t>テイシュツ</t>
    </rPh>
    <rPh sb="30" eb="32">
      <t>フヨウ</t>
    </rPh>
    <phoneticPr fontId="1"/>
  </si>
  <si>
    <t>別紙の項目㉛に記入</t>
    <rPh sb="0" eb="2">
      <t>ベッシ</t>
    </rPh>
    <rPh sb="3" eb="5">
      <t>コウモク</t>
    </rPh>
    <rPh sb="7" eb="9">
      <t>キニュウ</t>
    </rPh>
    <phoneticPr fontId="1"/>
  </si>
  <si>
    <t>別紙の項目㉜に記入</t>
    <rPh sb="0" eb="2">
      <t>ベッシ</t>
    </rPh>
    <rPh sb="3" eb="5">
      <t>コウモク</t>
    </rPh>
    <rPh sb="7" eb="9">
      <t>キニュウ</t>
    </rPh>
    <phoneticPr fontId="1"/>
  </si>
  <si>
    <t>別紙の項目㉔に記入</t>
    <rPh sb="0" eb="2">
      <t>ベッシ</t>
    </rPh>
    <rPh sb="3" eb="5">
      <t>コウモク</t>
    </rPh>
    <rPh sb="7" eb="9">
      <t>キニュウ</t>
    </rPh>
    <phoneticPr fontId="1"/>
  </si>
  <si>
    <t>別紙の項目㉕に記入</t>
    <rPh sb="0" eb="2">
      <t>ベッシ</t>
    </rPh>
    <rPh sb="3" eb="5">
      <t>コウモク</t>
    </rPh>
    <rPh sb="7" eb="9">
      <t>キニュウ</t>
    </rPh>
    <phoneticPr fontId="1"/>
  </si>
  <si>
    <t>別紙の項目⑳に記入</t>
    <rPh sb="0" eb="2">
      <t>ベッシ</t>
    </rPh>
    <rPh sb="3" eb="5">
      <t>コウモク</t>
    </rPh>
    <rPh sb="7" eb="9">
      <t>キニュウ</t>
    </rPh>
    <phoneticPr fontId="1"/>
  </si>
  <si>
    <t>別紙の項目㉑に記入</t>
    <rPh sb="0" eb="2">
      <t>ベッシ</t>
    </rPh>
    <rPh sb="3" eb="5">
      <t>コウモク</t>
    </rPh>
    <rPh sb="7" eb="9">
      <t>キニュウ</t>
    </rPh>
    <phoneticPr fontId="1"/>
  </si>
  <si>
    <t>別紙の項目①に記入</t>
    <rPh sb="0" eb="2">
      <t>ベッシ</t>
    </rPh>
    <rPh sb="3" eb="5">
      <t>コウモク</t>
    </rPh>
    <rPh sb="7" eb="9">
      <t>キニュウ</t>
    </rPh>
    <phoneticPr fontId="1"/>
  </si>
  <si>
    <t>別紙の項目②に記入</t>
    <rPh sb="0" eb="2">
      <t>ベッシ</t>
    </rPh>
    <rPh sb="3" eb="5">
      <t>コウモク</t>
    </rPh>
    <rPh sb="7" eb="9">
      <t>キニュウ</t>
    </rPh>
    <phoneticPr fontId="1"/>
  </si>
  <si>
    <t>別紙の項目③に記入</t>
    <rPh sb="0" eb="2">
      <t>ベッシ</t>
    </rPh>
    <rPh sb="3" eb="5">
      <t>コウモク</t>
    </rPh>
    <rPh sb="7" eb="9">
      <t>キニュウ</t>
    </rPh>
    <phoneticPr fontId="1"/>
  </si>
  <si>
    <t>別紙の項目④に記入</t>
    <rPh sb="0" eb="2">
      <t>ベッシ</t>
    </rPh>
    <rPh sb="3" eb="5">
      <t>コウモク</t>
    </rPh>
    <rPh sb="7" eb="9">
      <t>キニュウ</t>
    </rPh>
    <phoneticPr fontId="1"/>
  </si>
  <si>
    <t>別紙の項目⑤に記入</t>
    <rPh sb="0" eb="2">
      <t>ベッシ</t>
    </rPh>
    <rPh sb="3" eb="5">
      <t>コウモク</t>
    </rPh>
    <rPh sb="7" eb="9">
      <t>キニュウ</t>
    </rPh>
    <phoneticPr fontId="1"/>
  </si>
  <si>
    <t>別紙の項目⑪に記入</t>
    <rPh sb="0" eb="2">
      <t>ベッシ</t>
    </rPh>
    <rPh sb="3" eb="5">
      <t>コウモク</t>
    </rPh>
    <rPh sb="7" eb="9">
      <t>キニュウ</t>
    </rPh>
    <phoneticPr fontId="1"/>
  </si>
  <si>
    <t>別紙の項目⑫に記入</t>
    <rPh sb="0" eb="2">
      <t>ベッシ</t>
    </rPh>
    <rPh sb="3" eb="5">
      <t>コウモク</t>
    </rPh>
    <rPh sb="7" eb="9">
      <t>キニュウ</t>
    </rPh>
    <phoneticPr fontId="1"/>
  </si>
  <si>
    <r>
      <t>別紙の項目⑲に記入
※</t>
    </r>
    <r>
      <rPr>
        <u/>
        <sz val="8"/>
        <rFont val="ＭＳ Ｐ明朝"/>
        <family val="1"/>
        <charset val="128"/>
      </rPr>
      <t>公表必須項目</t>
    </r>
    <rPh sb="0" eb="2">
      <t>ベッシ</t>
    </rPh>
    <rPh sb="3" eb="5">
      <t>コウモク</t>
    </rPh>
    <rPh sb="7" eb="9">
      <t>キニュウ</t>
    </rPh>
    <rPh sb="11" eb="13">
      <t>コウヒョウ</t>
    </rPh>
    <rPh sb="13" eb="15">
      <t>ヒッス</t>
    </rPh>
    <rPh sb="15" eb="17">
      <t>コウモク</t>
    </rPh>
    <phoneticPr fontId="1"/>
  </si>
  <si>
    <t>※様式2別紙については、提出必須のため添付資料欄のチェックは不要です。</t>
    <rPh sb="1" eb="3">
      <t>ヨウシキ</t>
    </rPh>
    <rPh sb="4" eb="6">
      <t>ベッシ</t>
    </rPh>
    <rPh sb="12" eb="14">
      <t>テイシュツ</t>
    </rPh>
    <rPh sb="14" eb="16">
      <t>ヒッス</t>
    </rPh>
    <rPh sb="19" eb="21">
      <t>テンプ</t>
    </rPh>
    <rPh sb="21" eb="23">
      <t>シリョウ</t>
    </rPh>
    <rPh sb="23" eb="24">
      <t>ラン</t>
    </rPh>
    <rPh sb="30" eb="32">
      <t>フヨウ</t>
    </rPh>
    <phoneticPr fontId="1"/>
  </si>
  <si>
    <t>過去３年間での育児休業から復帰した割合（女性）</t>
    <rPh sb="0" eb="2">
      <t>カコ</t>
    </rPh>
    <rPh sb="3" eb="5">
      <t>ネンカン</t>
    </rPh>
    <rPh sb="7" eb="9">
      <t>イクジ</t>
    </rPh>
    <rPh sb="9" eb="11">
      <t>キュウギョウ</t>
    </rPh>
    <rPh sb="13" eb="15">
      <t>フッキ</t>
    </rPh>
    <rPh sb="17" eb="19">
      <t>ワリアイ</t>
    </rPh>
    <rPh sb="20" eb="22">
      <t>ジョセイ</t>
    </rPh>
    <phoneticPr fontId="1"/>
  </si>
  <si>
    <t>すべての部署（課等）に女性が配置されている、または女性を配置 している部署の割合が過去３年間で上昇している。</t>
  </si>
  <si>
    <t>すべての部署（課等）に女性が配置されている、または女性を配置 している部署の割合が過去３年間で上昇している。</t>
    <rPh sb="4" eb="6">
      <t>ブショ</t>
    </rPh>
    <rPh sb="7" eb="9">
      <t>カナド</t>
    </rPh>
    <rPh sb="11" eb="13">
      <t>ジョセイ</t>
    </rPh>
    <rPh sb="14" eb="16">
      <t>ハイチ</t>
    </rPh>
    <rPh sb="25" eb="27">
      <t>ジョセイ</t>
    </rPh>
    <rPh sb="28" eb="30">
      <t>ハイチ</t>
    </rPh>
    <rPh sb="35" eb="37">
      <t>ブショ</t>
    </rPh>
    <rPh sb="38" eb="40">
      <t>ワリアイ</t>
    </rPh>
    <rPh sb="41" eb="43">
      <t>カコ</t>
    </rPh>
    <rPh sb="44" eb="46">
      <t>ネンカン</t>
    </rPh>
    <rPh sb="47" eb="49">
      <t>ジョウショウ</t>
    </rPh>
    <phoneticPr fontId="1"/>
  </si>
  <si>
    <t>経営者自らが女性活躍推進に取り組んでいる 。</t>
    <phoneticPr fontId="1"/>
  </si>
  <si>
    <t>㉑過去３年間での正規の職員・従業員の新規就業者に占める女性比率</t>
    <rPh sb="1" eb="3">
      <t>カコ</t>
    </rPh>
    <rPh sb="4" eb="6">
      <t>ネンカン</t>
    </rPh>
    <rPh sb="8" eb="10">
      <t>セイキ</t>
    </rPh>
    <rPh sb="11" eb="13">
      <t>ショクイン</t>
    </rPh>
    <rPh sb="14" eb="17">
      <t>ジュウギョウイン</t>
    </rPh>
    <rPh sb="18" eb="20">
      <t>シンキ</t>
    </rPh>
    <rPh sb="20" eb="23">
      <t>シュウギョウシャ</t>
    </rPh>
    <rPh sb="24" eb="25">
      <t>シ</t>
    </rPh>
    <rPh sb="27" eb="29">
      <t>ジョセイ</t>
    </rPh>
    <rPh sb="29" eb="31">
      <t>ヒリツ</t>
    </rPh>
    <phoneticPr fontId="1"/>
  </si>
  <si>
    <t>　滋賀県知事　</t>
  </si>
  <si>
    <t>（事業内容について簡潔に記載してください。別添でも可。公表はされません。）</t>
  </si>
  <si>
    <t>（詳しくは「『女性活躍推進状況確認表』記入の手引き」を参照）</t>
  </si>
  <si>
    <t>ＰＲ欄</t>
    <phoneticPr fontId="1"/>
  </si>
  <si>
    <t>合計</t>
    <rPh sb="0" eb="2">
      <t>ゴウケイ</t>
    </rPh>
    <phoneticPr fontId="1"/>
  </si>
  <si>
    <t>人（</t>
    <rPh sb="0" eb="1">
      <t>ニン</t>
    </rPh>
    <phoneticPr fontId="1"/>
  </si>
  <si>
    <t>人）</t>
    <phoneticPr fontId="1"/>
  </si>
  <si>
    <t>男</t>
    <phoneticPr fontId="1"/>
  </si>
  <si>
    <t>〒</t>
    <phoneticPr fontId="1"/>
  </si>
  <si>
    <t>所属・氏名</t>
    <phoneticPr fontId="1"/>
  </si>
  <si>
    <t>メールアドレス</t>
    <phoneticPr fontId="1"/>
  </si>
  <si>
    <t>（下記のうち、いずれか1つをご選択ください。）</t>
    <rPh sb="1" eb="3">
      <t>カキ</t>
    </rPh>
    <phoneticPr fontId="1"/>
  </si>
  <si>
    <t>女性活躍推進法に
基づく男女の賃金
の差異の情報公表
について</t>
    <phoneticPr fontId="1"/>
  </si>
  <si>
    <t>事業内容</t>
    <phoneticPr fontId="1"/>
  </si>
  <si>
    <t>業種</t>
    <phoneticPr fontId="1"/>
  </si>
  <si>
    <t>認証区分</t>
    <phoneticPr fontId="1"/>
  </si>
  <si>
    <t>％　</t>
    <phoneticPr fontId="1"/>
  </si>
  <si>
    <t>全常用労働者</t>
    <phoneticPr fontId="1"/>
  </si>
  <si>
    <t xml:space="preserve">正社員 </t>
    <phoneticPr fontId="1"/>
  </si>
  <si>
    <t>パート・有期社員</t>
  </si>
  <si>
    <t>郵　便　番　号</t>
    <phoneticPr fontId="1"/>
  </si>
  <si>
    <t>所　　在　　地</t>
    <phoneticPr fontId="1"/>
  </si>
  <si>
    <t>名　　　　　称</t>
    <phoneticPr fontId="1"/>
  </si>
  <si>
    <t>様式１（第４条関係）</t>
    <rPh sb="0" eb="2">
      <t>ヨウシキ</t>
    </rPh>
    <rPh sb="4" eb="5">
      <t>ダイ</t>
    </rPh>
    <rPh sb="6" eb="7">
      <t>ジョウ</t>
    </rPh>
    <rPh sb="7" eb="9">
      <t>カンケイ</t>
    </rPh>
    <phoneticPr fontId="1"/>
  </si>
  <si>
    <t>（ ふ り が な ）</t>
    <phoneticPr fontId="1"/>
  </si>
  <si>
    <t>人）・女</t>
    <phoneticPr fontId="1"/>
  </si>
  <si>
    <t>提出資料</t>
    <rPh sb="0" eb="2">
      <t>テイシュツ</t>
    </rPh>
    <rPh sb="2" eb="4">
      <t>シリョウ</t>
    </rPh>
    <phoneticPr fontId="1"/>
  </si>
  <si>
    <t>育児休業、介護休業、子の看護休暇、または介護休暇のいずれかについて、育児・介護休業法で定める基準を超える制度がある。</t>
    <rPh sb="20" eb="22">
      <t>カイゴ</t>
    </rPh>
    <rPh sb="22" eb="24">
      <t>キュウカ</t>
    </rPh>
    <phoneticPr fontId="1"/>
  </si>
  <si>
    <t>18　サービス業（他に分類されないもの）</t>
  </si>
  <si>
    <t>所在地</t>
    <rPh sb="0" eb="2">
      <t>ショザイ</t>
    </rPh>
    <rPh sb="2" eb="3">
      <t>チ</t>
    </rPh>
    <phoneticPr fontId="1"/>
  </si>
  <si>
    <t>郵便番号</t>
    <phoneticPr fontId="1"/>
  </si>
  <si>
    <t>所在地</t>
    <phoneticPr fontId="1"/>
  </si>
  <si>
    <t>事業所名・所属</t>
    <rPh sb="0" eb="2">
      <t>ジギョウ</t>
    </rPh>
    <rPh sb="2" eb="3">
      <t>ショ</t>
    </rPh>
    <rPh sb="3" eb="4">
      <t>メイ</t>
    </rPh>
    <rPh sb="5" eb="7">
      <t>ショゾク</t>
    </rPh>
    <phoneticPr fontId="1"/>
  </si>
  <si>
    <t>常時雇用する労働者数 
注:2</t>
    <rPh sb="12" eb="13">
      <t>チュウ</t>
    </rPh>
    <phoneticPr fontId="1"/>
  </si>
  <si>
    <t>企業・団体のロゴマーク（データによる提出）注:4</t>
    <rPh sb="21" eb="22">
      <t>チュウ</t>
    </rPh>
    <phoneticPr fontId="1"/>
  </si>
  <si>
    <t>女性活躍推進状況確認表（様式２）</t>
    <phoneticPr fontId="1"/>
  </si>
  <si>
    <t>今後のお知らせ
通知希望先</t>
    <rPh sb="0" eb="2">
      <t>コンゴ</t>
    </rPh>
    <rPh sb="4" eb="5">
      <t>シ</t>
    </rPh>
    <rPh sb="8" eb="10">
      <t>ツウチ</t>
    </rPh>
    <rPh sb="10" eb="12">
      <t>キボウ</t>
    </rPh>
    <rPh sb="12" eb="13">
      <t>サキ</t>
    </rPh>
    <phoneticPr fontId="1"/>
  </si>
  <si>
    <t>※①に該当する場合は、本制度においても『女性活躍推進法に基づく「男女の賃金の差異」』の情報公表が
  必須となります。</t>
    <phoneticPr fontId="1"/>
  </si>
  <si>
    <t>年間平均賃金の月額</t>
    <rPh sb="7" eb="9">
      <t>ゲツガク</t>
    </rPh>
    <phoneticPr fontId="1"/>
  </si>
  <si>
    <r>
      <rPr>
        <u/>
        <sz val="11"/>
        <rFont val="ＭＳ 明朝"/>
        <family val="1"/>
        <charset val="128"/>
      </rPr>
      <t>申請担当者連絡先</t>
    </r>
    <r>
      <rPr>
        <sz val="11"/>
        <rFont val="ＭＳ 明朝"/>
        <family val="1"/>
        <charset val="128"/>
      </rPr>
      <t>への通知を希望する</t>
    </r>
    <rPh sb="0" eb="2">
      <t>シンセイ</t>
    </rPh>
    <rPh sb="2" eb="4">
      <t>タントウ</t>
    </rPh>
    <rPh sb="4" eb="5">
      <t>シャ</t>
    </rPh>
    <rPh sb="5" eb="7">
      <t>レンラク</t>
    </rPh>
    <rPh sb="7" eb="8">
      <t>サキ</t>
    </rPh>
    <rPh sb="10" eb="12">
      <t>ツウチ</t>
    </rPh>
    <rPh sb="13" eb="15">
      <t>キボウ</t>
    </rPh>
    <phoneticPr fontId="1"/>
  </si>
  <si>
    <r>
      <rPr>
        <u/>
        <sz val="11"/>
        <rFont val="ＭＳ 明朝"/>
        <family val="1"/>
        <charset val="128"/>
      </rPr>
      <t>下記記載の連絡先</t>
    </r>
    <r>
      <rPr>
        <sz val="11"/>
        <rFont val="ＭＳ 明朝"/>
        <family val="1"/>
        <charset val="128"/>
      </rPr>
      <t>への通知を希望する</t>
    </r>
    <rPh sb="0" eb="2">
      <t>カキ</t>
    </rPh>
    <rPh sb="2" eb="4">
      <t>キサイ</t>
    </rPh>
    <rPh sb="5" eb="7">
      <t>レンラク</t>
    </rPh>
    <rPh sb="7" eb="8">
      <t>サキ</t>
    </rPh>
    <rPh sb="10" eb="12">
      <t>ツウチ</t>
    </rPh>
    <rPh sb="13" eb="15">
      <t>キボウ</t>
    </rPh>
    <phoneticPr fontId="1"/>
  </si>
  <si>
    <t>各項目の実績のわかる資料 注:3</t>
    <rPh sb="13" eb="14">
      <t>チュウ</t>
    </rPh>
    <phoneticPr fontId="1"/>
  </si>
  <si>
    <t>注:1　申請主体が県内事業所の場合、記入不要</t>
    <rPh sb="0" eb="1">
      <t>チュウ</t>
    </rPh>
    <phoneticPr fontId="1"/>
  </si>
  <si>
    <t>注:2　常時雇用する労働者数については、「『女性活躍推進状況確認表』記入の手引き」を参照</t>
    <rPh sb="0" eb="1">
      <t>チュウ</t>
    </rPh>
    <phoneticPr fontId="1"/>
  </si>
  <si>
    <t>注:3　更新申請の場合、前回添付書類と変更がないときはその添付資料の省略可</t>
    <rPh sb="0" eb="1">
      <t>チュウ</t>
    </rPh>
    <phoneticPr fontId="1"/>
  </si>
  <si>
    <t>注:4　企業・団体のロゴマークは公表を希望する場合のみ提出</t>
    <rPh sb="0" eb="1">
      <t>チュウ</t>
    </rPh>
    <phoneticPr fontId="1"/>
  </si>
  <si>
    <r>
      <t>※本制度において、事業所単位(支社等)で申請であっても、主たる事業所（本社等）およびすべての事業所（支社等）で常時雇用する労働者数が301人以上の場合は、</t>
    </r>
    <r>
      <rPr>
        <u/>
        <sz val="9"/>
        <rFont val="ＭＳ 明朝"/>
        <family val="1"/>
        <charset val="128"/>
      </rPr>
      <t>公表必須</t>
    </r>
    <r>
      <rPr>
        <sz val="9"/>
        <rFont val="ＭＳ 明朝"/>
        <family val="1"/>
        <charset val="128"/>
      </rPr>
      <t>となります。</t>
    </r>
    <phoneticPr fontId="1"/>
  </si>
  <si>
    <t>１　農業、林業</t>
  </si>
  <si>
    <t>２　漁業</t>
  </si>
  <si>
    <t>３　鉱業、採石業、砂利採取業</t>
  </si>
  <si>
    <t>４　建設業</t>
  </si>
  <si>
    <t>５　製造業</t>
  </si>
  <si>
    <t>６　電気・ガス・熱供給・水道業</t>
  </si>
  <si>
    <t>７　情報通信業</t>
  </si>
  <si>
    <t>８　運輸業、郵便業</t>
  </si>
  <si>
    <t>９　卸売業、小売業</t>
  </si>
  <si>
    <t>10　金融業、保険業</t>
  </si>
  <si>
    <t>11　不動産業、物品賃貸業</t>
  </si>
  <si>
    <t>12　学術研究、専門・技術サービス業</t>
  </si>
  <si>
    <t>13　宿泊業、飲食サービス業</t>
  </si>
  <si>
    <t>14　生活関連サービス業、娯楽業</t>
  </si>
  <si>
    <t>15　教育、学習支援業　</t>
  </si>
  <si>
    <t>16　医療、福祉</t>
  </si>
  <si>
    <t>17　複合サービス事業</t>
  </si>
  <si>
    <t>入力規則一覧</t>
    <rPh sb="0" eb="2">
      <t>ニュウリョク</t>
    </rPh>
    <rPh sb="2" eb="4">
      <t>キソク</t>
    </rPh>
    <rPh sb="4" eb="6">
      <t>イチラン</t>
    </rPh>
    <phoneticPr fontId="1"/>
  </si>
  <si>
    <t>業種</t>
    <rPh sb="0" eb="2">
      <t>ギョウシュ</t>
    </rPh>
    <phoneticPr fontId="1"/>
  </si>
  <si>
    <t>今後のお知らせ通知希望先</t>
    <phoneticPr fontId="1"/>
  </si>
  <si>
    <t>一つ星企業</t>
  </si>
  <si>
    <t>二つ星企業</t>
  </si>
  <si>
    <t>三つ星企業</t>
  </si>
  <si>
    <t>認証区分</t>
    <rPh sb="0" eb="2">
      <t>ニンショウ</t>
    </rPh>
    <rPh sb="2" eb="4">
      <t>クブン</t>
    </rPh>
    <phoneticPr fontId="1"/>
  </si>
  <si>
    <t>女性活躍推進法に基づく男女の賃金の差異の情報公表について</t>
    <phoneticPr fontId="1"/>
  </si>
  <si>
    <t>①「常時雇用する労働者の数が 301人以上の一般事業主である」</t>
  </si>
  <si>
    <t>②「常時雇用する労働者の数が 300人以下の一般事業主である」</t>
  </si>
  <si>
    <t>シート名</t>
    <rPh sb="3" eb="4">
      <t>メイ</t>
    </rPh>
    <phoneticPr fontId="1"/>
  </si>
  <si>
    <t>名称</t>
    <rPh sb="0" eb="2">
      <t>メイショウ</t>
    </rPh>
    <phoneticPr fontId="1"/>
  </si>
  <si>
    <t>様式4（入力用）</t>
  </si>
  <si>
    <t>様式１ (入力用)</t>
    <rPh sb="0" eb="2">
      <t>ヨウシキ</t>
    </rPh>
    <rPh sb="5" eb="8">
      <t>ニュウリョクヨウ</t>
    </rPh>
    <phoneticPr fontId="1"/>
  </si>
  <si>
    <t>様式１ (入力用)</t>
    <phoneticPr fontId="1"/>
  </si>
  <si>
    <t>19　その他</t>
    <rPh sb="5" eb="6">
      <t>タ</t>
    </rPh>
    <phoneticPr fontId="1"/>
  </si>
  <si>
    <t>下記記載の郵便番号・所在地へ手続き完了後の通知文・認証書等の発送希望する</t>
    <phoneticPr fontId="1"/>
  </si>
  <si>
    <t>申請所在地と同じ</t>
    <phoneticPr fontId="1"/>
  </si>
  <si>
    <t>発送希望先</t>
    <rPh sb="0" eb="5">
      <t>ハッソウキボウサキ</t>
    </rPh>
    <phoneticPr fontId="1"/>
  </si>
  <si>
    <t>電話番号</t>
    <phoneticPr fontId="1"/>
  </si>
  <si>
    <t>FAX番号</t>
    <phoneticPr fontId="1"/>
  </si>
  <si>
    <t>「女性活躍推進法に基づく男女の賃金の差異」で算出した数値での申請を希望する（本社申請）</t>
    <phoneticPr fontId="1"/>
  </si>
  <si>
    <t>様式２ (入力用)</t>
    <rPh sb="0" eb="2">
      <t>ヨウシキ</t>
    </rPh>
    <rPh sb="5" eb="8">
      <t>ニュウリョクヨウ</t>
    </rPh>
    <phoneticPr fontId="1"/>
  </si>
  <si>
    <t>氏　　　　　名</t>
    <rPh sb="0" eb="1">
      <t>シ</t>
    </rPh>
    <rPh sb="6" eb="7">
      <t>ナ</t>
    </rPh>
    <phoneticPr fontId="1"/>
  </si>
  <si>
    <t>「女性活躍推進法に基づく男女の賃金の差異」で算出した数値での申請について</t>
    <phoneticPr fontId="1"/>
  </si>
  <si>
    <t>様式2_別紙（入力用）</t>
    <rPh sb="0" eb="2">
      <t>ヨウシキ</t>
    </rPh>
    <rPh sb="4" eb="6">
      <t>ベッシ</t>
    </rPh>
    <rPh sb="7" eb="9">
      <t>ニュウリョク</t>
    </rPh>
    <rPh sb="9" eb="10">
      <t>ヨウ</t>
    </rPh>
    <phoneticPr fontId="1"/>
  </si>
  <si>
    <t>入力時メッセージ</t>
    <rPh sb="0" eb="3">
      <t>ニュウリョクジ</t>
    </rPh>
    <phoneticPr fontId="1"/>
  </si>
  <si>
    <t>エラーメッセージ</t>
    <phoneticPr fontId="1"/>
  </si>
  <si>
    <t>日本語入力</t>
    <rPh sb="0" eb="3">
      <t>ニホンゴ</t>
    </rPh>
    <rPh sb="3" eb="5">
      <t>ニュウリョク</t>
    </rPh>
    <phoneticPr fontId="1"/>
  </si>
  <si>
    <t>コントロールなし</t>
    <phoneticPr fontId="1"/>
  </si>
  <si>
    <t>年</t>
    <phoneticPr fontId="1"/>
  </si>
  <si>
    <t>取組あり</t>
    <rPh sb="0" eb="2">
      <t>トリクミ</t>
    </rPh>
    <phoneticPr fontId="1"/>
  </si>
  <si>
    <t>取組なし</t>
    <rPh sb="0" eb="2">
      <t>トリクミ</t>
    </rPh>
    <phoneticPr fontId="1"/>
  </si>
  <si>
    <t>制度あり</t>
    <rPh sb="0" eb="2">
      <t>セイド</t>
    </rPh>
    <phoneticPr fontId="1"/>
  </si>
  <si>
    <t>制度なし</t>
    <rPh sb="0" eb="2">
      <t>セイド</t>
    </rPh>
    <phoneticPr fontId="1"/>
  </si>
  <si>
    <t>登録企業</t>
    <phoneticPr fontId="1"/>
  </si>
  <si>
    <t>未登録企業</t>
    <phoneticPr fontId="1"/>
  </si>
  <si>
    <t>様式2</t>
    <phoneticPr fontId="1"/>
  </si>
  <si>
    <t>係長相当職における女性比率</t>
    <rPh sb="0" eb="2">
      <t>カカリチョウ</t>
    </rPh>
    <rPh sb="2" eb="4">
      <t>ソウトウ</t>
    </rPh>
    <rPh sb="4" eb="5">
      <t>ショク</t>
    </rPh>
    <rPh sb="9" eb="11">
      <t>ジョセイ</t>
    </rPh>
    <rPh sb="11" eb="13">
      <t>ヒリツ</t>
    </rPh>
    <phoneticPr fontId="1"/>
  </si>
  <si>
    <t>課長相当職以上における女性比率</t>
    <rPh sb="0" eb="2">
      <t>カチョウ</t>
    </rPh>
    <rPh sb="2" eb="4">
      <t>ソウトウ</t>
    </rPh>
    <rPh sb="4" eb="5">
      <t>ショク</t>
    </rPh>
    <rPh sb="5" eb="7">
      <t>イジョウ</t>
    </rPh>
    <rPh sb="11" eb="13">
      <t>ジョセイ</t>
    </rPh>
    <rPh sb="13" eb="15">
      <t>ヒリツ</t>
    </rPh>
    <phoneticPr fontId="1"/>
  </si>
  <si>
    <t>事務職への配置比率の男女差</t>
    <rPh sb="0" eb="2">
      <t>ジム</t>
    </rPh>
    <rPh sb="2" eb="3">
      <t>ショク</t>
    </rPh>
    <rPh sb="5" eb="7">
      <t>ハイチ</t>
    </rPh>
    <rPh sb="7" eb="9">
      <t>ヒリツ</t>
    </rPh>
    <rPh sb="10" eb="13">
      <t>ダンジョサ</t>
    </rPh>
    <phoneticPr fontId="1"/>
  </si>
  <si>
    <t>配置している</t>
    <phoneticPr fontId="1"/>
  </si>
  <si>
    <t>配置していない</t>
    <phoneticPr fontId="1"/>
  </si>
  <si>
    <t>周知している</t>
    <phoneticPr fontId="1"/>
  </si>
  <si>
    <t>周知していない</t>
    <phoneticPr fontId="1"/>
  </si>
  <si>
    <t>設置している</t>
    <phoneticPr fontId="1"/>
  </si>
  <si>
    <t>設置していない</t>
    <phoneticPr fontId="1"/>
  </si>
  <si>
    <t>設定（策定）している</t>
    <phoneticPr fontId="1"/>
  </si>
  <si>
    <t>設定（策定）していない</t>
    <phoneticPr fontId="1"/>
  </si>
  <si>
    <t>育児休業から復帰した女性の割合</t>
    <rPh sb="0" eb="2">
      <t>イクジ</t>
    </rPh>
    <rPh sb="2" eb="4">
      <t>キュウギョウ</t>
    </rPh>
    <rPh sb="6" eb="8">
      <t>フッキ</t>
    </rPh>
    <rPh sb="10" eb="12">
      <t>ジョセイ</t>
    </rPh>
    <rPh sb="13" eb="15">
      <t>ワリアイ</t>
    </rPh>
    <phoneticPr fontId="1"/>
  </si>
  <si>
    <t>女性の育児休業の取得率</t>
    <rPh sb="0" eb="2">
      <t>ジョセイ</t>
    </rPh>
    <rPh sb="3" eb="5">
      <t>イクジ</t>
    </rPh>
    <rPh sb="5" eb="7">
      <t>キュウギョウ</t>
    </rPh>
    <rPh sb="8" eb="11">
      <t>シュトクリツ</t>
    </rPh>
    <phoneticPr fontId="1"/>
  </si>
  <si>
    <t>男性の育児休業の取得率</t>
    <rPh sb="0" eb="2">
      <t>ダンセイ</t>
    </rPh>
    <rPh sb="3" eb="5">
      <t>イクジ</t>
    </rPh>
    <rPh sb="5" eb="7">
      <t>キュウギョウ</t>
    </rPh>
    <rPh sb="8" eb="11">
      <t>シュトクリツ</t>
    </rPh>
    <phoneticPr fontId="1"/>
  </si>
  <si>
    <t>月平均所定外労働時間</t>
    <rPh sb="0" eb="1">
      <t>ツキ</t>
    </rPh>
    <rPh sb="1" eb="3">
      <t>ヘイキン</t>
    </rPh>
    <rPh sb="3" eb="5">
      <t>ショテイ</t>
    </rPh>
    <rPh sb="5" eb="6">
      <t>ガイ</t>
    </rPh>
    <rPh sb="6" eb="8">
      <t>ロウドウ</t>
    </rPh>
    <rPh sb="8" eb="10">
      <t>ジカン</t>
    </rPh>
    <phoneticPr fontId="1"/>
  </si>
  <si>
    <t>業種
主として該当するものを１つ選んでください</t>
    <rPh sb="3" eb="4">
      <t>シュ</t>
    </rPh>
    <rPh sb="7" eb="9">
      <t>ガイトウ</t>
    </rPh>
    <rPh sb="16" eb="17">
      <t>エラ</t>
    </rPh>
    <phoneticPr fontId="1"/>
  </si>
  <si>
    <t>リストから選択してください</t>
    <rPh sb="5" eb="7">
      <t>センタク</t>
    </rPh>
    <phoneticPr fontId="1"/>
  </si>
  <si>
    <t>期　間</t>
    <phoneticPr fontId="1"/>
  </si>
  <si>
    <t>全体</t>
    <rPh sb="0" eb="2">
      <t>ゼンタイ</t>
    </rPh>
    <phoneticPr fontId="1"/>
  </si>
  <si>
    <t>指定改行</t>
    <rPh sb="0" eb="2">
      <t>シテイ</t>
    </rPh>
    <rPh sb="2" eb="4">
      <t>カイギョウ</t>
    </rPh>
    <phoneticPr fontId="1"/>
  </si>
  <si>
    <t>公表日</t>
    <phoneticPr fontId="1"/>
  </si>
  <si>
    <t>対象期間（記入必須）</t>
    <phoneticPr fontId="1"/>
  </si>
  <si>
    <t>ホームページアドレス（記入必須）</t>
    <phoneticPr fontId="1"/>
  </si>
  <si>
    <t>№</t>
    <phoneticPr fontId="1"/>
  </si>
  <si>
    <t>基準値リスト</t>
    <rPh sb="0" eb="3">
      <t>キジュンチ</t>
    </rPh>
    <phoneticPr fontId="1"/>
  </si>
  <si>
    <t>基準値（年）</t>
    <rPh sb="0" eb="3">
      <t>キジュンチ</t>
    </rPh>
    <rPh sb="4" eb="5">
      <t>ネン</t>
    </rPh>
    <phoneticPr fontId="1"/>
  </si>
  <si>
    <t>農業、林業</t>
    <rPh sb="0" eb="2">
      <t>ノウギョウ</t>
    </rPh>
    <rPh sb="3" eb="5">
      <t>リンギョウ</t>
    </rPh>
    <phoneticPr fontId="1"/>
  </si>
  <si>
    <t>産業計</t>
    <rPh sb="0" eb="3">
      <t>サンギョウケイ</t>
    </rPh>
    <phoneticPr fontId="1"/>
  </si>
  <si>
    <t>漁業</t>
    <rPh sb="0" eb="2">
      <t>ギョギョウ</t>
    </rPh>
    <phoneticPr fontId="1"/>
  </si>
  <si>
    <t>鉱業、採石業、砂利採取業</t>
    <rPh sb="0" eb="2">
      <t>コウギョウ</t>
    </rPh>
    <rPh sb="3" eb="6">
      <t>サイセキギョウ</t>
    </rPh>
    <rPh sb="7" eb="12">
      <t>ジャリサイシュギョウ</t>
    </rPh>
    <phoneticPr fontId="1"/>
  </si>
  <si>
    <t>建設業</t>
  </si>
  <si>
    <t>製造業</t>
  </si>
  <si>
    <t>電気・ガス・熱供給・水道業</t>
    <rPh sb="0" eb="2">
      <t>デンキ</t>
    </rPh>
    <rPh sb="6" eb="9">
      <t>ネツキョウキュウ</t>
    </rPh>
    <rPh sb="10" eb="13">
      <t>スイドウギョウ</t>
    </rPh>
    <phoneticPr fontId="1"/>
  </si>
  <si>
    <t>情報通信業</t>
  </si>
  <si>
    <t>運輸業、郵便業</t>
    <rPh sb="0" eb="3">
      <t>ウンユギョウ</t>
    </rPh>
    <rPh sb="4" eb="7">
      <t>ユウビンギョウ</t>
    </rPh>
    <phoneticPr fontId="1"/>
  </si>
  <si>
    <t>卸売業、小売業</t>
  </si>
  <si>
    <t>金融業、保険業</t>
  </si>
  <si>
    <t>不動産業、物品賃貸業</t>
    <rPh sb="0" eb="4">
      <t>フドウサンギョウ</t>
    </rPh>
    <rPh sb="5" eb="7">
      <t>ブッピン</t>
    </rPh>
    <rPh sb="7" eb="10">
      <t>チンタイギョウ</t>
    </rPh>
    <phoneticPr fontId="1"/>
  </si>
  <si>
    <t>学術研究、専門・技術サービス業</t>
    <rPh sb="0" eb="2">
      <t>ガクジュツ</t>
    </rPh>
    <rPh sb="2" eb="4">
      <t>ケンキュウ</t>
    </rPh>
    <rPh sb="5" eb="7">
      <t>センモン</t>
    </rPh>
    <rPh sb="8" eb="10">
      <t>ギジュツ</t>
    </rPh>
    <rPh sb="14" eb="15">
      <t>ギョウ</t>
    </rPh>
    <phoneticPr fontId="1"/>
  </si>
  <si>
    <t>宿泊業、飲食サービス業</t>
    <rPh sb="0" eb="3">
      <t>シュクハクギョウ</t>
    </rPh>
    <rPh sb="4" eb="6">
      <t>インショク</t>
    </rPh>
    <rPh sb="10" eb="11">
      <t>ギョウ</t>
    </rPh>
    <phoneticPr fontId="1"/>
  </si>
  <si>
    <t>生活関連サービス業、娯楽業</t>
    <rPh sb="0" eb="4">
      <t>セイカツカンレン</t>
    </rPh>
    <rPh sb="8" eb="9">
      <t>ギョウ</t>
    </rPh>
    <rPh sb="10" eb="13">
      <t>ゴラクギョウ</t>
    </rPh>
    <phoneticPr fontId="1"/>
  </si>
  <si>
    <t>教育、学習支援業</t>
    <rPh sb="0" eb="2">
      <t>キョウイク</t>
    </rPh>
    <rPh sb="3" eb="8">
      <t>ガクシュウシエンギョウ</t>
    </rPh>
    <phoneticPr fontId="1"/>
  </si>
  <si>
    <t>医療、福祉</t>
    <rPh sb="0" eb="2">
      <t>イリョウ</t>
    </rPh>
    <rPh sb="3" eb="5">
      <t>フクシ</t>
    </rPh>
    <phoneticPr fontId="1"/>
  </si>
  <si>
    <t>複合サービス事業</t>
  </si>
  <si>
    <t>サービス業（他に分類されないもの）</t>
    <rPh sb="4" eb="5">
      <t>ギョウ</t>
    </rPh>
    <rPh sb="6" eb="7">
      <t>ホカ</t>
    </rPh>
    <rPh sb="8" eb="10">
      <t>ブンルイ</t>
    </rPh>
    <phoneticPr fontId="1"/>
  </si>
  <si>
    <t>その他</t>
    <rPh sb="2" eb="3">
      <t>タ</t>
    </rPh>
    <phoneticPr fontId="1"/>
  </si>
  <si>
    <t>様式2_別紙（入力用）</t>
    <phoneticPr fontId="1"/>
  </si>
  <si>
    <t>リストから☑もしくは□を選んでください。</t>
    <phoneticPr fontId="1"/>
  </si>
  <si>
    <t>スタイル</t>
    <phoneticPr fontId="1"/>
  </si>
  <si>
    <t>情報</t>
    <rPh sb="0" eb="2">
      <t>ジョウホウ</t>
    </rPh>
    <phoneticPr fontId="1"/>
  </si>
  <si>
    <t>※「株式会社」、「社会福祉法人」等の会社の形態は「ふりがな」に記入しないでください
全角ひらがなで入力してください。</t>
    <phoneticPr fontId="1"/>
  </si>
  <si>
    <t>停止</t>
    <rPh sb="0" eb="2">
      <t>テイシ</t>
    </rPh>
    <phoneticPr fontId="1"/>
  </si>
  <si>
    <t>「19　その他」を選択したときのみ入力
業種名を入力してください</t>
    <rPh sb="20" eb="22">
      <t>ギョウシュ</t>
    </rPh>
    <rPh sb="22" eb="23">
      <t>メイ</t>
    </rPh>
    <rPh sb="24" eb="26">
      <t>ニュウリョク</t>
    </rPh>
    <phoneticPr fontId="1"/>
  </si>
  <si>
    <t>ひらがな</t>
    <phoneticPr fontId="1"/>
  </si>
  <si>
    <t>常時雇用する労働者数</t>
    <phoneticPr fontId="1"/>
  </si>
  <si>
    <t>全体数
常時雇用数る全労働者数</t>
    <rPh sb="0" eb="3">
      <t>ゼンタイスウ</t>
    </rPh>
    <rPh sb="4" eb="6">
      <t>ジョウジ</t>
    </rPh>
    <rPh sb="6" eb="9">
      <t>コヨウスウ</t>
    </rPh>
    <rPh sb="10" eb="15">
      <t>ゼンロウドウシャスウ</t>
    </rPh>
    <phoneticPr fontId="1"/>
  </si>
  <si>
    <t>滋賀県内
滋賀県内事業所の雇用数</t>
    <rPh sb="0" eb="4">
      <t>シガケンナイ</t>
    </rPh>
    <phoneticPr fontId="1"/>
  </si>
  <si>
    <t>半角英数字</t>
    <rPh sb="0" eb="2">
      <t>ハンカク</t>
    </rPh>
    <rPh sb="2" eb="5">
      <t>エイスウジ</t>
    </rPh>
    <phoneticPr fontId="1"/>
  </si>
  <si>
    <t>男性全体全体の男性雇用数</t>
    <rPh sb="0" eb="2">
      <t>ダンセイ</t>
    </rPh>
    <rPh sb="2" eb="4">
      <t>ゼンタイ</t>
    </rPh>
    <rPh sb="4" eb="6">
      <t>ゼンタイ</t>
    </rPh>
    <rPh sb="7" eb="9">
      <t>ダンセイ</t>
    </rPh>
    <rPh sb="9" eb="12">
      <t>コヨウスウ</t>
    </rPh>
    <phoneticPr fontId="1"/>
  </si>
  <si>
    <t>滋賀県内男性
滋賀県内事業所の男性雇用数</t>
    <rPh sb="0" eb="4">
      <t>シガケンナイ</t>
    </rPh>
    <rPh sb="4" eb="6">
      <t>ダンセイ</t>
    </rPh>
    <rPh sb="15" eb="17">
      <t>ダンセイ</t>
    </rPh>
    <phoneticPr fontId="1"/>
  </si>
  <si>
    <t>全体女性</t>
    <rPh sb="0" eb="2">
      <t>ゼンタイ</t>
    </rPh>
    <rPh sb="2" eb="4">
      <t>ジョセイ</t>
    </rPh>
    <phoneticPr fontId="1"/>
  </si>
  <si>
    <t>滋賀県内女性
滋賀県内事業所の女性雇用数</t>
    <rPh sb="0" eb="4">
      <t>シガケンナイ</t>
    </rPh>
    <rPh sb="4" eb="6">
      <t>ジョセイ</t>
    </rPh>
    <rPh sb="15" eb="17">
      <t>ジョセイ</t>
    </rPh>
    <rPh sb="17" eb="19">
      <t>コヨウ</t>
    </rPh>
    <phoneticPr fontId="1"/>
  </si>
  <si>
    <t>申請担当者連絡先
発送希望先</t>
    <phoneticPr fontId="1"/>
  </si>
  <si>
    <t>所属・氏名</t>
  </si>
  <si>
    <t>申請担当者
所属・氏名</t>
    <rPh sb="0" eb="2">
      <t>シンセイ</t>
    </rPh>
    <rPh sb="2" eb="4">
      <t>タントウ</t>
    </rPh>
    <rPh sb="4" eb="5">
      <t>シャ</t>
    </rPh>
    <rPh sb="6" eb="8">
      <t>ショゾク</t>
    </rPh>
    <rPh sb="9" eb="11">
      <t>シメイ</t>
    </rPh>
    <phoneticPr fontId="1"/>
  </si>
  <si>
    <t>申請担当者
電話番号</t>
    <phoneticPr fontId="1"/>
  </si>
  <si>
    <t>申請担当者
FAX番号</t>
    <phoneticPr fontId="1"/>
  </si>
  <si>
    <t>申請担当者
メールアドレス</t>
    <phoneticPr fontId="1"/>
  </si>
  <si>
    <t>郵便番号
「下記記載の郵便番号・所在地へ手続き完了後の通知文・認証書等の発送希望する」を選択した場合に入力</t>
    <rPh sb="0" eb="4">
      <t>ユウビンバンゴウ</t>
    </rPh>
    <phoneticPr fontId="1"/>
  </si>
  <si>
    <t>所在地
「下記記載の郵便番号・所在地へ手続き完了後の通知文・認証書等の発送希望する」を選択した場合に入力</t>
    <rPh sb="0" eb="3">
      <t>ショザイチ</t>
    </rPh>
    <phoneticPr fontId="1"/>
  </si>
  <si>
    <t>半角英数字</t>
    <phoneticPr fontId="1"/>
  </si>
  <si>
    <t>認証区分
リストから選択してください</t>
    <rPh sb="0" eb="4">
      <t>ニンショウクブン</t>
    </rPh>
    <rPh sb="10" eb="12">
      <t>センタク</t>
    </rPh>
    <phoneticPr fontId="1"/>
  </si>
  <si>
    <t>リストから選択してください</t>
    <phoneticPr fontId="1"/>
  </si>
  <si>
    <t>女性活躍推進法に
基づく男女の賃金
の差異の情報公表
について
リストから選択してください</t>
    <rPh sb="37" eb="39">
      <t>センタク</t>
    </rPh>
    <phoneticPr fontId="1"/>
  </si>
  <si>
    <t>「〇〇〇〇/〇〇/〇〇」形式で入力してください。自動で和暦表記になります。</t>
    <phoneticPr fontId="1"/>
  </si>
  <si>
    <t>半角英数字</t>
    <rPh sb="0" eb="5">
      <t>ハンカクエイスウジ</t>
    </rPh>
    <phoneticPr fontId="1"/>
  </si>
  <si>
    <t>公表日
「〇〇〇〇/〇〇/〇〇」形式で入力。自動で和暦表記になります。</t>
    <rPh sb="0" eb="3">
      <t>コウヒョウビ</t>
    </rPh>
    <phoneticPr fontId="1"/>
  </si>
  <si>
    <t>対象期間開始日
「〇〇〇〇/〇〇/〇〇」形式で入力。自動で和暦表記になります。</t>
    <rPh sb="0" eb="6">
      <t>タイショウキカンカイシ</t>
    </rPh>
    <rPh sb="6" eb="7">
      <t>ビ</t>
    </rPh>
    <phoneticPr fontId="1"/>
  </si>
  <si>
    <t>対象期間終了日
「〇〇〇〇/〇〇/〇〇」形式で入力。自動で和暦表記になります。</t>
    <rPh sb="0" eb="2">
      <t>タイショウ</t>
    </rPh>
    <rPh sb="2" eb="4">
      <t>キカン</t>
    </rPh>
    <rPh sb="4" eb="6">
      <t>シュウリョウ</t>
    </rPh>
    <rPh sb="6" eb="7">
      <t>ビ</t>
    </rPh>
    <phoneticPr fontId="1"/>
  </si>
  <si>
    <t>男女の賃金の差異
公開日</t>
    <rPh sb="9" eb="12">
      <t>コウカイビ</t>
    </rPh>
    <phoneticPr fontId="1"/>
  </si>
  <si>
    <t>男女の賃金の差異
対象期間（記入必須）</t>
    <rPh sb="9" eb="11">
      <t>タイショウ</t>
    </rPh>
    <rPh sb="11" eb="13">
      <t>キカン</t>
    </rPh>
    <rPh sb="14" eb="18">
      <t>キニュウヒッス</t>
    </rPh>
    <phoneticPr fontId="1"/>
  </si>
  <si>
    <t>期間
期間開始日を入力してください。
「〇〇〇〇/〇〇/〇〇」形式で入力。自動で和暦表記になります。</t>
    <rPh sb="0" eb="2">
      <t>キカン</t>
    </rPh>
    <phoneticPr fontId="1"/>
  </si>
  <si>
    <t>㉕女性の配置状況
期間</t>
    <rPh sb="1" eb="3">
      <t>ジョセイ</t>
    </rPh>
    <rPh sb="4" eb="8">
      <t>ハイチジョウキョウ</t>
    </rPh>
    <rPh sb="9" eb="11">
      <t>キカン</t>
    </rPh>
    <phoneticPr fontId="1"/>
  </si>
  <si>
    <t>プルダウンメニュー（または数式で条件分岐）</t>
    <rPh sb="13" eb="15">
      <t>スウシキ</t>
    </rPh>
    <rPh sb="16" eb="18">
      <t>ジョウケン</t>
    </rPh>
    <rPh sb="18" eb="20">
      <t>ブンキ</t>
    </rPh>
    <phoneticPr fontId="1"/>
  </si>
  <si>
    <t>滋賀県女性活躍推進企業認証申請書（新規）</t>
    <phoneticPr fontId="1"/>
  </si>
  <si>
    <t>滋賀県女性活躍推進企業認証申請書（更新）</t>
    <phoneticPr fontId="1"/>
  </si>
  <si>
    <t>申請区分
リストから選択してください</t>
    <rPh sb="0" eb="2">
      <t>シンセイ</t>
    </rPh>
    <rPh sb="2" eb="4">
      <t>クブン</t>
    </rPh>
    <rPh sb="10" eb="12">
      <t>センタク</t>
    </rPh>
    <phoneticPr fontId="1"/>
  </si>
  <si>
    <t>【自由記述】※字数制限：一行40文字以内、計8行以内（改行なしの場合は320文字以内）</t>
    <phoneticPr fontId="1"/>
  </si>
  <si>
    <t>滋賀県内の主たる
事業所の所在地・
名称
注:1</t>
    <rPh sb="18" eb="20">
      <t>メイショウ</t>
    </rPh>
    <rPh sb="21" eb="22">
      <t>チュウ</t>
    </rPh>
    <phoneticPr fontId="1"/>
  </si>
  <si>
    <t>雇用の状況</t>
    <phoneticPr fontId="1"/>
  </si>
  <si>
    <t>（ ）内は滋賀県内
 事業所の内数</t>
    <phoneticPr fontId="1"/>
  </si>
  <si>
    <t>※認証の審査事項に関することはこちら記載の担当者へ連絡を行います</t>
    <phoneticPr fontId="1"/>
  </si>
  <si>
    <t>公 開 希 望 の あ る
ホームページアドレス
(任意)</t>
    <phoneticPr fontId="1"/>
  </si>
  <si>
    <t>男女の賃金の差異
(男女の賃金に対する
女性の賃金の割合)</t>
    <phoneticPr fontId="1"/>
  </si>
  <si>
    <t>正規職員・従業員の
新規就業者数</t>
    <rPh sb="0" eb="2">
      <t>セイキ</t>
    </rPh>
    <rPh sb="2" eb="4">
      <t>ショクイン</t>
    </rPh>
    <rPh sb="5" eb="8">
      <t>ジュウギョウイン</t>
    </rPh>
    <rPh sb="10" eb="15">
      <t>シンキシュウギョウシャ</t>
    </rPh>
    <rPh sb="15" eb="16">
      <t>スウ</t>
    </rPh>
    <phoneticPr fontId="1"/>
  </si>
  <si>
    <t>過去３年間での正規の新規就業者に占める女性比率</t>
    <rPh sb="0" eb="2">
      <t>カコ</t>
    </rPh>
    <rPh sb="3" eb="5">
      <t>ネンカン</t>
    </rPh>
    <rPh sb="7" eb="9">
      <t>セイキ</t>
    </rPh>
    <rPh sb="10" eb="12">
      <t>シンキ</t>
    </rPh>
    <rPh sb="12" eb="15">
      <t>シュウギョウシャ</t>
    </rPh>
    <rPh sb="16" eb="17">
      <t>シ</t>
    </rPh>
    <rPh sb="19" eb="21">
      <t>ジョセイ</t>
    </rPh>
    <rPh sb="21" eb="23">
      <t>ヒリツ</t>
    </rPh>
    <phoneticPr fontId="1"/>
  </si>
  <si>
    <t>条件1</t>
    <rPh sb="0" eb="2">
      <t>ジョウケン</t>
    </rPh>
    <phoneticPr fontId="1"/>
  </si>
  <si>
    <t>条件2</t>
    <rPh sb="0" eb="2">
      <t>ジョウケン</t>
    </rPh>
    <phoneticPr fontId="1"/>
  </si>
  <si>
    <t>条件3</t>
    <rPh sb="0" eb="2">
      <t>ジョウケン</t>
    </rPh>
    <phoneticPr fontId="1"/>
  </si>
  <si>
    <t>認証の基準の条件について</t>
  </si>
  <si>
    <t xml:space="preserve"> ・一つ星企業…様式2の取組状況に5つ以上16項目以下の☑が入った場合</t>
    <phoneticPr fontId="1"/>
  </si>
  <si>
    <t xml:space="preserve"> ・二つ星企業…様式2の取組状況の合計が17項目以上25項目以下の☑が入った場合、かつ項目１９～３２で2つ以上取組状況に☑している場合</t>
    <phoneticPr fontId="1"/>
  </si>
  <si>
    <t xml:space="preserve"> ・三つ星企業…様式2の取組状況の合計が26項目以上かつ項目３２「女性の管理職比率」が３０％以上の場合に達成</t>
    <phoneticPr fontId="1"/>
  </si>
  <si>
    <t>列1</t>
  </si>
  <si>
    <t>判定1</t>
    <rPh sb="0" eb="2">
      <t>ハンテイ</t>
    </rPh>
    <phoneticPr fontId="1"/>
  </si>
  <si>
    <t>判定2</t>
    <rPh sb="0" eb="2">
      <t>ハンテイ</t>
    </rPh>
    <phoneticPr fontId="1"/>
  </si>
  <si>
    <t>判定3</t>
    <rPh sb="0" eb="2">
      <t>ハンテイ</t>
    </rPh>
    <phoneticPr fontId="1"/>
  </si>
  <si>
    <t>判定値</t>
    <rPh sb="0" eb="2">
      <t>ハンテイ</t>
    </rPh>
    <rPh sb="2" eb="3">
      <t>チ</t>
    </rPh>
    <phoneticPr fontId="1"/>
  </si>
  <si>
    <t>星</t>
    <rPh sb="0" eb="1">
      <t>ホシ</t>
    </rPh>
    <phoneticPr fontId="1"/>
  </si>
  <si>
    <r>
      <t xml:space="preserve">※今後のお知らせについ
ては、記載の連絡先へ通
知いたします。
</t>
    </r>
    <r>
      <rPr>
        <u/>
        <sz val="9"/>
        <rFont val="ＭＳ 明朝"/>
        <family val="1"/>
        <charset val="128"/>
      </rPr>
      <t>（申請所在地と同じ場合は</t>
    </r>
    <r>
      <rPr>
        <b/>
        <u/>
        <sz val="9"/>
        <rFont val="ＭＳ 明朝"/>
        <family val="1"/>
        <charset val="128"/>
      </rPr>
      <t>記入不要</t>
    </r>
    <r>
      <rPr>
        <u/>
        <sz val="9"/>
        <rFont val="ＭＳ 明朝"/>
        <family val="1"/>
        <charset val="128"/>
      </rPr>
      <t>）</t>
    </r>
    <rPh sb="18" eb="20">
      <t>レンラク</t>
    </rPh>
    <rPh sb="20" eb="21">
      <t>サキ</t>
    </rPh>
    <rPh sb="22" eb="23">
      <t>トオ</t>
    </rPh>
    <rPh sb="24" eb="25">
      <t>チ</t>
    </rPh>
    <rPh sb="33" eb="35">
      <t>シンセイ</t>
    </rPh>
    <rPh sb="35" eb="38">
      <t>ショザイチ</t>
    </rPh>
    <rPh sb="39" eb="40">
      <t>オナ</t>
    </rPh>
    <rPh sb="41" eb="43">
      <t>バアイ</t>
    </rPh>
    <rPh sb="44" eb="46">
      <t>キニュウ</t>
    </rPh>
    <rPh sb="46" eb="48">
      <t>フヨウ</t>
    </rPh>
    <phoneticPr fontId="1"/>
  </si>
  <si>
    <t>※県HP等で公開します
ので、貴社・貴団体か
らのメッセージや女性
活躍推進に係る取組な
どについてご記入くだ
さい。　　</t>
    <phoneticPr fontId="1"/>
  </si>
  <si>
    <t>確認書類</t>
    <rPh sb="0" eb="2">
      <t>カクニン</t>
    </rPh>
    <rPh sb="2" eb="4">
      <t>ショルイ</t>
    </rPh>
    <phoneticPr fontId="61"/>
  </si>
  <si>
    <t>判定</t>
    <rPh sb="0" eb="2">
      <t>ハンテイ</t>
    </rPh>
    <phoneticPr fontId="61"/>
  </si>
  <si>
    <t>備　　　考</t>
    <rPh sb="0" eb="1">
      <t>ビ</t>
    </rPh>
    <rPh sb="4" eb="5">
      <t>コウ</t>
    </rPh>
    <phoneticPr fontId="61"/>
  </si>
  <si>
    <t>女性活躍推進企業認証申請　審査表</t>
    <rPh sb="4" eb="6">
      <t>スイシン</t>
    </rPh>
    <rPh sb="6" eb="8">
      <t>キギョウ</t>
    </rPh>
    <rPh sb="8" eb="10">
      <t>ニンショウ</t>
    </rPh>
    <rPh sb="10" eb="12">
      <t>シンセイ</t>
    </rPh>
    <rPh sb="13" eb="15">
      <t>シンサ</t>
    </rPh>
    <rPh sb="15" eb="16">
      <t>ヒョウ</t>
    </rPh>
    <phoneticPr fontId="61"/>
  </si>
  <si>
    <t>【申請者】</t>
    <rPh sb="1" eb="4">
      <t>シンセイシャ</t>
    </rPh>
    <phoneticPr fontId="61"/>
  </si>
  <si>
    <t>【審査結果】</t>
    <rPh sb="1" eb="3">
      <t>シンサ</t>
    </rPh>
    <rPh sb="3" eb="5">
      <t>ケッカ</t>
    </rPh>
    <phoneticPr fontId="61"/>
  </si>
  <si>
    <t>【事前審査】</t>
    <rPh sb="1" eb="3">
      <t>ジゼン</t>
    </rPh>
    <rPh sb="3" eb="5">
      <t>シンサ</t>
    </rPh>
    <phoneticPr fontId="61"/>
  </si>
  <si>
    <t>係長</t>
    <rPh sb="0" eb="2">
      <t>カカリチョウ</t>
    </rPh>
    <phoneticPr fontId="61"/>
  </si>
  <si>
    <t>副担当</t>
    <rPh sb="0" eb="1">
      <t>フク</t>
    </rPh>
    <rPh sb="1" eb="3">
      <t>タントウ</t>
    </rPh>
    <phoneticPr fontId="61"/>
  </si>
  <si>
    <t>担当</t>
    <rPh sb="0" eb="2">
      <t>タントウ</t>
    </rPh>
    <phoneticPr fontId="61"/>
  </si>
  <si>
    <t>【認証区分】</t>
    <rPh sb="1" eb="3">
      <t>ニンショウ</t>
    </rPh>
    <rPh sb="3" eb="5">
      <t>クブン</t>
    </rPh>
    <phoneticPr fontId="61"/>
  </si>
  <si>
    <t>（達成項目26以上）</t>
  </si>
  <si>
    <t>（管理職女性比率３０%以上）</t>
    <rPh sb="1" eb="3">
      <t>カンリ</t>
    </rPh>
    <rPh sb="3" eb="4">
      <t>ショク</t>
    </rPh>
    <rPh sb="4" eb="6">
      <t>ジョセイ</t>
    </rPh>
    <rPh sb="6" eb="8">
      <t>ヒリツ</t>
    </rPh>
    <rPh sb="11" eb="13">
      <t>イジョウ</t>
    </rPh>
    <phoneticPr fontId="47"/>
  </si>
  <si>
    <t>（かつ均等活躍から２項目以上）</t>
    <rPh sb="3" eb="5">
      <t>キントウ</t>
    </rPh>
    <rPh sb="5" eb="7">
      <t>カツヤク</t>
    </rPh>
    <rPh sb="10" eb="12">
      <t>コウモク</t>
    </rPh>
    <rPh sb="12" eb="14">
      <t>イジョウ</t>
    </rPh>
    <phoneticPr fontId="47"/>
  </si>
  <si>
    <r>
      <t>　　　　　　　　　　　　　</t>
    </r>
    <r>
      <rPr>
        <sz val="11"/>
        <color theme="1"/>
        <rFont val="ＭＳ Ｐゴシック"/>
        <family val="3"/>
        <charset val="128"/>
      </rPr>
      <t>↓修正内容</t>
    </r>
    <rPh sb="14" eb="16">
      <t>シュウセイ</t>
    </rPh>
    <rPh sb="16" eb="18">
      <t>ナイヨウ</t>
    </rPh>
    <phoneticPr fontId="61"/>
  </si>
  <si>
    <t>（達成項目17以上）</t>
    <phoneticPr fontId="1"/>
  </si>
  <si>
    <t>（達成項目５以上）</t>
    <rPh sb="1" eb="3">
      <t>タッセイ</t>
    </rPh>
    <rPh sb="3" eb="5">
      <t>コウモク</t>
    </rPh>
    <rPh sb="6" eb="8">
      <t>イジョウ</t>
    </rPh>
    <phoneticPr fontId="47"/>
  </si>
  <si>
    <t>□ 適　・　□ 不適　・　□ 修正指示</t>
    <rPh sb="2" eb="3">
      <t>テキ</t>
    </rPh>
    <rPh sb="8" eb="10">
      <t>フテキ</t>
    </rPh>
    <rPh sb="15" eb="17">
      <t>シュウセイ</t>
    </rPh>
    <rPh sb="17" eb="19">
      <t>シジ</t>
    </rPh>
    <phoneticPr fontId="61"/>
  </si>
  <si>
    <t>名称</t>
    <rPh sb="0" eb="2">
      <t>メイショウ</t>
    </rPh>
    <phoneticPr fontId="61"/>
  </si>
  <si>
    <t>所在地</t>
    <rPh sb="0" eb="3">
      <t>ショザイチ</t>
    </rPh>
    <phoneticPr fontId="1"/>
  </si>
  <si>
    <r>
      <t xml:space="preserve">年間平均賃金水準 
</t>
    </r>
    <r>
      <rPr>
        <sz val="9"/>
        <rFont val="ＭＳ Ｐ明朝"/>
        <family val="1"/>
        <charset val="128"/>
      </rPr>
      <t>男性100とした場合の女性水準</t>
    </r>
    <rPh sb="0" eb="2">
      <t>ネンカン</t>
    </rPh>
    <rPh sb="2" eb="4">
      <t>ヘイキン</t>
    </rPh>
    <rPh sb="4" eb="6">
      <t>チンギン</t>
    </rPh>
    <rPh sb="6" eb="8">
      <t>スイジュン</t>
    </rPh>
    <rPh sb="10" eb="12">
      <t>ダンセイ</t>
    </rPh>
    <rPh sb="18" eb="20">
      <t>バアイ</t>
    </rPh>
    <rPh sb="21" eb="23">
      <t>ジョセイ</t>
    </rPh>
    <rPh sb="23" eb="25">
      <t>スイジュン</t>
    </rPh>
    <phoneticPr fontId="1"/>
  </si>
  <si>
    <t>様式2（入力用）</t>
    <phoneticPr fontId="1"/>
  </si>
  <si>
    <t>様式2（別紙）</t>
    <rPh sb="0" eb="2">
      <t>ヨウシキ</t>
    </rPh>
    <rPh sb="4" eb="6">
      <t>ベッシ</t>
    </rPh>
    <phoneticPr fontId="61"/>
  </si>
  <si>
    <t>任意様式
(　　　　　）</t>
    <rPh sb="0" eb="2">
      <t>ニンイ</t>
    </rPh>
    <rPh sb="2" eb="4">
      <t>ヨウシキ</t>
    </rPh>
    <phoneticPr fontId="61"/>
  </si>
  <si>
    <t>就業規則等社内規定</t>
    <rPh sb="0" eb="2">
      <t>シュウギョウ</t>
    </rPh>
    <rPh sb="2" eb="4">
      <t>キソク</t>
    </rPh>
    <rPh sb="4" eb="5">
      <t>トウ</t>
    </rPh>
    <rPh sb="5" eb="7">
      <t>シャナイ</t>
    </rPh>
    <rPh sb="7" eb="9">
      <t>キテイ</t>
    </rPh>
    <phoneticPr fontId="61"/>
  </si>
  <si>
    <t>その他印刷資料</t>
    <rPh sb="2" eb="3">
      <t>タ</t>
    </rPh>
    <rPh sb="3" eb="5">
      <t>インサツ</t>
    </rPh>
    <rPh sb="5" eb="7">
      <t>シリョウ</t>
    </rPh>
    <phoneticPr fontId="61"/>
  </si>
  <si>
    <t>添付資料省略</t>
    <rPh sb="0" eb="2">
      <t>テンプ</t>
    </rPh>
    <rPh sb="2" eb="4">
      <t>シリョウ</t>
    </rPh>
    <rPh sb="4" eb="6">
      <t>ショウリャク</t>
    </rPh>
    <phoneticPr fontId="61"/>
  </si>
  <si>
    <t>参考様式</t>
    <rPh sb="0" eb="4">
      <t>サンコウヨウシキ</t>
    </rPh>
    <phoneticPr fontId="61"/>
  </si>
  <si>
    <t>○</t>
  </si>
  <si>
    <t>×</t>
  </si>
  <si>
    <t>△</t>
    <phoneticPr fontId="61"/>
  </si>
  <si>
    <t>-</t>
    <phoneticPr fontId="61"/>
  </si>
  <si>
    <t>確認書類</t>
    <phoneticPr fontId="1"/>
  </si>
  <si>
    <t>判定</t>
  </si>
  <si>
    <t>備　　　考</t>
    <phoneticPr fontId="1"/>
  </si>
  <si>
    <t>前回項目クリア</t>
    <rPh sb="0" eb="2">
      <t>ゼンカイ</t>
    </rPh>
    <rPh sb="2" eb="4">
      <t>コウモク</t>
    </rPh>
    <phoneticPr fontId="61"/>
  </si>
  <si>
    <t>※女性活躍推進企業認証申請　審査表 用</t>
    <rPh sb="18" eb="19">
      <t>ヨウ</t>
    </rPh>
    <phoneticPr fontId="1"/>
  </si>
  <si>
    <t>「○」判定数</t>
    <rPh sb="3" eb="5">
      <t>ハンテイ</t>
    </rPh>
    <rPh sb="5" eb="6">
      <t>スウ</t>
    </rPh>
    <phoneticPr fontId="61"/>
  </si>
  <si>
    <t>「○」判定数
合計</t>
    <rPh sb="3" eb="5">
      <t>ハンテイ</t>
    </rPh>
    <rPh sb="5" eb="6">
      <t>スウ</t>
    </rPh>
    <rPh sb="7" eb="9">
      <t>ゴウケイ</t>
    </rPh>
    <phoneticPr fontId="61"/>
  </si>
  <si>
    <t>代　表　者　職</t>
    <phoneticPr fontId="1"/>
  </si>
  <si>
    <t>申請担当者連絡先</t>
    <rPh sb="0" eb="2">
      <t>シンセイ</t>
    </rPh>
    <rPh sb="2" eb="4">
      <t>タントウ</t>
    </rPh>
    <rPh sb="4" eb="5">
      <t>シャ</t>
    </rPh>
    <rPh sb="5" eb="8">
      <t>レンラクサキ</t>
    </rPh>
    <phoneticPr fontId="1"/>
  </si>
  <si>
    <t>結婚、出産もしくは育児または介護を理由として退職した者で再び雇用されることの希望を有する旨の申出をしたものについて再雇用する制度がある。</t>
    <phoneticPr fontId="1"/>
  </si>
  <si>
    <t>非正規従業員を対象とした正規従業員への転換制度がある。 </t>
    <phoneticPr fontId="1"/>
  </si>
  <si>
    <t>女性活躍にかかる研修等へ参加し、または従業員を参加させている。</t>
    <phoneticPr fontId="1"/>
  </si>
  <si>
    <t>女性活躍を推進する社内体制、組織、または担当職を設置している。</t>
    <phoneticPr fontId="1"/>
  </si>
  <si>
    <t>☑</t>
  </si>
  <si>
    <t>判定</t>
    <rPh sb="0" eb="2">
      <t>ハンテイ</t>
    </rPh>
    <phoneticPr fontId="1"/>
  </si>
  <si>
    <t xml:space="preserve"> ・一つ星企業…様式2の取組状況に5つ以上</t>
    <phoneticPr fontId="1"/>
  </si>
  <si>
    <t xml:space="preserve"> ・三つ星企業…様式2の取組状況の合計が26項目以上、かつ項目３２「女性の管理職比率」が３０％以上の場合に達成</t>
    <phoneticPr fontId="1"/>
  </si>
  <si>
    <t xml:space="preserve"> ・二つ星企業…様式2の取組状況の合計が17項目以上、かつ項目１９～３２で2つ以上取組状況に☑している場合</t>
    <rPh sb="24" eb="26">
      <t>イジョウ</t>
    </rPh>
    <phoneticPr fontId="1"/>
  </si>
  <si>
    <t>⇓</t>
    <phoneticPr fontId="1"/>
  </si>
  <si>
    <t>の条件が上位のもの</t>
    <rPh sb="1" eb="3">
      <t>ジョウケン</t>
    </rPh>
    <rPh sb="4" eb="6">
      <t>ジョウイ</t>
    </rPh>
    <phoneticPr fontId="1"/>
  </si>
  <si>
    <t>申請が県外の企業・団体である</t>
    <phoneticPr fontId="1"/>
  </si>
  <si>
    <t>滋賀県内の主たる
事業所の所在地・
名称</t>
    <phoneticPr fontId="1"/>
  </si>
  <si>
    <t>申請主体が県内事業所である</t>
    <phoneticPr fontId="1"/>
  </si>
  <si>
    <t>滋賀県内の主たる事業所の所在地・名称
「申請が県外の企業・団体である」を選択したときのみ、入力してください。
「申請主体が県内事業所である」の場合、記入不要です。</t>
    <phoneticPr fontId="1"/>
  </si>
  <si>
    <t>　女性活躍推進企業認証（新規・更新）を受けたいので、滋賀県女性活躍推進企業認証制度実施要綱第4条の規定により申請します。　　</t>
    <phoneticPr fontId="1"/>
  </si>
  <si>
    <t>当該認証申請者は申請にあたり、滋賀県女性活躍推進企業認証制度実施要綱第2条第1号および第2号に規定する認証対象資格に該当することを誓約します。</t>
    <phoneticPr fontId="1"/>
  </si>
  <si>
    <t>当該認証申請者はこの申請書および添付資料の内容について、事実と相違ないことを誓約します。
※誓約にあたっては別紙を参照してください。</t>
    <phoneticPr fontId="1"/>
  </si>
  <si>
    <t>〇申請にあたり、法令遵守の確認を徹底するため、滋賀県女性活躍推進企業認証制度実施要綱第２条</t>
    <rPh sb="1" eb="3">
      <t>シンセイ</t>
    </rPh>
    <rPh sb="8" eb="12">
      <t>ホウレイジュンシュ</t>
    </rPh>
    <rPh sb="13" eb="15">
      <t>カクニン</t>
    </rPh>
    <rPh sb="16" eb="18">
      <t>テッテイ</t>
    </rPh>
    <rPh sb="23" eb="26">
      <t>シガケン</t>
    </rPh>
    <rPh sb="26" eb="28">
      <t>ジョセイ</t>
    </rPh>
    <rPh sb="28" eb="30">
      <t>カツヤク</t>
    </rPh>
    <rPh sb="30" eb="32">
      <t>スイシン</t>
    </rPh>
    <rPh sb="32" eb="34">
      <t>キギョウ</t>
    </rPh>
    <rPh sb="34" eb="36">
      <t>ニンショウ</t>
    </rPh>
    <rPh sb="36" eb="38">
      <t>セイド</t>
    </rPh>
    <rPh sb="38" eb="40">
      <t>ジッシ</t>
    </rPh>
    <rPh sb="40" eb="42">
      <t>ヨウコウ</t>
    </rPh>
    <rPh sb="42" eb="43">
      <t>ダイ</t>
    </rPh>
    <rPh sb="44" eb="45">
      <t>ジョウ</t>
    </rPh>
    <phoneticPr fontId="1"/>
  </si>
  <si>
    <t>第１号および第２号に規定する認証対象資格に該当することを誓約してください。</t>
    <rPh sb="10" eb="12">
      <t>キテイ</t>
    </rPh>
    <rPh sb="14" eb="16">
      <t>ニンショウ</t>
    </rPh>
    <rPh sb="16" eb="18">
      <t>タイショウ</t>
    </rPh>
    <rPh sb="18" eb="20">
      <t>シカク</t>
    </rPh>
    <rPh sb="21" eb="23">
      <t>ガイトウ</t>
    </rPh>
    <rPh sb="28" eb="30">
      <t>セイヤク</t>
    </rPh>
    <phoneticPr fontId="1"/>
  </si>
  <si>
    <t>誓約にあたり、以下の概要もご参考にしてください。</t>
    <rPh sb="0" eb="2">
      <t>セイヤク</t>
    </rPh>
    <rPh sb="7" eb="9">
      <t>イカ</t>
    </rPh>
    <rPh sb="10" eb="12">
      <t>ガイヨウ</t>
    </rPh>
    <rPh sb="14" eb="16">
      <t>サンコウ</t>
    </rPh>
    <phoneticPr fontId="1"/>
  </si>
  <si>
    <t>・労働基準法</t>
  </si>
  <si>
    <t>厚生労働省ホームページ</t>
  </si>
  <si>
    <t>https://www.mhlw.go.jp/stf/seisakunitsuite/bunya/0000056460.html</t>
  </si>
  <si>
    <t>概要のまとめはこちら</t>
  </si>
  <si>
    <t>www.mhlw.go.jp/new-info/kobetu/roudou/gyousei/dl/150312-1.pdf</t>
    <phoneticPr fontId="1"/>
  </si>
  <si>
    <t>・男女雇用機会均等法</t>
  </si>
  <si>
    <t>https://www.mhlw.go.jp/stf/seisakunitsuite/bunya/0000087600.html</t>
  </si>
  <si>
    <t>・育児・介護休業法</t>
  </si>
  <si>
    <t>https://www.mhlw.go.jp/stf/seisakunitsuite/bunya/000103504.html</t>
    <phoneticPr fontId="1"/>
  </si>
  <si>
    <t>www.mhlw.go.jp/content/11909000/000355358.pdf</t>
    <phoneticPr fontId="1"/>
  </si>
  <si>
    <t>審査開始日</t>
    <rPh sb="0" eb="2">
      <t>シンサ</t>
    </rPh>
    <rPh sb="2" eb="5">
      <t>カイシビ</t>
    </rPh>
    <phoneticPr fontId="1"/>
  </si>
  <si>
    <t>育児休業取得者や育児のための短時間勤務制度利用者の業務を代替する周囲の労働者への支援の取組を行っている。 </t>
    <rPh sb="0" eb="2">
      <t>イクジ</t>
    </rPh>
    <rPh sb="2" eb="4">
      <t>キュウギョウ</t>
    </rPh>
    <rPh sb="4" eb="7">
      <t>シュトクシャ</t>
    </rPh>
    <rPh sb="8" eb="10">
      <t>イクジ</t>
    </rPh>
    <rPh sb="14" eb="15">
      <t>タン</t>
    </rPh>
    <rPh sb="15" eb="17">
      <t>ジカン</t>
    </rPh>
    <rPh sb="17" eb="19">
      <t>キンム</t>
    </rPh>
    <rPh sb="19" eb="21">
      <t>セイド</t>
    </rPh>
    <rPh sb="21" eb="24">
      <t>リヨウシャ</t>
    </rPh>
    <rPh sb="25" eb="27">
      <t>ギョウム</t>
    </rPh>
    <rPh sb="28" eb="30">
      <t>ダイタイ</t>
    </rPh>
    <rPh sb="32" eb="34">
      <t>シュウイ</t>
    </rPh>
    <rPh sb="35" eb="38">
      <t>ロウドウシャ</t>
    </rPh>
    <rPh sb="40" eb="42">
      <t>シエン</t>
    </rPh>
    <rPh sb="43" eb="45">
      <t>トリクミ</t>
    </rPh>
    <rPh sb="46" eb="47">
      <t>オコナ</t>
    </rPh>
    <phoneticPr fontId="1"/>
  </si>
  <si>
    <t>①就業規則等の写し
※（更新で前回と変更がない場合は省略可）
②取組が確認できる資料</t>
    <rPh sb="32" eb="34">
      <t>トリクミ</t>
    </rPh>
    <rPh sb="35" eb="37">
      <t>カクニン</t>
    </rPh>
    <phoneticPr fontId="1"/>
  </si>
  <si>
    <t>www.mhlw.go.jp/content/11900000/000839060.pdf</t>
    <phoneticPr fontId="1"/>
  </si>
  <si>
    <t>平均勤続年数の男女差が「３．９年」以内である。</t>
    <phoneticPr fontId="1"/>
  </si>
  <si>
    <t>過去３年間での育児休業取得率(男性）が「３２．２％」以上である。</t>
    <rPh sb="7" eb="9">
      <t>イクジ</t>
    </rPh>
    <rPh sb="9" eb="11">
      <t>キュウギョウ</t>
    </rPh>
    <phoneticPr fontId="1"/>
  </si>
  <si>
    <t>過去３年間での育児休業取得率(女性）が「９２．０％」以上である。</t>
    <rPh sb="7" eb="9">
      <t>イクジ</t>
    </rPh>
    <rPh sb="9" eb="11">
      <t>キュウギョウ</t>
    </rPh>
    <phoneticPr fontId="1"/>
  </si>
  <si>
    <t>過去３年間での育児休業から復帰した割合(女性)が「９３．２％」以上である。</t>
    <phoneticPr fontId="1"/>
  </si>
  <si>
    <t>育児・介護休業法で定める育児のための短時間勤務制度または所定外労働免除制度を、小学校就学後の子を養育する労働者が利用できる。</t>
    <rPh sb="44" eb="45">
      <t>ゴ</t>
    </rPh>
    <phoneticPr fontId="1"/>
  </si>
  <si>
    <t>小学校就学後の子の育児または介護のために利用できるフレックスタイム制度または始業終業時刻変更制度がある。</t>
    <phoneticPr fontId="1"/>
  </si>
  <si>
    <t>所定外労働時間の年間平均が月「１０．１時間」以内である。</t>
    <phoneticPr fontId="1"/>
  </si>
  <si>
    <t>年次有給休暇の取得率が「６２．１％」以上である。</t>
    <phoneticPr fontId="1"/>
  </si>
  <si>
    <t>育児休業取得者の継続就労への不安を取り除くための支援の取組等、働きやすい職場づくりに向けた取組を行っている。</t>
    <rPh sb="29" eb="30">
      <t>ナド</t>
    </rPh>
    <phoneticPr fontId="1"/>
  </si>
  <si>
    <t>正規の職員・従業員における女性の比率が「３５．２％」以上である。
※公表必須項目</t>
    <phoneticPr fontId="1"/>
  </si>
  <si>
    <t>男性の賃金を１００とした場合の女性の賃金が「７４．８」以上である。</t>
    <phoneticPr fontId="1"/>
  </si>
  <si>
    <t>過去３年間での正規の職員・従業員の新規就業者に占める女性比率が「４５．７％」以上である。</t>
    <phoneticPr fontId="1"/>
  </si>
  <si>
    <t>常用労働者の事務従事者への配置比率の男女差が「１２．７ポイント」以内である。</t>
    <phoneticPr fontId="1"/>
  </si>
  <si>
    <t>係長相当職における女性比率が「１９．５％」以上である。</t>
    <phoneticPr fontId="1"/>
  </si>
  <si>
    <t>課長相当職以上における女性比率が「１２．７％」以上である。</t>
    <phoneticPr fontId="1"/>
  </si>
  <si>
    <t>滋賀県女性活躍推進企業認証申請書（新規）</t>
  </si>
  <si>
    <t>　
　ハラスメント対策を
　より実効性のある
　取組とする工夫
例：外部への相談窓口を
　　労働者に周知してい
　　る、代表者を含むハ
　　ラスメント研修をし
　　ている、ハラスメン
　　トについてのアンケ
　　ートを定期的に行っ
　　ている、など</t>
    <rPh sb="9" eb="11">
      <t>タイサク</t>
    </rPh>
    <rPh sb="16" eb="19">
      <t>ジッコウセイ</t>
    </rPh>
    <rPh sb="24" eb="26">
      <t>トリクミ</t>
    </rPh>
    <rPh sb="29" eb="31">
      <t>クフウ</t>
    </rPh>
    <rPh sb="33" eb="34">
      <t>レイ</t>
    </rPh>
    <phoneticPr fontId="1"/>
  </si>
  <si>
    <t>令和7年10月1日以降申請用</t>
    <rPh sb="0" eb="2">
      <t>レイワ</t>
    </rPh>
    <rPh sb="3" eb="4">
      <t>ネン</t>
    </rPh>
    <rPh sb="6" eb="7">
      <t>ガツ</t>
    </rPh>
    <rPh sb="8" eb="9">
      <t>ニチ</t>
    </rPh>
    <rPh sb="9" eb="11">
      <t>イコウ</t>
    </rPh>
    <rPh sb="11" eb="14">
      <t>シンセイヨウ</t>
    </rPh>
    <phoneticPr fontId="1"/>
  </si>
  <si>
    <t xml:space="preserve">    令和7年10月1日以降申請用</t>
    <rPh sb="4" eb="6">
      <t>レイワ</t>
    </rPh>
    <rPh sb="7" eb="8">
      <t>ネン</t>
    </rPh>
    <rPh sb="10" eb="11">
      <t>ガツ</t>
    </rPh>
    <rPh sb="12" eb="13">
      <t>ニチ</t>
    </rPh>
    <rPh sb="13" eb="15">
      <t>イコウ</t>
    </rPh>
    <rPh sb="15" eb="18">
      <t>シンセイヨウ</t>
    </rPh>
    <phoneticPr fontId="1"/>
  </si>
  <si>
    <t xml:space="preserve">     令和7年10月1日以降申請用</t>
    <rPh sb="5" eb="7">
      <t>レイワ</t>
    </rPh>
    <rPh sb="8" eb="9">
      <t>ネン</t>
    </rPh>
    <rPh sb="11" eb="12">
      <t>ガツ</t>
    </rPh>
    <rPh sb="13" eb="14">
      <t>ニチ</t>
    </rPh>
    <rPh sb="14" eb="16">
      <t>イコウ</t>
    </rPh>
    <rPh sb="16" eb="19">
      <t>シンセイヨウ</t>
    </rPh>
    <phoneticPr fontId="1"/>
  </si>
  <si>
    <t>入職者に占める女性比率</t>
    <rPh sb="0" eb="2">
      <t>ニュウショク</t>
    </rPh>
    <phoneticPr fontId="1"/>
  </si>
  <si>
    <t>　対象者、周知方法、
　実施方法、頻度など、
　具体的に記載して
　ください。
　※字数制限：
　一行30文字以内、
　計15行以内
 （改行なしの場合は
　　　　450文字以内）</t>
    <phoneticPr fontId="1"/>
  </si>
  <si>
    <t>　　【付記事項】
　　※字数制限：
　 　　一行30文字以内、
　　　計15行以内
 　　（改行なしの場合は
　　　450文字以内）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</si>
</sst>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Red]\(0.0\)"/>
    <numFmt numFmtId="177" formatCode="0.0_ "/>
    <numFmt numFmtId="178" formatCode="[$]ggge&quot;年&quot;m&quot;月&quot;d&quot;日&quot;;@"/>
    <numFmt numFmtId="179" formatCode="[$-411]ggge&quot;年&quot;m&quot;月&quot;d&quot;日&quot;;@"/>
    <numFmt numFmtId="180" formatCode="#,##0.0;[Red]\-#,##0.0"/>
    <numFmt numFmtId="181" formatCode="0.0"/>
    <numFmt numFmtId="182" formatCode="0&quot; 以上&quot;"/>
  </numFmts>
  <fonts count="81">
    <font>
      <sz val="11"/>
      <color theme="1"/>
      <name val="ＭＳ Ｐゴシック"/>
      <family val="2"/>
      <charset val="128"/>
      <scheme val="minor"/>
    </font>
    <font>
      <sz val="6"/>
      <name val="ＭＳ Ｐゴシック"/>
      <family val="2"/>
      <charset val="128"/>
      <scheme val="minor"/>
    </font>
    <font>
      <sz val="10"/>
      <color theme="1"/>
      <name val="ＭＳ Ｐ明朝"/>
      <family val="1"/>
      <charset val="128"/>
    </font>
    <font>
      <sz val="14"/>
      <name val="ＭＳ 明朝"/>
      <family val="1"/>
      <charset val="128"/>
    </font>
    <font>
      <sz val="11"/>
      <name val="ＭＳ Ｐゴシック"/>
      <family val="2"/>
      <charset val="128"/>
      <scheme val="minor"/>
    </font>
    <font>
      <sz val="8"/>
      <name val="ＭＳ Ｐゴシック"/>
      <family val="3"/>
      <charset val="128"/>
      <scheme val="minor"/>
    </font>
    <font>
      <sz val="10"/>
      <name val="ＭＳ Ｐゴシック"/>
      <family val="3"/>
      <charset val="128"/>
      <scheme val="minor"/>
    </font>
    <font>
      <sz val="12"/>
      <name val="ＭＳ Ｐゴシック"/>
      <family val="3"/>
      <charset val="128"/>
      <scheme val="minor"/>
    </font>
    <font>
      <sz val="14"/>
      <name val="ＭＳ Ｐゴシック"/>
      <family val="2"/>
      <charset val="128"/>
      <scheme val="minor"/>
    </font>
    <font>
      <sz val="11"/>
      <name val="ＭＳ 明朝"/>
      <family val="1"/>
      <charset val="128"/>
    </font>
    <font>
      <sz val="10"/>
      <name val="ＭＳ Ｐ明朝"/>
      <family val="1"/>
      <charset val="128"/>
    </font>
    <font>
      <sz val="8"/>
      <name val="ＭＳ Ｐ明朝"/>
      <family val="1"/>
      <charset val="128"/>
    </font>
    <font>
      <sz val="8"/>
      <name val="ＭＳ 明朝"/>
      <family val="1"/>
      <charset val="128"/>
    </font>
    <font>
      <b/>
      <sz val="11"/>
      <name val="ＭＳ 明朝"/>
      <family val="1"/>
      <charset val="128"/>
    </font>
    <font>
      <sz val="14"/>
      <name val="ＭＳ Ｐゴシック"/>
      <family val="3"/>
      <charset val="128"/>
      <scheme val="minor"/>
    </font>
    <font>
      <sz val="10"/>
      <name val="ＭＳ 明朝"/>
      <family val="1"/>
      <charset val="128"/>
    </font>
    <font>
      <sz val="12"/>
      <name val="ＭＳ 明朝"/>
      <family val="1"/>
      <charset val="128"/>
    </font>
    <font>
      <u/>
      <sz val="14"/>
      <name val="ＭＳ Ｐゴシック"/>
      <family val="2"/>
      <charset val="128"/>
      <scheme val="minor"/>
    </font>
    <font>
      <u/>
      <sz val="14"/>
      <name val="ＭＳ Ｐゴシック"/>
      <family val="3"/>
      <charset val="128"/>
      <scheme val="minor"/>
    </font>
    <font>
      <b/>
      <sz val="12"/>
      <color theme="1"/>
      <name val="HG丸ｺﾞｼｯｸM-PRO"/>
      <family val="3"/>
      <charset val="128"/>
    </font>
    <font>
      <b/>
      <sz val="12"/>
      <name val="HG丸ｺﾞｼｯｸM-PRO"/>
      <family val="3"/>
      <charset val="128"/>
    </font>
    <font>
      <u/>
      <sz val="10"/>
      <name val="ＭＳ Ｐゴシック"/>
      <family val="3"/>
      <charset val="128"/>
      <scheme val="minor"/>
    </font>
    <font>
      <sz val="10.5"/>
      <color theme="1"/>
      <name val="ＭＳ Ｐゴシック"/>
      <family val="3"/>
      <charset val="128"/>
    </font>
    <font>
      <sz val="8"/>
      <color theme="1"/>
      <name val="ＭＳ Ｐゴシック"/>
      <family val="2"/>
      <charset val="128"/>
      <scheme val="minor"/>
    </font>
    <font>
      <b/>
      <sz val="10.5"/>
      <color theme="1"/>
      <name val="ＭＳ Ｐゴシック"/>
      <family val="3"/>
      <charset val="128"/>
    </font>
    <font>
      <b/>
      <sz val="11"/>
      <color theme="1"/>
      <name val="ＭＳ Ｐゴシック"/>
      <family val="3"/>
      <charset val="128"/>
      <scheme val="minor"/>
    </font>
    <font>
      <sz val="10.5"/>
      <color theme="1"/>
      <name val="ＭＳ ゴシック"/>
      <family val="3"/>
      <charset val="128"/>
    </font>
    <font>
      <sz val="11"/>
      <color theme="1"/>
      <name val="ＭＳ 明朝"/>
      <family val="1"/>
      <charset val="128"/>
    </font>
    <font>
      <sz val="10.5"/>
      <color theme="1"/>
      <name val="ＭＳ Ｐ明朝"/>
      <family val="1"/>
      <charset val="128"/>
    </font>
    <font>
      <sz val="10.5"/>
      <color theme="1"/>
      <name val="Century"/>
      <family val="1"/>
    </font>
    <font>
      <sz val="9"/>
      <color theme="1"/>
      <name val="ＭＳ 明朝"/>
      <family val="1"/>
      <charset val="128"/>
    </font>
    <font>
      <u/>
      <sz val="8"/>
      <name val="ＭＳ Ｐ明朝"/>
      <family val="1"/>
      <charset val="128"/>
    </font>
    <font>
      <sz val="11"/>
      <color rgb="FFFF0000"/>
      <name val="ＭＳ Ｐゴシック"/>
      <family val="2"/>
      <charset val="128"/>
      <scheme val="minor"/>
    </font>
    <font>
      <sz val="10.5"/>
      <name val="ＭＳ Ｐゴシック"/>
      <family val="3"/>
      <charset val="128"/>
    </font>
    <font>
      <sz val="11"/>
      <name val="ＭＳ Ｐゴシック"/>
      <family val="3"/>
      <charset val="128"/>
      <scheme val="minor"/>
    </font>
    <font>
      <sz val="10.5"/>
      <name val="ＭＳ ゴシック"/>
      <family val="3"/>
      <charset val="128"/>
    </font>
    <font>
      <sz val="11"/>
      <name val="ＭＳ Ｐ明朝"/>
      <family val="1"/>
      <charset val="128"/>
    </font>
    <font>
      <sz val="16"/>
      <name val="ＭＳ 明朝"/>
      <family val="1"/>
      <charset val="128"/>
    </font>
    <font>
      <sz val="10.5"/>
      <name val="ＭＳ 明朝"/>
      <family val="1"/>
      <charset val="128"/>
    </font>
    <font>
      <sz val="9"/>
      <name val="ＭＳ 明朝"/>
      <family val="1"/>
      <charset val="128"/>
    </font>
    <font>
      <u/>
      <sz val="11"/>
      <name val="ＭＳ 明朝"/>
      <family val="1"/>
      <charset val="128"/>
    </font>
    <font>
      <u/>
      <sz val="9"/>
      <name val="ＭＳ 明朝"/>
      <family val="1"/>
      <charset val="128"/>
    </font>
    <font>
      <sz val="1"/>
      <name val="ＭＳ 明朝"/>
      <family val="1"/>
      <charset val="128"/>
    </font>
    <font>
      <sz val="11"/>
      <color rgb="FFFF0000"/>
      <name val="ＭＳ 明朝"/>
      <family val="1"/>
      <charset val="128"/>
    </font>
    <font>
      <b/>
      <u/>
      <sz val="9"/>
      <name val="ＭＳ 明朝"/>
      <family val="1"/>
      <charset val="128"/>
    </font>
    <font>
      <b/>
      <sz val="10.5"/>
      <name val="ＭＳ Ｐゴシック"/>
      <family val="3"/>
      <charset val="128"/>
    </font>
    <font>
      <sz val="12"/>
      <color theme="1"/>
      <name val="ＭＳ 明朝"/>
      <family val="1"/>
      <charset val="128"/>
    </font>
    <font>
      <sz val="11"/>
      <color theme="1"/>
      <name val="ＭＳ Ｐゴシック"/>
      <family val="2"/>
      <charset val="128"/>
      <scheme val="minor"/>
    </font>
    <font>
      <sz val="12"/>
      <name val="ＭＳ Ｐゴシック"/>
      <family val="2"/>
      <charset val="128"/>
      <scheme val="minor"/>
    </font>
    <font>
      <sz val="9"/>
      <color indexed="81"/>
      <name val="BIZ UDゴシック"/>
      <family val="3"/>
      <charset val="128"/>
    </font>
    <font>
      <sz val="9"/>
      <color indexed="81"/>
      <name val="MS P ゴシック"/>
      <family val="3"/>
      <charset val="128"/>
    </font>
    <font>
      <sz val="11.5"/>
      <name val="ＭＳ 明朝"/>
      <family val="1"/>
      <charset val="128"/>
    </font>
    <font>
      <sz val="10.5"/>
      <name val="ＭＳ Ｐゴシック"/>
      <family val="3"/>
      <charset val="128"/>
      <scheme val="major"/>
    </font>
    <font>
      <sz val="10.5"/>
      <color theme="1"/>
      <name val="ＭＳ Ｐゴシック"/>
      <family val="3"/>
      <charset val="128"/>
      <scheme val="major"/>
    </font>
    <font>
      <sz val="11"/>
      <color theme="1"/>
      <name val="ＭＳ Ｐゴシック"/>
      <family val="3"/>
      <charset val="128"/>
    </font>
    <font>
      <sz val="9"/>
      <color theme="1"/>
      <name val="ＭＳ Ｐゴシック"/>
      <family val="3"/>
      <charset val="128"/>
    </font>
    <font>
      <sz val="10.5"/>
      <color theme="1"/>
      <name val="ＭＳ Ｐゴシック"/>
      <family val="3"/>
      <charset val="128"/>
      <scheme val="minor"/>
    </font>
    <font>
      <b/>
      <sz val="11"/>
      <color rgb="FFFF0000"/>
      <name val="ＭＳ Ｐゴシック"/>
      <family val="3"/>
      <charset val="128"/>
      <scheme val="minor"/>
    </font>
    <font>
      <b/>
      <u/>
      <sz val="11"/>
      <color rgb="FFFF0000"/>
      <name val="ＭＳ Ｐゴシック"/>
      <family val="3"/>
      <charset val="128"/>
      <scheme val="minor"/>
    </font>
    <font>
      <b/>
      <sz val="11"/>
      <name val="ＭＳ Ｐゴシック"/>
      <family val="3"/>
      <charset val="128"/>
      <scheme val="minor"/>
    </font>
    <font>
      <b/>
      <sz val="9"/>
      <color indexed="81"/>
      <name val="BIZ UDゴシック"/>
      <family val="3"/>
      <charset val="128"/>
    </font>
    <font>
      <sz val="6"/>
      <name val="ＭＳ Ｐゴシック"/>
      <family val="3"/>
      <charset val="128"/>
    </font>
    <font>
      <b/>
      <sz val="14"/>
      <color theme="1"/>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sz val="9"/>
      <name val="ＭＳ Ｐ明朝"/>
      <family val="1"/>
      <charset val="128"/>
    </font>
    <font>
      <b/>
      <sz val="11"/>
      <color theme="1"/>
      <name val="ＭＳ Ｐゴシック"/>
      <family val="3"/>
      <charset val="128"/>
    </font>
    <font>
      <sz val="11"/>
      <color theme="1"/>
      <name val="ＭＳ Ｐゴシック"/>
      <family val="2"/>
      <charset val="128"/>
    </font>
    <font>
      <b/>
      <sz val="9"/>
      <color indexed="81"/>
      <name val="MS P ゴシック"/>
      <family val="3"/>
      <charset val="128"/>
    </font>
    <font>
      <u/>
      <sz val="11"/>
      <color theme="10"/>
      <name val="ＭＳ Ｐゴシック"/>
      <family val="2"/>
      <charset val="128"/>
      <scheme val="minor"/>
    </font>
    <font>
      <b/>
      <sz val="20"/>
      <color rgb="FF000000"/>
      <name val="Meiryo"/>
      <family val="3"/>
      <charset val="128"/>
    </font>
    <font>
      <sz val="14"/>
      <color theme="1"/>
      <name val="ＭＳ Ｐゴシック"/>
      <family val="2"/>
      <charset val="128"/>
      <scheme val="minor"/>
    </font>
    <font>
      <sz val="16"/>
      <color rgb="FF000000"/>
      <name val="Meiryo"/>
      <family val="3"/>
      <charset val="128"/>
    </font>
    <font>
      <u/>
      <sz val="11"/>
      <name val="ＭＳ Ｐゴシック"/>
      <family val="3"/>
      <charset val="128"/>
      <scheme val="minor"/>
    </font>
    <font>
      <sz val="16"/>
      <name val="ＭＳ Ｐゴシック"/>
      <family val="3"/>
      <charset val="128"/>
      <scheme val="minor"/>
    </font>
    <font>
      <sz val="6"/>
      <name val="ＭＳ Ｐ明朝"/>
      <family val="1"/>
      <charset val="128"/>
    </font>
    <font>
      <b/>
      <sz val="16"/>
      <color theme="1"/>
      <name val="ＭＳ Ｐゴシック"/>
      <family val="3"/>
      <charset val="128"/>
      <scheme val="minor"/>
    </font>
    <font>
      <sz val="10"/>
      <name val="ＭＳ Ｐゴシック"/>
      <family val="2"/>
      <charset val="128"/>
      <scheme val="minor"/>
    </font>
    <font>
      <sz val="9"/>
      <name val="ＭＳ Ｐゴシック"/>
      <family val="2"/>
      <charset val="128"/>
      <scheme val="minor"/>
    </font>
    <font>
      <b/>
      <sz val="16"/>
      <name val="ＭＳ Ｐゴシック"/>
      <family val="3"/>
      <charset val="128"/>
      <scheme val="minor"/>
    </font>
  </fonts>
  <fills count="12">
    <fill>
      <patternFill patternType="none"/>
    </fill>
    <fill>
      <patternFill patternType="gray125"/>
    </fill>
    <fill>
      <patternFill patternType="solid">
        <fgColor rgb="FFFFCCCC"/>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rgb="FFDBE5F1"/>
        <bgColor indexed="64"/>
      </patternFill>
    </fill>
    <fill>
      <patternFill patternType="solid">
        <fgColor rgb="FFFFFFCC"/>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C000"/>
        <bgColor indexed="64"/>
      </patternFill>
    </fill>
    <fill>
      <patternFill patternType="solid">
        <fgColor theme="6" tint="0.39997558519241921"/>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medium">
        <color indexed="64"/>
      </left>
      <right/>
      <top/>
      <bottom/>
      <diagonal/>
    </border>
    <border>
      <left style="thin">
        <color auto="1"/>
      </left>
      <right style="thin">
        <color auto="1"/>
      </right>
      <top style="thin">
        <color auto="1"/>
      </top>
      <bottom style="medium">
        <color indexed="64"/>
      </bottom>
      <diagonal/>
    </border>
    <border>
      <left/>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diagonalUp="1">
      <left style="thin">
        <color auto="1"/>
      </left>
      <right style="thin">
        <color auto="1"/>
      </right>
      <top/>
      <bottom style="thin">
        <color auto="1"/>
      </bottom>
      <diagonal style="thin">
        <color auto="1"/>
      </diagonal>
    </border>
    <border diagonalUp="1">
      <left style="thin">
        <color auto="1"/>
      </left>
      <right style="thin">
        <color auto="1"/>
      </right>
      <top style="thin">
        <color auto="1"/>
      </top>
      <bottom/>
      <diagonal style="thin">
        <color auto="1"/>
      </diagonal>
    </border>
    <border>
      <left style="hair">
        <color auto="1"/>
      </left>
      <right/>
      <top style="thin">
        <color auto="1"/>
      </top>
      <bottom style="thin">
        <color auto="1"/>
      </bottom>
      <diagonal/>
    </border>
    <border>
      <left style="hair">
        <color auto="1"/>
      </left>
      <right/>
      <top style="thin">
        <color auto="1"/>
      </top>
      <bottom/>
      <diagonal/>
    </border>
    <border>
      <left style="hair">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s>
  <cellStyleXfs count="3">
    <xf numFmtId="0" fontId="0" fillId="0" borderId="0">
      <alignment vertical="center"/>
    </xf>
    <xf numFmtId="38" fontId="47" fillId="0" borderId="0" applyFont="0" applyFill="0" applyBorder="0" applyAlignment="0" applyProtection="0">
      <alignment vertical="center"/>
    </xf>
    <xf numFmtId="0" fontId="70" fillId="0" borderId="0" applyNumberFormat="0" applyFill="0" applyBorder="0" applyAlignment="0" applyProtection="0">
      <alignment vertical="center"/>
    </xf>
  </cellStyleXfs>
  <cellXfs count="507">
    <xf numFmtId="0" fontId="0" fillId="0" borderId="0" xfId="0">
      <alignment vertical="center"/>
    </xf>
    <xf numFmtId="0" fontId="3" fillId="0" borderId="0" xfId="0" applyFont="1" applyAlignment="1">
      <alignment horizontal="left" vertical="center"/>
    </xf>
    <xf numFmtId="0" fontId="4"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8" fillId="0" borderId="0" xfId="0" applyFont="1" applyAlignment="1">
      <alignment horizontal="left" vertical="center"/>
    </xf>
    <xf numFmtId="0" fontId="9" fillId="0" borderId="0" xfId="0" applyFont="1">
      <alignment vertical="center"/>
    </xf>
    <xf numFmtId="0" fontId="3" fillId="0" borderId="0" xfId="0" applyFont="1">
      <alignment vertical="center"/>
    </xf>
    <xf numFmtId="0" fontId="9" fillId="3" borderId="2" xfId="0" applyFont="1" applyFill="1" applyBorder="1">
      <alignmen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0" borderId="0" xfId="0" applyFont="1" applyAlignment="1">
      <alignment horizontal="right" vertical="center" wrapText="1"/>
    </xf>
    <xf numFmtId="0" fontId="12" fillId="0" borderId="0" xfId="0" applyFont="1">
      <alignment vertical="center"/>
    </xf>
    <xf numFmtId="0" fontId="9" fillId="2" borderId="6"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12" fillId="0" borderId="0" xfId="0" applyFont="1" applyAlignment="1">
      <alignment horizontal="center" vertical="center"/>
    </xf>
    <xf numFmtId="0" fontId="9" fillId="0" borderId="0" xfId="0" applyFont="1" applyAlignment="1">
      <alignment horizontal="justify" vertical="center" wrapText="1"/>
    </xf>
    <xf numFmtId="0" fontId="9" fillId="3" borderId="13" xfId="0" applyFont="1" applyFill="1" applyBorder="1" applyAlignment="1">
      <alignment horizontal="center" vertical="center" wrapText="1"/>
    </xf>
    <xf numFmtId="0" fontId="9" fillId="0" borderId="0" xfId="0" applyFont="1" applyAlignment="1">
      <alignment horizontal="center" vertical="center"/>
    </xf>
    <xf numFmtId="0" fontId="13" fillId="0" borderId="0" xfId="0" applyFont="1" applyAlignment="1">
      <alignment horizontal="right" vertical="center" wrapText="1"/>
    </xf>
    <xf numFmtId="0" fontId="14" fillId="0" borderId="0" xfId="0" applyFont="1">
      <alignment vertical="center"/>
    </xf>
    <xf numFmtId="0" fontId="15"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19" fillId="0" borderId="0" xfId="0" applyFont="1">
      <alignment vertical="center"/>
    </xf>
    <xf numFmtId="176" fontId="0" fillId="0" borderId="0" xfId="0" applyNumberFormat="1">
      <alignment vertical="center"/>
    </xf>
    <xf numFmtId="0" fontId="19" fillId="0" borderId="10" xfId="0" applyFont="1" applyBorder="1">
      <alignment vertical="center"/>
    </xf>
    <xf numFmtId="0" fontId="0" fillId="0" borderId="10" xfId="0" applyBorder="1">
      <alignment vertical="center"/>
    </xf>
    <xf numFmtId="0" fontId="20" fillId="0" borderId="0" xfId="0" applyFont="1" applyAlignment="1">
      <alignment horizontal="left" vertical="center"/>
    </xf>
    <xf numFmtId="0" fontId="19" fillId="0" borderId="0" xfId="0" applyFont="1" applyAlignment="1">
      <alignment vertical="center" wrapText="1"/>
    </xf>
    <xf numFmtId="0" fontId="22" fillId="0" borderId="0" xfId="0" applyFont="1" applyAlignment="1">
      <alignment horizontal="justify" vertical="center"/>
    </xf>
    <xf numFmtId="0" fontId="0" fillId="0" borderId="9" xfId="0" applyBorder="1" applyAlignment="1">
      <alignment horizontal="right" vertical="center"/>
    </xf>
    <xf numFmtId="0" fontId="0" fillId="0" borderId="3" xfId="0" applyBorder="1" applyAlignment="1">
      <alignment horizontal="right" vertical="center"/>
    </xf>
    <xf numFmtId="0" fontId="0" fillId="0" borderId="15" xfId="0" applyBorder="1">
      <alignment vertical="center"/>
    </xf>
    <xf numFmtId="0" fontId="22" fillId="0" borderId="14" xfId="0" applyFont="1" applyBorder="1" applyAlignment="1">
      <alignment horizontal="right" vertical="center" wrapText="1"/>
    </xf>
    <xf numFmtId="0" fontId="22" fillId="0" borderId="3" xfId="0" applyFont="1" applyBorder="1" applyAlignment="1">
      <alignment horizontal="right" vertical="center" wrapText="1"/>
    </xf>
    <xf numFmtId="0" fontId="0" fillId="0" borderId="0" xfId="0" applyAlignment="1">
      <alignment horizontal="right" vertical="center"/>
    </xf>
    <xf numFmtId="0" fontId="23" fillId="0" borderId="0" xfId="0" applyFont="1">
      <alignment vertical="center"/>
    </xf>
    <xf numFmtId="0" fontId="22" fillId="0" borderId="0" xfId="0" applyFont="1" applyAlignment="1">
      <alignment horizontal="center" vertical="center" wrapText="1"/>
    </xf>
    <xf numFmtId="0" fontId="22" fillId="0" borderId="0" xfId="0" applyFont="1" applyAlignment="1">
      <alignment horizontal="right" vertical="center" wrapText="1"/>
    </xf>
    <xf numFmtId="0" fontId="19" fillId="0" borderId="0" xfId="0" applyFont="1" applyAlignment="1">
      <alignment horizontal="justify" vertical="center"/>
    </xf>
    <xf numFmtId="0" fontId="0" fillId="0" borderId="0" xfId="0" applyAlignment="1">
      <alignment horizontal="left" wrapText="1"/>
    </xf>
    <xf numFmtId="176" fontId="0" fillId="0" borderId="0" xfId="0" applyNumberFormat="1" applyAlignment="1">
      <alignment horizontal="right" vertical="center"/>
    </xf>
    <xf numFmtId="0" fontId="22" fillId="0" borderId="0" xfId="0" applyFont="1" applyAlignment="1">
      <alignment horizontal="justify" vertical="center" wrapText="1"/>
    </xf>
    <xf numFmtId="0" fontId="0" fillId="0" borderId="0" xfId="0" applyAlignment="1">
      <alignment horizontal="left" vertical="center"/>
    </xf>
    <xf numFmtId="0" fontId="0" fillId="0" borderId="14" xfId="0" applyBorder="1" applyAlignment="1">
      <alignment horizontal="right" vertical="center"/>
    </xf>
    <xf numFmtId="0" fontId="24" fillId="0" borderId="0" xfId="0" applyFont="1" applyAlignment="1">
      <alignment horizontal="justify" vertical="center"/>
    </xf>
    <xf numFmtId="0" fontId="0" fillId="0" borderId="3" xfId="0" applyBorder="1">
      <alignment vertical="center"/>
    </xf>
    <xf numFmtId="0" fontId="25" fillId="0" borderId="0" xfId="0" applyFont="1">
      <alignment vertical="center"/>
    </xf>
    <xf numFmtId="0" fontId="0" fillId="0" borderId="11" xfId="0" applyBorder="1">
      <alignment vertical="center"/>
    </xf>
    <xf numFmtId="0" fontId="0" fillId="0" borderId="9" xfId="0" applyBorder="1">
      <alignment vertical="center"/>
    </xf>
    <xf numFmtId="0" fontId="30" fillId="0" borderId="0" xfId="0" applyFont="1" applyAlignment="1">
      <alignment horizontal="left" vertical="center"/>
    </xf>
    <xf numFmtId="0" fontId="32" fillId="0" borderId="0" xfId="0" applyFont="1">
      <alignment vertical="center"/>
    </xf>
    <xf numFmtId="0" fontId="22" fillId="0" borderId="0" xfId="0" applyFont="1">
      <alignment vertical="center"/>
    </xf>
    <xf numFmtId="0" fontId="33" fillId="0" borderId="0" xfId="0" applyFont="1">
      <alignment vertical="center"/>
    </xf>
    <xf numFmtId="0" fontId="20" fillId="0" borderId="0" xfId="0" applyFont="1" applyAlignment="1">
      <alignment horizontal="justify" vertical="center"/>
    </xf>
    <xf numFmtId="176" fontId="4" fillId="0" borderId="0" xfId="0" applyNumberFormat="1" applyFont="1">
      <alignment vertical="center"/>
    </xf>
    <xf numFmtId="0" fontId="4" fillId="0" borderId="9" xfId="0" applyFont="1" applyBorder="1">
      <alignment vertical="center"/>
    </xf>
    <xf numFmtId="0" fontId="4" fillId="0" borderId="3" xfId="0" applyFont="1" applyBorder="1">
      <alignment vertical="center"/>
    </xf>
    <xf numFmtId="0" fontId="4" fillId="0" borderId="10" xfId="0" applyFont="1" applyBorder="1">
      <alignment vertical="center"/>
    </xf>
    <xf numFmtId="0" fontId="4" fillId="0" borderId="0" xfId="0" applyFont="1" applyAlignment="1">
      <alignment horizontal="center" vertical="center"/>
    </xf>
    <xf numFmtId="0" fontId="36" fillId="0" borderId="0" xfId="0" applyFont="1">
      <alignment vertical="center"/>
    </xf>
    <xf numFmtId="0" fontId="39" fillId="0" borderId="0" xfId="0" applyFont="1" applyAlignment="1">
      <alignment vertical="center" wrapText="1"/>
    </xf>
    <xf numFmtId="0" fontId="38" fillId="6" borderId="17" xfId="0" applyFont="1" applyFill="1" applyBorder="1" applyAlignment="1">
      <alignment vertical="center" wrapText="1"/>
    </xf>
    <xf numFmtId="0" fontId="39" fillId="0" borderId="10" xfId="0" applyFont="1" applyBorder="1" applyAlignment="1">
      <alignment horizontal="center" vertical="center" wrapText="1"/>
    </xf>
    <xf numFmtId="0" fontId="39" fillId="0" borderId="10" xfId="0" applyFont="1" applyBorder="1" applyAlignment="1">
      <alignment vertical="center" wrapText="1"/>
    </xf>
    <xf numFmtId="0" fontId="39" fillId="0" borderId="11" xfId="0" applyFont="1" applyBorder="1" applyAlignment="1">
      <alignment vertical="center" wrapText="1"/>
    </xf>
    <xf numFmtId="0" fontId="9" fillId="0" borderId="10" xfId="0" applyFont="1" applyBorder="1" applyAlignment="1">
      <alignment horizontal="justify" vertical="center" wrapText="1"/>
    </xf>
    <xf numFmtId="0" fontId="9" fillId="0" borderId="0" xfId="0" applyFont="1" applyAlignment="1">
      <alignment horizontal="center" vertical="center" shrinkToFit="1"/>
    </xf>
    <xf numFmtId="0" fontId="9" fillId="0" borderId="0" xfId="0" applyFont="1" applyAlignment="1">
      <alignment horizontal="right" vertical="center"/>
    </xf>
    <xf numFmtId="0" fontId="38" fillId="6" borderId="6" xfId="0" applyFont="1" applyFill="1" applyBorder="1" applyAlignment="1">
      <alignment horizontal="center" vertical="center" wrapText="1"/>
    </xf>
    <xf numFmtId="0" fontId="38" fillId="6" borderId="1" xfId="0" applyFont="1" applyFill="1" applyBorder="1" applyAlignment="1">
      <alignment horizontal="center" vertical="center" wrapText="1"/>
    </xf>
    <xf numFmtId="0" fontId="9" fillId="0" borderId="14" xfId="0" applyFont="1" applyBorder="1">
      <alignment vertical="center"/>
    </xf>
    <xf numFmtId="0" fontId="9" fillId="0" borderId="3" xfId="0" applyFont="1" applyBorder="1">
      <alignment vertical="center"/>
    </xf>
    <xf numFmtId="0" fontId="42" fillId="0" borderId="0" xfId="0" applyFont="1" applyAlignment="1">
      <alignment horizontal="justify" vertical="center"/>
    </xf>
    <xf numFmtId="0" fontId="16" fillId="0" borderId="0" xfId="0" applyFont="1" applyAlignment="1">
      <alignment horizontal="left" vertical="center"/>
    </xf>
    <xf numFmtId="0" fontId="38" fillId="6" borderId="18" xfId="0" applyFont="1" applyFill="1" applyBorder="1" applyAlignment="1">
      <alignment horizontal="center" vertical="center" wrapText="1"/>
    </xf>
    <xf numFmtId="0" fontId="45" fillId="0" borderId="0" xfId="0" applyFont="1" applyAlignment="1">
      <alignment horizontal="left" vertical="center"/>
    </xf>
    <xf numFmtId="0" fontId="9" fillId="0" borderId="2" xfId="0" applyFont="1" applyBorder="1" applyAlignment="1">
      <alignment horizontal="center" vertical="center" shrinkToFi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3" xfId="0" applyBorder="1" applyAlignment="1">
      <alignment vertical="center" wrapText="1"/>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29" xfId="0" applyBorder="1" applyAlignment="1">
      <alignment vertical="center" wrapText="1"/>
    </xf>
    <xf numFmtId="0" fontId="4" fillId="0" borderId="29" xfId="0" applyFont="1" applyBorder="1" applyAlignment="1">
      <alignment horizontal="center" vertical="center" wrapText="1"/>
    </xf>
    <xf numFmtId="0" fontId="4" fillId="0" borderId="23" xfId="0" applyFont="1" applyBorder="1" applyAlignment="1">
      <alignment horizontal="center" vertical="center" wrapText="1"/>
    </xf>
    <xf numFmtId="0" fontId="0" fillId="0" borderId="26" xfId="0" applyBorder="1" applyAlignment="1">
      <alignment vertical="center" wrapText="1"/>
    </xf>
    <xf numFmtId="0" fontId="9" fillId="0" borderId="4" xfId="0" applyFont="1" applyBorder="1" applyAlignment="1">
      <alignment horizontal="center" vertical="center" wrapText="1"/>
    </xf>
    <xf numFmtId="0" fontId="9" fillId="0" borderId="17" xfId="0" applyFont="1" applyBorder="1" applyAlignment="1">
      <alignment horizontal="center" vertical="center" wrapText="1"/>
    </xf>
    <xf numFmtId="0" fontId="9" fillId="2" borderId="7" xfId="0" applyFont="1" applyFill="1" applyBorder="1">
      <alignment vertical="center"/>
    </xf>
    <xf numFmtId="0" fontId="12" fillId="2" borderId="6" xfId="0" applyFont="1" applyFill="1" applyBorder="1" applyAlignment="1">
      <alignment horizontal="center" vertical="center"/>
    </xf>
    <xf numFmtId="0" fontId="9" fillId="0" borderId="15" xfId="0" applyFont="1" applyBorder="1" applyAlignment="1">
      <alignment horizontal="center" vertical="center" wrapText="1"/>
    </xf>
    <xf numFmtId="0" fontId="0" fillId="9" borderId="19" xfId="0" applyFill="1" applyBorder="1">
      <alignment vertical="center"/>
    </xf>
    <xf numFmtId="0" fontId="0" fillId="9" borderId="20" xfId="0" applyFill="1" applyBorder="1">
      <alignment vertical="center"/>
    </xf>
    <xf numFmtId="0" fontId="0" fillId="9" borderId="21" xfId="0" applyFill="1" applyBorder="1">
      <alignment vertical="center"/>
    </xf>
    <xf numFmtId="0" fontId="0" fillId="0" borderId="10" xfId="0" applyBorder="1" applyAlignment="1">
      <alignment horizontal="right" vertical="center"/>
    </xf>
    <xf numFmtId="0" fontId="26" fillId="0" borderId="0" xfId="0" applyFont="1" applyAlignment="1">
      <alignment horizontal="right" vertical="center" wrapText="1"/>
    </xf>
    <xf numFmtId="0" fontId="26" fillId="0" borderId="14" xfId="0" applyFont="1" applyBorder="1" applyAlignment="1">
      <alignment horizontal="right" vertical="center" wrapText="1"/>
    </xf>
    <xf numFmtId="0" fontId="0" fillId="0" borderId="0" xfId="0" applyAlignment="1">
      <alignment horizontal="center" vertical="center"/>
    </xf>
    <xf numFmtId="181" fontId="0" fillId="0" borderId="0" xfId="0" applyNumberFormat="1">
      <alignment vertical="center"/>
    </xf>
    <xf numFmtId="0" fontId="9" fillId="0" borderId="10" xfId="0" applyFont="1" applyBorder="1" applyAlignment="1">
      <alignment vertical="center" shrinkToFit="1"/>
    </xf>
    <xf numFmtId="0" fontId="0" fillId="0" borderId="0" xfId="0" applyAlignment="1" applyProtection="1">
      <alignment horizontal="right" vertical="center"/>
      <protection locked="0"/>
    </xf>
    <xf numFmtId="0" fontId="3" fillId="8" borderId="0" xfId="0" applyFont="1" applyFill="1" applyAlignment="1" applyProtection="1">
      <alignment horizontal="left" vertical="center"/>
      <protection locked="0"/>
    </xf>
    <xf numFmtId="0" fontId="9" fillId="7" borderId="10" xfId="0" applyFont="1" applyFill="1" applyBorder="1" applyAlignment="1" applyProtection="1">
      <alignment horizontal="right" vertical="center"/>
      <protection locked="0"/>
    </xf>
    <xf numFmtId="0" fontId="38" fillId="0" borderId="10" xfId="0" applyFont="1" applyBorder="1" applyAlignment="1">
      <alignment horizontal="left" vertical="center" shrinkToFit="1"/>
    </xf>
    <xf numFmtId="0" fontId="9" fillId="0" borderId="11" xfId="0" applyFont="1" applyBorder="1">
      <alignment vertical="center"/>
    </xf>
    <xf numFmtId="0" fontId="38" fillId="0" borderId="5" xfId="0" applyFont="1" applyBorder="1" applyAlignment="1">
      <alignment horizontal="left" vertical="center" shrinkToFit="1"/>
    </xf>
    <xf numFmtId="0" fontId="55" fillId="5" borderId="14" xfId="0" applyFont="1" applyFill="1" applyBorder="1" applyAlignment="1">
      <alignment horizontal="center" vertical="center" shrinkToFit="1"/>
    </xf>
    <xf numFmtId="181" fontId="9" fillId="0" borderId="33" xfId="0" applyNumberFormat="1" applyFont="1" applyBorder="1" applyProtection="1">
      <alignment vertical="center"/>
      <protection locked="0"/>
    </xf>
    <xf numFmtId="0" fontId="10" fillId="0" borderId="16" xfId="0" applyFont="1" applyBorder="1" applyAlignment="1">
      <alignment horizontal="center" vertical="center" wrapText="1"/>
    </xf>
    <xf numFmtId="0" fontId="10" fillId="0" borderId="11" xfId="0" applyFont="1" applyBorder="1" applyAlignment="1">
      <alignment horizontal="center" vertical="center" wrapText="1"/>
    </xf>
    <xf numFmtId="181" fontId="10" fillId="0" borderId="16" xfId="0" applyNumberFormat="1" applyFont="1" applyBorder="1" applyAlignment="1">
      <alignment horizontal="center" vertical="center" wrapText="1"/>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10" fillId="0" borderId="11" xfId="0" applyFont="1" applyBorder="1" applyAlignment="1">
      <alignment horizontal="center" vertical="center" shrinkToFit="1"/>
    </xf>
    <xf numFmtId="0" fontId="57" fillId="0" borderId="29" xfId="0" applyFont="1" applyBorder="1" applyAlignment="1">
      <alignment vertical="center" wrapText="1"/>
    </xf>
    <xf numFmtId="0" fontId="57" fillId="0" borderId="23" xfId="0" applyFont="1" applyBorder="1" applyAlignment="1">
      <alignment vertical="center" wrapText="1"/>
    </xf>
    <xf numFmtId="0" fontId="38" fillId="6" borderId="17" xfId="0" applyFont="1" applyFill="1" applyBorder="1" applyAlignment="1">
      <alignment horizontal="center" vertical="center" wrapText="1"/>
    </xf>
    <xf numFmtId="0" fontId="38" fillId="6" borderId="18" xfId="0" applyFont="1" applyFill="1" applyBorder="1" applyAlignment="1">
      <alignment horizontal="left" vertical="center" wrapText="1" indent="1"/>
    </xf>
    <xf numFmtId="0" fontId="38" fillId="6" borderId="18" xfId="0" applyFont="1" applyFill="1" applyBorder="1" applyAlignment="1">
      <alignment horizontal="distributed" vertical="center" wrapText="1" indent="2"/>
    </xf>
    <xf numFmtId="0" fontId="39" fillId="6" borderId="18" xfId="0" applyFont="1" applyFill="1" applyBorder="1" applyAlignment="1">
      <alignment horizontal="left" vertical="center" wrapText="1" indent="1"/>
    </xf>
    <xf numFmtId="0" fontId="38" fillId="6" borderId="1" xfId="0" applyFont="1" applyFill="1" applyBorder="1" applyAlignment="1">
      <alignment horizontal="distributed" vertical="center" wrapText="1" indent="2"/>
    </xf>
    <xf numFmtId="0" fontId="38" fillId="6" borderId="18" xfId="0" applyFont="1" applyFill="1" applyBorder="1" applyAlignment="1">
      <alignment horizontal="distributed" vertical="distributed" wrapText="1" indent="3"/>
    </xf>
    <xf numFmtId="0" fontId="9" fillId="0" borderId="14" xfId="0" applyFont="1" applyBorder="1" applyAlignment="1">
      <alignment horizontal="right" vertical="center"/>
    </xf>
    <xf numFmtId="0" fontId="59" fillId="0" borderId="35" xfId="0" applyFont="1" applyBorder="1" applyAlignment="1">
      <alignment vertical="center" wrapText="1"/>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41" xfId="0" applyBorder="1">
      <alignment vertical="center"/>
    </xf>
    <xf numFmtId="0" fontId="0" fillId="0" borderId="42" xfId="0" applyBorder="1">
      <alignment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63" fillId="0" borderId="0" xfId="0" applyFont="1" applyAlignment="1">
      <alignment horizontal="left" vertical="center"/>
    </xf>
    <xf numFmtId="0" fontId="64" fillId="0" borderId="0" xfId="0" applyFont="1" applyAlignment="1">
      <alignment horizontal="center" vertical="center"/>
    </xf>
    <xf numFmtId="0" fontId="64" fillId="3" borderId="1" xfId="0" applyFont="1" applyFill="1" applyBorder="1" applyAlignment="1">
      <alignment horizontal="center" vertical="center"/>
    </xf>
    <xf numFmtId="0" fontId="64" fillId="0" borderId="1" xfId="0" applyFont="1" applyBorder="1" applyAlignment="1">
      <alignment vertical="center" wrapText="1"/>
    </xf>
    <xf numFmtId="0" fontId="63" fillId="0" borderId="0" xfId="0" applyFont="1">
      <alignment vertical="center"/>
    </xf>
    <xf numFmtId="0" fontId="65" fillId="0" borderId="0" xfId="0" applyFont="1" applyAlignment="1">
      <alignment horizontal="left" vertical="center"/>
    </xf>
    <xf numFmtId="0" fontId="65" fillId="0" borderId="0" xfId="0" applyFont="1">
      <alignment vertical="center"/>
    </xf>
    <xf numFmtId="0" fontId="64" fillId="0" borderId="0" xfId="0" applyFont="1" applyAlignment="1">
      <alignment horizontal="left" vertical="center"/>
    </xf>
    <xf numFmtId="0" fontId="64" fillId="0" borderId="0" xfId="0" applyFont="1">
      <alignment vertical="center"/>
    </xf>
    <xf numFmtId="0" fontId="0" fillId="0" borderId="0" xfId="0" applyAlignment="1">
      <alignment horizontal="center" vertical="center" shrinkToFit="1"/>
    </xf>
    <xf numFmtId="0" fontId="64" fillId="0" borderId="1" xfId="0" applyFont="1" applyBorder="1">
      <alignment vertical="center"/>
    </xf>
    <xf numFmtId="0" fontId="0" fillId="0" borderId="1" xfId="0" applyBorder="1">
      <alignment vertical="center"/>
    </xf>
    <xf numFmtId="0" fontId="63" fillId="0" borderId="1" xfId="0" applyFont="1" applyBorder="1" applyAlignment="1">
      <alignment horizontal="center" vertical="center"/>
    </xf>
    <xf numFmtId="0" fontId="63" fillId="0" borderId="1" xfId="0" applyFont="1" applyBorder="1" applyAlignment="1">
      <alignment horizontal="left" vertical="center"/>
    </xf>
    <xf numFmtId="0" fontId="63" fillId="0" borderId="0" xfId="0" applyFont="1" applyAlignment="1">
      <alignment horizontal="right" vertical="center"/>
    </xf>
    <xf numFmtId="0" fontId="9" fillId="0" borderId="0" xfId="0" applyFont="1" applyAlignment="1">
      <alignment horizontal="left" vertical="top" wrapText="1"/>
    </xf>
    <xf numFmtId="0" fontId="4" fillId="0" borderId="0" xfId="0" applyFont="1" applyAlignment="1">
      <alignment horizontal="right" vertical="center"/>
    </xf>
    <xf numFmtId="0" fontId="0" fillId="0" borderId="7" xfId="0" applyBorder="1">
      <alignment vertical="center"/>
    </xf>
    <xf numFmtId="0" fontId="0" fillId="0" borderId="16" xfId="0" applyBorder="1">
      <alignment vertical="center"/>
    </xf>
    <xf numFmtId="0" fontId="0" fillId="0" borderId="15" xfId="0" applyBorder="1" applyAlignment="1">
      <alignment vertical="center" wrapText="1"/>
    </xf>
    <xf numFmtId="0" fontId="54" fillId="0" borderId="43" xfId="0" applyFont="1" applyBorder="1">
      <alignment vertical="center"/>
    </xf>
    <xf numFmtId="0" fontId="0" fillId="0" borderId="44" xfId="0" applyBorder="1" applyAlignment="1">
      <alignment vertical="center" wrapText="1"/>
    </xf>
    <xf numFmtId="0" fontId="0" fillId="0" borderId="44" xfId="0" applyBorder="1">
      <alignment vertical="center"/>
    </xf>
    <xf numFmtId="0" fontId="0" fillId="0" borderId="45" xfId="0" applyBorder="1">
      <alignment vertical="center"/>
    </xf>
    <xf numFmtId="0" fontId="0" fillId="0" borderId="43" xfId="0" applyBorder="1">
      <alignment vertical="center"/>
    </xf>
    <xf numFmtId="0" fontId="67" fillId="4" borderId="44" xfId="0" applyFont="1" applyFill="1" applyBorder="1">
      <alignment vertical="center"/>
    </xf>
    <xf numFmtId="0" fontId="54" fillId="0" borderId="44" xfId="0" applyFont="1"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wrapText="1"/>
    </xf>
    <xf numFmtId="182" fontId="0" fillId="0" borderId="36" xfId="0" applyNumberFormat="1" applyBorder="1">
      <alignment vertical="center"/>
    </xf>
    <xf numFmtId="182" fontId="0" fillId="0" borderId="12" xfId="0" applyNumberFormat="1" applyBorder="1">
      <alignment vertical="center"/>
    </xf>
    <xf numFmtId="182" fontId="0" fillId="0" borderId="40" xfId="0" applyNumberFormat="1" applyBorder="1">
      <alignment vertical="center"/>
    </xf>
    <xf numFmtId="0" fontId="25" fillId="11" borderId="0" xfId="0" applyFont="1" applyFill="1" applyAlignment="1">
      <alignment horizontal="center" vertical="center"/>
    </xf>
    <xf numFmtId="0" fontId="59" fillId="0" borderId="1" xfId="0" applyFont="1" applyBorder="1">
      <alignment vertical="center"/>
    </xf>
    <xf numFmtId="0" fontId="68" fillId="0" borderId="0" xfId="0" applyFont="1" applyAlignment="1">
      <alignment horizontal="center" vertical="center"/>
    </xf>
    <xf numFmtId="0" fontId="9" fillId="0" borderId="0" xfId="0" applyFont="1" applyAlignment="1">
      <alignment vertical="center" wrapText="1"/>
    </xf>
    <xf numFmtId="0" fontId="9" fillId="0" borderId="9" xfId="0" applyFont="1" applyBorder="1" applyAlignment="1">
      <alignment vertical="center" wrapText="1"/>
    </xf>
    <xf numFmtId="0" fontId="0" fillId="8" borderId="28" xfId="0" applyFill="1" applyBorder="1">
      <alignment vertical="center"/>
    </xf>
    <xf numFmtId="0" fontId="0" fillId="8" borderId="29" xfId="0" applyFill="1" applyBorder="1" applyAlignment="1">
      <alignment vertical="center" wrapText="1"/>
    </xf>
    <xf numFmtId="0" fontId="0" fillId="8" borderId="29" xfId="0" applyFill="1" applyBorder="1">
      <alignment vertical="center"/>
    </xf>
    <xf numFmtId="0" fontId="0" fillId="8" borderId="30" xfId="0" applyFill="1" applyBorder="1">
      <alignment vertical="center"/>
    </xf>
    <xf numFmtId="0" fontId="0" fillId="8" borderId="22" xfId="0" applyFill="1" applyBorder="1">
      <alignment vertical="center"/>
    </xf>
    <xf numFmtId="0" fontId="0" fillId="8" borderId="23" xfId="0" applyFill="1" applyBorder="1" applyAlignment="1">
      <alignment vertical="center" wrapText="1"/>
    </xf>
    <xf numFmtId="0" fontId="0" fillId="8" borderId="23" xfId="0" applyFill="1" applyBorder="1">
      <alignment vertical="center"/>
    </xf>
    <xf numFmtId="0" fontId="0" fillId="8" borderId="24" xfId="0" applyFill="1" applyBorder="1">
      <alignment vertical="center"/>
    </xf>
    <xf numFmtId="0" fontId="9" fillId="0" borderId="0" xfId="0" applyFont="1" applyAlignment="1">
      <alignment vertical="distributed" wrapText="1"/>
    </xf>
    <xf numFmtId="0" fontId="9" fillId="0" borderId="10" xfId="0" applyFont="1" applyBorder="1" applyAlignment="1">
      <alignment vertical="center" wrapText="1"/>
    </xf>
    <xf numFmtId="0" fontId="8" fillId="0" borderId="0" xfId="0" applyFont="1">
      <alignment vertical="center"/>
    </xf>
    <xf numFmtId="0" fontId="34" fillId="0" borderId="0" xfId="0" applyFont="1">
      <alignment vertical="center"/>
    </xf>
    <xf numFmtId="0" fontId="72" fillId="0" borderId="0" xfId="0" applyFont="1">
      <alignment vertical="center"/>
    </xf>
    <xf numFmtId="0" fontId="18" fillId="0" borderId="0" xfId="0" applyFont="1">
      <alignment vertical="center"/>
    </xf>
    <xf numFmtId="0" fontId="74" fillId="0" borderId="0" xfId="0" applyFont="1">
      <alignment vertical="center"/>
    </xf>
    <xf numFmtId="0" fontId="75" fillId="0" borderId="0" xfId="0" applyFont="1">
      <alignment vertical="center"/>
    </xf>
    <xf numFmtId="0" fontId="9" fillId="7" borderId="0" xfId="0" applyFont="1" applyFill="1" applyAlignment="1" applyProtection="1">
      <alignment vertical="top"/>
      <protection locked="0"/>
    </xf>
    <xf numFmtId="0" fontId="78" fillId="0" borderId="2" xfId="0" applyFont="1" applyBorder="1">
      <alignment vertical="center"/>
    </xf>
    <xf numFmtId="0" fontId="4" fillId="0" borderId="14" xfId="0" applyFont="1" applyBorder="1">
      <alignment vertical="center"/>
    </xf>
    <xf numFmtId="0" fontId="78" fillId="0" borderId="0" xfId="0" applyFont="1" applyBorder="1">
      <alignment vertical="center"/>
    </xf>
    <xf numFmtId="0" fontId="4" fillId="0" borderId="0" xfId="0" applyFont="1" applyBorder="1">
      <alignment vertical="center"/>
    </xf>
    <xf numFmtId="0" fontId="79" fillId="0" borderId="2" xfId="0" applyFont="1" applyBorder="1" applyAlignment="1">
      <alignment horizontal="left" vertical="center"/>
    </xf>
    <xf numFmtId="0" fontId="4" fillId="0" borderId="3" xfId="0" applyFont="1" applyBorder="1" applyAlignment="1">
      <alignment horizontal="left" vertical="center"/>
    </xf>
    <xf numFmtId="0" fontId="14" fillId="0" borderId="0" xfId="2" applyFont="1" applyProtection="1">
      <alignment vertical="center"/>
      <protection locked="0"/>
    </xf>
    <xf numFmtId="0" fontId="8" fillId="0" borderId="0" xfId="2" applyFont="1" applyProtection="1">
      <alignment vertical="center"/>
      <protection locked="0"/>
    </xf>
    <xf numFmtId="0" fontId="4" fillId="0" borderId="15" xfId="0" applyFont="1" applyBorder="1">
      <alignment vertical="center"/>
    </xf>
    <xf numFmtId="0" fontId="78" fillId="0" borderId="2" xfId="0" applyFont="1" applyBorder="1" applyAlignment="1">
      <alignment vertical="center"/>
    </xf>
    <xf numFmtId="0" fontId="33" fillId="0" borderId="0" xfId="0" applyFont="1" applyAlignment="1" applyProtection="1">
      <alignment vertical="center" wrapText="1"/>
      <protection locked="0"/>
    </xf>
    <xf numFmtId="0" fontId="73" fillId="0" borderId="0" xfId="0" applyFont="1" applyAlignment="1">
      <alignment horizontal="left" vertical="center" wrapText="1"/>
    </xf>
    <xf numFmtId="0" fontId="14" fillId="0" borderId="0" xfId="2" applyFont="1" applyAlignment="1" applyProtection="1">
      <alignment vertical="center" wrapText="1"/>
      <protection locked="0"/>
    </xf>
    <xf numFmtId="0" fontId="77" fillId="0" borderId="0" xfId="0" applyFont="1">
      <alignment vertical="center"/>
    </xf>
    <xf numFmtId="0" fontId="71" fillId="0" borderId="0" xfId="0" applyFont="1" applyAlignment="1">
      <alignment horizontal="left" vertical="center" wrapText="1"/>
    </xf>
    <xf numFmtId="0" fontId="9" fillId="0" borderId="7" xfId="0" applyFont="1" applyBorder="1" applyAlignment="1" applyProtection="1">
      <alignment horizontal="left" vertical="center" wrapText="1"/>
    </xf>
    <xf numFmtId="0" fontId="9" fillId="0" borderId="5" xfId="0" applyFont="1" applyBorder="1" applyAlignment="1" applyProtection="1">
      <alignment horizontal="left" vertical="center" wrapText="1"/>
    </xf>
    <xf numFmtId="0" fontId="9" fillId="0" borderId="16" xfId="0" applyFont="1" applyBorder="1" applyAlignment="1" applyProtection="1">
      <alignment horizontal="left" vertical="center" wrapText="1"/>
    </xf>
    <xf numFmtId="0" fontId="9" fillId="0" borderId="10" xfId="0" applyFont="1" applyBorder="1" applyAlignment="1" applyProtection="1">
      <alignment horizontal="left" vertical="center" wrapText="1"/>
    </xf>
    <xf numFmtId="0" fontId="38" fillId="6" borderId="6" xfId="0" applyFont="1" applyFill="1" applyBorder="1" applyAlignment="1">
      <alignment horizontal="left" vertical="top" wrapText="1"/>
    </xf>
    <xf numFmtId="0" fontId="38" fillId="6" borderId="17" xfId="0" applyFont="1" applyFill="1" applyBorder="1" applyAlignment="1">
      <alignment horizontal="left" vertical="top" wrapText="1"/>
    </xf>
    <xf numFmtId="0" fontId="14" fillId="0" borderId="0" xfId="2" applyFont="1" applyAlignment="1" applyProtection="1">
      <alignment horizontal="left" vertical="center" wrapText="1"/>
      <protection locked="0"/>
    </xf>
    <xf numFmtId="0" fontId="80" fillId="0" borderId="0" xfId="0" applyFont="1">
      <alignment vertical="center"/>
    </xf>
    <xf numFmtId="0" fontId="9" fillId="7" borderId="7" xfId="0" applyFont="1" applyFill="1" applyBorder="1" applyAlignment="1" applyProtection="1">
      <alignment horizontal="left" vertical="center" wrapText="1" shrinkToFit="1"/>
      <protection locked="0"/>
    </xf>
    <xf numFmtId="0" fontId="9" fillId="7" borderId="5" xfId="0" applyFont="1" applyFill="1" applyBorder="1" applyAlignment="1" applyProtection="1">
      <alignment horizontal="left" vertical="center" wrapText="1" shrinkToFit="1"/>
      <protection locked="0"/>
    </xf>
    <xf numFmtId="0" fontId="9" fillId="7" borderId="8" xfId="0" applyFont="1" applyFill="1" applyBorder="1" applyAlignment="1" applyProtection="1">
      <alignment horizontal="left" vertical="center" wrapText="1" shrinkToFit="1"/>
      <protection locked="0"/>
    </xf>
    <xf numFmtId="0" fontId="9" fillId="7" borderId="16" xfId="0" applyFont="1" applyFill="1" applyBorder="1" applyAlignment="1" applyProtection="1">
      <alignment horizontal="left" vertical="center" wrapText="1" shrinkToFit="1"/>
      <protection locked="0"/>
    </xf>
    <xf numFmtId="0" fontId="9" fillId="7" borderId="10" xfId="0" applyFont="1" applyFill="1" applyBorder="1" applyAlignment="1" applyProtection="1">
      <alignment horizontal="left" vertical="center" wrapText="1" shrinkToFit="1"/>
      <protection locked="0"/>
    </xf>
    <xf numFmtId="0" fontId="9" fillId="7" borderId="11" xfId="0" applyFont="1" applyFill="1" applyBorder="1" applyAlignment="1" applyProtection="1">
      <alignment horizontal="left" vertical="center" wrapText="1" shrinkToFit="1"/>
      <protection locked="0"/>
    </xf>
    <xf numFmtId="0" fontId="9" fillId="0" borderId="14" xfId="0" applyFont="1" applyBorder="1" applyAlignment="1" applyProtection="1">
      <alignment vertical="center" shrinkToFit="1"/>
      <protection locked="0"/>
    </xf>
    <xf numFmtId="0" fontId="9" fillId="0" borderId="3" xfId="0" applyFont="1" applyBorder="1" applyAlignment="1" applyProtection="1">
      <alignment vertical="center" shrinkToFit="1"/>
      <protection locked="0"/>
    </xf>
    <xf numFmtId="0" fontId="38" fillId="6" borderId="6" xfId="0" applyFont="1" applyFill="1" applyBorder="1" applyAlignment="1">
      <alignment horizontal="center" vertical="center" shrinkToFit="1"/>
    </xf>
    <xf numFmtId="0" fontId="38" fillId="6" borderId="18" xfId="0" applyFont="1" applyFill="1" applyBorder="1" applyAlignment="1">
      <alignment horizontal="center" vertical="center" shrinkToFit="1"/>
    </xf>
    <xf numFmtId="0" fontId="9" fillId="0" borderId="1" xfId="0" applyFont="1" applyBorder="1" applyAlignment="1">
      <alignment horizontal="center" vertical="center"/>
    </xf>
    <xf numFmtId="0" fontId="9" fillId="7" borderId="2" xfId="0" applyFont="1" applyFill="1" applyBorder="1" applyAlignment="1" applyProtection="1">
      <alignment horizontal="left" vertical="center" indent="1" shrinkToFit="1"/>
      <protection locked="0"/>
    </xf>
    <xf numFmtId="0" fontId="9" fillId="7" borderId="14" xfId="0" applyFont="1" applyFill="1" applyBorder="1" applyAlignment="1" applyProtection="1">
      <alignment horizontal="left" vertical="center" indent="1" shrinkToFit="1"/>
      <protection locked="0"/>
    </xf>
    <xf numFmtId="0" fontId="9" fillId="7" borderId="3" xfId="0" applyFont="1" applyFill="1" applyBorder="1" applyAlignment="1" applyProtection="1">
      <alignment horizontal="left" vertical="center" indent="1" shrinkToFit="1"/>
      <protection locked="0"/>
    </xf>
    <xf numFmtId="0" fontId="9" fillId="7" borderId="10" xfId="0" applyFont="1" applyFill="1" applyBorder="1" applyAlignment="1" applyProtection="1">
      <alignment horizontal="right" vertical="center" wrapText="1"/>
      <protection locked="0"/>
    </xf>
    <xf numFmtId="0" fontId="9" fillId="0" borderId="10" xfId="0" applyFont="1" applyBorder="1" applyAlignment="1">
      <alignment vertical="center" shrinkToFit="1"/>
    </xf>
    <xf numFmtId="0" fontId="38" fillId="7" borderId="10" xfId="0" applyFont="1" applyFill="1" applyBorder="1" applyAlignment="1" applyProtection="1">
      <alignment horizontal="right" vertical="center" wrapText="1"/>
      <protection locked="0"/>
    </xf>
    <xf numFmtId="0" fontId="9" fillId="0" borderId="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 xfId="0" applyFont="1" applyBorder="1" applyAlignment="1">
      <alignment horizontal="center" vertical="center" wrapText="1"/>
    </xf>
    <xf numFmtId="0" fontId="9" fillId="7" borderId="10" xfId="0" applyFont="1" applyFill="1" applyBorder="1" applyAlignment="1" applyProtection="1">
      <alignment horizontal="left" vertical="center" indent="1" shrinkToFit="1"/>
      <protection locked="0"/>
    </xf>
    <xf numFmtId="0" fontId="9" fillId="7" borderId="11" xfId="0" applyFont="1" applyFill="1" applyBorder="1" applyAlignment="1" applyProtection="1">
      <alignment horizontal="left" vertical="center" indent="1" shrinkToFit="1"/>
      <protection locked="0"/>
    </xf>
    <xf numFmtId="0" fontId="9" fillId="0" borderId="1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8" borderId="1" xfId="0" applyFont="1" applyFill="1" applyBorder="1" applyAlignment="1" applyProtection="1">
      <alignment horizontal="left" vertical="center" wrapText="1" indent="1"/>
      <protection locked="0"/>
    </xf>
    <xf numFmtId="0" fontId="37" fillId="8" borderId="0" xfId="0" applyFont="1" applyFill="1" applyAlignment="1" applyProtection="1">
      <alignment horizontal="center" vertical="center"/>
      <protection locked="0"/>
    </xf>
    <xf numFmtId="0" fontId="16" fillId="0" borderId="0" xfId="0" applyFont="1" applyAlignment="1">
      <alignment horizontal="center" vertical="center"/>
    </xf>
    <xf numFmtId="0" fontId="16" fillId="7" borderId="0" xfId="0" applyFont="1" applyFill="1" applyAlignment="1" applyProtection="1">
      <alignment horizontal="left" vertical="center" indent="1" shrinkToFit="1"/>
      <protection locked="0"/>
    </xf>
    <xf numFmtId="0" fontId="9" fillId="0" borderId="0" xfId="0" applyFont="1" applyAlignment="1">
      <alignment horizontal="center" vertical="center"/>
    </xf>
    <xf numFmtId="0" fontId="16" fillId="7" borderId="0" xfId="0" applyFont="1" applyFill="1" applyAlignment="1" applyProtection="1">
      <alignment horizontal="left" vertical="center" shrinkToFit="1"/>
      <protection locked="0"/>
    </xf>
    <xf numFmtId="178" fontId="46" fillId="7" borderId="0" xfId="0" applyNumberFormat="1" applyFont="1" applyFill="1" applyAlignment="1" applyProtection="1">
      <alignment horizontal="right" vertical="center"/>
      <protection locked="0"/>
    </xf>
    <xf numFmtId="0" fontId="9" fillId="0" borderId="0" xfId="0" applyFont="1" applyAlignment="1">
      <alignment horizontal="left" vertical="top" wrapText="1"/>
    </xf>
    <xf numFmtId="0" fontId="48" fillId="7" borderId="0" xfId="0" applyFont="1" applyFill="1" applyAlignment="1" applyProtection="1">
      <alignment horizontal="left" vertical="center" indent="1" shrinkToFit="1"/>
      <protection locked="0"/>
    </xf>
    <xf numFmtId="0" fontId="9" fillId="0" borderId="5" xfId="0" applyFont="1" applyBorder="1" applyAlignment="1">
      <alignment horizontal="right" vertical="center" wrapText="1"/>
    </xf>
    <xf numFmtId="0" fontId="9" fillId="0" borderId="5" xfId="0" applyFont="1" applyBorder="1" applyAlignment="1">
      <alignment vertical="center" shrinkToFit="1"/>
    </xf>
    <xf numFmtId="0" fontId="9" fillId="0" borderId="5" xfId="0" applyFont="1" applyBorder="1">
      <alignment vertical="center"/>
    </xf>
    <xf numFmtId="0" fontId="9" fillId="0" borderId="8" xfId="0" applyFont="1" applyBorder="1">
      <alignment vertical="center"/>
    </xf>
    <xf numFmtId="0" fontId="38" fillId="6" borderId="18" xfId="0" applyFont="1" applyFill="1" applyBorder="1" applyAlignment="1">
      <alignment horizontal="distributed" vertical="center" wrapText="1" indent="2"/>
    </xf>
    <xf numFmtId="0" fontId="39" fillId="0" borderId="0" xfId="0" applyFont="1" applyAlignment="1">
      <alignment horizontal="left" vertical="center" wrapText="1"/>
    </xf>
    <xf numFmtId="0" fontId="39" fillId="0" borderId="9" xfId="0" applyFont="1" applyBorder="1" applyAlignment="1">
      <alignment horizontal="left" vertical="center" wrapText="1"/>
    </xf>
    <xf numFmtId="0" fontId="9" fillId="7" borderId="0" xfId="0" applyFont="1" applyFill="1" applyAlignment="1" applyProtection="1">
      <alignment vertical="center" wrapText="1"/>
      <protection locked="0"/>
    </xf>
    <xf numFmtId="0" fontId="9" fillId="7" borderId="9" xfId="0" applyFont="1" applyFill="1" applyBorder="1" applyAlignment="1" applyProtection="1">
      <alignment vertical="center" wrapText="1"/>
      <protection locked="0"/>
    </xf>
    <xf numFmtId="0" fontId="38" fillId="6" borderId="6" xfId="0" applyFont="1" applyFill="1" applyBorder="1" applyAlignment="1">
      <alignment horizontal="distributed" vertical="center" indent="3"/>
    </xf>
    <xf numFmtId="0" fontId="38" fillId="6" borderId="18" xfId="0" applyFont="1" applyFill="1" applyBorder="1" applyAlignment="1">
      <alignment horizontal="distributed" vertical="center" indent="3"/>
    </xf>
    <xf numFmtId="0" fontId="38" fillId="6" borderId="6" xfId="0" applyFont="1" applyFill="1" applyBorder="1" applyAlignment="1">
      <alignment horizontal="left" vertical="center" wrapText="1" indent="1"/>
    </xf>
    <xf numFmtId="0" fontId="38" fillId="6" borderId="18" xfId="0" applyFont="1" applyFill="1" applyBorder="1" applyAlignment="1">
      <alignment horizontal="left" vertical="center" wrapText="1" indent="1"/>
    </xf>
    <xf numFmtId="0" fontId="38" fillId="6" borderId="17" xfId="0" applyFont="1" applyFill="1" applyBorder="1" applyAlignment="1">
      <alignment horizontal="left" vertical="center" wrapText="1" indent="1"/>
    </xf>
    <xf numFmtId="0" fontId="9" fillId="8" borderId="5" xfId="0" applyFont="1" applyFill="1" applyBorder="1" applyAlignment="1" applyProtection="1">
      <alignment horizontal="left" vertical="center" wrapText="1" indent="1"/>
      <protection locked="0"/>
    </xf>
    <xf numFmtId="0" fontId="9" fillId="8" borderId="8" xfId="0" applyFont="1" applyFill="1" applyBorder="1" applyAlignment="1" applyProtection="1">
      <alignment horizontal="left" vertical="center" wrapText="1" indent="1"/>
      <protection locked="0"/>
    </xf>
    <xf numFmtId="0" fontId="9" fillId="0" borderId="10" xfId="0" applyFont="1" applyBorder="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9" fillId="0" borderId="0" xfId="0" applyFont="1" applyAlignment="1" applyProtection="1">
      <alignment vertical="center" shrinkToFit="1"/>
      <protection locked="0"/>
    </xf>
    <xf numFmtId="0" fontId="9" fillId="0" borderId="0" xfId="0" applyFont="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left" vertical="top" wrapText="1"/>
    </xf>
    <xf numFmtId="0" fontId="9" fillId="0" borderId="0" xfId="0" applyFont="1" applyAlignment="1">
      <alignment horizontal="left" vertical="center" wrapText="1"/>
    </xf>
    <xf numFmtId="0" fontId="51" fillId="0" borderId="35" xfId="0" applyFont="1" applyBorder="1" applyAlignment="1" applyProtection="1">
      <alignment horizontal="left" vertical="center" wrapText="1"/>
      <protection locked="0"/>
    </xf>
    <xf numFmtId="0" fontId="51" fillId="0" borderId="0" xfId="0" applyFont="1" applyBorder="1" applyAlignment="1" applyProtection="1">
      <alignment horizontal="left" vertical="center" wrapText="1"/>
      <protection locked="0"/>
    </xf>
    <xf numFmtId="0" fontId="51" fillId="0" borderId="9" xfId="0" applyFont="1" applyBorder="1" applyAlignment="1" applyProtection="1">
      <alignment horizontal="left" vertical="center" wrapText="1"/>
      <protection locked="0"/>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181" fontId="9" fillId="0" borderId="14" xfId="0" applyNumberFormat="1" applyFont="1" applyBorder="1" applyProtection="1">
      <alignment vertical="center"/>
      <protection locked="0"/>
    </xf>
    <xf numFmtId="0" fontId="51" fillId="7" borderId="0" xfId="0" applyFont="1" applyFill="1" applyAlignment="1" applyProtection="1">
      <alignment horizontal="left" vertical="center" wrapText="1" indent="1"/>
      <protection locked="0"/>
    </xf>
    <xf numFmtId="0" fontId="51" fillId="7" borderId="9" xfId="0" applyFont="1" applyFill="1" applyBorder="1" applyAlignment="1" applyProtection="1">
      <alignment horizontal="left" vertical="center" wrapText="1" indent="1"/>
      <protection locked="0"/>
    </xf>
    <xf numFmtId="0" fontId="9" fillId="0" borderId="33" xfId="0" applyFont="1" applyBorder="1" applyProtection="1">
      <alignment vertical="center"/>
      <protection locked="0"/>
    </xf>
    <xf numFmtId="0" fontId="9" fillId="0" borderId="14" xfId="0" applyFont="1" applyBorder="1" applyProtection="1">
      <alignment vertical="center"/>
      <protection locked="0"/>
    </xf>
    <xf numFmtId="0" fontId="9" fillId="0" borderId="3" xfId="0" applyFont="1" applyBorder="1" applyProtection="1">
      <alignment vertical="center"/>
      <protection locked="0"/>
    </xf>
    <xf numFmtId="178" fontId="46" fillId="0" borderId="14" xfId="0" applyNumberFormat="1" applyFont="1" applyBorder="1" applyAlignment="1" applyProtection="1">
      <alignment horizontal="center" vertical="center"/>
      <protection locked="0"/>
    </xf>
    <xf numFmtId="178" fontId="46" fillId="0" borderId="3" xfId="0" applyNumberFormat="1" applyFont="1" applyBorder="1" applyAlignment="1" applyProtection="1">
      <alignment horizontal="center" vertical="center"/>
      <protection locked="0"/>
    </xf>
    <xf numFmtId="0" fontId="9" fillId="0" borderId="2" xfId="0" applyFont="1" applyBorder="1" applyAlignment="1">
      <alignment horizontal="center" vertical="center"/>
    </xf>
    <xf numFmtId="0" fontId="9" fillId="0" borderId="14" xfId="0" applyFont="1" applyBorder="1" applyAlignment="1">
      <alignment horizontal="center" vertical="center"/>
    </xf>
    <xf numFmtId="179" fontId="9" fillId="0" borderId="34" xfId="0" applyNumberFormat="1" applyFont="1" applyBorder="1" applyAlignment="1" applyProtection="1">
      <alignment horizontal="left" vertical="center" indent="1"/>
      <protection locked="0"/>
    </xf>
    <xf numFmtId="179" fontId="9" fillId="0" borderId="14" xfId="0" applyNumberFormat="1" applyFont="1" applyBorder="1" applyAlignment="1" applyProtection="1">
      <alignment horizontal="left" vertical="center" indent="1"/>
      <protection locked="0"/>
    </xf>
    <xf numFmtId="179" fontId="9" fillId="0" borderId="3" xfId="0" applyNumberFormat="1" applyFont="1" applyBorder="1" applyAlignment="1" applyProtection="1">
      <alignment horizontal="left" vertical="center" indent="1"/>
      <protection locked="0"/>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33" xfId="0" applyFont="1" applyBorder="1">
      <alignment vertical="center"/>
    </xf>
    <xf numFmtId="0" fontId="9" fillId="0" borderId="14" xfId="0" applyFont="1" applyBorder="1">
      <alignment vertical="center"/>
    </xf>
    <xf numFmtId="0" fontId="9" fillId="0" borderId="33" xfId="0" applyFont="1" applyBorder="1" applyAlignment="1">
      <alignment horizontal="right" vertical="center" shrinkToFit="1"/>
    </xf>
    <xf numFmtId="0" fontId="9" fillId="0" borderId="14" xfId="0" applyFont="1" applyBorder="1" applyAlignment="1">
      <alignment horizontal="right" vertical="center" shrinkToFit="1"/>
    </xf>
    <xf numFmtId="0" fontId="9" fillId="0" borderId="7" xfId="0" applyFont="1" applyBorder="1" applyAlignment="1">
      <alignment vertical="center" wrapText="1"/>
    </xf>
    <xf numFmtId="0" fontId="9" fillId="0" borderId="5" xfId="0" applyFont="1" applyBorder="1" applyAlignment="1">
      <alignment vertical="center" wrapText="1"/>
    </xf>
    <xf numFmtId="0" fontId="9" fillId="0" borderId="8" xfId="0" applyFont="1" applyBorder="1" applyAlignment="1">
      <alignment vertical="center" wrapText="1"/>
    </xf>
    <xf numFmtId="0" fontId="9" fillId="0" borderId="2" xfId="0" applyFont="1" applyBorder="1" applyAlignment="1" applyProtection="1">
      <alignment horizontal="left" vertical="center" shrinkToFit="1"/>
      <protection locked="0"/>
    </xf>
    <xf numFmtId="0" fontId="9" fillId="0" borderId="14" xfId="0" applyFont="1" applyBorder="1" applyAlignment="1" applyProtection="1">
      <alignment horizontal="left" vertical="center" shrinkToFit="1"/>
      <protection locked="0"/>
    </xf>
    <xf numFmtId="0" fontId="9" fillId="0" borderId="3" xfId="0" applyFont="1" applyBorder="1" applyAlignment="1" applyProtection="1">
      <alignment horizontal="left" vertical="center" shrinkToFit="1"/>
      <protection locked="0"/>
    </xf>
    <xf numFmtId="0" fontId="39" fillId="0" borderId="0" xfId="0" applyFont="1">
      <alignment vertical="center"/>
    </xf>
    <xf numFmtId="0" fontId="39" fillId="0" borderId="9" xfId="0" applyFont="1" applyBorder="1">
      <alignment vertical="center"/>
    </xf>
    <xf numFmtId="0" fontId="39" fillId="0" borderId="0" xfId="0" applyFont="1" applyAlignment="1">
      <alignment horizontal="left" vertical="center" wrapText="1" indent="1"/>
    </xf>
    <xf numFmtId="0" fontId="39" fillId="0" borderId="9" xfId="0" applyFont="1" applyBorder="1" applyAlignment="1">
      <alignment horizontal="left" vertical="center" wrapText="1" indent="1"/>
    </xf>
    <xf numFmtId="0" fontId="39" fillId="0" borderId="0" xfId="0" applyFont="1" applyAlignment="1">
      <alignment horizontal="left" vertical="top" wrapText="1" indent="1"/>
    </xf>
    <xf numFmtId="0" fontId="39" fillId="0" borderId="0" xfId="0" applyFont="1" applyAlignment="1">
      <alignment horizontal="left" vertical="top" indent="1"/>
    </xf>
    <xf numFmtId="0" fontId="39" fillId="0" borderId="9" xfId="0" applyFont="1" applyBorder="1" applyAlignment="1">
      <alignment horizontal="left" vertical="top" indent="1"/>
    </xf>
    <xf numFmtId="0" fontId="39" fillId="6" borderId="18" xfId="0" applyFont="1" applyFill="1" applyBorder="1" applyAlignment="1">
      <alignment horizontal="left" vertical="center" wrapText="1" indent="1"/>
    </xf>
    <xf numFmtId="0" fontId="38" fillId="0" borderId="0" xfId="0" applyFont="1">
      <alignment vertical="center"/>
    </xf>
    <xf numFmtId="0" fontId="38" fillId="0" borderId="0" xfId="0" applyFont="1" applyAlignment="1">
      <alignment horizontal="left" vertical="center" indent="3"/>
    </xf>
    <xf numFmtId="0" fontId="16" fillId="8" borderId="7" xfId="0" applyFont="1" applyFill="1" applyBorder="1" applyAlignment="1" applyProtection="1">
      <alignment horizontal="left" vertical="center" indent="1" shrinkToFit="1"/>
      <protection locked="0"/>
    </xf>
    <xf numFmtId="0" fontId="16" fillId="8" borderId="5" xfId="0" applyFont="1" applyFill="1" applyBorder="1" applyAlignment="1" applyProtection="1">
      <alignment horizontal="left" vertical="center" indent="1" shrinkToFit="1"/>
      <protection locked="0"/>
    </xf>
    <xf numFmtId="0" fontId="16" fillId="8" borderId="8" xfId="0" applyFont="1" applyFill="1" applyBorder="1" applyAlignment="1" applyProtection="1">
      <alignment horizontal="left" vertical="center" indent="1" shrinkToFit="1"/>
      <protection locked="0"/>
    </xf>
    <xf numFmtId="0" fontId="9" fillId="0" borderId="15" xfId="0" applyFont="1" applyBorder="1" applyAlignment="1" applyProtection="1">
      <alignment horizontal="left" vertical="center" indent="1" shrinkToFit="1"/>
      <protection locked="0"/>
    </xf>
    <xf numFmtId="0" fontId="9" fillId="0" borderId="0" xfId="0" applyFont="1" applyAlignment="1" applyProtection="1">
      <alignment horizontal="left" vertical="center" indent="1" shrinkToFit="1"/>
      <protection locked="0"/>
    </xf>
    <xf numFmtId="0" fontId="9" fillId="0" borderId="9" xfId="0" applyFont="1" applyBorder="1" applyAlignment="1" applyProtection="1">
      <alignment horizontal="left" vertical="center" indent="1" shrinkToFit="1"/>
      <protection locked="0"/>
    </xf>
    <xf numFmtId="0" fontId="16" fillId="0" borderId="16" xfId="0" applyFont="1" applyBorder="1" applyAlignment="1">
      <alignment horizontal="left" vertical="center" wrapText="1" indent="1"/>
    </xf>
    <xf numFmtId="0" fontId="16" fillId="0" borderId="10" xfId="0" applyFont="1" applyBorder="1" applyAlignment="1">
      <alignment horizontal="left" vertical="center" wrapText="1" indent="1"/>
    </xf>
    <xf numFmtId="0" fontId="16" fillId="0" borderId="11" xfId="0" applyFont="1" applyBorder="1" applyAlignment="1">
      <alignment horizontal="left" vertical="center" wrapText="1" indent="1"/>
    </xf>
    <xf numFmtId="0" fontId="16" fillId="8" borderId="15" xfId="0" applyFont="1" applyFill="1" applyBorder="1" applyAlignment="1" applyProtection="1">
      <alignment horizontal="left" vertical="center" indent="1"/>
      <protection locked="0"/>
    </xf>
    <xf numFmtId="0" fontId="16" fillId="8" borderId="0" xfId="0" applyFont="1" applyFill="1" applyAlignment="1" applyProtection="1">
      <alignment horizontal="left" vertical="center" indent="1"/>
      <protection locked="0"/>
    </xf>
    <xf numFmtId="0" fontId="16" fillId="8" borderId="9" xfId="0" applyFont="1" applyFill="1" applyBorder="1" applyAlignment="1" applyProtection="1">
      <alignment horizontal="left" vertical="center" indent="1"/>
      <protection locked="0"/>
    </xf>
    <xf numFmtId="178" fontId="46" fillId="0" borderId="33" xfId="0" applyNumberFormat="1" applyFont="1" applyBorder="1" applyAlignment="1" applyProtection="1">
      <alignment horizontal="center" vertical="center"/>
      <protection locked="0"/>
    </xf>
    <xf numFmtId="0" fontId="38" fillId="6" borderId="6" xfId="0" applyFont="1" applyFill="1" applyBorder="1" applyAlignment="1">
      <alignment horizontal="distributed" vertical="center" wrapText="1" indent="2"/>
    </xf>
    <xf numFmtId="0" fontId="38" fillId="6" borderId="17" xfId="0" applyFont="1" applyFill="1" applyBorder="1" applyAlignment="1">
      <alignment horizontal="distributed" vertical="center" wrapText="1" indent="2"/>
    </xf>
    <xf numFmtId="0" fontId="9" fillId="0" borderId="5" xfId="0" applyFont="1" applyBorder="1" applyAlignment="1">
      <alignment horizontal="left" vertical="center" indent="1"/>
    </xf>
    <xf numFmtId="0" fontId="9" fillId="0" borderId="8" xfId="0" applyFont="1" applyBorder="1" applyAlignment="1">
      <alignment horizontal="left" vertical="center" indent="1"/>
    </xf>
    <xf numFmtId="0" fontId="9" fillId="0" borderId="0" xfId="0" applyFont="1" applyAlignment="1">
      <alignment horizontal="left" vertical="center" indent="1"/>
    </xf>
    <xf numFmtId="0" fontId="9" fillId="0" borderId="9" xfId="0" applyFont="1" applyBorder="1" applyAlignment="1">
      <alignment horizontal="left" vertical="center" indent="1"/>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9" fillId="0" borderId="2" xfId="0" applyFont="1" applyBorder="1" applyAlignment="1">
      <alignment horizontal="center" vertical="center" shrinkToFit="1"/>
    </xf>
    <xf numFmtId="0" fontId="9" fillId="0" borderId="14"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14" xfId="0" applyFont="1" applyBorder="1" applyAlignment="1">
      <alignment horizontal="center" vertical="center" shrinkToFit="1"/>
    </xf>
    <xf numFmtId="0" fontId="0" fillId="0" borderId="18" xfId="0" applyBorder="1" applyAlignment="1">
      <alignment horizontal="left" vertical="center" wrapText="1" indent="1"/>
    </xf>
    <xf numFmtId="0" fontId="0" fillId="0" borderId="17" xfId="0" applyBorder="1" applyAlignment="1">
      <alignment horizontal="left" vertical="center" wrapText="1" indent="1"/>
    </xf>
    <xf numFmtId="0" fontId="38" fillId="6" borderId="18" xfId="0" applyFont="1" applyFill="1" applyBorder="1" applyAlignment="1">
      <alignment horizontal="distributed" vertical="center" wrapText="1" indent="1"/>
    </xf>
    <xf numFmtId="0" fontId="38" fillId="6" borderId="18" xfId="0" applyFont="1" applyFill="1" applyBorder="1" applyAlignment="1">
      <alignment horizontal="center" vertical="center" wrapText="1"/>
    </xf>
    <xf numFmtId="0" fontId="9" fillId="0" borderId="1" xfId="0" applyFont="1" applyBorder="1" applyAlignment="1" applyProtection="1">
      <alignment horizontal="left" vertical="center" shrinkToFit="1"/>
      <protection locked="0"/>
    </xf>
    <xf numFmtId="0" fontId="9" fillId="8" borderId="2" xfId="0" applyFont="1" applyFill="1" applyBorder="1" applyAlignment="1" applyProtection="1">
      <alignment horizontal="left" vertical="center" wrapText="1" indent="1"/>
      <protection locked="0"/>
    </xf>
    <xf numFmtId="0" fontId="9" fillId="8" borderId="14" xfId="0" applyFont="1" applyFill="1" applyBorder="1" applyAlignment="1" applyProtection="1">
      <alignment horizontal="left" vertical="center" wrapText="1" indent="1"/>
      <protection locked="0"/>
    </xf>
    <xf numFmtId="0" fontId="9" fillId="8" borderId="3" xfId="0" applyFont="1" applyFill="1" applyBorder="1" applyAlignment="1" applyProtection="1">
      <alignment horizontal="left" vertical="center" wrapText="1" indent="1"/>
      <protection locked="0"/>
    </xf>
    <xf numFmtId="58" fontId="63" fillId="7" borderId="0" xfId="0" applyNumberFormat="1" applyFont="1" applyFill="1" applyAlignment="1">
      <alignment horizontal="center" vertical="center"/>
    </xf>
    <xf numFmtId="179" fontId="4" fillId="10" borderId="0" xfId="0" applyNumberFormat="1" applyFont="1" applyFill="1" applyAlignment="1" applyProtection="1">
      <alignment horizontal="center" vertical="center"/>
      <protection locked="0"/>
    </xf>
    <xf numFmtId="0" fontId="43" fillId="0" borderId="12" xfId="0" applyFont="1" applyBorder="1" applyAlignment="1">
      <alignment vertical="center" wrapText="1"/>
    </xf>
    <xf numFmtId="0" fontId="43" fillId="0" borderId="0" xfId="0" applyFont="1" applyAlignment="1">
      <alignment vertical="center" wrapText="1"/>
    </xf>
    <xf numFmtId="0" fontId="5" fillId="0" borderId="0" xfId="0" applyFont="1" applyAlignment="1">
      <alignment horizontal="left" vertical="center"/>
    </xf>
    <xf numFmtId="0" fontId="9" fillId="3" borderId="1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1" fillId="0" borderId="6" xfId="0" applyFont="1" applyBorder="1" applyAlignment="1">
      <alignment vertical="center" wrapText="1"/>
    </xf>
    <xf numFmtId="0" fontId="11" fillId="0" borderId="17" xfId="0" applyFont="1" applyBorder="1" applyAlignment="1">
      <alignment vertical="center" wrapText="1"/>
    </xf>
    <xf numFmtId="0" fontId="10" fillId="0" borderId="5" xfId="0" applyFont="1" applyBorder="1" applyAlignment="1">
      <alignment vertical="center" wrapText="1"/>
    </xf>
    <xf numFmtId="0" fontId="10" fillId="0" borderId="8"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9" fillId="2" borderId="5" xfId="0" applyFont="1" applyFill="1" applyBorder="1" applyAlignment="1">
      <alignment vertical="center" wrapText="1"/>
    </xf>
    <xf numFmtId="0" fontId="9" fillId="2" borderId="8" xfId="0" applyFont="1" applyFill="1" applyBorder="1" applyAlignment="1">
      <alignment vertical="center" wrapText="1"/>
    </xf>
    <xf numFmtId="0" fontId="9" fillId="0" borderId="32" xfId="0" applyFont="1" applyBorder="1" applyAlignment="1">
      <alignment horizontal="center" vertical="center" wrapText="1"/>
    </xf>
    <xf numFmtId="0" fontId="9" fillId="0" borderId="31" xfId="0" applyFont="1" applyBorder="1" applyAlignment="1">
      <alignment horizontal="center" vertical="center" wrapText="1"/>
    </xf>
    <xf numFmtId="0" fontId="3" fillId="0" borderId="0" xfId="0" applyFont="1" applyAlignment="1">
      <alignment horizontal="left" vertical="center"/>
    </xf>
    <xf numFmtId="0" fontId="7" fillId="0" borderId="0" xfId="0" applyFont="1" applyAlignment="1">
      <alignment horizontal="left" vertical="center" shrinkToFit="1"/>
    </xf>
    <xf numFmtId="0" fontId="7" fillId="0" borderId="10" xfId="0" applyFont="1" applyBorder="1" applyAlignment="1">
      <alignment horizontal="left" vertical="center" shrinkToFit="1"/>
    </xf>
    <xf numFmtId="0" fontId="7" fillId="0" borderId="0" xfId="0" applyFont="1" applyAlignment="1">
      <alignment horizontal="center" vertical="center" shrinkToFit="1"/>
    </xf>
    <xf numFmtId="0" fontId="7" fillId="0" borderId="10" xfId="0" applyFont="1" applyBorder="1" applyAlignment="1">
      <alignment horizontal="center" vertical="center" shrinkToFit="1"/>
    </xf>
    <xf numFmtId="0" fontId="5" fillId="0" borderId="0" xfId="0" applyFont="1" applyAlignment="1">
      <alignment horizontal="left" vertical="center" wrapText="1"/>
    </xf>
    <xf numFmtId="0" fontId="76" fillId="0" borderId="6" xfId="0" applyFont="1" applyBorder="1" applyAlignment="1">
      <alignment vertical="center" wrapText="1"/>
    </xf>
    <xf numFmtId="0" fontId="76" fillId="0" borderId="17" xfId="0" applyFont="1" applyBorder="1" applyAlignment="1">
      <alignment vertical="center" wrapText="1"/>
    </xf>
    <xf numFmtId="0" fontId="9" fillId="0" borderId="7" xfId="0" applyFont="1" applyBorder="1" applyAlignment="1">
      <alignment horizontal="center" vertical="center"/>
    </xf>
    <xf numFmtId="0" fontId="9" fillId="0" borderId="16" xfId="0" applyFont="1" applyBorder="1" applyAlignment="1">
      <alignment horizontal="center" vertical="center"/>
    </xf>
    <xf numFmtId="0" fontId="9" fillId="3" borderId="2" xfId="0" applyFont="1" applyFill="1" applyBorder="1" applyAlignment="1">
      <alignment horizontal="center" vertical="center" shrinkToFit="1"/>
    </xf>
    <xf numFmtId="0" fontId="0" fillId="0" borderId="3" xfId="0" applyBorder="1" applyAlignment="1">
      <alignment horizontal="center" vertical="center" shrinkToFit="1"/>
    </xf>
    <xf numFmtId="0" fontId="9" fillId="0" borderId="6"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8" borderId="6" xfId="0" applyFont="1" applyFill="1" applyBorder="1" applyAlignment="1" applyProtection="1">
      <alignment horizontal="center" vertical="center" wrapText="1"/>
      <protection locked="0"/>
    </xf>
    <xf numFmtId="0" fontId="9" fillId="8" borderId="17" xfId="0" applyFont="1" applyFill="1" applyBorder="1" applyAlignment="1" applyProtection="1">
      <alignment horizontal="center" vertical="center" wrapText="1"/>
      <protection locked="0"/>
    </xf>
    <xf numFmtId="0" fontId="9" fillId="0" borderId="6" xfId="0" applyFont="1" applyBorder="1" applyAlignment="1">
      <alignment vertical="center" wrapText="1"/>
    </xf>
    <xf numFmtId="0" fontId="9" fillId="0" borderId="17" xfId="0" applyFont="1" applyBorder="1" applyAlignment="1">
      <alignment vertical="center" wrapText="1"/>
    </xf>
    <xf numFmtId="0" fontId="11" fillId="0" borderId="8" xfId="0" applyFont="1" applyBorder="1">
      <alignment vertical="center"/>
    </xf>
    <xf numFmtId="0" fontId="11" fillId="0" borderId="11" xfId="0" applyFont="1" applyBorder="1">
      <alignment vertical="center"/>
    </xf>
    <xf numFmtId="0" fontId="11" fillId="0" borderId="6" xfId="0" applyFont="1" applyBorder="1">
      <alignment vertical="center"/>
    </xf>
    <xf numFmtId="0" fontId="11" fillId="0" borderId="17" xfId="0" applyFont="1" applyBorder="1">
      <alignment vertical="center"/>
    </xf>
    <xf numFmtId="0" fontId="9" fillId="0" borderId="32" xfId="0" applyFont="1" applyBorder="1" applyAlignment="1">
      <alignment vertical="center" wrapText="1"/>
    </xf>
    <xf numFmtId="0" fontId="9" fillId="0" borderId="31" xfId="0" applyFont="1" applyBorder="1" applyAlignment="1">
      <alignment vertical="center" wrapTex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6" xfId="0" applyFont="1" applyBorder="1" applyAlignment="1">
      <alignment horizontal="center" vertical="center"/>
    </xf>
    <xf numFmtId="0" fontId="10" fillId="0" borderId="11" xfId="0" applyFont="1" applyBorder="1" applyAlignment="1">
      <alignment horizontal="center" vertical="center"/>
    </xf>
    <xf numFmtId="0" fontId="9" fillId="4" borderId="6"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10" fillId="0" borderId="7" xfId="0" applyFont="1" applyBorder="1" applyAlignment="1">
      <alignment horizontal="center" vertical="center" wrapText="1" shrinkToFit="1"/>
    </xf>
    <xf numFmtId="0" fontId="4" fillId="0" borderId="1" xfId="0" applyFont="1" applyBorder="1" applyAlignment="1" applyProtection="1">
      <alignment vertical="center" wrapText="1"/>
      <protection locked="0"/>
    </xf>
    <xf numFmtId="0" fontId="4" fillId="0" borderId="1" xfId="0" applyFont="1" applyBorder="1" applyAlignment="1" applyProtection="1">
      <alignment horizontal="center" vertical="center"/>
      <protection locked="0"/>
    </xf>
    <xf numFmtId="0" fontId="4" fillId="0" borderId="1" xfId="0" applyFont="1" applyBorder="1" applyProtection="1">
      <alignment vertical="center"/>
      <protection locked="0"/>
    </xf>
    <xf numFmtId="0" fontId="22"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180" fontId="22" fillId="7" borderId="2" xfId="1" applyNumberFormat="1" applyFont="1" applyFill="1" applyBorder="1" applyAlignment="1" applyProtection="1">
      <alignment horizontal="center" vertical="center" wrapText="1"/>
      <protection locked="0"/>
    </xf>
    <xf numFmtId="180" fontId="22" fillId="7" borderId="14" xfId="1" applyNumberFormat="1" applyFont="1" applyFill="1" applyBorder="1" applyAlignment="1" applyProtection="1">
      <alignment horizontal="center" vertical="center" wrapText="1"/>
      <protection locked="0"/>
    </xf>
    <xf numFmtId="180" fontId="22" fillId="0" borderId="2" xfId="1" applyNumberFormat="1" applyFont="1" applyFill="1" applyBorder="1" applyAlignment="1" applyProtection="1">
      <alignment horizontal="center" vertical="center" wrapText="1"/>
    </xf>
    <xf numFmtId="180" fontId="22" fillId="0" borderId="14" xfId="1" applyNumberFormat="1" applyFont="1" applyFill="1" applyBorder="1" applyAlignment="1" applyProtection="1">
      <alignment horizontal="center" vertical="center" wrapText="1"/>
    </xf>
    <xf numFmtId="0" fontId="0" fillId="0" borderId="0" xfId="0" applyAlignment="1">
      <alignment horizontal="left" wrapText="1"/>
    </xf>
    <xf numFmtId="177" fontId="4" fillId="0" borderId="10" xfId="0" applyNumberFormat="1" applyFont="1" applyBorder="1" applyAlignment="1">
      <alignment horizontal="right" vertical="center"/>
    </xf>
    <xf numFmtId="0" fontId="19" fillId="0" borderId="10" xfId="0" applyFont="1" applyBorder="1">
      <alignment vertical="center"/>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22" fillId="0" borderId="15" xfId="0" applyFont="1" applyBorder="1" applyAlignment="1">
      <alignment horizontal="center" vertical="center" wrapText="1"/>
    </xf>
    <xf numFmtId="0" fontId="22" fillId="0" borderId="9" xfId="0" applyFont="1" applyBorder="1" applyAlignment="1">
      <alignment horizontal="center" vertical="center" wrapText="1"/>
    </xf>
    <xf numFmtId="180" fontId="22" fillId="7" borderId="2" xfId="1" applyNumberFormat="1" applyFont="1" applyFill="1" applyBorder="1" applyAlignment="1" applyProtection="1">
      <alignment horizontal="right" vertical="center" wrapText="1"/>
      <protection locked="0"/>
    </xf>
    <xf numFmtId="180" fontId="22" fillId="7" borderId="14" xfId="1" applyNumberFormat="1" applyFont="1" applyFill="1" applyBorder="1" applyAlignment="1" applyProtection="1">
      <alignment horizontal="right" vertical="center" wrapText="1"/>
      <protection locked="0"/>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0" fillId="3" borderId="2" xfId="0" applyFill="1" applyBorder="1" applyAlignment="1">
      <alignment horizontal="center" vertical="center"/>
    </xf>
    <xf numFmtId="0" fontId="0" fillId="3" borderId="14" xfId="0" applyFill="1" applyBorder="1" applyAlignment="1">
      <alignment horizontal="center" vertical="center"/>
    </xf>
    <xf numFmtId="0" fontId="0" fillId="3" borderId="3" xfId="0" applyFill="1" applyBorder="1" applyAlignment="1">
      <alignment horizontal="center" vertical="center"/>
    </xf>
    <xf numFmtId="180" fontId="0" fillId="7" borderId="2" xfId="1" applyNumberFormat="1" applyFont="1" applyFill="1" applyBorder="1" applyAlignment="1" applyProtection="1">
      <alignment horizontal="right" vertical="center"/>
      <protection locked="0"/>
    </xf>
    <xf numFmtId="180" fontId="0" fillId="7" borderId="14" xfId="1" applyNumberFormat="1" applyFont="1" applyFill="1" applyBorder="1" applyAlignment="1" applyProtection="1">
      <alignment horizontal="right" vertical="center"/>
      <protection locked="0"/>
    </xf>
    <xf numFmtId="176" fontId="0" fillId="0" borderId="10" xfId="0" applyNumberFormat="1" applyBorder="1" applyAlignment="1">
      <alignment horizontal="right" vertical="center"/>
    </xf>
    <xf numFmtId="0" fontId="0" fillId="3" borderId="2"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3" xfId="0" applyFill="1" applyBorder="1" applyAlignment="1">
      <alignment horizontal="center" vertical="center" wrapText="1"/>
    </xf>
    <xf numFmtId="0" fontId="0" fillId="0" borderId="0" xfId="0" applyAlignment="1">
      <alignment horizontal="left"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181" fontId="22" fillId="7" borderId="2" xfId="0" applyNumberFormat="1" applyFont="1" applyFill="1" applyBorder="1" applyAlignment="1" applyProtection="1">
      <alignment horizontal="right" vertical="center" wrapText="1"/>
      <protection locked="0"/>
    </xf>
    <xf numFmtId="181" fontId="22" fillId="7" borderId="14" xfId="0" applyNumberFormat="1" applyFont="1" applyFill="1" applyBorder="1" applyAlignment="1" applyProtection="1">
      <alignment horizontal="right" vertical="center" wrapText="1"/>
      <protection locked="0"/>
    </xf>
    <xf numFmtId="181" fontId="0" fillId="7" borderId="2" xfId="0" applyNumberFormat="1" applyFill="1" applyBorder="1" applyAlignment="1" applyProtection="1">
      <alignment horizontal="right" vertical="center"/>
      <protection locked="0"/>
    </xf>
    <xf numFmtId="181" fontId="0" fillId="7" borderId="14" xfId="0" applyNumberFormat="1" applyFill="1" applyBorder="1" applyAlignment="1" applyProtection="1">
      <alignment horizontal="right" vertical="center"/>
      <protection locked="0"/>
    </xf>
    <xf numFmtId="0" fontId="22" fillId="3" borderId="7"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0" borderId="16" xfId="0" applyFont="1" applyBorder="1" applyAlignment="1">
      <alignment horizontal="center" vertical="center" wrapText="1"/>
    </xf>
    <xf numFmtId="0" fontId="22" fillId="0" borderId="11" xfId="0" applyFont="1" applyBorder="1" applyAlignment="1">
      <alignment horizontal="center" vertical="center" wrapText="1"/>
    </xf>
    <xf numFmtId="176" fontId="4" fillId="0" borderId="10" xfId="0" applyNumberFormat="1" applyFont="1" applyBorder="1" applyAlignment="1">
      <alignment horizontal="right" vertical="center"/>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35" fillId="3" borderId="2" xfId="0" applyFont="1" applyFill="1" applyBorder="1" applyAlignment="1">
      <alignment horizontal="center" vertical="center" wrapText="1"/>
    </xf>
    <xf numFmtId="0" fontId="35" fillId="3" borderId="14"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33" fillId="3" borderId="8" xfId="0" applyFont="1" applyFill="1" applyBorder="1" applyAlignment="1">
      <alignment horizontal="center" vertical="center" wrapText="1"/>
    </xf>
    <xf numFmtId="0" fontId="45" fillId="0" borderId="0" xfId="0" applyFont="1" applyAlignment="1">
      <alignment vertical="center" shrinkToFit="1"/>
    </xf>
    <xf numFmtId="0" fontId="58" fillId="0" borderId="0" xfId="0" applyFont="1" applyAlignment="1">
      <alignment vertical="center" shrinkToFit="1"/>
    </xf>
    <xf numFmtId="0" fontId="34" fillId="0" borderId="0" xfId="0" applyFont="1" applyAlignment="1">
      <alignment vertical="center" shrinkToFit="1"/>
    </xf>
    <xf numFmtId="0" fontId="26" fillId="3" borderId="2"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6" fillId="3" borderId="14" xfId="0" applyFont="1" applyFill="1" applyBorder="1" applyAlignment="1">
      <alignment horizontal="center" vertical="center" wrapText="1"/>
    </xf>
    <xf numFmtId="0" fontId="0" fillId="3" borderId="7" xfId="0" applyFill="1" applyBorder="1" applyAlignment="1">
      <alignment horizontal="center" vertical="center" wrapText="1"/>
    </xf>
    <xf numFmtId="0" fontId="26" fillId="0" borderId="15" xfId="0" applyFont="1" applyBorder="1" applyAlignment="1">
      <alignment horizontal="center" vertical="center" wrapText="1"/>
    </xf>
    <xf numFmtId="0" fontId="26" fillId="0" borderId="9" xfId="0" applyFont="1" applyBorder="1" applyAlignment="1">
      <alignment horizontal="center" vertical="center" wrapText="1"/>
    </xf>
    <xf numFmtId="181" fontId="53" fillId="7" borderId="2" xfId="0" applyNumberFormat="1" applyFont="1" applyFill="1" applyBorder="1" applyAlignment="1" applyProtection="1">
      <alignment horizontal="right" vertical="center" wrapText="1"/>
      <protection locked="0"/>
    </xf>
    <xf numFmtId="181" fontId="53" fillId="7" borderId="14" xfId="0" applyNumberFormat="1" applyFont="1" applyFill="1" applyBorder="1" applyAlignment="1" applyProtection="1">
      <alignment horizontal="right" vertical="center" wrapText="1"/>
      <protection locked="0"/>
    </xf>
    <xf numFmtId="181" fontId="0" fillId="0" borderId="2" xfId="0" applyNumberFormat="1" applyBorder="1" applyAlignment="1">
      <alignment horizontal="right" vertical="center"/>
    </xf>
    <xf numFmtId="181" fontId="0" fillId="0" borderId="14" xfId="0" applyNumberFormat="1" applyBorder="1" applyAlignment="1">
      <alignment horizontal="right" vertical="center"/>
    </xf>
    <xf numFmtId="0" fontId="35" fillId="0" borderId="15" xfId="0" applyFont="1" applyBorder="1" applyAlignment="1">
      <alignment horizontal="center" vertical="center" wrapText="1"/>
    </xf>
    <xf numFmtId="0" fontId="35" fillId="0" borderId="9" xfId="0" applyFont="1" applyBorder="1" applyAlignment="1">
      <alignment horizontal="center" vertical="center" wrapText="1"/>
    </xf>
    <xf numFmtId="181" fontId="52" fillId="7" borderId="2" xfId="0" applyNumberFormat="1" applyFont="1" applyFill="1" applyBorder="1" applyAlignment="1" applyProtection="1">
      <alignment horizontal="right" vertical="center" wrapText="1"/>
      <protection locked="0"/>
    </xf>
    <xf numFmtId="181" fontId="52" fillId="7" borderId="14" xfId="0" applyNumberFormat="1" applyFont="1" applyFill="1" applyBorder="1" applyAlignment="1" applyProtection="1">
      <alignment horizontal="right" vertical="center" wrapText="1"/>
      <protection locked="0"/>
    </xf>
    <xf numFmtId="0" fontId="4" fillId="0" borderId="0" xfId="0" applyFont="1" applyAlignment="1">
      <alignment horizontal="left" wrapText="1"/>
    </xf>
    <xf numFmtId="0" fontId="34" fillId="0" borderId="0" xfId="0" applyFont="1" applyAlignment="1">
      <alignment horizontal="left"/>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177" fontId="0" fillId="0" borderId="10" xfId="0" applyNumberFormat="1" applyBorder="1" applyAlignment="1">
      <alignment horizontal="right" vertical="center"/>
    </xf>
    <xf numFmtId="0" fontId="28" fillId="3" borderId="3"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14" xfId="0" applyFont="1" applyFill="1" applyBorder="1" applyAlignment="1">
      <alignment horizontal="center" vertical="center" wrapText="1"/>
    </xf>
    <xf numFmtId="0" fontId="27" fillId="3" borderId="3" xfId="0" applyFont="1" applyFill="1" applyBorder="1" applyAlignment="1">
      <alignment horizontal="center" vertical="center" wrapText="1"/>
    </xf>
    <xf numFmtId="181" fontId="22" fillId="7" borderId="3" xfId="0" applyNumberFormat="1" applyFont="1" applyFill="1" applyBorder="1" applyAlignment="1" applyProtection="1">
      <alignment horizontal="center" vertical="center" wrapText="1"/>
      <protection locked="0"/>
    </xf>
    <xf numFmtId="181" fontId="22" fillId="7" borderId="1" xfId="0" applyNumberFormat="1" applyFont="1" applyFill="1" applyBorder="1" applyAlignment="1" applyProtection="1">
      <alignment horizontal="center" vertical="center" wrapText="1"/>
      <protection locked="0"/>
    </xf>
    <xf numFmtId="181" fontId="22" fillId="0" borderId="1" xfId="0" applyNumberFormat="1" applyFont="1" applyBorder="1" applyAlignment="1">
      <alignment horizontal="center" vertical="center" wrapText="1"/>
    </xf>
    <xf numFmtId="179" fontId="54" fillId="0" borderId="2" xfId="0" applyNumberFormat="1" applyFont="1" applyBorder="1" applyAlignment="1">
      <alignment vertical="center" shrinkToFit="1"/>
    </xf>
    <xf numFmtId="179" fontId="54" fillId="0" borderId="14" xfId="0" applyNumberFormat="1" applyFont="1" applyBorder="1" applyAlignment="1">
      <alignment vertical="center" shrinkToFit="1"/>
    </xf>
    <xf numFmtId="179" fontId="54" fillId="7" borderId="2" xfId="0" applyNumberFormat="1" applyFont="1" applyFill="1" applyBorder="1" applyAlignment="1" applyProtection="1">
      <alignment vertical="center" shrinkToFit="1"/>
      <protection locked="0"/>
    </xf>
    <xf numFmtId="179" fontId="54" fillId="7" borderId="14" xfId="0" applyNumberFormat="1" applyFont="1" applyFill="1" applyBorder="1" applyAlignment="1" applyProtection="1">
      <alignment vertical="center" shrinkToFit="1"/>
      <protection locked="0"/>
    </xf>
    <xf numFmtId="179" fontId="54" fillId="0" borderId="3" xfId="0" applyNumberFormat="1" applyFont="1" applyBorder="1" applyAlignment="1">
      <alignment vertical="center" shrinkToFit="1"/>
    </xf>
    <xf numFmtId="181" fontId="56" fillId="7" borderId="15" xfId="0" applyNumberFormat="1" applyFont="1" applyFill="1" applyBorder="1" applyAlignment="1" applyProtection="1">
      <alignment horizontal="right" vertical="center" wrapText="1"/>
      <protection locked="0"/>
    </xf>
    <xf numFmtId="181" fontId="56" fillId="7" borderId="0" xfId="0" applyNumberFormat="1" applyFont="1" applyFill="1" applyAlignment="1" applyProtection="1">
      <alignment horizontal="right" vertical="center" wrapText="1"/>
      <protection locked="0"/>
    </xf>
    <xf numFmtId="181" fontId="56" fillId="7" borderId="2" xfId="0" applyNumberFormat="1" applyFont="1" applyFill="1" applyBorder="1" applyAlignment="1" applyProtection="1">
      <alignment horizontal="right" vertical="center" wrapText="1"/>
      <protection locked="0"/>
    </xf>
    <xf numFmtId="181" fontId="56" fillId="7" borderId="14" xfId="0" applyNumberFormat="1" applyFont="1" applyFill="1" applyBorder="1" applyAlignment="1" applyProtection="1">
      <alignment horizontal="right" vertical="center" wrapText="1"/>
      <protection locked="0"/>
    </xf>
    <xf numFmtId="0" fontId="62" fillId="0" borderId="2" xfId="0" applyFont="1" applyBorder="1" applyAlignment="1">
      <alignment horizontal="center" vertical="center"/>
    </xf>
    <xf numFmtId="0" fontId="62" fillId="0" borderId="14" xfId="0" applyFont="1" applyBorder="1" applyAlignment="1">
      <alignment horizontal="center" vertical="center"/>
    </xf>
    <xf numFmtId="0" fontId="62" fillId="0" borderId="3" xfId="0" applyFont="1" applyBorder="1" applyAlignment="1">
      <alignment horizontal="center" vertical="center"/>
    </xf>
    <xf numFmtId="0" fontId="64" fillId="0" borderId="2" xfId="0" applyFont="1" applyBorder="1" applyAlignment="1">
      <alignment horizontal="center" vertical="center"/>
    </xf>
    <xf numFmtId="0" fontId="64" fillId="0" borderId="3" xfId="0" applyFont="1" applyBorder="1" applyAlignment="1">
      <alignment horizontal="center" vertical="center"/>
    </xf>
    <xf numFmtId="0" fontId="63" fillId="0" borderId="2" xfId="0" applyFont="1" applyBorder="1" applyAlignment="1">
      <alignment horizontal="center" vertical="center"/>
    </xf>
    <xf numFmtId="0" fontId="63" fillId="0" borderId="14" xfId="0" applyFont="1" applyBorder="1" applyAlignment="1">
      <alignment horizontal="center" vertical="center"/>
    </xf>
    <xf numFmtId="0" fontId="63" fillId="0" borderId="3" xfId="0" applyFont="1" applyBorder="1" applyAlignment="1">
      <alignment horizontal="center" vertical="center"/>
    </xf>
    <xf numFmtId="0" fontId="0" fillId="0" borderId="2" xfId="0" applyBorder="1" applyAlignment="1">
      <alignment vertical="top"/>
    </xf>
    <xf numFmtId="0" fontId="0" fillId="0" borderId="14" xfId="0" applyBorder="1" applyAlignment="1">
      <alignment vertical="top"/>
    </xf>
    <xf numFmtId="0" fontId="0" fillId="0" borderId="3" xfId="0" applyBorder="1" applyAlignment="1">
      <alignment vertical="top"/>
    </xf>
  </cellXfs>
  <cellStyles count="3">
    <cellStyle name="ハイパーリンク" xfId="2" builtinId="8"/>
    <cellStyle name="桁区切り" xfId="1" builtinId="6"/>
    <cellStyle name="標準" xfId="0" builtinId="0"/>
  </cellStyles>
  <dxfs count="37">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b/>
        <i val="0"/>
        <color rgb="FFFF0000"/>
      </font>
    </dxf>
    <dxf>
      <font>
        <b/>
      </font>
    </dxf>
    <dxf>
      <font>
        <strike val="0"/>
        <outline val="0"/>
        <shadow val="0"/>
        <u val="none"/>
        <vertAlign val="baseline"/>
        <sz val="11"/>
        <color rgb="FFFF0000"/>
        <name val="ＭＳ Ｐゴシック"/>
        <family val="2"/>
        <charset val="128"/>
        <scheme val="minor"/>
      </font>
    </dxf>
    <dxf>
      <border diagonalUp="0" diagonalDown="0">
        <left/>
        <right style="medium">
          <color indexed="64"/>
        </right>
        <top/>
        <bottom/>
        <vertical/>
        <horizontal/>
      </border>
    </dxf>
    <dxf>
      <numFmt numFmtId="182" formatCode="0&quot; 以上&quot;"/>
      <border diagonalUp="0" diagonalDown="0">
        <left style="medium">
          <color indexed="64"/>
        </left>
        <right/>
        <top/>
        <bottom/>
        <vertical/>
        <horizontal/>
      </border>
    </dxf>
    <dxf>
      <font>
        <b/>
        <i val="0"/>
        <strike val="0"/>
        <condense val="0"/>
        <extend val="0"/>
        <outline val="0"/>
        <shadow val="0"/>
        <u val="none"/>
        <vertAlign val="baseline"/>
        <sz val="11"/>
        <color auto="1"/>
        <name val="ＭＳ Ｐゴシック"/>
        <scheme val="minor"/>
      </font>
      <alignment horizontal="general" vertical="center" textRotation="0" wrapText="1" indent="0" justifyLastLine="0" shrinkToFit="0" readingOrder="0"/>
      <border diagonalUp="0" diagonalDown="0" outline="0">
        <left style="hair">
          <color auto="1"/>
        </left>
        <right style="hair">
          <color auto="1"/>
        </right>
        <top/>
        <bottom/>
      </border>
    </dxf>
    <dxf>
      <numFmt numFmtId="181" formatCode="0.0"/>
    </dxf>
    <dxf>
      <fill>
        <patternFill>
          <bgColor rgb="FFB7EFB3"/>
        </patternFill>
      </fill>
    </dxf>
    <dxf>
      <fill>
        <patternFill patternType="none">
          <bgColor auto="1"/>
        </patternFill>
      </fill>
    </dxf>
    <dxf>
      <fill>
        <patternFill patternType="none">
          <bgColor auto="1"/>
        </patternFill>
      </fill>
    </dxf>
    <dxf>
      <font>
        <strike val="0"/>
      </font>
      <fill>
        <patternFill>
          <bgColor rgb="FFFFFFCC"/>
        </patternFill>
      </fill>
    </dxf>
    <dxf>
      <fill>
        <patternFill>
          <bgColor rgb="FFFFFFCC"/>
        </patternFill>
      </fill>
    </dxf>
    <dxf>
      <fill>
        <patternFill>
          <bgColor rgb="FFFFFFCC"/>
        </patternFill>
      </fill>
    </dxf>
    <dxf>
      <font>
        <strike val="0"/>
      </font>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CCFFCC"/>
      <color rgb="FFB7EFB3"/>
      <color rgb="FF8FE3A5"/>
      <color rgb="FFFFFFCC"/>
      <color rgb="FFFF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absolute">
    <xdr:from>
      <xdr:col>18</xdr:col>
      <xdr:colOff>569595</xdr:colOff>
      <xdr:row>0</xdr:row>
      <xdr:rowOff>198120</xdr:rowOff>
    </xdr:from>
    <xdr:to>
      <xdr:col>23</xdr:col>
      <xdr:colOff>186690</xdr:colOff>
      <xdr:row>9</xdr:row>
      <xdr:rowOff>186690</xdr:rowOff>
    </xdr:to>
    <xdr:grpSp>
      <xdr:nvGrpSpPr>
        <xdr:cNvPr id="2" name="グループ化 1">
          <a:extLst>
            <a:ext uri="{FF2B5EF4-FFF2-40B4-BE49-F238E27FC236}">
              <a16:creationId xmlns:a16="http://schemas.microsoft.com/office/drawing/2014/main" id="{345724E7-4E4C-40AD-A53A-6AF71C695820}"/>
            </a:ext>
          </a:extLst>
        </xdr:cNvPr>
        <xdr:cNvGrpSpPr/>
      </xdr:nvGrpSpPr>
      <xdr:grpSpPr>
        <a:xfrm>
          <a:off x="9323070" y="198120"/>
          <a:ext cx="3046095" cy="2226945"/>
          <a:chOff x="6860899" y="1009238"/>
          <a:chExt cx="2902226" cy="2286412"/>
        </a:xfrm>
      </xdr:grpSpPr>
      <xdr:sp macro="" textlink="">
        <xdr:nvSpPr>
          <xdr:cNvPr id="3" name="吹き出し: 角を丸めた四角形 2">
            <a:extLst>
              <a:ext uri="{FF2B5EF4-FFF2-40B4-BE49-F238E27FC236}">
                <a16:creationId xmlns:a16="http://schemas.microsoft.com/office/drawing/2014/main" id="{45F8BC50-F625-65CE-2DE9-B6C8DBD29A7A}"/>
              </a:ext>
            </a:extLst>
          </xdr:cNvPr>
          <xdr:cNvSpPr/>
        </xdr:nvSpPr>
        <xdr:spPr>
          <a:xfrm>
            <a:off x="6860899" y="1009238"/>
            <a:ext cx="2902226" cy="2286412"/>
          </a:xfrm>
          <a:prstGeom prst="wedgeRoundRectCallout">
            <a:avLst>
              <a:gd name="adj1" fmla="val -60668"/>
              <a:gd name="adj2" fmla="val -229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atin typeface="BIZ UDゴシック" panose="020B0400000000000000" pitchFamily="49" charset="-128"/>
                <a:ea typeface="BIZ UDゴシック" panose="020B0400000000000000" pitchFamily="49" charset="-128"/>
              </a:rPr>
              <a:t>色のついた項目のみ、</a:t>
            </a:r>
            <a:endParaRPr kumimoji="1" lang="en-US" altLang="ja-JP" sz="1200" b="1">
              <a:latin typeface="BIZ UDゴシック" panose="020B0400000000000000" pitchFamily="49" charset="-128"/>
              <a:ea typeface="BIZ UDゴシック" panose="020B0400000000000000" pitchFamily="49" charset="-128"/>
            </a:endParaRPr>
          </a:p>
          <a:p>
            <a:pPr algn="l"/>
            <a:r>
              <a:rPr kumimoji="1" lang="ja-JP" altLang="en-US" sz="1200" b="1">
                <a:latin typeface="BIZ UDゴシック" panose="020B0400000000000000" pitchFamily="49" charset="-128"/>
                <a:ea typeface="BIZ UDゴシック" panose="020B0400000000000000" pitchFamily="49" charset="-128"/>
              </a:rPr>
              <a:t>選択または入力してください。</a:t>
            </a:r>
            <a:endParaRPr kumimoji="1" lang="en-US" altLang="ja-JP" sz="1200" b="1">
              <a:latin typeface="BIZ UDゴシック" panose="020B0400000000000000" pitchFamily="49" charset="-128"/>
              <a:ea typeface="BIZ UDゴシック" panose="020B0400000000000000" pitchFamily="49" charset="-128"/>
            </a:endParaRPr>
          </a:p>
          <a:p>
            <a:pPr algn="l"/>
            <a:endParaRPr kumimoji="1" lang="en-US" altLang="ja-JP" sz="500" b="1">
              <a:latin typeface="BIZ UDゴシック" panose="020B0400000000000000" pitchFamily="49" charset="-128"/>
              <a:ea typeface="BIZ UDゴシック" panose="020B0400000000000000" pitchFamily="49" charset="-128"/>
            </a:endParaRPr>
          </a:p>
          <a:p>
            <a:pPr algn="l"/>
            <a:r>
              <a:rPr kumimoji="1" lang="ja-JP" altLang="en-US" sz="1200" b="0">
                <a:latin typeface="BIZ UDゴシック" panose="020B0400000000000000" pitchFamily="49" charset="-128"/>
                <a:ea typeface="BIZ UDゴシック" panose="020B0400000000000000" pitchFamily="49" charset="-128"/>
              </a:rPr>
              <a:t>（選択項目により必須入力セルに</a:t>
            </a:r>
            <a:endParaRPr kumimoji="1" lang="en-US" altLang="ja-JP" sz="1200" b="0">
              <a:latin typeface="BIZ UDゴシック" panose="020B0400000000000000" pitchFamily="49" charset="-128"/>
              <a:ea typeface="BIZ UDゴシック" panose="020B0400000000000000" pitchFamily="49" charset="-128"/>
            </a:endParaRPr>
          </a:p>
          <a:p>
            <a:pPr algn="l"/>
            <a:r>
              <a:rPr kumimoji="1" lang="ja-JP" altLang="en-US" sz="1200" b="0">
                <a:latin typeface="BIZ UDゴシック" panose="020B0400000000000000" pitchFamily="49" charset="-128"/>
                <a:ea typeface="BIZ UDゴシック" panose="020B0400000000000000" pitchFamily="49" charset="-128"/>
              </a:rPr>
              <a:t>色がつきます）</a:t>
            </a:r>
          </a:p>
        </xdr:txBody>
      </xdr:sp>
      <xdr:sp macro="" textlink="">
        <xdr:nvSpPr>
          <xdr:cNvPr id="4" name="四角形: 角を丸くする 3">
            <a:extLst>
              <a:ext uri="{FF2B5EF4-FFF2-40B4-BE49-F238E27FC236}">
                <a16:creationId xmlns:a16="http://schemas.microsoft.com/office/drawing/2014/main" id="{16B1BC4E-9929-4D1F-DAD2-CD873ABD3FD1}"/>
              </a:ext>
            </a:extLst>
          </xdr:cNvPr>
          <xdr:cNvSpPr/>
        </xdr:nvSpPr>
        <xdr:spPr>
          <a:xfrm>
            <a:off x="7303385" y="2410701"/>
            <a:ext cx="2142456" cy="302396"/>
          </a:xfrm>
          <a:prstGeom prst="roundRect">
            <a:avLst/>
          </a:prstGeom>
          <a:solidFill>
            <a:srgbClr val="CC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薄緑セル：リストから選択</a:t>
            </a:r>
          </a:p>
        </xdr:txBody>
      </xdr:sp>
      <xdr:sp macro="" textlink="">
        <xdr:nvSpPr>
          <xdr:cNvPr id="5" name="四角形: 角を丸くする 4">
            <a:extLst>
              <a:ext uri="{FF2B5EF4-FFF2-40B4-BE49-F238E27FC236}">
                <a16:creationId xmlns:a16="http://schemas.microsoft.com/office/drawing/2014/main" id="{BBEB0171-E64B-F771-2368-6D8B8681FB20}"/>
              </a:ext>
            </a:extLst>
          </xdr:cNvPr>
          <xdr:cNvSpPr/>
        </xdr:nvSpPr>
        <xdr:spPr>
          <a:xfrm>
            <a:off x="7303385" y="2786853"/>
            <a:ext cx="2142456" cy="262462"/>
          </a:xfrm>
          <a:prstGeom prst="round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薄黄セル：入力項目</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grpSp>
    <xdr:clientData fPrintsWithSheet="0"/>
  </xdr:twoCellAnchor>
  <xdr:twoCellAnchor>
    <xdr:from>
      <xdr:col>0</xdr:col>
      <xdr:colOff>200025</xdr:colOff>
      <xdr:row>86</xdr:row>
      <xdr:rowOff>410403</xdr:rowOff>
    </xdr:from>
    <xdr:to>
      <xdr:col>17</xdr:col>
      <xdr:colOff>78961</xdr:colOff>
      <xdr:row>100</xdr:row>
      <xdr:rowOff>127551</xdr:rowOff>
    </xdr:to>
    <xdr:sp macro="" textlink="">
      <xdr:nvSpPr>
        <xdr:cNvPr id="6" name="正方形/長方形 5">
          <a:extLst>
            <a:ext uri="{FF2B5EF4-FFF2-40B4-BE49-F238E27FC236}">
              <a16:creationId xmlns:a16="http://schemas.microsoft.com/office/drawing/2014/main" id="{31B1BFFD-9E6D-4B6A-84C1-BFA20B141EFF}"/>
            </a:ext>
          </a:extLst>
        </xdr:cNvPr>
        <xdr:cNvSpPr/>
      </xdr:nvSpPr>
      <xdr:spPr>
        <a:xfrm>
          <a:off x="200025" y="28547253"/>
          <a:ext cx="8260936" cy="403197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208307</xdr:colOff>
      <xdr:row>101</xdr:row>
      <xdr:rowOff>74958</xdr:rowOff>
    </xdr:from>
    <xdr:to>
      <xdr:col>17</xdr:col>
      <xdr:colOff>95527</xdr:colOff>
      <xdr:row>114</xdr:row>
      <xdr:rowOff>13666</xdr:rowOff>
    </xdr:to>
    <xdr:sp macro="" textlink="">
      <xdr:nvSpPr>
        <xdr:cNvPr id="7" name="正方形/長方形 6">
          <a:extLst>
            <a:ext uri="{FF2B5EF4-FFF2-40B4-BE49-F238E27FC236}">
              <a16:creationId xmlns:a16="http://schemas.microsoft.com/office/drawing/2014/main" id="{0623CD43-7A78-4AD5-8015-085ED99F0E64}"/>
            </a:ext>
          </a:extLst>
        </xdr:cNvPr>
        <xdr:cNvSpPr/>
      </xdr:nvSpPr>
      <xdr:spPr>
        <a:xfrm>
          <a:off x="208307" y="32745708"/>
          <a:ext cx="8269220" cy="358678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198782</xdr:colOff>
      <xdr:row>115</xdr:row>
      <xdr:rowOff>82826</xdr:rowOff>
    </xdr:from>
    <xdr:to>
      <xdr:col>17</xdr:col>
      <xdr:colOff>82827</xdr:colOff>
      <xdr:row>130</xdr:row>
      <xdr:rowOff>115957</xdr:rowOff>
    </xdr:to>
    <xdr:sp macro="" textlink="">
      <xdr:nvSpPr>
        <xdr:cNvPr id="8" name="正方形/長方形 7">
          <a:extLst>
            <a:ext uri="{FF2B5EF4-FFF2-40B4-BE49-F238E27FC236}">
              <a16:creationId xmlns:a16="http://schemas.microsoft.com/office/drawing/2014/main" id="{C9FAFCC8-CDEF-44F1-8839-8D33F352DBF2}"/>
            </a:ext>
          </a:extLst>
        </xdr:cNvPr>
        <xdr:cNvSpPr/>
      </xdr:nvSpPr>
      <xdr:spPr>
        <a:xfrm>
          <a:off x="198782" y="36344501"/>
          <a:ext cx="8256520" cy="347165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28575</xdr:colOff>
      <xdr:row>90</xdr:row>
      <xdr:rowOff>38100</xdr:rowOff>
    </xdr:from>
    <xdr:to>
      <xdr:col>15</xdr:col>
      <xdr:colOff>175452</xdr:colOff>
      <xdr:row>94</xdr:row>
      <xdr:rowOff>175380</xdr:rowOff>
    </xdr:to>
    <xdr:pic>
      <xdr:nvPicPr>
        <xdr:cNvPr id="15" name="図 14">
          <a:extLst>
            <a:ext uri="{FF2B5EF4-FFF2-40B4-BE49-F238E27FC236}">
              <a16:creationId xmlns:a16="http://schemas.microsoft.com/office/drawing/2014/main" id="{E5FDF5FC-9A1F-4E79-836C-FB56546138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0325" y="29918025"/>
          <a:ext cx="1204152" cy="1108830"/>
        </a:xfrm>
        <a:prstGeom prst="rect">
          <a:avLst/>
        </a:prstGeom>
      </xdr:spPr>
    </xdr:pic>
    <xdr:clientData/>
  </xdr:twoCellAnchor>
  <xdr:twoCellAnchor editAs="oneCell">
    <xdr:from>
      <xdr:col>12</xdr:col>
      <xdr:colOff>9525</xdr:colOff>
      <xdr:row>94</xdr:row>
      <xdr:rowOff>438150</xdr:rowOff>
    </xdr:from>
    <xdr:to>
      <xdr:col>15</xdr:col>
      <xdr:colOff>131555</xdr:colOff>
      <xdr:row>99</xdr:row>
      <xdr:rowOff>139337</xdr:rowOff>
    </xdr:to>
    <xdr:pic>
      <xdr:nvPicPr>
        <xdr:cNvPr id="16" name="図 15">
          <a:extLst>
            <a:ext uri="{FF2B5EF4-FFF2-40B4-BE49-F238E27FC236}">
              <a16:creationId xmlns:a16="http://schemas.microsoft.com/office/drawing/2014/main" id="{363111B7-8C2E-458B-8390-7F2861EF45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91275" y="31289625"/>
          <a:ext cx="1179305" cy="1082312"/>
        </a:xfrm>
        <a:prstGeom prst="rect">
          <a:avLst/>
        </a:prstGeom>
      </xdr:spPr>
    </xdr:pic>
    <xdr:clientData/>
  </xdr:twoCellAnchor>
  <xdr:twoCellAnchor editAs="oneCell">
    <xdr:from>
      <xdr:col>12</xdr:col>
      <xdr:colOff>19050</xdr:colOff>
      <xdr:row>104</xdr:row>
      <xdr:rowOff>85725</xdr:rowOff>
    </xdr:from>
    <xdr:to>
      <xdr:col>15</xdr:col>
      <xdr:colOff>160644</xdr:colOff>
      <xdr:row>108</xdr:row>
      <xdr:rowOff>224044</xdr:rowOff>
    </xdr:to>
    <xdr:pic>
      <xdr:nvPicPr>
        <xdr:cNvPr id="17" name="図 16">
          <a:extLst>
            <a:ext uri="{FF2B5EF4-FFF2-40B4-BE49-F238E27FC236}">
              <a16:creationId xmlns:a16="http://schemas.microsoft.com/office/drawing/2014/main" id="{E798F8CE-E485-418D-98E2-8D43A2C33D6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00800" y="33823275"/>
          <a:ext cx="1198869" cy="1109869"/>
        </a:xfrm>
        <a:prstGeom prst="rect">
          <a:avLst/>
        </a:prstGeom>
      </xdr:spPr>
    </xdr:pic>
    <xdr:clientData/>
  </xdr:twoCellAnchor>
  <xdr:twoCellAnchor editAs="oneCell">
    <xdr:from>
      <xdr:col>12</xdr:col>
      <xdr:colOff>84970</xdr:colOff>
      <xdr:row>109</xdr:row>
      <xdr:rowOff>95250</xdr:rowOff>
    </xdr:from>
    <xdr:to>
      <xdr:col>15</xdr:col>
      <xdr:colOff>119608</xdr:colOff>
      <xdr:row>113</xdr:row>
      <xdr:rowOff>167988</xdr:rowOff>
    </xdr:to>
    <xdr:pic>
      <xdr:nvPicPr>
        <xdr:cNvPr id="18" name="図 17">
          <a:extLst>
            <a:ext uri="{FF2B5EF4-FFF2-40B4-BE49-F238E27FC236}">
              <a16:creationId xmlns:a16="http://schemas.microsoft.com/office/drawing/2014/main" id="{E0D4E0EF-42C0-4C35-A1CF-815EB8C21A8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466720" y="35175825"/>
          <a:ext cx="1091913" cy="1091913"/>
        </a:xfrm>
        <a:prstGeom prst="rect">
          <a:avLst/>
        </a:prstGeom>
      </xdr:spPr>
    </xdr:pic>
    <xdr:clientData/>
  </xdr:twoCellAnchor>
  <xdr:twoCellAnchor editAs="oneCell">
    <xdr:from>
      <xdr:col>12</xdr:col>
      <xdr:colOff>38100</xdr:colOff>
      <xdr:row>124</xdr:row>
      <xdr:rowOff>47625</xdr:rowOff>
    </xdr:from>
    <xdr:to>
      <xdr:col>15</xdr:col>
      <xdr:colOff>145498</xdr:colOff>
      <xdr:row>129</xdr:row>
      <xdr:rowOff>59994</xdr:rowOff>
    </xdr:to>
    <xdr:pic>
      <xdr:nvPicPr>
        <xdr:cNvPr id="20" name="図 19">
          <a:extLst>
            <a:ext uri="{FF2B5EF4-FFF2-40B4-BE49-F238E27FC236}">
              <a16:creationId xmlns:a16="http://schemas.microsoft.com/office/drawing/2014/main" id="{6C96FA05-6433-4DA4-A27D-7829B7B37D6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19850" y="38785800"/>
          <a:ext cx="1164673" cy="1079169"/>
        </a:xfrm>
        <a:prstGeom prst="rect">
          <a:avLst/>
        </a:prstGeom>
      </xdr:spPr>
    </xdr:pic>
    <xdr:clientData/>
  </xdr:twoCellAnchor>
  <xdr:twoCellAnchor editAs="oneCell">
    <xdr:from>
      <xdr:col>12</xdr:col>
      <xdr:colOff>114301</xdr:colOff>
      <xdr:row>116</xdr:row>
      <xdr:rowOff>447676</xdr:rowOff>
    </xdr:from>
    <xdr:to>
      <xdr:col>15</xdr:col>
      <xdr:colOff>209344</xdr:colOff>
      <xdr:row>121</xdr:row>
      <xdr:rowOff>161925</xdr:rowOff>
    </xdr:to>
    <xdr:pic>
      <xdr:nvPicPr>
        <xdr:cNvPr id="23" name="図 22">
          <a:extLst>
            <a:ext uri="{FF2B5EF4-FFF2-40B4-BE49-F238E27FC236}">
              <a16:creationId xmlns:a16="http://schemas.microsoft.com/office/drawing/2014/main" id="{4B7A6346-326D-4D06-85E8-43A8725570B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96051" y="37204651"/>
          <a:ext cx="1152318" cy="10382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162484</xdr:colOff>
          <xdr:row>0</xdr:row>
          <xdr:rowOff>303118</xdr:rowOff>
        </xdr:from>
        <xdr:to>
          <xdr:col>9</xdr:col>
          <xdr:colOff>1019175</xdr:colOff>
          <xdr:row>3</xdr:row>
          <xdr:rowOff>3986492</xdr:rowOff>
        </xdr:to>
        <xdr:pic>
          <xdr:nvPicPr>
            <xdr:cNvPr id="4" name="図 3">
              <a:extLst>
                <a:ext uri="{FF2B5EF4-FFF2-40B4-BE49-F238E27FC236}">
                  <a16:creationId xmlns:a16="http://schemas.microsoft.com/office/drawing/2014/main" id="{AFA49010-9A00-65AC-F966-D441A1F4820E}"/>
                </a:ext>
              </a:extLst>
            </xdr:cNvPr>
            <xdr:cNvPicPr>
              <a:picLocks noChangeAspect="1" noChangeArrowheads="1"/>
              <a:extLst>
                <a:ext uri="{84589F7E-364E-4C9E-8A38-B11213B215E9}">
                  <a14:cameraTool cellRange="審査表!$B$2:$G$12" spid="_x0000_s3459"/>
                </a:ext>
              </a:extLst>
            </xdr:cNvPicPr>
          </xdr:nvPicPr>
          <xdr:blipFill>
            <a:blip xmlns:r="http://schemas.openxmlformats.org/officeDocument/2006/relationships" r:embed="rId1"/>
            <a:srcRect/>
            <a:stretch>
              <a:fillRect/>
            </a:stretch>
          </xdr:blipFill>
          <xdr:spPr bwMode="auto">
            <a:xfrm>
              <a:off x="810184" y="303118"/>
              <a:ext cx="7838516" cy="457872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9</xdr:col>
      <xdr:colOff>1360145</xdr:colOff>
      <xdr:row>13</xdr:row>
      <xdr:rowOff>132917</xdr:rowOff>
    </xdr:from>
    <xdr:to>
      <xdr:col>17</xdr:col>
      <xdr:colOff>258942</xdr:colOff>
      <xdr:row>23</xdr:row>
      <xdr:rowOff>125296</xdr:rowOff>
    </xdr:to>
    <xdr:grpSp>
      <xdr:nvGrpSpPr>
        <xdr:cNvPr id="9" name="グループ化 8">
          <a:extLst>
            <a:ext uri="{FF2B5EF4-FFF2-40B4-BE49-F238E27FC236}">
              <a16:creationId xmlns:a16="http://schemas.microsoft.com/office/drawing/2014/main" id="{B6AB8758-D9B3-EBA4-E29B-FEEA340AD99F}"/>
            </a:ext>
          </a:extLst>
        </xdr:cNvPr>
        <xdr:cNvGrpSpPr/>
      </xdr:nvGrpSpPr>
      <xdr:grpSpPr>
        <a:xfrm>
          <a:off x="8999784" y="1605855"/>
          <a:ext cx="3337251" cy="2643668"/>
          <a:chOff x="9673703" y="274320"/>
          <a:chExt cx="3337447" cy="2659379"/>
        </a:xfrm>
      </xdr:grpSpPr>
      <xdr:sp macro="" textlink="">
        <xdr:nvSpPr>
          <xdr:cNvPr id="3" name="吹き出し: 角を丸めた四角形 2">
            <a:extLst>
              <a:ext uri="{FF2B5EF4-FFF2-40B4-BE49-F238E27FC236}">
                <a16:creationId xmlns:a16="http://schemas.microsoft.com/office/drawing/2014/main" id="{88BC3109-D2E7-04C5-AC98-694E15CE57A3}"/>
              </a:ext>
            </a:extLst>
          </xdr:cNvPr>
          <xdr:cNvSpPr/>
        </xdr:nvSpPr>
        <xdr:spPr>
          <a:xfrm>
            <a:off x="9673703" y="274320"/>
            <a:ext cx="3337447" cy="2659379"/>
          </a:xfrm>
          <a:prstGeom prst="wedgeRoundRectCallout">
            <a:avLst>
              <a:gd name="adj1" fmla="val -60668"/>
              <a:gd name="adj2" fmla="val -229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atin typeface="BIZ UDゴシック" panose="020B0400000000000000" pitchFamily="49" charset="-128"/>
                <a:ea typeface="BIZ UDゴシック" panose="020B0400000000000000" pitchFamily="49" charset="-128"/>
              </a:rPr>
              <a:t>色のついた項目のみ、</a:t>
            </a:r>
            <a:endParaRPr kumimoji="1" lang="en-US" altLang="ja-JP" sz="1200" b="1">
              <a:latin typeface="BIZ UDゴシック" panose="020B0400000000000000" pitchFamily="49" charset="-128"/>
              <a:ea typeface="BIZ UDゴシック" panose="020B0400000000000000" pitchFamily="49" charset="-128"/>
            </a:endParaRPr>
          </a:p>
          <a:p>
            <a:pPr algn="l"/>
            <a:r>
              <a:rPr kumimoji="1" lang="ja-JP" altLang="en-US" sz="1200" b="1">
                <a:latin typeface="BIZ UDゴシック" panose="020B0400000000000000" pitchFamily="49" charset="-128"/>
                <a:ea typeface="BIZ UDゴシック" panose="020B0400000000000000" pitchFamily="49" charset="-128"/>
              </a:rPr>
              <a:t>選択または入力してください。</a:t>
            </a:r>
            <a:endParaRPr kumimoji="1" lang="en-US" altLang="ja-JP" sz="1200" b="1">
              <a:latin typeface="BIZ UDゴシック" panose="020B0400000000000000" pitchFamily="49" charset="-128"/>
              <a:ea typeface="BIZ UDゴシック" panose="020B0400000000000000" pitchFamily="49" charset="-128"/>
            </a:endParaRPr>
          </a:p>
          <a:p>
            <a:pPr algn="l"/>
            <a:endParaRPr kumimoji="1" lang="en-US" altLang="ja-JP" sz="500" b="1">
              <a:latin typeface="BIZ UDゴシック" panose="020B0400000000000000" pitchFamily="49" charset="-128"/>
              <a:ea typeface="BIZ UDゴシック" panose="020B0400000000000000" pitchFamily="49" charset="-128"/>
            </a:endParaRPr>
          </a:p>
          <a:p>
            <a:pPr algn="l"/>
            <a:r>
              <a:rPr kumimoji="1" lang="ja-JP" altLang="en-US" sz="1200" b="0">
                <a:latin typeface="BIZ UDゴシック" panose="020B0400000000000000" pitchFamily="49" charset="-128"/>
                <a:ea typeface="BIZ UDゴシック" panose="020B0400000000000000" pitchFamily="49" charset="-128"/>
              </a:rPr>
              <a:t>（選択項目により必須入力セルに</a:t>
            </a:r>
            <a:endParaRPr kumimoji="1" lang="en-US" altLang="ja-JP" sz="1200" b="0">
              <a:latin typeface="BIZ UDゴシック" panose="020B0400000000000000" pitchFamily="49" charset="-128"/>
              <a:ea typeface="BIZ UDゴシック" panose="020B0400000000000000" pitchFamily="49" charset="-128"/>
            </a:endParaRPr>
          </a:p>
          <a:p>
            <a:pPr algn="l"/>
            <a:r>
              <a:rPr kumimoji="1" lang="ja-JP" altLang="en-US" sz="1200" b="0">
                <a:latin typeface="BIZ UDゴシック" panose="020B0400000000000000" pitchFamily="49" charset="-128"/>
                <a:ea typeface="BIZ UDゴシック" panose="020B0400000000000000" pitchFamily="49" charset="-128"/>
              </a:rPr>
              <a:t>色がつきます）</a:t>
            </a:r>
          </a:p>
        </xdr:txBody>
      </xdr:sp>
      <xdr:sp macro="" textlink="">
        <xdr:nvSpPr>
          <xdr:cNvPr id="5" name="四角形: 角を丸くする 4">
            <a:extLst>
              <a:ext uri="{FF2B5EF4-FFF2-40B4-BE49-F238E27FC236}">
                <a16:creationId xmlns:a16="http://schemas.microsoft.com/office/drawing/2014/main" id="{EDA1CC31-5B79-BD1C-704E-A9FC83EE96E5}"/>
              </a:ext>
            </a:extLst>
          </xdr:cNvPr>
          <xdr:cNvSpPr/>
        </xdr:nvSpPr>
        <xdr:spPr>
          <a:xfrm>
            <a:off x="10148580" y="1533831"/>
            <a:ext cx="2299288" cy="271767"/>
          </a:xfrm>
          <a:prstGeom prst="roundRect">
            <a:avLst/>
          </a:prstGeom>
          <a:solidFill>
            <a:srgbClr val="CC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薄緑セル：リストから選択</a:t>
            </a:r>
          </a:p>
        </xdr:txBody>
      </xdr:sp>
      <xdr:sp macro="" textlink="">
        <xdr:nvSpPr>
          <xdr:cNvPr id="6" name="四角形: 角を丸くする 5">
            <a:extLst>
              <a:ext uri="{FF2B5EF4-FFF2-40B4-BE49-F238E27FC236}">
                <a16:creationId xmlns:a16="http://schemas.microsoft.com/office/drawing/2014/main" id="{00225D04-444B-8FA8-7DA4-B275C255D1FF}"/>
              </a:ext>
            </a:extLst>
          </xdr:cNvPr>
          <xdr:cNvSpPr/>
        </xdr:nvSpPr>
        <xdr:spPr>
          <a:xfrm>
            <a:off x="10148580" y="1862358"/>
            <a:ext cx="2299288" cy="280767"/>
          </a:xfrm>
          <a:prstGeom prst="round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薄黄セル：入力項目</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7" name="四角形: 角を丸くする 6">
            <a:extLst>
              <a:ext uri="{FF2B5EF4-FFF2-40B4-BE49-F238E27FC236}">
                <a16:creationId xmlns:a16="http://schemas.microsoft.com/office/drawing/2014/main" id="{C22273B4-862A-BA78-C4F3-516A5DB855E8}"/>
              </a:ext>
            </a:extLst>
          </xdr:cNvPr>
          <xdr:cNvSpPr/>
        </xdr:nvSpPr>
        <xdr:spPr>
          <a:xfrm>
            <a:off x="10148580" y="2195731"/>
            <a:ext cx="2299288" cy="623669"/>
          </a:xfrm>
          <a:prstGeom prst="roundRect">
            <a:avLst/>
          </a:prstGeom>
          <a:solidFill>
            <a:srgbClr val="FFFF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solidFill>
                  <a:sysClr val="windowText" lastClr="000000"/>
                </a:solidFill>
                <a:latin typeface="BIZ UDゴシック" panose="020B0400000000000000" pitchFamily="49" charset="-128"/>
                <a:ea typeface="BIZ UDゴシック" panose="020B0400000000000000" pitchFamily="49" charset="-128"/>
              </a:rPr>
              <a:t>黄セル：必須項目</a:t>
            </a:r>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1100" b="1">
                <a:solidFill>
                  <a:sysClr val="windowText" lastClr="000000"/>
                </a:solidFill>
                <a:latin typeface="BIZ UDゴシック" panose="020B0400000000000000" pitchFamily="49" charset="-128"/>
                <a:ea typeface="BIZ UDゴシック" panose="020B0400000000000000" pitchFamily="49" charset="-128"/>
              </a:rPr>
              <a:t>（☑済み）</a:t>
            </a:r>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xdr:txBody>
      </xdr:sp>
    </xdr:grp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24</xdr:col>
      <xdr:colOff>543342</xdr:colOff>
      <xdr:row>1</xdr:row>
      <xdr:rowOff>79512</xdr:rowOff>
    </xdr:from>
    <xdr:to>
      <xdr:col>29</xdr:col>
      <xdr:colOff>267117</xdr:colOff>
      <xdr:row>10</xdr:row>
      <xdr:rowOff>221144</xdr:rowOff>
    </xdr:to>
    <xdr:grpSp>
      <xdr:nvGrpSpPr>
        <xdr:cNvPr id="2" name="グループ化 1">
          <a:extLst>
            <a:ext uri="{FF2B5EF4-FFF2-40B4-BE49-F238E27FC236}">
              <a16:creationId xmlns:a16="http://schemas.microsoft.com/office/drawing/2014/main" id="{84748ECD-A07B-41DE-A916-0422F896654F}"/>
            </a:ext>
          </a:extLst>
        </xdr:cNvPr>
        <xdr:cNvGrpSpPr/>
      </xdr:nvGrpSpPr>
      <xdr:grpSpPr>
        <a:xfrm>
          <a:off x="9220617" y="250962"/>
          <a:ext cx="3152775" cy="2218082"/>
          <a:chOff x="6860899" y="1009238"/>
          <a:chExt cx="2902226" cy="2286412"/>
        </a:xfrm>
      </xdr:grpSpPr>
      <xdr:sp macro="" textlink="">
        <xdr:nvSpPr>
          <xdr:cNvPr id="3" name="吹き出し: 角を丸めた四角形 2">
            <a:extLst>
              <a:ext uri="{FF2B5EF4-FFF2-40B4-BE49-F238E27FC236}">
                <a16:creationId xmlns:a16="http://schemas.microsoft.com/office/drawing/2014/main" id="{F0C490E3-261B-51A5-CB11-C56F53E1D3D7}"/>
              </a:ext>
            </a:extLst>
          </xdr:cNvPr>
          <xdr:cNvSpPr/>
        </xdr:nvSpPr>
        <xdr:spPr>
          <a:xfrm>
            <a:off x="6860899" y="1009238"/>
            <a:ext cx="2902226" cy="2286412"/>
          </a:xfrm>
          <a:prstGeom prst="wedgeRoundRectCallout">
            <a:avLst>
              <a:gd name="adj1" fmla="val -60668"/>
              <a:gd name="adj2" fmla="val -229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atin typeface="BIZ UDゴシック" panose="020B0400000000000000" pitchFamily="49" charset="-128"/>
                <a:ea typeface="BIZ UDゴシック" panose="020B0400000000000000" pitchFamily="49" charset="-128"/>
              </a:rPr>
              <a:t>色のついた項目のみ、</a:t>
            </a:r>
            <a:endParaRPr kumimoji="1" lang="en-US" altLang="ja-JP" sz="1200" b="1">
              <a:latin typeface="BIZ UDゴシック" panose="020B0400000000000000" pitchFamily="49" charset="-128"/>
              <a:ea typeface="BIZ UDゴシック" panose="020B0400000000000000" pitchFamily="49" charset="-128"/>
            </a:endParaRPr>
          </a:p>
          <a:p>
            <a:pPr algn="l"/>
            <a:r>
              <a:rPr kumimoji="1" lang="ja-JP" altLang="en-US" sz="1200" b="1">
                <a:latin typeface="BIZ UDゴシック" panose="020B0400000000000000" pitchFamily="49" charset="-128"/>
                <a:ea typeface="BIZ UDゴシック" panose="020B0400000000000000" pitchFamily="49" charset="-128"/>
              </a:rPr>
              <a:t>選択または入力してください。</a:t>
            </a:r>
            <a:endParaRPr kumimoji="1" lang="en-US" altLang="ja-JP" sz="1200" b="1">
              <a:latin typeface="BIZ UDゴシック" panose="020B0400000000000000" pitchFamily="49" charset="-128"/>
              <a:ea typeface="BIZ UDゴシック" panose="020B0400000000000000" pitchFamily="49" charset="-128"/>
            </a:endParaRPr>
          </a:p>
          <a:p>
            <a:pPr algn="l"/>
            <a:endParaRPr kumimoji="1" lang="en-US" altLang="ja-JP" sz="500" b="1">
              <a:latin typeface="BIZ UDゴシック" panose="020B0400000000000000" pitchFamily="49" charset="-128"/>
              <a:ea typeface="BIZ UDゴシック" panose="020B0400000000000000" pitchFamily="49" charset="-128"/>
            </a:endParaRPr>
          </a:p>
          <a:p>
            <a:pPr algn="l"/>
            <a:r>
              <a:rPr kumimoji="1" lang="ja-JP" altLang="en-US" sz="1200" b="0">
                <a:latin typeface="BIZ UDゴシック" panose="020B0400000000000000" pitchFamily="49" charset="-128"/>
                <a:ea typeface="BIZ UDゴシック" panose="020B0400000000000000" pitchFamily="49" charset="-128"/>
              </a:rPr>
              <a:t>（選択項目により必須入力セルに</a:t>
            </a:r>
            <a:endParaRPr kumimoji="1" lang="en-US" altLang="ja-JP" sz="1200" b="0">
              <a:latin typeface="BIZ UDゴシック" panose="020B0400000000000000" pitchFamily="49" charset="-128"/>
              <a:ea typeface="BIZ UDゴシック" panose="020B0400000000000000" pitchFamily="49" charset="-128"/>
            </a:endParaRPr>
          </a:p>
          <a:p>
            <a:pPr algn="l"/>
            <a:r>
              <a:rPr kumimoji="1" lang="ja-JP" altLang="en-US" sz="1200" b="0">
                <a:latin typeface="BIZ UDゴシック" panose="020B0400000000000000" pitchFamily="49" charset="-128"/>
                <a:ea typeface="BIZ UDゴシック" panose="020B0400000000000000" pitchFamily="49" charset="-128"/>
              </a:rPr>
              <a:t>色がつきます）</a:t>
            </a:r>
          </a:p>
        </xdr:txBody>
      </xdr:sp>
      <xdr:sp macro="" textlink="">
        <xdr:nvSpPr>
          <xdr:cNvPr id="4" name="四角形: 角を丸くする 3">
            <a:extLst>
              <a:ext uri="{FF2B5EF4-FFF2-40B4-BE49-F238E27FC236}">
                <a16:creationId xmlns:a16="http://schemas.microsoft.com/office/drawing/2014/main" id="{E20AE10E-5ED8-FDA9-96A6-7003F6DA0FD8}"/>
              </a:ext>
            </a:extLst>
          </xdr:cNvPr>
          <xdr:cNvSpPr/>
        </xdr:nvSpPr>
        <xdr:spPr>
          <a:xfrm>
            <a:off x="7303385" y="2410701"/>
            <a:ext cx="2142456" cy="302396"/>
          </a:xfrm>
          <a:prstGeom prst="roundRect">
            <a:avLst/>
          </a:prstGeom>
          <a:solidFill>
            <a:srgbClr val="CC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薄緑セル：リストから選択</a:t>
            </a:r>
          </a:p>
        </xdr:txBody>
      </xdr:sp>
      <xdr:sp macro="" textlink="">
        <xdr:nvSpPr>
          <xdr:cNvPr id="5" name="四角形: 角を丸くする 4">
            <a:extLst>
              <a:ext uri="{FF2B5EF4-FFF2-40B4-BE49-F238E27FC236}">
                <a16:creationId xmlns:a16="http://schemas.microsoft.com/office/drawing/2014/main" id="{AE89BDBC-4C6A-9756-FE80-CACD0A39FF39}"/>
              </a:ext>
            </a:extLst>
          </xdr:cNvPr>
          <xdr:cNvSpPr/>
        </xdr:nvSpPr>
        <xdr:spPr>
          <a:xfrm>
            <a:off x="7303385" y="2786853"/>
            <a:ext cx="2142456" cy="262462"/>
          </a:xfrm>
          <a:prstGeom prst="round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薄黄セル：入力項目</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grp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1\FG00$\Users\mm035\Dropbox%20(&#20491;&#20154;&#29992;)\LOCO\30.JOB%20LOCO\&#28363;&#36032;&#30476;&#22899;&#24615;&#27963;&#36493;&#25512;&#36914;&#20225;&#26989;&#35469;&#35388;&#21046;&#24230;\2023&#24180;&#24230;\20230225_&#27744;&#30000;_&#12456;&#12463;&#12475;&#12523;&#35469;&#35388;&#12475;&#12483;&#12488;&#65288;HP&#20844;&#34920;&#20363;&#29992;&#6528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元データ"/>
      <sheetName val="HP"/>
      <sheetName val="星集計"/>
      <sheetName val="一つ星"/>
      <sheetName val="二つ星"/>
      <sheetName val="三つ星"/>
      <sheetName val="記載用"/>
      <sheetName val="項目２_条件"/>
      <sheetName val="入力規則"/>
      <sheetName val="作業用"/>
      <sheetName val="②"/>
      <sheetName val="③"/>
      <sheetName val="④"/>
      <sheetName val="⑤"/>
      <sheetName val="認証マーク"/>
      <sheetName val="20230225_池田_エクセル認証セット（HP公表例用） "/>
    </sheetNames>
    <sheetDataSet>
      <sheetData sheetId="0"/>
      <sheetData sheetId="1"/>
      <sheetData sheetId="2">
        <row r="3">
          <cell r="F3" t="str">
            <v>株式会社　○△×</v>
          </cell>
        </row>
        <row r="6">
          <cell r="F6" t="str">
            <v>三つ星企業</v>
          </cell>
        </row>
      </sheetData>
      <sheetData sheetId="3"/>
      <sheetData sheetId="4"/>
      <sheetData sheetId="5"/>
      <sheetData sheetId="6"/>
      <sheetData sheetId="7">
        <row r="2">
          <cell r="A2" t="str">
            <v>№</v>
          </cell>
          <cell r="B2" t="str">
            <v>掲載場所</v>
          </cell>
          <cell r="C2" t="str">
            <v>枝番</v>
          </cell>
          <cell r="D2" t="str">
            <v>項　　　　目</v>
          </cell>
          <cell r="E2" t="str">
            <v>公表時項目表記</v>
          </cell>
          <cell r="F2" t="str">
            <v>基準値</v>
          </cell>
          <cell r="G2" t="str">
            <v>基準値単位</v>
          </cell>
          <cell r="H2" t="str">
            <v>単位・取組</v>
          </cell>
          <cell r="I2" t="str">
            <v>コメント</v>
          </cell>
          <cell r="J2" t="str">
            <v>①</v>
          </cell>
          <cell r="K2" t="str">
            <v>②</v>
          </cell>
          <cell r="L2" t="str">
            <v>③</v>
          </cell>
          <cell r="M2" t="str">
            <v>④</v>
          </cell>
          <cell r="N2" t="str">
            <v>⑤</v>
          </cell>
          <cell r="O2" t="str">
            <v>掲載</v>
          </cell>
        </row>
        <row r="3">
          <cell r="A3">
            <v>1</v>
          </cell>
          <cell r="B3" t="str">
            <v>③</v>
          </cell>
          <cell r="C3" t="str">
            <v>01</v>
          </cell>
          <cell r="D3" t="str">
            <v>平均勤続年数の男女差が「４．０年」以内である。</v>
          </cell>
          <cell r="E3" t="str">
            <v>平均勤続年数の男女差</v>
          </cell>
          <cell r="F3">
            <v>4</v>
          </cell>
          <cell r="G3" t="str">
            <v>年以内</v>
          </cell>
          <cell r="H3" t="str">
            <v>年</v>
          </cell>
          <cell r="I3" t="str">
            <v>勤続年数の男女差が小さい企業です。</v>
          </cell>
          <cell r="J3" t="str">
            <v/>
          </cell>
          <cell r="K3" t="str">
            <v/>
          </cell>
          <cell r="L3">
            <v>1</v>
          </cell>
          <cell r="M3" t="str">
            <v/>
          </cell>
          <cell r="N3" t="str">
            <v/>
          </cell>
          <cell r="O3" t="str">
            <v>③_01</v>
          </cell>
        </row>
        <row r="4">
          <cell r="A4">
            <v>2</v>
          </cell>
          <cell r="B4" t="str">
            <v>③</v>
          </cell>
          <cell r="C4" t="str">
            <v>02</v>
          </cell>
          <cell r="D4" t="str">
            <v>女性労働者の平均勤続年数が産業ごとの平均値以上である。</v>
          </cell>
          <cell r="E4" t="str">
            <v>女性労働者の平均勤続年数</v>
          </cell>
          <cell r="F4" t="str">
            <v>業種で切替</v>
          </cell>
          <cell r="G4" t="str">
            <v>年以上</v>
          </cell>
          <cell r="H4" t="str">
            <v>年</v>
          </cell>
          <cell r="I4" t="str">
            <v>産業ごとの平均に比べて、女性の平均勤続年数が長い企業です。</v>
          </cell>
          <cell r="J4" t="str">
            <v/>
          </cell>
          <cell r="K4" t="str">
            <v/>
          </cell>
          <cell r="L4">
            <v>2</v>
          </cell>
          <cell r="M4" t="str">
            <v/>
          </cell>
          <cell r="N4" t="str">
            <v/>
          </cell>
          <cell r="O4" t="str">
            <v>③_02</v>
          </cell>
        </row>
        <row r="5">
          <cell r="A5">
            <v>3</v>
          </cell>
          <cell r="B5" t="str">
            <v>②</v>
          </cell>
          <cell r="C5" t="str">
            <v>01</v>
          </cell>
          <cell r="D5" t="str">
            <v>過去３年間での育休取得率(男性）が「７．９％」以上である。</v>
          </cell>
          <cell r="E5" t="str">
            <v>男性の育児休業取得率</v>
          </cell>
          <cell r="F5">
            <v>7.9</v>
          </cell>
          <cell r="G5" t="str">
            <v>%</v>
          </cell>
          <cell r="H5" t="str">
            <v>％</v>
          </cell>
          <cell r="I5" t="str">
            <v>男性も育児休業を取りやすい企業風土です。</v>
          </cell>
          <cell r="J5" t="str">
            <v/>
          </cell>
          <cell r="K5">
            <v>3</v>
          </cell>
          <cell r="L5" t="str">
            <v/>
          </cell>
          <cell r="M5" t="str">
            <v/>
          </cell>
          <cell r="N5" t="str">
            <v/>
          </cell>
          <cell r="O5" t="str">
            <v>②_01</v>
          </cell>
        </row>
        <row r="6">
          <cell r="A6">
            <v>4</v>
          </cell>
          <cell r="B6" t="str">
            <v>②</v>
          </cell>
          <cell r="C6" t="str">
            <v>02</v>
          </cell>
          <cell r="D6" t="str">
            <v>過去３年間での育休取得率(女性）が「９３．８％」以上である。</v>
          </cell>
          <cell r="E6" t="str">
            <v>女性の育児休業取得率</v>
          </cell>
          <cell r="F6">
            <v>93.8</v>
          </cell>
          <cell r="G6" t="str">
            <v>%</v>
          </cell>
          <cell r="H6" t="str">
            <v>％</v>
          </cell>
          <cell r="I6" t="str">
            <v>女性が育児休業を取得しやすい企業風土です。</v>
          </cell>
          <cell r="J6" t="str">
            <v/>
          </cell>
          <cell r="K6">
            <v>4</v>
          </cell>
          <cell r="L6" t="str">
            <v/>
          </cell>
          <cell r="M6" t="str">
            <v/>
          </cell>
          <cell r="N6" t="str">
            <v/>
          </cell>
          <cell r="O6" t="str">
            <v>②_02</v>
          </cell>
        </row>
        <row r="7">
          <cell r="A7">
            <v>5</v>
          </cell>
          <cell r="B7" t="str">
            <v>②</v>
          </cell>
          <cell r="C7" t="str">
            <v>03</v>
          </cell>
          <cell r="D7" t="str">
            <v>過去３年間での育休・産休から復帰した割合(女性)が「８９．５％」以上である。</v>
          </cell>
          <cell r="E7" t="str">
            <v>育休・産休から
復帰した女性の割合</v>
          </cell>
          <cell r="F7">
            <v>89.5</v>
          </cell>
          <cell r="G7" t="str">
            <v>%</v>
          </cell>
          <cell r="H7" t="str">
            <v>％</v>
          </cell>
          <cell r="I7" t="str">
            <v>育児休業、産前・産後休業から復帰して働く女性が多くなっています。</v>
          </cell>
          <cell r="J7" t="str">
            <v/>
          </cell>
          <cell r="K7">
            <v>5</v>
          </cell>
          <cell r="L7" t="str">
            <v/>
          </cell>
          <cell r="M7" t="str">
            <v/>
          </cell>
          <cell r="N7" t="str">
            <v/>
          </cell>
          <cell r="O7" t="str">
            <v>②_03</v>
          </cell>
        </row>
        <row r="8">
          <cell r="A8">
            <v>6</v>
          </cell>
          <cell r="B8" t="str">
            <v>⑤</v>
          </cell>
          <cell r="C8" t="str">
            <v>01</v>
          </cell>
          <cell r="D8" t="str">
            <v>育児・介護休業、子の看護休暇、または介護休暇について、育児・介護休業法で定める基準を超える制度がある。</v>
          </cell>
          <cell r="E8" t="str">
            <v>充実した育休等の制度</v>
          </cell>
          <cell r="H8" t="str">
            <v>あり</v>
          </cell>
          <cell r="I8" t="str">
            <v>育児・介護休業、子の看護休暇等に関わる制度が法定以上に整備されています。</v>
          </cell>
          <cell r="J8" t="str">
            <v/>
          </cell>
          <cell r="K8" t="str">
            <v/>
          </cell>
          <cell r="L8" t="str">
            <v/>
          </cell>
          <cell r="M8" t="str">
            <v/>
          </cell>
          <cell r="N8">
            <v>6</v>
          </cell>
          <cell r="O8" t="str">
            <v>⑤_01</v>
          </cell>
        </row>
        <row r="9">
          <cell r="A9">
            <v>7</v>
          </cell>
          <cell r="B9" t="str">
            <v>⑤</v>
          </cell>
          <cell r="C9" t="str">
            <v>02</v>
          </cell>
          <cell r="D9" t="str">
            <v>育児・介護休業法で定める育児のための短時間勤務制度または所定外労働免除制度を、小学校就学の始期に達するまでの子を養育する労働者が利用できる。</v>
          </cell>
          <cell r="E9" t="str">
            <v>小学生になるまで使える
短時間勤務等の制度</v>
          </cell>
          <cell r="H9" t="str">
            <v>あり</v>
          </cell>
          <cell r="I9" t="str">
            <v>短時間勤務制度または所定外労働免除制度が子どもの小学校就学前まで利用可能です。</v>
          </cell>
          <cell r="J9" t="str">
            <v/>
          </cell>
          <cell r="K9" t="str">
            <v/>
          </cell>
          <cell r="L9" t="str">
            <v/>
          </cell>
          <cell r="M9" t="str">
            <v/>
          </cell>
          <cell r="N9">
            <v>7</v>
          </cell>
          <cell r="O9" t="str">
            <v>⑤_02</v>
          </cell>
        </row>
        <row r="10">
          <cell r="A10">
            <v>8</v>
          </cell>
          <cell r="B10" t="str">
            <v>⑤</v>
          </cell>
          <cell r="C10" t="str">
            <v>03</v>
          </cell>
          <cell r="D10" t="str">
            <v>育児または介護ために利用できるフレックスタイム制度または始業終業時間の変更制度がある。</v>
          </cell>
          <cell r="E10" t="str">
            <v>柔軟な出勤・退勤時間</v>
          </cell>
          <cell r="H10" t="str">
            <v>あり</v>
          </cell>
          <cell r="I10" t="str">
            <v>育児や介護のために、フレックスタイムまたは始業終業時刻変更の制度を利用できます。</v>
          </cell>
          <cell r="J10" t="str">
            <v/>
          </cell>
          <cell r="K10" t="str">
            <v/>
          </cell>
          <cell r="L10" t="str">
            <v/>
          </cell>
          <cell r="M10" t="str">
            <v/>
          </cell>
          <cell r="N10">
            <v>8</v>
          </cell>
          <cell r="O10" t="str">
            <v>⑤_03</v>
          </cell>
        </row>
        <row r="11">
          <cell r="A11">
            <v>9</v>
          </cell>
          <cell r="B11" t="str">
            <v>④</v>
          </cell>
          <cell r="C11" t="str">
            <v>01</v>
          </cell>
          <cell r="D11" t="str">
            <v>育児休業取得者の継続就労への不安を取り除くための支援の取組を行っている。</v>
          </cell>
          <cell r="E11" t="str">
            <v>育休前後のサポート</v>
          </cell>
          <cell r="H11" t="str">
            <v>あり</v>
          </cell>
          <cell r="I11" t="str">
            <v>育児休業取得者の復帰後の不安を解消するための取組を行っています。</v>
          </cell>
          <cell r="J11" t="str">
            <v/>
          </cell>
          <cell r="K11" t="str">
            <v/>
          </cell>
          <cell r="L11" t="str">
            <v/>
          </cell>
          <cell r="M11">
            <v>9</v>
          </cell>
          <cell r="N11" t="str">
            <v/>
          </cell>
          <cell r="O11" t="str">
            <v>④_01</v>
          </cell>
        </row>
        <row r="12">
          <cell r="A12">
            <v>10</v>
          </cell>
          <cell r="B12" t="str">
            <v>⑤</v>
          </cell>
          <cell r="C12" t="str">
            <v>03</v>
          </cell>
          <cell r="D12" t="str">
            <v>在宅勤務制度またはテレワークなど働く場所や時間に捉われない柔軟な働き方ができる制度を導入している。</v>
          </cell>
          <cell r="E12" t="str">
            <v>働く場所や時間を柔軟に選べる制度</v>
          </cell>
          <cell r="H12" t="str">
            <v>あり</v>
          </cell>
          <cell r="I12" t="str">
            <v>在宅勤務制度やテレワークなど柔軟な働き方ができる制度を導入しています。</v>
          </cell>
          <cell r="J12" t="str">
            <v/>
          </cell>
          <cell r="K12" t="str">
            <v/>
          </cell>
          <cell r="L12" t="str">
            <v/>
          </cell>
          <cell r="M12" t="str">
            <v/>
          </cell>
          <cell r="N12">
            <v>10</v>
          </cell>
          <cell r="O12" t="str">
            <v>⑤_03</v>
          </cell>
        </row>
        <row r="13">
          <cell r="A13">
            <v>11</v>
          </cell>
          <cell r="B13" t="str">
            <v>③</v>
          </cell>
          <cell r="C13" t="str">
            <v>04</v>
          </cell>
          <cell r="D13" t="str">
            <v>月平均残業時間が「１０．８時間」以内である。</v>
          </cell>
          <cell r="E13" t="str">
            <v>毎月の平均残業時間</v>
          </cell>
          <cell r="F13">
            <v>10.8</v>
          </cell>
          <cell r="G13" t="str">
            <v>時間以内</v>
          </cell>
          <cell r="H13" t="str">
            <v>時間</v>
          </cell>
          <cell r="I13" t="str">
            <v>毎月の平均残業時間（所定外労働時間）が短い企業です。</v>
          </cell>
          <cell r="J13" t="str">
            <v/>
          </cell>
          <cell r="K13" t="str">
            <v/>
          </cell>
          <cell r="L13">
            <v>11</v>
          </cell>
          <cell r="M13" t="str">
            <v/>
          </cell>
          <cell r="N13" t="str">
            <v/>
          </cell>
          <cell r="O13" t="str">
            <v>③_04</v>
          </cell>
        </row>
        <row r="14">
          <cell r="A14">
            <v>12</v>
          </cell>
          <cell r="B14" t="str">
            <v>②</v>
          </cell>
          <cell r="C14" t="str">
            <v>04</v>
          </cell>
          <cell r="D14" t="str">
            <v>年休取得率が「５２．４％」以上である。</v>
          </cell>
          <cell r="E14" t="str">
            <v>年次有給休暇の
取得率</v>
          </cell>
          <cell r="F14">
            <v>52.4</v>
          </cell>
          <cell r="G14" t="str">
            <v>%</v>
          </cell>
          <cell r="H14" t="str">
            <v>％</v>
          </cell>
          <cell r="I14" t="str">
            <v>年次有給休暇を取得しやすい職場です。</v>
          </cell>
          <cell r="J14" t="str">
            <v/>
          </cell>
          <cell r="K14">
            <v>12</v>
          </cell>
          <cell r="L14" t="str">
            <v/>
          </cell>
          <cell r="M14" t="str">
            <v/>
          </cell>
          <cell r="N14" t="str">
            <v/>
          </cell>
          <cell r="O14" t="str">
            <v>②_04</v>
          </cell>
        </row>
        <row r="15">
          <cell r="A15">
            <v>13</v>
          </cell>
          <cell r="B15" t="str">
            <v>⑤</v>
          </cell>
          <cell r="C15" t="str">
            <v>04</v>
          </cell>
          <cell r="D15" t="str">
            <v>時間単位もしくは半日単位で利用できる年次有給休暇制度がある。</v>
          </cell>
          <cell r="E15" t="str">
            <v>柔軟に活用できる
年次有給休暇制度</v>
          </cell>
          <cell r="H15" t="str">
            <v>あり</v>
          </cell>
          <cell r="I15" t="str">
            <v>時間単位または半日単位で年次有給休暇制度を利用可能です。</v>
          </cell>
          <cell r="J15" t="str">
            <v/>
          </cell>
          <cell r="K15" t="str">
            <v/>
          </cell>
          <cell r="L15" t="str">
            <v/>
          </cell>
          <cell r="M15" t="str">
            <v/>
          </cell>
          <cell r="N15">
            <v>13</v>
          </cell>
          <cell r="O15" t="str">
            <v>⑤_04</v>
          </cell>
        </row>
        <row r="16">
          <cell r="A16">
            <v>14</v>
          </cell>
          <cell r="B16" t="str">
            <v>⑤</v>
          </cell>
          <cell r="C16" t="str">
            <v>05</v>
          </cell>
          <cell r="D16" t="str">
            <v>年次有給休暇および子の看護休暇ならびに看護休暇のほかに有給の休暇制度がある。</v>
          </cell>
          <cell r="E16" t="str">
            <v>特別な有給休暇制度</v>
          </cell>
          <cell r="H16" t="str">
            <v>あり</v>
          </cell>
          <cell r="I16" t="str">
            <v>年次有給休暇の他にも、特別に設けられた有給休暇制度があります。</v>
          </cell>
          <cell r="J16" t="str">
            <v/>
          </cell>
          <cell r="K16" t="str">
            <v/>
          </cell>
          <cell r="L16" t="str">
            <v/>
          </cell>
          <cell r="M16" t="str">
            <v/>
          </cell>
          <cell r="N16">
            <v>14</v>
          </cell>
          <cell r="O16" t="str">
            <v>⑤_05</v>
          </cell>
        </row>
        <row r="17">
          <cell r="A17">
            <v>15</v>
          </cell>
          <cell r="B17" t="str">
            <v>④</v>
          </cell>
          <cell r="C17" t="str">
            <v>02</v>
          </cell>
          <cell r="D17" t="str">
            <v>ノー残業デーの設定等所定外労働縮減の取組を行っている。</v>
          </cell>
          <cell r="E17" t="str">
            <v>残業を減らすための取組</v>
          </cell>
          <cell r="H17" t="str">
            <v>あり</v>
          </cell>
          <cell r="I17" t="str">
            <v>所定外労働を減らすための取組を行っています。</v>
          </cell>
          <cell r="J17" t="str">
            <v/>
          </cell>
          <cell r="K17" t="str">
            <v/>
          </cell>
          <cell r="L17" t="str">
            <v/>
          </cell>
          <cell r="M17">
            <v>15</v>
          </cell>
          <cell r="N17" t="str">
            <v/>
          </cell>
          <cell r="O17" t="str">
            <v>④_02</v>
          </cell>
        </row>
        <row r="18">
          <cell r="A18">
            <v>16</v>
          </cell>
          <cell r="B18" t="str">
            <v>④</v>
          </cell>
          <cell r="C18" t="str">
            <v>03</v>
          </cell>
          <cell r="D18" t="str">
            <v>社内コミュニケーション向上への取組を行っている。</v>
          </cell>
          <cell r="E18" t="str">
            <v>風通しの良い職場づくり</v>
          </cell>
          <cell r="H18" t="str">
            <v>あり</v>
          </cell>
          <cell r="I18" t="str">
            <v>社内のコミュニケーション向上に取り組み、風通しの良い職場を目指しています。</v>
          </cell>
          <cell r="J18" t="str">
            <v/>
          </cell>
          <cell r="K18" t="str">
            <v/>
          </cell>
          <cell r="L18" t="str">
            <v/>
          </cell>
          <cell r="M18">
            <v>16</v>
          </cell>
          <cell r="N18" t="str">
            <v/>
          </cell>
          <cell r="O18" t="str">
            <v>④_03</v>
          </cell>
        </row>
        <row r="19">
          <cell r="A19">
            <v>17</v>
          </cell>
          <cell r="B19" t="str">
            <v>④</v>
          </cell>
          <cell r="C19" t="str">
            <v>04</v>
          </cell>
          <cell r="D19" t="str">
            <v>滋賀県ワーク・ライフ・バランス推進企業に登録している。</v>
          </cell>
          <cell r="E19" t="str">
            <v>WLB推進企業登録</v>
          </cell>
          <cell r="H19" t="str">
            <v>登録済</v>
          </cell>
          <cell r="I19" t="str">
            <v>滋賀県のワーク・ライフ・バランス推進企業として登録されています。</v>
          </cell>
          <cell r="J19" t="str">
            <v/>
          </cell>
          <cell r="K19" t="str">
            <v/>
          </cell>
          <cell r="L19" t="str">
            <v/>
          </cell>
          <cell r="M19">
            <v>17</v>
          </cell>
          <cell r="N19" t="str">
            <v/>
          </cell>
          <cell r="O19" t="str">
            <v>④_04</v>
          </cell>
        </row>
        <row r="20">
          <cell r="A20">
            <v>18</v>
          </cell>
          <cell r="B20" t="str">
            <v>④</v>
          </cell>
          <cell r="C20" t="str">
            <v>05</v>
          </cell>
          <cell r="D20" t="str">
            <v>滋賀県イクボス宣言企業として登録している。</v>
          </cell>
          <cell r="E20" t="str">
            <v>イクボス宣言</v>
          </cell>
          <cell r="H20" t="str">
            <v>登録済</v>
          </cell>
          <cell r="I20" t="str">
            <v>代表者がイクボスとして宣言しており、ワーク・ライフ・バランスに積極的に取り組んでいます。</v>
          </cell>
          <cell r="J20" t="str">
            <v/>
          </cell>
          <cell r="K20" t="str">
            <v/>
          </cell>
          <cell r="L20" t="str">
            <v/>
          </cell>
          <cell r="M20">
            <v>18</v>
          </cell>
          <cell r="N20" t="str">
            <v/>
          </cell>
          <cell r="O20" t="str">
            <v>④_05</v>
          </cell>
        </row>
        <row r="21">
          <cell r="A21">
            <v>19</v>
          </cell>
          <cell r="B21" t="str">
            <v>①</v>
          </cell>
          <cell r="C21" t="str">
            <v>01</v>
          </cell>
          <cell r="D21" t="str">
            <v>正規の職員・における女性の比率が「３２．５％」以上である。
※公表必須項目</v>
          </cell>
          <cell r="E21" t="str">
            <v>女性正規従業員比率</v>
          </cell>
          <cell r="F21">
            <v>32.5</v>
          </cell>
          <cell r="G21" t="str">
            <v>%</v>
          </cell>
          <cell r="I21" t="str">
            <v xml:space="preserve"> </v>
          </cell>
          <cell r="J21">
            <v>19</v>
          </cell>
          <cell r="K21" t="str">
            <v/>
          </cell>
          <cell r="L21" t="str">
            <v/>
          </cell>
          <cell r="M21" t="str">
            <v/>
          </cell>
          <cell r="N21" t="str">
            <v/>
          </cell>
          <cell r="O21" t="str">
            <v>①_01</v>
          </cell>
        </row>
        <row r="22">
          <cell r="A22">
            <v>20</v>
          </cell>
          <cell r="B22" t="str">
            <v>③</v>
          </cell>
          <cell r="C22" t="str">
            <v>05</v>
          </cell>
          <cell r="D22" t="str">
            <v>男性の賃金１００とした場合の女性の賃金が「７４．３」以上である。</v>
          </cell>
          <cell r="E22" t="str">
            <v>男性を100とした場合の
女性の平均賃金</v>
          </cell>
          <cell r="F22">
            <v>74.3</v>
          </cell>
          <cell r="G22" t="str">
            <v>ポイント以上</v>
          </cell>
          <cell r="H22" t="str">
            <v>ポイント</v>
          </cell>
          <cell r="I22" t="str">
            <v>年間の平均賃金の男女差（男性を100とした時の女性の割合）が小さい企業です。</v>
          </cell>
          <cell r="J22" t="str">
            <v/>
          </cell>
          <cell r="K22" t="str">
            <v/>
          </cell>
          <cell r="L22">
            <v>20</v>
          </cell>
          <cell r="M22" t="str">
            <v/>
          </cell>
          <cell r="N22" t="str">
            <v/>
          </cell>
          <cell r="O22" t="str">
            <v>③_05</v>
          </cell>
        </row>
        <row r="23">
          <cell r="A23">
            <v>21</v>
          </cell>
          <cell r="B23" t="str">
            <v>②</v>
          </cell>
          <cell r="C23" t="str">
            <v>05</v>
          </cell>
          <cell r="D23" t="str">
            <v>過去１年間での入職者に占める女性比率が「５４．８％」以上である。</v>
          </cell>
          <cell r="E23" t="str">
            <v>女性の採用比率</v>
          </cell>
          <cell r="F23">
            <v>54.8</v>
          </cell>
          <cell r="G23" t="str">
            <v>%</v>
          </cell>
          <cell r="H23" t="str">
            <v>％</v>
          </cell>
          <cell r="I23" t="str">
            <v>女性を多く採用しており、過去１年間の入職者に占める女性の比率が高くなっています。</v>
          </cell>
          <cell r="J23" t="str">
            <v/>
          </cell>
          <cell r="K23">
            <v>21</v>
          </cell>
          <cell r="L23" t="str">
            <v/>
          </cell>
          <cell r="M23" t="str">
            <v/>
          </cell>
          <cell r="N23" t="str">
            <v/>
          </cell>
          <cell r="O23" t="str">
            <v>②_05</v>
          </cell>
        </row>
        <row r="24">
          <cell r="A24">
            <v>22</v>
          </cell>
          <cell r="B24" t="str">
            <v>⑤</v>
          </cell>
          <cell r="C24" t="str">
            <v>06</v>
          </cell>
          <cell r="D24" t="str">
            <v>結婚、出産もしくは育児または介護を理由として退職した者で再び雇用されることの希望を有する旨の申出をしたものについて再雇用する制度がある。</v>
          </cell>
          <cell r="E24" t="str">
            <v>出産・介護等による
退職者の再雇用制度</v>
          </cell>
          <cell r="H24" t="str">
            <v>あり</v>
          </cell>
          <cell r="I24" t="str">
            <v>結婚・出産・育児・介護等を機に退職した社員を再雇用する制度があります。</v>
          </cell>
          <cell r="J24" t="str">
            <v/>
          </cell>
          <cell r="K24" t="str">
            <v/>
          </cell>
          <cell r="L24" t="str">
            <v/>
          </cell>
          <cell r="M24" t="str">
            <v/>
          </cell>
          <cell r="N24">
            <v>22</v>
          </cell>
          <cell r="O24" t="str">
            <v>⑤_06</v>
          </cell>
        </row>
        <row r="25">
          <cell r="A25">
            <v>23</v>
          </cell>
          <cell r="B25" t="str">
            <v>⑤</v>
          </cell>
          <cell r="C25" t="str">
            <v>07</v>
          </cell>
          <cell r="D25" t="str">
            <v>非正規従業員を対象とした正規従業員への転換制度がある。</v>
          </cell>
          <cell r="E25" t="str">
            <v>非正規から正規雇用への
転換制度</v>
          </cell>
          <cell r="H25" t="str">
            <v>あり</v>
          </cell>
          <cell r="I25" t="str">
            <v>パート、期間契約社員などの非正規雇用から正規雇用への登用制度があります。</v>
          </cell>
          <cell r="J25" t="str">
            <v/>
          </cell>
          <cell r="K25" t="str">
            <v/>
          </cell>
          <cell r="L25" t="str">
            <v/>
          </cell>
          <cell r="M25" t="str">
            <v/>
          </cell>
          <cell r="N25">
            <v>23</v>
          </cell>
          <cell r="O25" t="str">
            <v>⑤_07</v>
          </cell>
        </row>
        <row r="26">
          <cell r="A26">
            <v>24</v>
          </cell>
          <cell r="B26" t="str">
            <v>③</v>
          </cell>
          <cell r="C26" t="str">
            <v>06</v>
          </cell>
          <cell r="D26" t="str">
            <v>常用労働者の事務従事者への配置比率の男女差が「１２．８ポイント」以内である。</v>
          </cell>
          <cell r="E26" t="str">
            <v>事務職配置比率の男女差</v>
          </cell>
          <cell r="F26">
            <v>12.8</v>
          </cell>
          <cell r="G26" t="str">
            <v>ポイント以内</v>
          </cell>
          <cell r="H26" t="str">
            <v>ポイント</v>
          </cell>
          <cell r="I26" t="str">
            <v>「女性は事務」といった性別を理由とする固定的な配置とならないように努めています。</v>
          </cell>
          <cell r="J26" t="str">
            <v/>
          </cell>
          <cell r="K26" t="str">
            <v/>
          </cell>
          <cell r="L26">
            <v>24</v>
          </cell>
          <cell r="M26" t="str">
            <v/>
          </cell>
          <cell r="N26" t="str">
            <v/>
          </cell>
          <cell r="O26" t="str">
            <v>③_06</v>
          </cell>
        </row>
        <row r="27">
          <cell r="A27">
            <v>25</v>
          </cell>
          <cell r="B27" t="str">
            <v>④</v>
          </cell>
          <cell r="C27" t="str">
            <v>06</v>
          </cell>
          <cell r="D27" t="str">
            <v>女性を配置している部署（課等）の割合が過去３年間で上昇している、またはすべての部署に女性が配置されている。</v>
          </cell>
          <cell r="E27" t="str">
            <v>各職務・部署への
柔軟な人事配置</v>
          </cell>
          <cell r="H27" t="str">
            <v>取り組んでいる</v>
          </cell>
          <cell r="I27" t="str">
            <v>女性の担当業務を限定せず、性別に関わりなく各職務・部署への人事配置が行われています。</v>
          </cell>
          <cell r="J27" t="str">
            <v/>
          </cell>
          <cell r="K27" t="str">
            <v/>
          </cell>
          <cell r="L27" t="str">
            <v/>
          </cell>
          <cell r="M27">
            <v>25</v>
          </cell>
          <cell r="N27" t="str">
            <v/>
          </cell>
          <cell r="O27" t="str">
            <v>④_06</v>
          </cell>
        </row>
        <row r="28">
          <cell r="A28">
            <v>26</v>
          </cell>
          <cell r="B28" t="str">
            <v>⑤</v>
          </cell>
          <cell r="C28" t="str">
            <v>08</v>
          </cell>
          <cell r="D28" t="str">
            <v>育児・介護休業法に定められた、両立支援制度を利用した社員が定期昇給等の算定において通常勤務しているものと取り扱いに差のない評価制度がある。</v>
          </cell>
          <cell r="E28" t="str">
            <v>両立支援制度を利用しやすい評価制度</v>
          </cell>
          <cell r="H28" t="str">
            <v>あり</v>
          </cell>
          <cell r="I28" t="str">
            <v>育児休業制度等を利用した場合、昇給等に通常勤務と差がありません。</v>
          </cell>
          <cell r="J28" t="str">
            <v/>
          </cell>
          <cell r="K28" t="str">
            <v/>
          </cell>
          <cell r="L28" t="str">
            <v/>
          </cell>
          <cell r="M28" t="str">
            <v/>
          </cell>
          <cell r="N28">
            <v>26</v>
          </cell>
          <cell r="O28" t="str">
            <v>⑤_08</v>
          </cell>
        </row>
        <row r="29">
          <cell r="A29">
            <v>27</v>
          </cell>
          <cell r="B29" t="str">
            <v>⑤</v>
          </cell>
          <cell r="C29" t="str">
            <v>07</v>
          </cell>
          <cell r="D29" t="str">
            <v>女性活躍にかかる研修等へ参加し、または従業員を参加させている。</v>
          </cell>
          <cell r="E29" t="str">
            <v>研修等や
教育訓練機会の整備</v>
          </cell>
          <cell r="H29" t="str">
            <v>取り組んでいる</v>
          </cell>
          <cell r="I29" t="str">
            <v>女性の活躍を推進するために、研修への参加等に積極的に取り組んでいます。</v>
          </cell>
          <cell r="J29" t="str">
            <v/>
          </cell>
          <cell r="K29" t="str">
            <v/>
          </cell>
          <cell r="L29" t="str">
            <v/>
          </cell>
          <cell r="M29" t="str">
            <v/>
          </cell>
          <cell r="N29">
            <v>27</v>
          </cell>
          <cell r="O29" t="str">
            <v>⑤_07</v>
          </cell>
        </row>
        <row r="30">
          <cell r="A30">
            <v>28</v>
          </cell>
          <cell r="B30" t="str">
            <v>④</v>
          </cell>
          <cell r="C30" t="str">
            <v>08</v>
          </cell>
          <cell r="D30" t="str">
            <v>会社の方針として、ﾎﾟｼﾞﾃｨﾌﾞ・ｱｸｼｮﾝに取り組む旨を、経営者が決意表明し、従業員に周知している</v>
          </cell>
          <cell r="E30" t="str">
            <v>ポジティブ・アクション
への決意表明</v>
          </cell>
          <cell r="H30" t="str">
            <v>表明済</v>
          </cell>
          <cell r="I30" t="str">
            <v>経営者がポジティブ・アクションに取り組む旨を決意表明しています。</v>
          </cell>
          <cell r="J30" t="str">
            <v/>
          </cell>
          <cell r="K30" t="str">
            <v/>
          </cell>
          <cell r="L30" t="str">
            <v/>
          </cell>
          <cell r="M30">
            <v>28</v>
          </cell>
          <cell r="N30" t="str">
            <v/>
          </cell>
          <cell r="O30" t="str">
            <v>④_08</v>
          </cell>
        </row>
        <row r="31">
          <cell r="A31">
            <v>29</v>
          </cell>
          <cell r="B31" t="str">
            <v>④</v>
          </cell>
          <cell r="C31" t="str">
            <v>09</v>
          </cell>
          <cell r="D31" t="str">
            <v>女性活躍を推進する社内体制・組織・担当職を設置している。</v>
          </cell>
          <cell r="E31" t="str">
            <v>活躍を推進する
体制の整備</v>
          </cell>
          <cell r="H31" t="str">
            <v>整備している</v>
          </cell>
          <cell r="I31" t="str">
            <v>女性の活躍に関する専門の組織や担当職を設置するなど女性活躍に企業を挙げて取り組んでいます。</v>
          </cell>
          <cell r="J31" t="str">
            <v/>
          </cell>
          <cell r="K31" t="str">
            <v/>
          </cell>
          <cell r="L31" t="str">
            <v/>
          </cell>
          <cell r="M31">
            <v>29</v>
          </cell>
          <cell r="N31" t="str">
            <v/>
          </cell>
          <cell r="O31" t="str">
            <v>④_09</v>
          </cell>
        </row>
        <row r="32">
          <cell r="A32">
            <v>30</v>
          </cell>
          <cell r="B32" t="str">
            <v>④</v>
          </cell>
          <cell r="C32">
            <v>10</v>
          </cell>
          <cell r="D32" t="str">
            <v>女性管理職登用の目標を設定している、または従業員３００人以下の企業にあっては女性活躍推進法における一般事業計画を策定してる。</v>
          </cell>
          <cell r="E32" t="str">
            <v>女性管理職登用の目標設定
または行動計画の策定</v>
          </cell>
          <cell r="H32" t="str">
            <v>設定・策定済</v>
          </cell>
          <cell r="I32" t="str">
            <v>女性管理職登用の目標を設定している、または女性活躍推進法の行動計画を策定しています。</v>
          </cell>
          <cell r="J32" t="str">
            <v/>
          </cell>
          <cell r="K32" t="str">
            <v/>
          </cell>
          <cell r="L32" t="str">
            <v/>
          </cell>
          <cell r="M32">
            <v>30</v>
          </cell>
          <cell r="N32" t="str">
            <v/>
          </cell>
          <cell r="O32" t="str">
            <v>④_10</v>
          </cell>
        </row>
        <row r="33">
          <cell r="A33">
            <v>31</v>
          </cell>
          <cell r="B33" t="str">
            <v>②</v>
          </cell>
          <cell r="C33" t="str">
            <v>06</v>
          </cell>
          <cell r="D33" t="str">
            <v>係長相当職における女性比率が「１７．１％」以上である。</v>
          </cell>
          <cell r="E33" t="str">
            <v>管理職候補者女性比率</v>
          </cell>
          <cell r="F33">
            <v>17.100000000000001</v>
          </cell>
          <cell r="G33" t="str">
            <v>％</v>
          </cell>
          <cell r="H33" t="str">
            <v>％</v>
          </cell>
          <cell r="I33" t="str">
            <v>係長相当職の女性比率が高く、管理職候補者に女性が多くいる企業です。</v>
          </cell>
          <cell r="J33" t="str">
            <v/>
          </cell>
          <cell r="K33">
            <v>31</v>
          </cell>
          <cell r="L33" t="str">
            <v/>
          </cell>
          <cell r="M33" t="str">
            <v/>
          </cell>
          <cell r="N33" t="str">
            <v/>
          </cell>
          <cell r="O33" t="str">
            <v>②_06</v>
          </cell>
        </row>
        <row r="34">
          <cell r="A34">
            <v>32</v>
          </cell>
          <cell r="B34" t="str">
            <v>②</v>
          </cell>
          <cell r="C34" t="str">
            <v>07</v>
          </cell>
          <cell r="D34" t="str">
            <v>課長相当職以上における女性の比率が「１１．９％」以上である。　　　　　　</v>
          </cell>
          <cell r="E34" t="str">
            <v>女性管理職比率</v>
          </cell>
          <cell r="F34">
            <v>11.9</v>
          </cell>
          <cell r="G34" t="str">
            <v>％</v>
          </cell>
          <cell r="H34" t="str">
            <v>％</v>
          </cell>
          <cell r="I34" t="str">
            <v>管理職として働く女性が多く、課長相当職以上の女性比率が高くなっています。</v>
          </cell>
          <cell r="J34" t="str">
            <v/>
          </cell>
          <cell r="K34">
            <v>32</v>
          </cell>
          <cell r="L34" t="str">
            <v/>
          </cell>
          <cell r="M34" t="str">
            <v/>
          </cell>
          <cell r="N34" t="str">
            <v/>
          </cell>
          <cell r="O34" t="str">
            <v>②_07</v>
          </cell>
        </row>
      </sheetData>
      <sheetData sheetId="8"/>
      <sheetData sheetId="9"/>
      <sheetData sheetId="10"/>
      <sheetData sheetId="11"/>
      <sheetData sheetId="12"/>
      <sheetData sheetId="13"/>
      <sheetData sheetId="14"/>
      <sheetData sheetId="15">
        <row r="3">
          <cell r="A3" t="str">
            <v>一つ星企業</v>
          </cell>
        </row>
        <row r="4">
          <cell r="A4" t="str">
            <v>二つ星企業</v>
          </cell>
        </row>
        <row r="5">
          <cell r="A5" t="str">
            <v>三つ星企業</v>
          </cell>
        </row>
      </sheetData>
      <sheetData sheetId="1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業種リスト" displayName="業種リスト" ref="A2:D21" totalsRowShown="0">
  <autoFilter ref="A2:D21" xr:uid="{00000000-0009-0000-0100-000001000000}"/>
  <tableColumns count="4">
    <tableColumn id="1" xr3:uid="{00000000-0010-0000-0000-000001000000}" name="№"/>
    <tableColumn id="2" xr3:uid="{00000000-0010-0000-0000-000002000000}" name="業種"/>
    <tableColumn id="3" xr3:uid="{00000000-0010-0000-0000-000003000000}" name="基準値リスト"/>
    <tableColumn id="4" xr3:uid="{00000000-0010-0000-0000-000004000000}" name="基準値（年）" dataDxfId="27"/>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F2:N5" totalsRowShown="0">
  <autoFilter ref="F2:N5" xr:uid="{00000000-0009-0000-0100-000002000000}"/>
  <tableColumns count="9">
    <tableColumn id="1" xr3:uid="{00000000-0010-0000-0100-000001000000}" name="列1"/>
    <tableColumn id="2" xr3:uid="{00000000-0010-0000-0100-000002000000}" name="星" dataDxfId="26"/>
    <tableColumn id="3" xr3:uid="{00000000-0010-0000-0100-000003000000}" name="条件1" dataDxfId="25"/>
    <tableColumn id="4" xr3:uid="{00000000-0010-0000-0100-000004000000}" name="条件2"/>
    <tableColumn id="5" xr3:uid="{00000000-0010-0000-0100-000005000000}" name="条件3" dataDxfId="24"/>
    <tableColumn id="6" xr3:uid="{00000000-0010-0000-0100-000006000000}" name="判定1">
      <calculatedColumnFormula>IF('様式2（入力用）'!$E$88&gt;=項目2・認証基準条件!H3,1,0)</calculatedColumnFormula>
    </tableColumn>
    <tableColumn id="7" xr3:uid="{00000000-0010-0000-0100-000007000000}" name="判定2" dataDxfId="23"/>
    <tableColumn id="8" xr3:uid="{00000000-0010-0000-0100-000008000000}" name="判定3"/>
    <tableColumn id="9" xr3:uid="{00000000-0010-0000-0100-000009000000}" name="判定値" dataDxfId="22">
      <calculatedColumnFormula>K3*L3*M3</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mhlw.go.jp/stf/seisakunitsuite/bunya/000103504.html" TargetMode="External"/><Relationship Id="rId7" Type="http://schemas.openxmlformats.org/officeDocument/2006/relationships/printerSettings" Target="../printerSettings/printerSettings1.bin"/><Relationship Id="rId2" Type="http://schemas.openxmlformats.org/officeDocument/2006/relationships/hyperlink" Target="https://www.mhlw.go.jp/stf/seisakunitsuite/bunya/0000087600.html" TargetMode="External"/><Relationship Id="rId1" Type="http://schemas.openxmlformats.org/officeDocument/2006/relationships/hyperlink" Target="https://www.mhlw.go.jp/stf/seisakunitsuite/bunya/0000056460.html" TargetMode="External"/><Relationship Id="rId6" Type="http://schemas.openxmlformats.org/officeDocument/2006/relationships/hyperlink" Target="http://www.mhlw.go.jp/content/11909000/000355358.pdf" TargetMode="External"/><Relationship Id="rId5" Type="http://schemas.openxmlformats.org/officeDocument/2006/relationships/hyperlink" Target="http://www.mhlw.go.jp/content/11900000/000839060.pdf" TargetMode="External"/><Relationship Id="rId10" Type="http://schemas.openxmlformats.org/officeDocument/2006/relationships/comments" Target="../comments1.xml"/><Relationship Id="rId4" Type="http://schemas.openxmlformats.org/officeDocument/2006/relationships/hyperlink" Target="http://www.mhlw.go.jp/new-info/kobetu/roudou/gyousei/dl/150312-1.pdf"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vmlDrawing" Target="../drawings/vmlDrawing4.vm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E128"/>
  <sheetViews>
    <sheetView showGridLines="0" view="pageBreakPreview" topLeftCell="A28" zoomScaleNormal="100" zoomScaleSheetLayoutView="100" workbookViewId="0">
      <selection activeCell="B2" sqref="B2:R2"/>
    </sheetView>
  </sheetViews>
  <sheetFormatPr defaultColWidth="9" defaultRowHeight="13.5"/>
  <cols>
    <col min="1" max="1" width="3.625" style="2" customWidth="1"/>
    <col min="2" max="2" width="21.75" style="2" customWidth="1"/>
    <col min="3" max="3" width="3.75" style="2" customWidth="1"/>
    <col min="4" max="4" width="10.75" style="2" customWidth="1"/>
    <col min="5" max="5" width="10.125" style="2" customWidth="1"/>
    <col min="6" max="6" width="4.875" style="2" customWidth="1"/>
    <col min="7" max="7" width="3.625" style="2" customWidth="1"/>
    <col min="8" max="8" width="4.25" style="2" customWidth="1"/>
    <col min="9" max="9" width="6.875" style="2" customWidth="1"/>
    <col min="10" max="10" width="6" style="2" customWidth="1"/>
    <col min="11" max="11" width="5.25" style="2" customWidth="1"/>
    <col min="12" max="12" width="2.875" style="2" customWidth="1"/>
    <col min="13" max="13" width="3.625" style="2" customWidth="1"/>
    <col min="14" max="14" width="5.25" style="2" customWidth="1"/>
    <col min="15" max="15" width="5" style="2" customWidth="1"/>
    <col min="16" max="16" width="8.125" style="2" customWidth="1"/>
    <col min="17" max="17" width="4.25" style="2" customWidth="1"/>
    <col min="18" max="18" width="4.875" style="2" customWidth="1"/>
    <col min="19" max="16384" width="9" style="2"/>
  </cols>
  <sheetData>
    <row r="1" spans="1:31" ht="26.25" customHeight="1">
      <c r="B1" s="64" t="s">
        <v>151</v>
      </c>
      <c r="O1" s="196" t="s">
        <v>434</v>
      </c>
      <c r="P1" s="197"/>
      <c r="Q1" s="197"/>
      <c r="R1" s="61"/>
    </row>
    <row r="2" spans="1:31" ht="24" customHeight="1">
      <c r="A2" s="6"/>
      <c r="B2" s="246" t="s">
        <v>432</v>
      </c>
      <c r="C2" s="246"/>
      <c r="D2" s="246"/>
      <c r="E2" s="246"/>
      <c r="F2" s="246"/>
      <c r="G2" s="246"/>
      <c r="H2" s="246"/>
      <c r="I2" s="246"/>
      <c r="J2" s="246"/>
      <c r="K2" s="246"/>
      <c r="L2" s="246"/>
      <c r="M2" s="246"/>
      <c r="N2" s="246"/>
      <c r="O2" s="246"/>
      <c r="P2" s="246"/>
      <c r="Q2" s="246"/>
      <c r="R2" s="246"/>
    </row>
    <row r="3" spans="1:31" ht="18.600000000000001" customHeight="1">
      <c r="A3" s="6"/>
      <c r="B3" s="6"/>
      <c r="C3" s="6"/>
      <c r="D3" s="6"/>
      <c r="E3" s="6"/>
      <c r="F3" s="6"/>
      <c r="G3" s="6"/>
      <c r="H3" s="6"/>
      <c r="I3" s="6"/>
      <c r="J3" s="6"/>
      <c r="K3" s="6"/>
      <c r="L3" s="6"/>
      <c r="M3" s="6"/>
    </row>
    <row r="4" spans="1:31" ht="14.25">
      <c r="A4" s="6"/>
      <c r="B4" s="78"/>
      <c r="C4" s="6"/>
      <c r="D4" s="6"/>
      <c r="E4" s="6"/>
      <c r="F4" s="6"/>
      <c r="G4" s="6"/>
      <c r="H4" s="6"/>
      <c r="I4" s="6"/>
      <c r="J4" s="6"/>
      <c r="K4" s="6"/>
      <c r="L4" s="6"/>
      <c r="M4" s="6"/>
      <c r="N4" s="6"/>
      <c r="O4" s="251"/>
      <c r="P4" s="251"/>
      <c r="Q4" s="251"/>
      <c r="R4" s="251"/>
    </row>
    <row r="5" spans="1:31" ht="14.25">
      <c r="A5" s="6"/>
      <c r="B5" s="78" t="s">
        <v>128</v>
      </c>
      <c r="C5" s="6"/>
      <c r="D5" s="6"/>
      <c r="E5" s="6"/>
      <c r="F5" s="6"/>
      <c r="G5" s="6"/>
      <c r="H5" s="6"/>
      <c r="I5" s="6"/>
      <c r="J5" s="6"/>
      <c r="K5" s="6"/>
      <c r="L5" s="6"/>
      <c r="M5" s="6"/>
      <c r="N5" s="6"/>
      <c r="O5" s="6"/>
      <c r="P5" s="6"/>
      <c r="Q5" s="6"/>
      <c r="R5" s="6"/>
    </row>
    <row r="6" spans="1:31" ht="14.25">
      <c r="A6" s="6"/>
      <c r="B6" s="78"/>
      <c r="C6" s="6"/>
      <c r="D6" s="6"/>
      <c r="E6" s="6"/>
      <c r="F6" s="6"/>
      <c r="G6" s="6"/>
      <c r="H6" s="6"/>
      <c r="I6" s="6"/>
      <c r="J6" s="6"/>
      <c r="K6" s="6"/>
      <c r="L6" s="6"/>
      <c r="M6" s="6"/>
      <c r="N6" s="6"/>
      <c r="O6" s="6"/>
      <c r="P6" s="6"/>
      <c r="Q6" s="6"/>
      <c r="R6" s="6"/>
    </row>
    <row r="7" spans="1:31" ht="21.75" customHeight="1">
      <c r="A7" s="6"/>
      <c r="B7" s="6"/>
      <c r="C7" s="6"/>
      <c r="D7" s="247" t="s">
        <v>148</v>
      </c>
      <c r="E7" s="247"/>
      <c r="F7" s="72" t="s">
        <v>136</v>
      </c>
      <c r="G7" s="250"/>
      <c r="H7" s="250"/>
      <c r="I7" s="250"/>
      <c r="J7" s="250"/>
      <c r="K7" s="250"/>
      <c r="L7" s="250"/>
      <c r="M7" s="250"/>
      <c r="N7" s="250"/>
      <c r="O7" s="250"/>
      <c r="P7" s="250"/>
      <c r="Q7" s="250"/>
      <c r="R7" s="250"/>
    </row>
    <row r="8" spans="1:31" ht="21.75" customHeight="1">
      <c r="A8" s="6"/>
      <c r="B8" s="6"/>
      <c r="C8" s="6"/>
      <c r="D8" s="247" t="s">
        <v>149</v>
      </c>
      <c r="E8" s="247"/>
      <c r="F8" s="248"/>
      <c r="G8" s="248"/>
      <c r="H8" s="248"/>
      <c r="I8" s="248"/>
      <c r="J8" s="248"/>
      <c r="K8" s="248"/>
      <c r="L8" s="248"/>
      <c r="M8" s="248"/>
      <c r="N8" s="248"/>
      <c r="O8" s="248"/>
      <c r="P8" s="248"/>
      <c r="Q8" s="248"/>
      <c r="R8" s="248"/>
    </row>
    <row r="9" spans="1:31" ht="21.75" customHeight="1">
      <c r="A9" s="6"/>
      <c r="B9" s="6"/>
      <c r="C9" s="6"/>
      <c r="D9" s="249" t="s">
        <v>152</v>
      </c>
      <c r="E9" s="249"/>
      <c r="F9" s="248"/>
      <c r="G9" s="248"/>
      <c r="H9" s="248"/>
      <c r="I9" s="248"/>
      <c r="J9" s="248"/>
      <c r="K9" s="248"/>
      <c r="L9" s="248"/>
      <c r="M9" s="248"/>
      <c r="N9" s="248"/>
      <c r="O9" s="248"/>
      <c r="P9" s="248"/>
      <c r="Q9" s="248"/>
      <c r="R9" s="248"/>
      <c r="S9" s="12"/>
    </row>
    <row r="10" spans="1:31" ht="21.75" customHeight="1">
      <c r="A10" s="6"/>
      <c r="C10" s="6"/>
      <c r="D10" s="247" t="s">
        <v>150</v>
      </c>
      <c r="E10" s="247"/>
      <c r="F10" s="248"/>
      <c r="G10" s="248"/>
      <c r="H10" s="248"/>
      <c r="I10" s="248"/>
      <c r="J10" s="248"/>
      <c r="K10" s="248"/>
      <c r="L10" s="248"/>
      <c r="M10" s="248"/>
      <c r="N10" s="248"/>
      <c r="O10" s="248"/>
      <c r="P10" s="248"/>
      <c r="Q10" s="248"/>
      <c r="R10" s="248"/>
      <c r="T10" s="6"/>
      <c r="U10" s="6"/>
      <c r="V10" s="6"/>
      <c r="W10" s="6"/>
      <c r="X10" s="6"/>
      <c r="Y10" s="6"/>
      <c r="Z10" s="6"/>
      <c r="AA10" s="6"/>
      <c r="AB10" s="6"/>
      <c r="AC10" s="6"/>
      <c r="AD10" s="6"/>
      <c r="AE10" s="6"/>
    </row>
    <row r="11" spans="1:31" ht="21.75" customHeight="1">
      <c r="A11" s="6"/>
      <c r="B11" s="6"/>
      <c r="C11" s="6"/>
      <c r="D11" s="247" t="s">
        <v>380</v>
      </c>
      <c r="E11" s="247"/>
      <c r="F11" s="248"/>
      <c r="G11" s="248"/>
      <c r="H11" s="248"/>
      <c r="I11" s="248"/>
      <c r="J11" s="248"/>
      <c r="K11" s="248"/>
      <c r="L11" s="248"/>
      <c r="M11" s="248"/>
      <c r="N11" s="248"/>
      <c r="O11" s="248"/>
      <c r="P11" s="248"/>
      <c r="Q11" s="248"/>
      <c r="R11" s="248"/>
      <c r="Z11" s="63"/>
    </row>
    <row r="12" spans="1:31" ht="30" customHeight="1">
      <c r="A12" s="6"/>
      <c r="B12" s="78"/>
      <c r="C12" s="6"/>
      <c r="D12" s="247" t="s">
        <v>215</v>
      </c>
      <c r="E12" s="247"/>
      <c r="F12" s="253"/>
      <c r="G12" s="253"/>
      <c r="H12" s="253"/>
      <c r="I12" s="253"/>
      <c r="J12" s="253"/>
      <c r="K12" s="253"/>
      <c r="L12" s="253"/>
      <c r="M12" s="253"/>
      <c r="N12" s="253"/>
      <c r="O12" s="253"/>
      <c r="P12" s="253"/>
      <c r="Q12" s="253"/>
      <c r="R12" s="253"/>
    </row>
    <row r="13" spans="1:31" ht="30.75" customHeight="1">
      <c r="A13" s="277" t="s">
        <v>397</v>
      </c>
      <c r="B13" s="277"/>
      <c r="C13" s="277"/>
      <c r="D13" s="277"/>
      <c r="E13" s="277"/>
      <c r="F13" s="277"/>
      <c r="G13" s="277"/>
      <c r="H13" s="277"/>
      <c r="I13" s="277"/>
      <c r="J13" s="277"/>
      <c r="K13" s="277"/>
      <c r="L13" s="277"/>
      <c r="M13" s="277"/>
      <c r="N13" s="277"/>
      <c r="O13" s="277"/>
      <c r="P13" s="277"/>
      <c r="Q13" s="277"/>
      <c r="R13" s="277"/>
      <c r="S13" s="177"/>
    </row>
    <row r="14" spans="1:31" ht="27.75" customHeight="1">
      <c r="A14" s="195" t="s">
        <v>102</v>
      </c>
      <c r="B14" s="252" t="s">
        <v>398</v>
      </c>
      <c r="C14" s="252"/>
      <c r="D14" s="252"/>
      <c r="E14" s="252"/>
      <c r="F14" s="252"/>
      <c r="G14" s="252"/>
      <c r="H14" s="252"/>
      <c r="I14" s="252"/>
      <c r="J14" s="252"/>
      <c r="K14" s="252"/>
      <c r="L14" s="252"/>
      <c r="M14" s="252"/>
      <c r="N14" s="252"/>
      <c r="O14" s="252"/>
      <c r="P14" s="252"/>
      <c r="Q14" s="252"/>
      <c r="R14" s="252"/>
      <c r="S14" s="187"/>
    </row>
    <row r="15" spans="1:31" ht="35.25" customHeight="1">
      <c r="A15" s="195" t="s">
        <v>102</v>
      </c>
      <c r="B15" s="276" t="s">
        <v>399</v>
      </c>
      <c r="C15" s="276"/>
      <c r="D15" s="276"/>
      <c r="E15" s="276"/>
      <c r="F15" s="276"/>
      <c r="G15" s="276"/>
      <c r="H15" s="276"/>
      <c r="I15" s="276"/>
      <c r="J15" s="276"/>
      <c r="K15" s="276"/>
      <c r="L15" s="276"/>
      <c r="M15" s="276"/>
      <c r="N15" s="276"/>
      <c r="O15" s="276"/>
      <c r="P15" s="276"/>
      <c r="Q15" s="276"/>
      <c r="R15" s="276"/>
      <c r="S15" s="188"/>
    </row>
    <row r="16" spans="1:31" ht="29.65" customHeight="1">
      <c r="A16" s="6"/>
      <c r="B16" s="263" t="s">
        <v>142</v>
      </c>
      <c r="C16" s="318"/>
      <c r="D16" s="319"/>
      <c r="E16" s="319"/>
      <c r="F16" s="319"/>
      <c r="G16" s="319"/>
      <c r="H16" s="319"/>
      <c r="I16" s="319"/>
      <c r="J16" s="319"/>
      <c r="K16" s="319"/>
      <c r="L16" s="319"/>
      <c r="M16" s="319"/>
      <c r="N16" s="319"/>
      <c r="O16" s="319"/>
      <c r="P16" s="319"/>
      <c r="Q16" s="319"/>
      <c r="R16" s="320"/>
      <c r="U16" s="65"/>
      <c r="V16" s="65"/>
      <c r="W16" s="65"/>
      <c r="X16" s="65"/>
      <c r="Y16" s="65"/>
      <c r="Z16" s="65"/>
      <c r="AA16" s="65"/>
    </row>
    <row r="17" spans="1:27" ht="25.15" customHeight="1">
      <c r="A17" s="6"/>
      <c r="B17" s="264"/>
      <c r="C17" s="321"/>
      <c r="D17" s="322"/>
      <c r="E17" s="322"/>
      <c r="F17" s="322"/>
      <c r="G17" s="322"/>
      <c r="H17" s="322"/>
      <c r="I17" s="322"/>
      <c r="J17" s="322"/>
      <c r="K17" s="322"/>
      <c r="L17" s="322"/>
      <c r="M17" s="322"/>
      <c r="N17" s="322"/>
      <c r="O17" s="322"/>
      <c r="P17" s="322"/>
      <c r="Q17" s="322"/>
      <c r="R17" s="323"/>
      <c r="U17" s="65"/>
      <c r="V17" s="65"/>
      <c r="W17" s="65"/>
      <c r="X17" s="65"/>
      <c r="Y17" s="65"/>
      <c r="Z17" s="65"/>
      <c r="AA17" s="65"/>
    </row>
    <row r="18" spans="1:27" ht="6" customHeight="1">
      <c r="A18" s="6"/>
      <c r="B18" s="66"/>
      <c r="C18" s="67"/>
      <c r="D18" s="67"/>
      <c r="E18" s="68"/>
      <c r="F18" s="68"/>
      <c r="G18" s="67"/>
      <c r="H18" s="68"/>
      <c r="I18" s="68"/>
      <c r="J18" s="68"/>
      <c r="K18" s="68"/>
      <c r="L18" s="68"/>
      <c r="M18" s="67"/>
      <c r="N18" s="68"/>
      <c r="O18" s="68"/>
      <c r="P18" s="68"/>
      <c r="Q18" s="68"/>
      <c r="R18" s="69"/>
      <c r="U18" s="65"/>
      <c r="V18" s="65"/>
      <c r="W18" s="65"/>
      <c r="X18" s="65"/>
      <c r="Y18" s="65"/>
      <c r="Z18" s="65"/>
      <c r="AA18" s="65"/>
    </row>
    <row r="19" spans="1:27" ht="24" customHeight="1">
      <c r="A19" s="6"/>
      <c r="B19" s="258" t="s">
        <v>141</v>
      </c>
      <c r="C19" s="259" t="s">
        <v>129</v>
      </c>
      <c r="D19" s="259"/>
      <c r="E19" s="259"/>
      <c r="F19" s="259"/>
      <c r="G19" s="259"/>
      <c r="H19" s="259"/>
      <c r="I19" s="259"/>
      <c r="J19" s="259"/>
      <c r="K19" s="259"/>
      <c r="L19" s="259"/>
      <c r="M19" s="259"/>
      <c r="N19" s="259"/>
      <c r="O19" s="259"/>
      <c r="P19" s="259"/>
      <c r="Q19" s="259"/>
      <c r="R19" s="260"/>
    </row>
    <row r="20" spans="1:27" ht="75" customHeight="1">
      <c r="A20" s="6"/>
      <c r="B20" s="258"/>
      <c r="C20" s="261"/>
      <c r="D20" s="261"/>
      <c r="E20" s="261"/>
      <c r="F20" s="261"/>
      <c r="G20" s="261"/>
      <c r="H20" s="261"/>
      <c r="I20" s="261"/>
      <c r="J20" s="261"/>
      <c r="K20" s="261"/>
      <c r="L20" s="261"/>
      <c r="M20" s="261"/>
      <c r="N20" s="261"/>
      <c r="O20" s="261"/>
      <c r="P20" s="261"/>
      <c r="Q20" s="261"/>
      <c r="R20" s="262"/>
    </row>
    <row r="21" spans="1:27" ht="24" customHeight="1">
      <c r="A21" s="6"/>
      <c r="B21" s="265" t="s">
        <v>318</v>
      </c>
      <c r="C21" s="268"/>
      <c r="D21" s="268"/>
      <c r="E21" s="268"/>
      <c r="F21" s="268"/>
      <c r="G21" s="268"/>
      <c r="H21" s="268"/>
      <c r="I21" s="268"/>
      <c r="J21" s="268"/>
      <c r="K21" s="268"/>
      <c r="L21" s="268"/>
      <c r="M21" s="268"/>
      <c r="N21" s="268"/>
      <c r="O21" s="268"/>
      <c r="P21" s="268"/>
      <c r="Q21" s="268"/>
      <c r="R21" s="269"/>
    </row>
    <row r="22" spans="1:27" ht="21.75" customHeight="1">
      <c r="A22" s="6"/>
      <c r="B22" s="266"/>
      <c r="C22" s="11" t="str">
        <f>IF(OR(C21="",C21=作業用_入力規則!C37),"","〒")</f>
        <v/>
      </c>
      <c r="D22" s="273"/>
      <c r="E22" s="273"/>
      <c r="F22" s="177"/>
      <c r="G22" s="177"/>
      <c r="H22" s="177"/>
      <c r="I22" s="177"/>
      <c r="J22" s="177"/>
      <c r="K22" s="177"/>
      <c r="L22" s="177"/>
      <c r="M22" s="177"/>
      <c r="N22" s="177"/>
      <c r="O22" s="177"/>
      <c r="P22" s="177"/>
      <c r="Q22" s="177"/>
      <c r="R22" s="178"/>
    </row>
    <row r="23" spans="1:27" ht="33" customHeight="1">
      <c r="A23" s="6"/>
      <c r="B23" s="267"/>
      <c r="C23" s="70"/>
      <c r="D23" s="270"/>
      <c r="E23" s="270"/>
      <c r="F23" s="270"/>
      <c r="G23" s="271"/>
      <c r="H23" s="271"/>
      <c r="I23" s="271"/>
      <c r="J23" s="271"/>
      <c r="K23" s="271"/>
      <c r="L23" s="271"/>
      <c r="M23" s="271"/>
      <c r="N23" s="271"/>
      <c r="O23" s="271"/>
      <c r="P23" s="271"/>
      <c r="Q23" s="271"/>
      <c r="R23" s="272"/>
    </row>
    <row r="24" spans="1:27" ht="26.45" customHeight="1">
      <c r="A24" s="6"/>
      <c r="B24" s="128" t="s">
        <v>319</v>
      </c>
      <c r="C24" s="274" t="s">
        <v>161</v>
      </c>
      <c r="D24" s="274"/>
      <c r="E24" s="275"/>
      <c r="F24" s="71" t="s">
        <v>132</v>
      </c>
      <c r="G24" s="254" t="str">
        <f>IF(AND(G25="",M25=""),"",G25+M25)</f>
        <v/>
      </c>
      <c r="H24" s="254"/>
      <c r="I24" s="254"/>
      <c r="J24" s="254"/>
      <c r="K24" s="255" t="s">
        <v>133</v>
      </c>
      <c r="L24" s="255"/>
      <c r="M24" s="254" t="str">
        <f>IF(AND(J25="",P25=""),"",J25+P25)</f>
        <v/>
      </c>
      <c r="N24" s="254"/>
      <c r="O24" s="115" t="s">
        <v>134</v>
      </c>
      <c r="P24" s="256"/>
      <c r="Q24" s="256"/>
      <c r="R24" s="257"/>
    </row>
    <row r="25" spans="1:27" ht="28.9" customHeight="1">
      <c r="A25" s="6"/>
      <c r="B25" s="127" t="s">
        <v>320</v>
      </c>
      <c r="C25" s="274"/>
      <c r="D25" s="274"/>
      <c r="E25" s="275"/>
      <c r="F25" s="71" t="s">
        <v>135</v>
      </c>
      <c r="G25" s="233"/>
      <c r="H25" s="233"/>
      <c r="I25" s="109" t="s">
        <v>133</v>
      </c>
      <c r="J25" s="112"/>
      <c r="K25" s="234" t="s">
        <v>153</v>
      </c>
      <c r="L25" s="234"/>
      <c r="M25" s="235"/>
      <c r="N25" s="235"/>
      <c r="O25" s="113" t="s">
        <v>133</v>
      </c>
      <c r="P25" s="112"/>
      <c r="Q25" s="113" t="s">
        <v>134</v>
      </c>
      <c r="R25" s="114"/>
    </row>
    <row r="26" spans="1:27" ht="24" customHeight="1">
      <c r="A26" s="6"/>
      <c r="B26" s="227" t="s">
        <v>381</v>
      </c>
      <c r="C26" s="236" t="s">
        <v>137</v>
      </c>
      <c r="D26" s="237"/>
      <c r="E26" s="238"/>
      <c r="F26" s="230"/>
      <c r="G26" s="239"/>
      <c r="H26" s="239"/>
      <c r="I26" s="239"/>
      <c r="J26" s="239"/>
      <c r="K26" s="239"/>
      <c r="L26" s="239"/>
      <c r="M26" s="239"/>
      <c r="N26" s="239"/>
      <c r="O26" s="239"/>
      <c r="P26" s="239"/>
      <c r="Q26" s="239"/>
      <c r="R26" s="240"/>
    </row>
    <row r="27" spans="1:27" ht="24" customHeight="1">
      <c r="A27" s="6"/>
      <c r="B27" s="228"/>
      <c r="C27" s="236" t="s">
        <v>211</v>
      </c>
      <c r="D27" s="237"/>
      <c r="E27" s="238"/>
      <c r="F27" s="230"/>
      <c r="G27" s="231"/>
      <c r="H27" s="231"/>
      <c r="I27" s="231"/>
      <c r="J27" s="231"/>
      <c r="K27" s="231"/>
      <c r="L27" s="231"/>
      <c r="M27" s="231"/>
      <c r="N27" s="231"/>
      <c r="O27" s="231"/>
      <c r="P27" s="231"/>
      <c r="Q27" s="231"/>
      <c r="R27" s="232"/>
    </row>
    <row r="28" spans="1:27" ht="24" customHeight="1">
      <c r="A28" s="6"/>
      <c r="B28" s="266" t="s">
        <v>321</v>
      </c>
      <c r="C28" s="236" t="s">
        <v>212</v>
      </c>
      <c r="D28" s="237"/>
      <c r="E28" s="238"/>
      <c r="F28" s="230"/>
      <c r="G28" s="231"/>
      <c r="H28" s="231"/>
      <c r="I28" s="231"/>
      <c r="J28" s="231"/>
      <c r="K28" s="231"/>
      <c r="L28" s="231"/>
      <c r="M28" s="231"/>
      <c r="N28" s="231"/>
      <c r="O28" s="231"/>
      <c r="P28" s="231"/>
      <c r="Q28" s="231"/>
      <c r="R28" s="232"/>
    </row>
    <row r="29" spans="1:27" ht="24" customHeight="1">
      <c r="A29" s="6"/>
      <c r="B29" s="343"/>
      <c r="C29" s="241" t="s">
        <v>138</v>
      </c>
      <c r="D29" s="242"/>
      <c r="E29" s="243"/>
      <c r="F29" s="230"/>
      <c r="G29" s="231"/>
      <c r="H29" s="231"/>
      <c r="I29" s="231"/>
      <c r="J29" s="231"/>
      <c r="K29" s="231"/>
      <c r="L29" s="231"/>
      <c r="M29" s="231"/>
      <c r="N29" s="231"/>
      <c r="O29" s="231"/>
      <c r="P29" s="231"/>
      <c r="Q29" s="231"/>
      <c r="R29" s="232"/>
    </row>
    <row r="30" spans="1:27" ht="41.65" customHeight="1">
      <c r="A30" s="6"/>
      <c r="B30" s="343"/>
      <c r="C30" s="244" t="s">
        <v>210</v>
      </c>
      <c r="D30" s="244"/>
      <c r="E30" s="244"/>
      <c r="F30" s="245"/>
      <c r="G30" s="245"/>
      <c r="H30" s="245"/>
      <c r="I30" s="245"/>
      <c r="J30" s="245"/>
      <c r="K30" s="245"/>
      <c r="L30" s="245"/>
      <c r="M30" s="245"/>
      <c r="N30" s="245"/>
      <c r="O30" s="245"/>
      <c r="P30" s="245"/>
      <c r="Q30" s="245"/>
      <c r="R30" s="245"/>
    </row>
    <row r="31" spans="1:27" ht="24" customHeight="1">
      <c r="A31" s="6"/>
      <c r="B31" s="343"/>
      <c r="C31" s="229" t="s">
        <v>158</v>
      </c>
      <c r="D31" s="229"/>
      <c r="E31" s="229"/>
      <c r="F31" s="81" t="s">
        <v>136</v>
      </c>
      <c r="G31" s="225"/>
      <c r="H31" s="225"/>
      <c r="I31" s="225"/>
      <c r="J31" s="225"/>
      <c r="K31" s="225"/>
      <c r="L31" s="225"/>
      <c r="M31" s="225"/>
      <c r="N31" s="225"/>
      <c r="O31" s="225"/>
      <c r="P31" s="225"/>
      <c r="Q31" s="225"/>
      <c r="R31" s="226"/>
    </row>
    <row r="32" spans="1:27" ht="24" customHeight="1">
      <c r="A32" s="6"/>
      <c r="B32" s="344"/>
      <c r="C32" s="244" t="s">
        <v>157</v>
      </c>
      <c r="D32" s="244"/>
      <c r="E32" s="244"/>
      <c r="F32" s="347"/>
      <c r="G32" s="347"/>
      <c r="H32" s="347"/>
      <c r="I32" s="347"/>
      <c r="J32" s="347"/>
      <c r="K32" s="347"/>
      <c r="L32" s="347"/>
      <c r="M32" s="347"/>
      <c r="N32" s="347"/>
      <c r="O32" s="347"/>
      <c r="P32" s="347"/>
      <c r="Q32" s="347"/>
      <c r="R32" s="347"/>
    </row>
    <row r="33" spans="1:20" ht="36.6" customHeight="1">
      <c r="A33" s="6"/>
      <c r="B33" s="345" t="s">
        <v>164</v>
      </c>
      <c r="C33" s="348"/>
      <c r="D33" s="349"/>
      <c r="E33" s="349"/>
      <c r="F33" s="349"/>
      <c r="G33" s="349"/>
      <c r="H33" s="349"/>
      <c r="I33" s="349"/>
      <c r="J33" s="349"/>
      <c r="K33" s="349"/>
      <c r="L33" s="349"/>
      <c r="M33" s="349"/>
      <c r="N33" s="349"/>
      <c r="O33" s="349"/>
      <c r="P33" s="349"/>
      <c r="Q33" s="349"/>
      <c r="R33" s="350"/>
    </row>
    <row r="34" spans="1:20" ht="24" customHeight="1">
      <c r="A34" s="6"/>
      <c r="B34" s="345"/>
      <c r="C34" s="236" t="s">
        <v>158</v>
      </c>
      <c r="D34" s="237"/>
      <c r="E34" s="238"/>
      <c r="F34" s="81" t="s">
        <v>136</v>
      </c>
      <c r="G34" s="225"/>
      <c r="H34" s="225"/>
      <c r="I34" s="225"/>
      <c r="J34" s="225"/>
      <c r="K34" s="225"/>
      <c r="L34" s="225"/>
      <c r="M34" s="225"/>
      <c r="N34" s="225"/>
      <c r="O34" s="225"/>
      <c r="P34" s="225"/>
      <c r="Q34" s="225"/>
      <c r="R34" s="226"/>
    </row>
    <row r="35" spans="1:20" ht="24" customHeight="1">
      <c r="A35" s="6"/>
      <c r="B35" s="315" t="s">
        <v>339</v>
      </c>
      <c r="C35" s="236" t="s">
        <v>159</v>
      </c>
      <c r="D35" s="237"/>
      <c r="E35" s="238"/>
      <c r="F35" s="305"/>
      <c r="G35" s="306"/>
      <c r="H35" s="306"/>
      <c r="I35" s="306"/>
      <c r="J35" s="306"/>
      <c r="K35" s="306"/>
      <c r="L35" s="306"/>
      <c r="M35" s="306"/>
      <c r="N35" s="306"/>
      <c r="O35" s="306"/>
      <c r="P35" s="306"/>
      <c r="Q35" s="306"/>
      <c r="R35" s="307"/>
    </row>
    <row r="36" spans="1:20" ht="24" customHeight="1">
      <c r="A36" s="6"/>
      <c r="B36" s="315"/>
      <c r="C36" s="236" t="s">
        <v>160</v>
      </c>
      <c r="D36" s="237"/>
      <c r="E36" s="238"/>
      <c r="F36" s="305"/>
      <c r="G36" s="306"/>
      <c r="H36" s="306"/>
      <c r="I36" s="306"/>
      <c r="J36" s="306"/>
      <c r="K36" s="306"/>
      <c r="L36" s="306"/>
      <c r="M36" s="306"/>
      <c r="N36" s="306"/>
      <c r="O36" s="306"/>
      <c r="P36" s="306"/>
      <c r="Q36" s="306"/>
      <c r="R36" s="307"/>
    </row>
    <row r="37" spans="1:20" ht="24" customHeight="1">
      <c r="A37" s="6"/>
      <c r="B37" s="315"/>
      <c r="C37" s="236" t="s">
        <v>211</v>
      </c>
      <c r="D37" s="237"/>
      <c r="E37" s="238"/>
      <c r="F37" s="305"/>
      <c r="G37" s="306"/>
      <c r="H37" s="306"/>
      <c r="I37" s="306"/>
      <c r="J37" s="306"/>
      <c r="K37" s="306"/>
      <c r="L37" s="306"/>
      <c r="M37" s="306"/>
      <c r="N37" s="306"/>
      <c r="O37" s="306"/>
      <c r="P37" s="306"/>
      <c r="Q37" s="306"/>
      <c r="R37" s="307"/>
    </row>
    <row r="38" spans="1:20" ht="24" customHeight="1">
      <c r="A38" s="6"/>
      <c r="B38" s="315"/>
      <c r="C38" s="236" t="s">
        <v>212</v>
      </c>
      <c r="D38" s="237"/>
      <c r="E38" s="238"/>
      <c r="F38" s="305"/>
      <c r="G38" s="306"/>
      <c r="H38" s="306"/>
      <c r="I38" s="306"/>
      <c r="J38" s="306"/>
      <c r="K38" s="306"/>
      <c r="L38" s="306"/>
      <c r="M38" s="306"/>
      <c r="N38" s="306"/>
      <c r="O38" s="306"/>
      <c r="P38" s="306"/>
      <c r="Q38" s="306"/>
      <c r="R38" s="307"/>
    </row>
    <row r="39" spans="1:20" ht="24" customHeight="1">
      <c r="A39" s="6"/>
      <c r="B39" s="315"/>
      <c r="C39" s="241" t="s">
        <v>138</v>
      </c>
      <c r="D39" s="242"/>
      <c r="E39" s="243"/>
      <c r="F39" s="305"/>
      <c r="G39" s="306"/>
      <c r="H39" s="306"/>
      <c r="I39" s="306"/>
      <c r="J39" s="306"/>
      <c r="K39" s="306"/>
      <c r="L39" s="306"/>
      <c r="M39" s="306"/>
      <c r="N39" s="306"/>
      <c r="O39" s="306"/>
      <c r="P39" s="306"/>
      <c r="Q39" s="306"/>
      <c r="R39" s="307"/>
    </row>
    <row r="40" spans="1:20" ht="33.75" customHeight="1">
      <c r="A40" s="6"/>
      <c r="B40" s="130" t="s">
        <v>143</v>
      </c>
      <c r="C40" s="324" t="str">
        <f>項目2・認証基準条件!P5</f>
        <v/>
      </c>
      <c r="D40" s="325"/>
      <c r="E40" s="325"/>
      <c r="F40" s="325"/>
      <c r="G40" s="325"/>
      <c r="H40" s="325"/>
      <c r="I40" s="325"/>
      <c r="J40" s="325"/>
      <c r="K40" s="325"/>
      <c r="L40" s="325"/>
      <c r="M40" s="325"/>
      <c r="N40" s="325"/>
      <c r="O40" s="325"/>
      <c r="P40" s="325"/>
      <c r="Q40" s="325"/>
      <c r="R40" s="326"/>
    </row>
    <row r="41" spans="1:20" ht="23.25" customHeight="1">
      <c r="A41" s="6"/>
      <c r="B41" s="73"/>
      <c r="C41" s="302" t="s">
        <v>317</v>
      </c>
      <c r="D41" s="303"/>
      <c r="E41" s="303"/>
      <c r="F41" s="303"/>
      <c r="G41" s="303"/>
      <c r="H41" s="303"/>
      <c r="I41" s="303"/>
      <c r="J41" s="303"/>
      <c r="K41" s="303"/>
      <c r="L41" s="303"/>
      <c r="M41" s="303"/>
      <c r="N41" s="303"/>
      <c r="O41" s="303"/>
      <c r="P41" s="303"/>
      <c r="Q41" s="303"/>
      <c r="R41" s="304"/>
      <c r="S41" s="2" t="s">
        <v>248</v>
      </c>
      <c r="T41" s="2">
        <f>LEN($C$42)</f>
        <v>0</v>
      </c>
    </row>
    <row r="42" spans="1:20" ht="14.25" customHeight="1">
      <c r="A42" s="6"/>
      <c r="B42" s="131" t="s">
        <v>131</v>
      </c>
      <c r="C42" s="284"/>
      <c r="D42" s="284"/>
      <c r="E42" s="284"/>
      <c r="F42" s="284"/>
      <c r="G42" s="284"/>
      <c r="H42" s="284"/>
      <c r="I42" s="284"/>
      <c r="J42" s="284"/>
      <c r="K42" s="284"/>
      <c r="L42" s="284"/>
      <c r="M42" s="284"/>
      <c r="N42" s="284"/>
      <c r="O42" s="284"/>
      <c r="P42" s="284"/>
      <c r="Q42" s="284"/>
      <c r="R42" s="285"/>
      <c r="S42" s="2" t="s">
        <v>249</v>
      </c>
      <c r="T42" s="2">
        <f>T41-LEN(SUBSTITUTE($C$42,CHAR(10),""))</f>
        <v>0</v>
      </c>
    </row>
    <row r="43" spans="1:20" ht="108.75" customHeight="1">
      <c r="A43" s="6"/>
      <c r="B43" s="129" t="s">
        <v>340</v>
      </c>
      <c r="C43" s="284"/>
      <c r="D43" s="284"/>
      <c r="E43" s="284"/>
      <c r="F43" s="284"/>
      <c r="G43" s="284"/>
      <c r="H43" s="284"/>
      <c r="I43" s="284"/>
      <c r="J43" s="284"/>
      <c r="K43" s="284"/>
      <c r="L43" s="284"/>
      <c r="M43" s="284"/>
      <c r="N43" s="284"/>
      <c r="O43" s="284"/>
      <c r="P43" s="284"/>
      <c r="Q43" s="284"/>
      <c r="R43" s="285"/>
    </row>
    <row r="44" spans="1:20" ht="38.25">
      <c r="A44" s="6"/>
      <c r="B44" s="74" t="s">
        <v>322</v>
      </c>
      <c r="C44" s="231"/>
      <c r="D44" s="231"/>
      <c r="E44" s="231"/>
      <c r="F44" s="231"/>
      <c r="G44" s="231"/>
      <c r="H44" s="231"/>
      <c r="I44" s="231"/>
      <c r="J44" s="231"/>
      <c r="K44" s="231"/>
      <c r="L44" s="231"/>
      <c r="M44" s="231"/>
      <c r="N44" s="231"/>
      <c r="O44" s="231"/>
      <c r="P44" s="231"/>
      <c r="Q44" s="231"/>
      <c r="R44" s="232"/>
    </row>
    <row r="45" spans="1:20" ht="24" customHeight="1">
      <c r="A45" s="6"/>
      <c r="B45" s="266" t="s">
        <v>140</v>
      </c>
      <c r="C45" s="308" t="s">
        <v>139</v>
      </c>
      <c r="D45" s="308"/>
      <c r="E45" s="308"/>
      <c r="F45" s="308"/>
      <c r="G45" s="308"/>
      <c r="H45" s="308"/>
      <c r="I45" s="308"/>
      <c r="J45" s="308"/>
      <c r="K45" s="308"/>
      <c r="L45" s="308"/>
      <c r="M45" s="308"/>
      <c r="N45" s="308"/>
      <c r="O45" s="308"/>
      <c r="P45" s="308"/>
      <c r="Q45" s="308"/>
      <c r="R45" s="309"/>
    </row>
    <row r="46" spans="1:20" ht="24.75" customHeight="1">
      <c r="A46" s="6"/>
      <c r="B46" s="266"/>
      <c r="C46" s="327"/>
      <c r="D46" s="328"/>
      <c r="E46" s="328"/>
      <c r="F46" s="328"/>
      <c r="G46" s="328"/>
      <c r="H46" s="328"/>
      <c r="I46" s="328"/>
      <c r="J46" s="328"/>
      <c r="K46" s="328"/>
      <c r="L46" s="328"/>
      <c r="M46" s="328"/>
      <c r="N46" s="328"/>
      <c r="O46" s="328"/>
      <c r="P46" s="328"/>
      <c r="Q46" s="328"/>
      <c r="R46" s="329"/>
    </row>
    <row r="47" spans="1:20" ht="32.25" customHeight="1">
      <c r="A47" s="6"/>
      <c r="B47" s="266"/>
      <c r="C47" s="310" t="s">
        <v>165</v>
      </c>
      <c r="D47" s="310"/>
      <c r="E47" s="310"/>
      <c r="F47" s="310"/>
      <c r="G47" s="310"/>
      <c r="H47" s="310"/>
      <c r="I47" s="310"/>
      <c r="J47" s="310"/>
      <c r="K47" s="310"/>
      <c r="L47" s="310"/>
      <c r="M47" s="310"/>
      <c r="N47" s="310"/>
      <c r="O47" s="310"/>
      <c r="P47" s="310"/>
      <c r="Q47" s="310"/>
      <c r="R47" s="311"/>
    </row>
    <row r="48" spans="1:20" ht="27.4" customHeight="1">
      <c r="A48" s="6"/>
      <c r="B48" s="266"/>
      <c r="C48" s="312" t="s">
        <v>174</v>
      </c>
      <c r="D48" s="312"/>
      <c r="E48" s="313"/>
      <c r="F48" s="313"/>
      <c r="G48" s="313"/>
      <c r="H48" s="313"/>
      <c r="I48" s="313"/>
      <c r="J48" s="313"/>
      <c r="K48" s="313"/>
      <c r="L48" s="313"/>
      <c r="M48" s="313"/>
      <c r="N48" s="313"/>
      <c r="O48" s="313"/>
      <c r="P48" s="313"/>
      <c r="Q48" s="313"/>
      <c r="R48" s="314"/>
    </row>
    <row r="49" spans="1:20" ht="27" customHeight="1">
      <c r="A49" s="6"/>
      <c r="B49" s="73"/>
      <c r="C49" s="291" t="s">
        <v>250</v>
      </c>
      <c r="D49" s="292"/>
      <c r="E49" s="293"/>
      <c r="F49" s="294"/>
      <c r="G49" s="294"/>
      <c r="H49" s="294"/>
      <c r="I49" s="294"/>
      <c r="J49" s="294"/>
      <c r="K49" s="294"/>
      <c r="L49" s="294"/>
      <c r="M49" s="294"/>
      <c r="N49" s="294"/>
      <c r="O49" s="294"/>
      <c r="P49" s="294"/>
      <c r="Q49" s="294"/>
      <c r="R49" s="295"/>
    </row>
    <row r="50" spans="1:20" ht="27" customHeight="1">
      <c r="A50" s="6"/>
      <c r="B50" s="346" t="s">
        <v>323</v>
      </c>
      <c r="C50" s="296" t="s">
        <v>145</v>
      </c>
      <c r="D50" s="297"/>
      <c r="E50" s="117"/>
      <c r="F50" s="75" t="s">
        <v>144</v>
      </c>
      <c r="G50" s="298" t="s">
        <v>146</v>
      </c>
      <c r="H50" s="299"/>
      <c r="I50" s="283"/>
      <c r="J50" s="283"/>
      <c r="K50" s="75" t="s">
        <v>58</v>
      </c>
      <c r="L50" s="300" t="s">
        <v>147</v>
      </c>
      <c r="M50" s="301"/>
      <c r="N50" s="301"/>
      <c r="O50" s="301"/>
      <c r="P50" s="283"/>
      <c r="Q50" s="283"/>
      <c r="R50" s="76" t="s">
        <v>58</v>
      </c>
    </row>
    <row r="51" spans="1:20" ht="27" customHeight="1">
      <c r="A51" s="6"/>
      <c r="B51" s="346"/>
      <c r="C51" s="339" t="s">
        <v>251</v>
      </c>
      <c r="D51" s="340"/>
      <c r="E51" s="340"/>
      <c r="F51" s="330"/>
      <c r="G51" s="289"/>
      <c r="H51" s="289"/>
      <c r="I51" s="289"/>
      <c r="J51" s="289"/>
      <c r="K51" s="132" t="s">
        <v>91</v>
      </c>
      <c r="L51" s="289"/>
      <c r="M51" s="289"/>
      <c r="N51" s="289"/>
      <c r="O51" s="289"/>
      <c r="P51" s="289"/>
      <c r="Q51" s="289"/>
      <c r="R51" s="290"/>
      <c r="S51" s="2" t="s">
        <v>248</v>
      </c>
      <c r="T51" s="2">
        <f>LEN($F$53)</f>
        <v>0</v>
      </c>
    </row>
    <row r="52" spans="1:20" ht="27" customHeight="1">
      <c r="A52" s="6"/>
      <c r="B52" s="79"/>
      <c r="C52" s="341" t="s">
        <v>252</v>
      </c>
      <c r="D52" s="342"/>
      <c r="E52" s="342"/>
      <c r="F52" s="286"/>
      <c r="G52" s="287"/>
      <c r="H52" s="287"/>
      <c r="I52" s="287"/>
      <c r="J52" s="287"/>
      <c r="K52" s="287"/>
      <c r="L52" s="287"/>
      <c r="M52" s="287"/>
      <c r="N52" s="287"/>
      <c r="O52" s="287"/>
      <c r="P52" s="287"/>
      <c r="Q52" s="287"/>
      <c r="R52" s="288"/>
      <c r="S52" s="2" t="s">
        <v>249</v>
      </c>
      <c r="T52" s="2">
        <f>T51-LEN(SUBSTITUTE($F$53,CHAR(10),""))</f>
        <v>0</v>
      </c>
    </row>
    <row r="53" spans="1:20" ht="132" customHeight="1">
      <c r="A53" s="6"/>
      <c r="B53" s="126"/>
      <c r="C53" s="281" t="s">
        <v>439</v>
      </c>
      <c r="D53" s="282"/>
      <c r="E53" s="282"/>
      <c r="F53" s="278"/>
      <c r="G53" s="279"/>
      <c r="H53" s="279"/>
      <c r="I53" s="279"/>
      <c r="J53" s="279"/>
      <c r="K53" s="279"/>
      <c r="L53" s="279"/>
      <c r="M53" s="279"/>
      <c r="N53" s="279"/>
      <c r="O53" s="279"/>
      <c r="P53" s="279"/>
      <c r="Q53" s="279"/>
      <c r="R53" s="280"/>
    </row>
    <row r="54" spans="1:20" ht="21" customHeight="1">
      <c r="A54" s="6"/>
      <c r="B54" s="215" t="s">
        <v>433</v>
      </c>
      <c r="C54" s="211" t="s">
        <v>438</v>
      </c>
      <c r="D54" s="212"/>
      <c r="E54" s="212"/>
      <c r="F54" s="219"/>
      <c r="G54" s="220"/>
      <c r="H54" s="220"/>
      <c r="I54" s="220"/>
      <c r="J54" s="220"/>
      <c r="K54" s="220"/>
      <c r="L54" s="220"/>
      <c r="M54" s="220"/>
      <c r="N54" s="220"/>
      <c r="O54" s="220"/>
      <c r="P54" s="220"/>
      <c r="Q54" s="220"/>
      <c r="R54" s="221"/>
    </row>
    <row r="55" spans="1:20" ht="152.25" customHeight="1">
      <c r="A55" s="6"/>
      <c r="B55" s="216"/>
      <c r="C55" s="213"/>
      <c r="D55" s="214"/>
      <c r="E55" s="214"/>
      <c r="F55" s="222"/>
      <c r="G55" s="223"/>
      <c r="H55" s="223"/>
      <c r="I55" s="223"/>
      <c r="J55" s="223"/>
      <c r="K55" s="223"/>
      <c r="L55" s="223"/>
      <c r="M55" s="223"/>
      <c r="N55" s="223"/>
      <c r="O55" s="223"/>
      <c r="P55" s="223"/>
      <c r="Q55" s="223"/>
      <c r="R55" s="224"/>
    </row>
    <row r="56" spans="1:20" ht="23.25" customHeight="1">
      <c r="A56" s="6"/>
      <c r="B56" s="331" t="s">
        <v>154</v>
      </c>
      <c r="C56" s="333" t="s">
        <v>163</v>
      </c>
      <c r="D56" s="333"/>
      <c r="E56" s="333"/>
      <c r="F56" s="333"/>
      <c r="G56" s="333"/>
      <c r="H56" s="333"/>
      <c r="I56" s="333"/>
      <c r="J56" s="333"/>
      <c r="K56" s="333"/>
      <c r="L56" s="333"/>
      <c r="M56" s="333"/>
      <c r="N56" s="333"/>
      <c r="O56" s="333"/>
      <c r="P56" s="333"/>
      <c r="Q56" s="333"/>
      <c r="R56" s="334"/>
    </row>
    <row r="57" spans="1:20" ht="21.75" customHeight="1">
      <c r="A57" s="6"/>
      <c r="B57" s="258"/>
      <c r="C57" s="335" t="s">
        <v>169</v>
      </c>
      <c r="D57" s="335"/>
      <c r="E57" s="335"/>
      <c r="F57" s="335"/>
      <c r="G57" s="335"/>
      <c r="H57" s="335"/>
      <c r="I57" s="335"/>
      <c r="J57" s="335"/>
      <c r="K57" s="335"/>
      <c r="L57" s="335"/>
      <c r="M57" s="335"/>
      <c r="N57" s="335"/>
      <c r="O57" s="335"/>
      <c r="P57" s="335"/>
      <c r="Q57" s="335"/>
      <c r="R57" s="336"/>
    </row>
    <row r="58" spans="1:20" ht="22.5" customHeight="1">
      <c r="A58" s="6"/>
      <c r="B58" s="332"/>
      <c r="C58" s="337" t="s">
        <v>162</v>
      </c>
      <c r="D58" s="337"/>
      <c r="E58" s="337"/>
      <c r="F58" s="337"/>
      <c r="G58" s="337"/>
      <c r="H58" s="337"/>
      <c r="I58" s="337"/>
      <c r="J58" s="337"/>
      <c r="K58" s="337"/>
      <c r="L58" s="337"/>
      <c r="M58" s="337"/>
      <c r="N58" s="337"/>
      <c r="O58" s="337"/>
      <c r="P58" s="337"/>
      <c r="Q58" s="337"/>
      <c r="R58" s="338"/>
    </row>
    <row r="59" spans="1:20" ht="9.75" customHeight="1">
      <c r="A59" s="6"/>
      <c r="B59" s="77"/>
      <c r="C59" s="6"/>
      <c r="D59" s="6"/>
      <c r="E59" s="6"/>
      <c r="F59" s="6"/>
      <c r="G59" s="6"/>
      <c r="H59" s="6"/>
      <c r="I59" s="6"/>
      <c r="J59" s="6"/>
      <c r="K59" s="6"/>
      <c r="L59" s="6"/>
      <c r="M59" s="6"/>
      <c r="N59" s="6"/>
      <c r="O59" s="6"/>
      <c r="P59" s="6"/>
      <c r="Q59" s="6"/>
      <c r="R59" s="6"/>
    </row>
    <row r="60" spans="1:20" ht="18" customHeight="1">
      <c r="A60" s="6"/>
      <c r="B60" s="316" t="s">
        <v>170</v>
      </c>
      <c r="C60" s="316"/>
      <c r="D60" s="316"/>
      <c r="E60" s="316"/>
      <c r="F60" s="316"/>
      <c r="G60" s="316"/>
      <c r="H60" s="316"/>
      <c r="I60" s="316"/>
      <c r="J60" s="316"/>
      <c r="K60" s="316"/>
      <c r="L60" s="316"/>
      <c r="M60" s="316"/>
      <c r="N60" s="316"/>
      <c r="O60" s="316"/>
      <c r="P60" s="316"/>
      <c r="Q60" s="316"/>
      <c r="R60" s="316"/>
    </row>
    <row r="61" spans="1:20" ht="18" customHeight="1">
      <c r="A61" s="6"/>
      <c r="B61" s="316" t="s">
        <v>171</v>
      </c>
      <c r="C61" s="316"/>
      <c r="D61" s="316"/>
      <c r="E61" s="316"/>
      <c r="F61" s="316"/>
      <c r="G61" s="316"/>
      <c r="H61" s="316"/>
      <c r="I61" s="316"/>
      <c r="J61" s="316"/>
      <c r="K61" s="316"/>
      <c r="L61" s="316"/>
      <c r="M61" s="316"/>
      <c r="N61" s="316"/>
      <c r="O61" s="316"/>
      <c r="P61" s="316"/>
      <c r="Q61" s="316"/>
      <c r="R61" s="316"/>
    </row>
    <row r="62" spans="1:20" ht="18" customHeight="1">
      <c r="A62" s="6"/>
      <c r="B62" s="316" t="s">
        <v>172</v>
      </c>
      <c r="C62" s="316"/>
      <c r="D62" s="316"/>
      <c r="E62" s="316"/>
      <c r="F62" s="316"/>
      <c r="G62" s="316"/>
      <c r="H62" s="316"/>
      <c r="I62" s="316"/>
      <c r="J62" s="316"/>
      <c r="K62" s="316"/>
      <c r="L62" s="316"/>
      <c r="M62" s="316"/>
      <c r="N62" s="316"/>
      <c r="O62" s="316"/>
      <c r="P62" s="316"/>
      <c r="Q62" s="316"/>
      <c r="R62" s="316"/>
    </row>
    <row r="63" spans="1:20" ht="18" customHeight="1">
      <c r="A63" s="6"/>
      <c r="B63" s="317" t="s">
        <v>130</v>
      </c>
      <c r="C63" s="317"/>
      <c r="D63" s="317"/>
      <c r="E63" s="317"/>
      <c r="F63" s="317"/>
      <c r="G63" s="317"/>
      <c r="H63" s="317"/>
      <c r="I63" s="317"/>
      <c r="J63" s="317"/>
      <c r="K63" s="317"/>
      <c r="L63" s="317"/>
      <c r="M63" s="317"/>
      <c r="N63" s="317"/>
      <c r="O63" s="317"/>
      <c r="P63" s="317"/>
      <c r="Q63" s="317"/>
      <c r="R63" s="317"/>
    </row>
    <row r="64" spans="1:20" ht="18" customHeight="1">
      <c r="A64" s="6"/>
      <c r="B64" s="316" t="s">
        <v>173</v>
      </c>
      <c r="C64" s="316"/>
      <c r="D64" s="316"/>
      <c r="E64" s="316"/>
      <c r="F64" s="316"/>
      <c r="G64" s="316"/>
      <c r="H64" s="316"/>
      <c r="I64" s="316"/>
      <c r="J64" s="316"/>
      <c r="K64" s="316"/>
      <c r="L64" s="316"/>
      <c r="M64" s="316"/>
      <c r="N64" s="316"/>
      <c r="O64" s="316"/>
      <c r="P64" s="316"/>
      <c r="Q64" s="316"/>
      <c r="R64" s="316"/>
    </row>
    <row r="65" spans="1:18">
      <c r="A65" s="6"/>
      <c r="B65" s="6"/>
      <c r="C65" s="6"/>
      <c r="D65" s="6"/>
      <c r="E65" s="6"/>
      <c r="F65" s="6"/>
      <c r="G65" s="6"/>
      <c r="H65" s="6"/>
      <c r="I65" s="6"/>
      <c r="J65" s="6"/>
      <c r="K65" s="6"/>
      <c r="L65" s="6"/>
      <c r="M65" s="6"/>
      <c r="N65" s="6"/>
      <c r="O65" s="6"/>
      <c r="P65" s="6"/>
      <c r="Q65" s="6"/>
      <c r="R65" s="6"/>
    </row>
    <row r="66" spans="1:18">
      <c r="A66" s="6"/>
      <c r="B66" s="6"/>
      <c r="C66" s="6"/>
      <c r="D66" s="6"/>
      <c r="E66" s="6"/>
      <c r="F66" s="6"/>
      <c r="G66" s="6"/>
      <c r="H66" s="6"/>
      <c r="I66" s="6"/>
      <c r="J66" s="6"/>
      <c r="K66" s="6"/>
      <c r="L66" s="6"/>
      <c r="M66" s="6"/>
      <c r="N66" s="6"/>
      <c r="O66" s="6"/>
      <c r="P66" s="6"/>
      <c r="Q66" s="6"/>
      <c r="R66" s="6"/>
    </row>
    <row r="67" spans="1:18">
      <c r="A67" s="6"/>
      <c r="B67" s="6"/>
      <c r="C67" s="6"/>
      <c r="D67" s="6"/>
      <c r="E67" s="6"/>
      <c r="F67" s="6"/>
      <c r="G67" s="6"/>
      <c r="H67" s="6"/>
      <c r="I67" s="6"/>
      <c r="J67" s="6"/>
      <c r="K67" s="6"/>
      <c r="L67" s="6"/>
      <c r="M67" s="6"/>
      <c r="N67" s="6"/>
      <c r="O67" s="6"/>
      <c r="P67" s="6"/>
      <c r="Q67" s="6"/>
      <c r="R67" s="6"/>
    </row>
    <row r="68" spans="1:18">
      <c r="A68" s="6"/>
      <c r="B68" s="6"/>
      <c r="C68" s="6"/>
      <c r="D68" s="6"/>
      <c r="E68" s="6"/>
      <c r="F68" s="6"/>
      <c r="G68" s="6"/>
      <c r="H68" s="6"/>
      <c r="I68" s="6"/>
      <c r="J68" s="6"/>
      <c r="K68" s="6"/>
      <c r="L68" s="6"/>
      <c r="M68" s="6"/>
      <c r="N68" s="6"/>
      <c r="O68" s="6"/>
      <c r="P68" s="6"/>
      <c r="Q68" s="6"/>
      <c r="R68" s="6"/>
    </row>
    <row r="69" spans="1:18">
      <c r="A69" s="6"/>
      <c r="B69" s="6"/>
      <c r="C69" s="6"/>
      <c r="D69" s="6"/>
      <c r="E69" s="6"/>
      <c r="F69" s="6"/>
      <c r="G69" s="6"/>
      <c r="H69" s="6"/>
      <c r="I69" s="6"/>
      <c r="J69" s="6"/>
      <c r="K69" s="6"/>
      <c r="L69" s="6"/>
      <c r="M69" s="6"/>
      <c r="N69" s="6"/>
      <c r="O69" s="6"/>
      <c r="P69" s="6"/>
      <c r="Q69" s="6"/>
      <c r="R69" s="6"/>
    </row>
    <row r="70" spans="1:18">
      <c r="A70" s="6"/>
      <c r="B70" s="6"/>
      <c r="C70" s="6"/>
      <c r="D70" s="6"/>
      <c r="E70" s="6"/>
      <c r="F70" s="6"/>
      <c r="G70" s="6"/>
      <c r="H70" s="6"/>
      <c r="I70" s="6"/>
      <c r="J70" s="6"/>
      <c r="K70" s="6"/>
      <c r="L70" s="6"/>
      <c r="M70" s="6"/>
      <c r="N70" s="6"/>
      <c r="O70" s="6"/>
      <c r="P70" s="6"/>
      <c r="Q70" s="6"/>
      <c r="R70" s="6"/>
    </row>
    <row r="71" spans="1:18">
      <c r="A71" s="6"/>
      <c r="B71" s="6"/>
      <c r="C71" s="6"/>
      <c r="D71" s="6"/>
      <c r="E71" s="6"/>
      <c r="F71" s="6"/>
      <c r="G71" s="6"/>
      <c r="H71" s="6"/>
      <c r="I71" s="6"/>
      <c r="J71" s="6"/>
      <c r="K71" s="6"/>
      <c r="L71" s="6"/>
      <c r="M71" s="6"/>
      <c r="N71" s="6"/>
      <c r="O71" s="6"/>
      <c r="P71" s="6"/>
      <c r="Q71" s="6"/>
      <c r="R71" s="6"/>
    </row>
    <row r="72" spans="1:18">
      <c r="A72" s="6"/>
      <c r="B72" s="6"/>
      <c r="C72" s="6"/>
      <c r="D72" s="6"/>
      <c r="E72" s="6"/>
      <c r="F72" s="6"/>
      <c r="G72" s="6"/>
      <c r="H72" s="6"/>
      <c r="I72" s="6"/>
      <c r="J72" s="6"/>
      <c r="K72" s="6"/>
      <c r="L72" s="6"/>
      <c r="M72" s="6"/>
      <c r="N72" s="6"/>
      <c r="O72" s="6"/>
      <c r="P72" s="6"/>
      <c r="Q72" s="6"/>
      <c r="R72" s="6"/>
    </row>
    <row r="73" spans="1:18">
      <c r="A73" s="6"/>
      <c r="B73" s="6"/>
      <c r="C73" s="6"/>
      <c r="D73" s="6"/>
      <c r="E73" s="6"/>
      <c r="F73" s="6"/>
      <c r="G73" s="6"/>
      <c r="H73" s="6"/>
      <c r="I73" s="6"/>
      <c r="J73" s="6"/>
      <c r="K73" s="6"/>
      <c r="L73" s="6"/>
      <c r="M73" s="6"/>
      <c r="N73" s="6"/>
      <c r="O73" s="6"/>
      <c r="P73" s="6"/>
      <c r="Q73" s="6"/>
      <c r="R73" s="6"/>
    </row>
    <row r="74" spans="1:18">
      <c r="A74" s="6"/>
      <c r="B74" s="6"/>
      <c r="C74" s="6"/>
      <c r="D74" s="6"/>
      <c r="E74" s="6"/>
      <c r="F74" s="6"/>
      <c r="G74" s="6"/>
      <c r="H74" s="6"/>
      <c r="I74" s="6"/>
      <c r="J74" s="6"/>
      <c r="K74" s="6"/>
      <c r="L74" s="6"/>
      <c r="M74" s="6"/>
      <c r="N74" s="6"/>
      <c r="O74" s="6"/>
      <c r="P74" s="6"/>
      <c r="Q74" s="6"/>
      <c r="R74" s="6"/>
    </row>
    <row r="75" spans="1:18">
      <c r="A75" s="6"/>
      <c r="B75" s="6"/>
      <c r="C75" s="6"/>
      <c r="D75" s="6"/>
      <c r="E75" s="6"/>
      <c r="F75" s="6"/>
      <c r="G75" s="6"/>
      <c r="H75" s="6"/>
      <c r="I75" s="6"/>
      <c r="J75" s="6"/>
      <c r="K75" s="6"/>
      <c r="L75" s="6"/>
      <c r="M75" s="6"/>
      <c r="N75" s="6"/>
      <c r="O75" s="6"/>
      <c r="P75" s="6"/>
      <c r="Q75" s="6"/>
      <c r="R75" s="6"/>
    </row>
    <row r="76" spans="1:18">
      <c r="A76" s="6"/>
      <c r="B76" s="6"/>
      <c r="C76" s="6"/>
      <c r="D76" s="6"/>
      <c r="E76" s="6"/>
      <c r="F76" s="6"/>
      <c r="G76" s="6"/>
      <c r="H76" s="6"/>
      <c r="I76" s="6"/>
      <c r="J76" s="6"/>
      <c r="K76" s="6"/>
      <c r="L76" s="6"/>
      <c r="M76" s="6"/>
      <c r="N76" s="6"/>
      <c r="O76" s="6"/>
      <c r="P76" s="6"/>
      <c r="Q76" s="6"/>
      <c r="R76" s="6"/>
    </row>
    <row r="77" spans="1:18">
      <c r="A77" s="6"/>
      <c r="B77" s="6"/>
      <c r="C77" s="6"/>
      <c r="D77" s="6"/>
      <c r="E77" s="6"/>
      <c r="F77" s="6"/>
      <c r="G77" s="6"/>
      <c r="H77" s="6"/>
      <c r="I77" s="6"/>
      <c r="J77" s="6"/>
      <c r="K77" s="6"/>
      <c r="L77" s="6"/>
      <c r="M77" s="6"/>
      <c r="N77" s="6"/>
      <c r="O77" s="6"/>
      <c r="P77" s="6"/>
      <c r="Q77" s="6"/>
      <c r="R77" s="6"/>
    </row>
    <row r="78" spans="1:18">
      <c r="A78" s="6"/>
      <c r="B78" s="6"/>
      <c r="C78" s="6"/>
      <c r="D78" s="6"/>
      <c r="E78" s="6"/>
      <c r="F78" s="6"/>
      <c r="G78" s="6"/>
      <c r="H78" s="6"/>
      <c r="I78" s="6"/>
      <c r="J78" s="6"/>
      <c r="K78" s="6"/>
      <c r="L78" s="6"/>
      <c r="M78" s="6"/>
      <c r="N78" s="6"/>
      <c r="O78" s="6"/>
      <c r="P78" s="6"/>
      <c r="Q78" s="6"/>
      <c r="R78" s="6"/>
    </row>
    <row r="79" spans="1:18">
      <c r="A79" s="6"/>
      <c r="B79" s="6"/>
      <c r="C79" s="6"/>
      <c r="D79" s="6"/>
      <c r="E79" s="6"/>
      <c r="F79" s="6"/>
      <c r="G79" s="6"/>
      <c r="H79" s="6"/>
      <c r="I79" s="6"/>
      <c r="J79" s="6"/>
      <c r="K79" s="6"/>
      <c r="L79" s="6"/>
      <c r="M79" s="6"/>
      <c r="N79" s="6"/>
      <c r="O79" s="6"/>
      <c r="P79" s="6"/>
      <c r="Q79" s="6"/>
      <c r="R79" s="6"/>
    </row>
    <row r="80" spans="1:18">
      <c r="A80" s="6"/>
      <c r="B80" s="6"/>
      <c r="C80" s="6"/>
      <c r="D80" s="6"/>
      <c r="E80" s="6"/>
      <c r="F80" s="6"/>
      <c r="G80" s="6"/>
      <c r="H80" s="6"/>
      <c r="I80" s="6"/>
      <c r="J80" s="6"/>
      <c r="K80" s="6"/>
      <c r="L80" s="6"/>
      <c r="M80" s="6"/>
      <c r="N80" s="6"/>
      <c r="O80" s="6"/>
      <c r="P80" s="6"/>
      <c r="Q80" s="6"/>
      <c r="R80" s="6"/>
    </row>
    <row r="81" spans="2:18" ht="17.25">
      <c r="B81" s="189" t="s">
        <v>106</v>
      </c>
      <c r="C81" s="189"/>
      <c r="D81" s="189"/>
      <c r="E81" s="189"/>
      <c r="F81" s="189"/>
      <c r="G81" s="189"/>
      <c r="H81" s="189"/>
      <c r="I81" s="189"/>
      <c r="J81" s="189"/>
      <c r="K81" s="189"/>
      <c r="O81" s="196" t="s">
        <v>434</v>
      </c>
      <c r="P81" s="197"/>
      <c r="Q81" s="197"/>
      <c r="R81" s="61"/>
    </row>
    <row r="82" spans="2:18" ht="17.25">
      <c r="B82" s="189"/>
      <c r="C82" s="189"/>
      <c r="D82" s="189"/>
      <c r="E82" s="189"/>
      <c r="F82" s="189"/>
      <c r="G82" s="189"/>
      <c r="H82" s="189"/>
      <c r="I82" s="189"/>
      <c r="J82" s="189"/>
      <c r="K82" s="189"/>
    </row>
    <row r="83" spans="2:18" ht="17.25">
      <c r="B83" s="21" t="s">
        <v>400</v>
      </c>
      <c r="C83" s="189"/>
      <c r="D83" s="189"/>
      <c r="E83" s="189"/>
      <c r="F83" s="189"/>
      <c r="G83" s="189"/>
      <c r="H83" s="189"/>
      <c r="I83" s="189"/>
      <c r="J83" s="189"/>
      <c r="K83" s="189"/>
    </row>
    <row r="84" spans="2:18" ht="17.25">
      <c r="B84" s="189" t="s">
        <v>401</v>
      </c>
      <c r="C84" s="21"/>
      <c r="D84" s="21"/>
      <c r="E84" s="21"/>
      <c r="F84" s="21"/>
      <c r="G84" s="21"/>
      <c r="H84" s="21"/>
      <c r="I84" s="21"/>
      <c r="J84" s="21"/>
      <c r="K84" s="21"/>
      <c r="L84" s="190"/>
      <c r="M84" s="190"/>
    </row>
    <row r="85" spans="2:18" ht="17.25">
      <c r="B85" s="189"/>
      <c r="C85" s="189"/>
      <c r="D85" s="189"/>
      <c r="E85" s="189"/>
      <c r="F85" s="189"/>
      <c r="G85" s="189"/>
      <c r="H85" s="189"/>
      <c r="I85" s="189"/>
      <c r="J85" s="189"/>
      <c r="K85" s="189"/>
    </row>
    <row r="86" spans="2:18" ht="17.25">
      <c r="B86" s="189" t="s">
        <v>402</v>
      </c>
      <c r="C86" s="21"/>
      <c r="D86" s="21"/>
      <c r="E86" s="21"/>
      <c r="F86" s="21"/>
      <c r="G86" s="21"/>
      <c r="H86" s="189"/>
      <c r="I86" s="189"/>
      <c r="J86" s="189"/>
      <c r="K86" s="189"/>
    </row>
    <row r="87" spans="2:18" ht="39.950000000000003" customHeight="1">
      <c r="B87" s="189"/>
      <c r="C87" s="189"/>
      <c r="D87" s="189"/>
      <c r="E87" s="189"/>
      <c r="F87" s="189"/>
      <c r="G87" s="189"/>
      <c r="H87" s="189"/>
      <c r="I87" s="189"/>
      <c r="J87" s="189"/>
      <c r="K87" s="189"/>
    </row>
    <row r="88" spans="2:18" ht="17.25">
      <c r="B88" s="189"/>
      <c r="C88" s="189"/>
      <c r="D88" s="189"/>
      <c r="E88" s="189"/>
      <c r="F88" s="189"/>
      <c r="G88" s="189"/>
      <c r="H88" s="189"/>
      <c r="I88" s="189"/>
      <c r="J88" s="189"/>
      <c r="K88" s="189"/>
    </row>
    <row r="89" spans="2:18" ht="63" customHeight="1">
      <c r="B89" s="210" t="s">
        <v>403</v>
      </c>
      <c r="C89" s="210"/>
      <c r="D89" s="210"/>
      <c r="E89" s="189"/>
      <c r="F89" s="189"/>
      <c r="G89" s="189"/>
      <c r="H89" s="189"/>
      <c r="I89" s="189"/>
      <c r="J89" s="189"/>
      <c r="K89" s="189"/>
    </row>
    <row r="90" spans="2:18" ht="17.25">
      <c r="B90" s="189"/>
      <c r="C90" s="189"/>
      <c r="D90" s="189"/>
      <c r="E90" s="189"/>
      <c r="F90" s="189"/>
      <c r="G90" s="189"/>
      <c r="H90" s="189"/>
      <c r="I90" s="189"/>
      <c r="J90" s="189"/>
      <c r="K90" s="189"/>
    </row>
    <row r="91" spans="2:18" ht="17.25">
      <c r="B91" s="191"/>
      <c r="C91" s="189"/>
      <c r="D91" s="189"/>
      <c r="E91" s="189"/>
      <c r="F91" s="189"/>
      <c r="G91" s="189"/>
      <c r="H91" s="189"/>
      <c r="I91" s="189"/>
      <c r="J91" s="189"/>
      <c r="K91" s="189"/>
    </row>
    <row r="92" spans="2:18" ht="24.75">
      <c r="B92" s="207" t="s">
        <v>404</v>
      </c>
      <c r="C92" s="207"/>
      <c r="D92" s="207"/>
      <c r="E92" s="189"/>
      <c r="F92" s="189"/>
      <c r="G92" s="189"/>
      <c r="H92" s="189"/>
      <c r="I92" s="189"/>
      <c r="J92" s="189"/>
      <c r="K92" s="189"/>
    </row>
    <row r="93" spans="2:18" ht="17.25">
      <c r="B93" s="217" t="s">
        <v>405</v>
      </c>
      <c r="C93" s="217"/>
      <c r="D93" s="217"/>
      <c r="E93" s="217"/>
      <c r="F93" s="217"/>
      <c r="G93" s="217"/>
      <c r="H93" s="217"/>
      <c r="I93" s="217"/>
      <c r="J93" s="217"/>
      <c r="K93" s="217"/>
    </row>
    <row r="94" spans="2:18" ht="17.25">
      <c r="B94" s="189"/>
      <c r="C94" s="189"/>
      <c r="D94" s="189"/>
      <c r="E94" s="189"/>
      <c r="F94" s="189"/>
      <c r="G94" s="189"/>
      <c r="H94" s="189"/>
      <c r="I94" s="189"/>
      <c r="J94" s="189"/>
      <c r="K94" s="189"/>
    </row>
    <row r="95" spans="2:18" ht="42.95" customHeight="1">
      <c r="E95" s="189"/>
      <c r="F95" s="189"/>
      <c r="G95" s="189"/>
      <c r="H95" s="189"/>
      <c r="I95" s="189"/>
      <c r="J95" s="189"/>
      <c r="K95" s="189"/>
    </row>
    <row r="96" spans="2:18" ht="18.75">
      <c r="B96" s="218" t="s">
        <v>406</v>
      </c>
      <c r="C96" s="218"/>
      <c r="D96" s="218"/>
      <c r="E96" s="190"/>
      <c r="F96" s="190"/>
      <c r="G96" s="190"/>
      <c r="H96" s="190"/>
      <c r="I96" s="190"/>
      <c r="J96" s="190"/>
    </row>
    <row r="97" spans="2:13" ht="17.25">
      <c r="B97" s="202" t="s">
        <v>407</v>
      </c>
      <c r="C97" s="21"/>
      <c r="D97" s="21"/>
      <c r="E97" s="21"/>
      <c r="F97" s="21"/>
      <c r="G97" s="21"/>
      <c r="H97" s="21"/>
      <c r="I97" s="21"/>
      <c r="J97" s="21"/>
      <c r="K97" s="193"/>
    </row>
    <row r="98" spans="2:13" ht="12.95" customHeight="1"/>
    <row r="99" spans="2:13" ht="17.25">
      <c r="B99" s="189"/>
      <c r="C99" s="189"/>
      <c r="D99" s="189"/>
      <c r="E99" s="189"/>
      <c r="F99" s="189"/>
      <c r="G99" s="189"/>
      <c r="H99" s="189"/>
      <c r="I99" s="189"/>
      <c r="J99" s="189"/>
      <c r="K99" s="189"/>
    </row>
    <row r="100" spans="2:13" ht="17.25">
      <c r="B100" s="189"/>
      <c r="C100" s="189"/>
      <c r="D100" s="189"/>
      <c r="E100" s="189"/>
      <c r="F100" s="189"/>
      <c r="G100" s="189"/>
      <c r="H100" s="189"/>
      <c r="I100" s="189"/>
      <c r="J100" s="189"/>
      <c r="K100" s="189"/>
    </row>
    <row r="101" spans="2:13" ht="17.25">
      <c r="B101" s="189"/>
      <c r="C101" s="189"/>
      <c r="D101" s="189"/>
      <c r="E101" s="189"/>
      <c r="F101" s="189"/>
      <c r="G101" s="189"/>
      <c r="H101" s="189"/>
      <c r="I101" s="189"/>
      <c r="J101" s="189"/>
      <c r="K101" s="189"/>
    </row>
    <row r="102" spans="2:13" ht="17.25">
      <c r="B102" s="189"/>
      <c r="C102" s="189"/>
      <c r="D102" s="189"/>
      <c r="E102" s="189"/>
      <c r="F102" s="189"/>
      <c r="G102" s="189"/>
      <c r="H102" s="189"/>
      <c r="I102" s="189"/>
      <c r="J102" s="189"/>
      <c r="K102" s="189"/>
    </row>
    <row r="103" spans="2:13" ht="50.1" customHeight="1">
      <c r="B103" s="210" t="s">
        <v>408</v>
      </c>
      <c r="C103" s="210"/>
      <c r="D103" s="210"/>
      <c r="E103" s="210"/>
      <c r="F103" s="189"/>
      <c r="G103" s="189"/>
      <c r="H103" s="189"/>
      <c r="I103" s="189"/>
      <c r="J103" s="189"/>
      <c r="K103" s="189"/>
    </row>
    <row r="104" spans="2:13" ht="17.25">
      <c r="B104" s="191"/>
      <c r="C104" s="189"/>
      <c r="D104" s="189"/>
      <c r="E104" s="189"/>
      <c r="F104" s="189"/>
      <c r="G104" s="189"/>
      <c r="H104" s="189"/>
      <c r="I104" s="189"/>
      <c r="J104" s="189"/>
      <c r="K104" s="189"/>
    </row>
    <row r="105" spans="2:13" ht="17.25">
      <c r="J105" s="189"/>
      <c r="K105" s="189"/>
    </row>
    <row r="106" spans="2:13" ht="24.75">
      <c r="B106" s="207" t="s">
        <v>404</v>
      </c>
      <c r="C106" s="207"/>
      <c r="D106" s="207"/>
      <c r="E106" s="207"/>
      <c r="F106" s="207"/>
      <c r="G106" s="207"/>
      <c r="H106" s="207"/>
      <c r="I106" s="207"/>
      <c r="J106" s="189"/>
      <c r="K106" s="189"/>
    </row>
    <row r="107" spans="2:13" ht="17.25">
      <c r="B107" s="208" t="s">
        <v>409</v>
      </c>
      <c r="C107" s="208"/>
      <c r="D107" s="208"/>
      <c r="E107" s="208"/>
      <c r="F107" s="208"/>
      <c r="G107" s="208"/>
      <c r="H107" s="208"/>
      <c r="I107" s="208"/>
      <c r="J107" s="208"/>
      <c r="K107" s="208"/>
    </row>
    <row r="108" spans="2:13" ht="17.25">
      <c r="B108" s="191"/>
      <c r="C108" s="189"/>
      <c r="D108" s="189"/>
      <c r="E108" s="189"/>
      <c r="F108" s="189"/>
      <c r="G108" s="189"/>
      <c r="H108" s="189"/>
      <c r="I108" s="189"/>
      <c r="J108" s="189"/>
      <c r="K108" s="189"/>
    </row>
    <row r="109" spans="2:13" ht="29.25" customHeight="1">
      <c r="B109" s="194"/>
      <c r="C109" s="194"/>
      <c r="D109" s="189"/>
      <c r="E109" s="189"/>
      <c r="F109" s="189"/>
      <c r="G109" s="189"/>
      <c r="H109" s="189"/>
      <c r="I109" s="189"/>
      <c r="J109" s="189"/>
      <c r="K109" s="189"/>
    </row>
    <row r="110" spans="2:13" ht="18.95" customHeight="1">
      <c r="B110" s="209" t="s">
        <v>406</v>
      </c>
      <c r="C110" s="209"/>
      <c r="D110" s="209"/>
      <c r="E110" s="189"/>
      <c r="F110" s="189"/>
      <c r="G110" s="189"/>
      <c r="H110" s="189"/>
      <c r="I110" s="189"/>
      <c r="J110" s="189"/>
      <c r="K110" s="189"/>
    </row>
    <row r="111" spans="2:13" ht="27.6" customHeight="1">
      <c r="B111" s="203" t="s">
        <v>416</v>
      </c>
      <c r="C111" s="192"/>
      <c r="D111" s="193"/>
      <c r="E111" s="192"/>
      <c r="F111" s="192"/>
      <c r="G111" s="192"/>
      <c r="H111" s="192"/>
      <c r="I111" s="189"/>
      <c r="J111" s="189"/>
      <c r="K111" s="189"/>
    </row>
    <row r="112" spans="2:13" ht="17.25">
      <c r="B112" s="189"/>
      <c r="D112" s="189"/>
      <c r="E112" s="189"/>
      <c r="G112" s="189"/>
      <c r="H112" s="189"/>
      <c r="I112" s="189"/>
      <c r="J112" s="189"/>
      <c r="K112" s="189"/>
      <c r="L112" s="189"/>
      <c r="M112" s="189"/>
    </row>
    <row r="113" spans="2:11" ht="17.25">
      <c r="B113" s="189"/>
      <c r="C113" s="189"/>
      <c r="D113" s="189"/>
      <c r="E113" s="189"/>
      <c r="F113" s="189"/>
      <c r="G113" s="189"/>
      <c r="H113" s="189"/>
      <c r="I113" s="189"/>
      <c r="J113" s="189"/>
      <c r="K113" s="189"/>
    </row>
    <row r="114" spans="2:11" ht="17.25">
      <c r="B114" s="189"/>
      <c r="C114" s="189"/>
      <c r="D114" s="189"/>
      <c r="E114" s="189"/>
      <c r="F114" s="189"/>
      <c r="G114" s="189"/>
      <c r="H114" s="189"/>
      <c r="I114" s="189"/>
      <c r="J114" s="189"/>
      <c r="K114" s="189"/>
    </row>
    <row r="115" spans="2:11" ht="17.25">
      <c r="B115" s="189"/>
      <c r="C115" s="189"/>
      <c r="D115" s="189"/>
      <c r="E115" s="189"/>
      <c r="F115" s="189"/>
      <c r="G115" s="189"/>
      <c r="H115" s="189"/>
      <c r="I115" s="189"/>
      <c r="J115" s="189"/>
      <c r="K115" s="189"/>
    </row>
    <row r="116" spans="2:11" ht="17.25">
      <c r="B116" s="189"/>
      <c r="C116" s="189"/>
      <c r="D116" s="189"/>
      <c r="E116" s="189"/>
      <c r="F116" s="189"/>
      <c r="G116" s="189"/>
      <c r="H116" s="189"/>
      <c r="I116" s="189"/>
      <c r="J116" s="189"/>
      <c r="K116" s="189"/>
    </row>
    <row r="117" spans="2:11" ht="45" customHeight="1">
      <c r="B117" s="210" t="s">
        <v>410</v>
      </c>
      <c r="C117" s="210"/>
      <c r="D117" s="210"/>
      <c r="E117" s="189"/>
      <c r="F117" s="189"/>
      <c r="G117" s="189"/>
      <c r="H117" s="189"/>
      <c r="I117" s="189"/>
      <c r="J117" s="189"/>
      <c r="K117" s="189"/>
    </row>
    <row r="118" spans="2:11" ht="17.25">
      <c r="B118" s="207" t="s">
        <v>404</v>
      </c>
      <c r="C118" s="207"/>
      <c r="D118" s="207"/>
      <c r="E118" s="207"/>
      <c r="F118" s="207"/>
      <c r="G118" s="207"/>
      <c r="H118" s="189"/>
      <c r="I118" s="189"/>
      <c r="J118" s="189"/>
      <c r="K118" s="189"/>
    </row>
    <row r="119" spans="2:11" ht="10.5" customHeight="1">
      <c r="B119" s="207"/>
      <c r="C119" s="207"/>
      <c r="D119" s="207"/>
      <c r="E119" s="207"/>
      <c r="F119" s="207"/>
      <c r="G119" s="207"/>
      <c r="H119" s="189"/>
      <c r="I119" s="189"/>
      <c r="J119" s="189"/>
      <c r="K119" s="189"/>
    </row>
    <row r="120" spans="2:11" ht="18" customHeight="1">
      <c r="B120" s="203" t="s">
        <v>411</v>
      </c>
      <c r="C120" s="189"/>
      <c r="D120" s="189"/>
      <c r="E120" s="189"/>
      <c r="F120" s="189"/>
      <c r="G120" s="189"/>
      <c r="H120" s="189"/>
      <c r="I120" s="189"/>
      <c r="J120" s="189"/>
      <c r="K120" s="189"/>
    </row>
    <row r="122" spans="2:11" ht="17.25">
      <c r="B122" s="189"/>
      <c r="C122" s="189"/>
      <c r="D122" s="189"/>
      <c r="E122" s="189"/>
      <c r="F122" s="189"/>
      <c r="G122" s="189"/>
      <c r="H122" s="189"/>
      <c r="I122" s="189"/>
      <c r="J122" s="189"/>
      <c r="K122" s="189"/>
    </row>
    <row r="123" spans="2:11" ht="17.25">
      <c r="B123" s="189"/>
      <c r="C123" s="189"/>
      <c r="D123" s="189"/>
      <c r="E123" s="189"/>
      <c r="F123" s="189"/>
      <c r="G123" s="189"/>
      <c r="H123" s="189"/>
      <c r="I123" s="189"/>
      <c r="J123" s="189"/>
      <c r="K123" s="189"/>
    </row>
    <row r="124" spans="2:11" ht="17.25">
      <c r="B124" s="189"/>
      <c r="C124" s="189"/>
      <c r="D124" s="189"/>
      <c r="E124" s="189"/>
      <c r="F124" s="189"/>
      <c r="G124" s="189"/>
      <c r="H124" s="189"/>
      <c r="I124" s="189"/>
      <c r="J124" s="189"/>
      <c r="K124" s="189"/>
    </row>
    <row r="125" spans="2:11" ht="17.25">
      <c r="B125" s="189"/>
      <c r="C125" s="189"/>
      <c r="D125" s="189"/>
      <c r="E125" s="189"/>
      <c r="F125" s="189"/>
      <c r="G125" s="189"/>
      <c r="H125" s="189"/>
      <c r="I125" s="189"/>
      <c r="J125" s="189"/>
      <c r="K125" s="189"/>
    </row>
    <row r="126" spans="2:11" ht="18.75">
      <c r="B126" s="209" t="s">
        <v>406</v>
      </c>
      <c r="C126" s="209"/>
      <c r="D126" s="209"/>
      <c r="E126" s="189"/>
      <c r="F126" s="189"/>
      <c r="G126" s="189"/>
      <c r="H126" s="189"/>
      <c r="I126" s="189"/>
      <c r="J126" s="189"/>
      <c r="K126" s="189"/>
    </row>
    <row r="127" spans="2:11" ht="17.25">
      <c r="B127" s="203" t="s">
        <v>412</v>
      </c>
      <c r="C127" s="192"/>
      <c r="D127" s="192"/>
      <c r="E127" s="192"/>
      <c r="F127" s="192"/>
      <c r="G127" s="192"/>
      <c r="H127" s="192"/>
      <c r="I127" s="189"/>
      <c r="J127" s="189"/>
    </row>
    <row r="128" spans="2:11" ht="17.25">
      <c r="C128" s="189"/>
      <c r="D128" s="189"/>
      <c r="E128" s="189"/>
      <c r="F128" s="189"/>
      <c r="G128" s="189"/>
      <c r="H128" s="189"/>
      <c r="I128" s="189"/>
      <c r="J128" s="189"/>
      <c r="K128" s="189"/>
    </row>
  </sheetData>
  <sheetProtection algorithmName="SHA-512" hashValue="xX1w9v19BvC/BBrLsD+arkGTzUNR9FArCZ1Q8WLRhlpeDAPhurz+MhlhAqNGJIloHGLzVVuktRtMEPtkELVC5Q==" saltValue="SiqzLlOijBHS1dXxFCtSvA==" spinCount="100000" sheet="1" selectLockedCells="1"/>
  <mergeCells count="113">
    <mergeCell ref="B126:D126"/>
    <mergeCell ref="B62:R62"/>
    <mergeCell ref="B63:R63"/>
    <mergeCell ref="B64:R64"/>
    <mergeCell ref="C16:R16"/>
    <mergeCell ref="C17:R17"/>
    <mergeCell ref="C40:R40"/>
    <mergeCell ref="C46:R46"/>
    <mergeCell ref="F51:J51"/>
    <mergeCell ref="B56:B58"/>
    <mergeCell ref="C56:R56"/>
    <mergeCell ref="C57:R57"/>
    <mergeCell ref="C58:R58"/>
    <mergeCell ref="B60:R60"/>
    <mergeCell ref="B61:R61"/>
    <mergeCell ref="C51:E51"/>
    <mergeCell ref="C52:E52"/>
    <mergeCell ref="B28:B32"/>
    <mergeCell ref="B33:B34"/>
    <mergeCell ref="B50:B51"/>
    <mergeCell ref="C32:E32"/>
    <mergeCell ref="F32:R32"/>
    <mergeCell ref="C34:E34"/>
    <mergeCell ref="C33:R33"/>
    <mergeCell ref="C41:R41"/>
    <mergeCell ref="C38:E38"/>
    <mergeCell ref="F37:R37"/>
    <mergeCell ref="F38:R38"/>
    <mergeCell ref="B45:B48"/>
    <mergeCell ref="C45:R45"/>
    <mergeCell ref="C47:R47"/>
    <mergeCell ref="C48:R48"/>
    <mergeCell ref="C39:E39"/>
    <mergeCell ref="F39:R39"/>
    <mergeCell ref="B35:B39"/>
    <mergeCell ref="C35:E35"/>
    <mergeCell ref="F35:R35"/>
    <mergeCell ref="C36:E36"/>
    <mergeCell ref="F36:R36"/>
    <mergeCell ref="C37:E37"/>
    <mergeCell ref="F53:R53"/>
    <mergeCell ref="C53:E53"/>
    <mergeCell ref="P50:Q50"/>
    <mergeCell ref="C42:R43"/>
    <mergeCell ref="C44:R44"/>
    <mergeCell ref="F52:R52"/>
    <mergeCell ref="L51:R51"/>
    <mergeCell ref="C49:D49"/>
    <mergeCell ref="E49:R49"/>
    <mergeCell ref="C50:D50"/>
    <mergeCell ref="G50:H50"/>
    <mergeCell ref="I50:J50"/>
    <mergeCell ref="L50:O50"/>
    <mergeCell ref="D11:E11"/>
    <mergeCell ref="F11:R11"/>
    <mergeCell ref="B14:R14"/>
    <mergeCell ref="F12:R12"/>
    <mergeCell ref="D12:E12"/>
    <mergeCell ref="G24:J24"/>
    <mergeCell ref="K24:L24"/>
    <mergeCell ref="M24:N24"/>
    <mergeCell ref="P24:R24"/>
    <mergeCell ref="B19:B20"/>
    <mergeCell ref="C19:R19"/>
    <mergeCell ref="C20:R20"/>
    <mergeCell ref="B16:B17"/>
    <mergeCell ref="B21:B23"/>
    <mergeCell ref="C21:R21"/>
    <mergeCell ref="D23:R23"/>
    <mergeCell ref="D22:E22"/>
    <mergeCell ref="C24:E25"/>
    <mergeCell ref="B15:R15"/>
    <mergeCell ref="A13:R13"/>
    <mergeCell ref="B2:R2"/>
    <mergeCell ref="D7:E7"/>
    <mergeCell ref="D8:E8"/>
    <mergeCell ref="F8:R8"/>
    <mergeCell ref="D9:E9"/>
    <mergeCell ref="F9:R9"/>
    <mergeCell ref="G7:R7"/>
    <mergeCell ref="O4:R4"/>
    <mergeCell ref="D10:E10"/>
    <mergeCell ref="F10:R10"/>
    <mergeCell ref="G34:R34"/>
    <mergeCell ref="B26:B27"/>
    <mergeCell ref="C31:E31"/>
    <mergeCell ref="F27:R27"/>
    <mergeCell ref="G25:H25"/>
    <mergeCell ref="K25:L25"/>
    <mergeCell ref="M25:N25"/>
    <mergeCell ref="C26:E26"/>
    <mergeCell ref="F26:R26"/>
    <mergeCell ref="C27:E27"/>
    <mergeCell ref="C28:E28"/>
    <mergeCell ref="F28:R28"/>
    <mergeCell ref="G31:R31"/>
    <mergeCell ref="C29:E29"/>
    <mergeCell ref="F29:R29"/>
    <mergeCell ref="C30:E30"/>
    <mergeCell ref="F30:R30"/>
    <mergeCell ref="B106:I106"/>
    <mergeCell ref="B107:K107"/>
    <mergeCell ref="B110:D110"/>
    <mergeCell ref="B117:D117"/>
    <mergeCell ref="C54:E55"/>
    <mergeCell ref="B54:B55"/>
    <mergeCell ref="B118:G119"/>
    <mergeCell ref="B89:D89"/>
    <mergeCell ref="B92:D92"/>
    <mergeCell ref="B93:K93"/>
    <mergeCell ref="B96:D96"/>
    <mergeCell ref="B103:E103"/>
    <mergeCell ref="F54:R55"/>
  </mergeCells>
  <phoneticPr fontId="1"/>
  <dataValidations xWindow="671" yWindow="284" count="28">
    <dataValidation imeMode="hiragana" allowBlank="1" showInputMessage="1" promptTitle="「19　その他」を選択したときのみ入力" prompt="業種名を入力ください" sqref="C17:R17" xr:uid="{00000000-0002-0000-0000-000000000000}"/>
    <dataValidation imeMode="off" allowBlank="1" showInputMessage="1" showErrorMessage="1" promptTitle="届出日" prompt="「〇〇〇〇/〇〇/〇〇」形式で入力。自動で和暦表記になります。" sqref="O4" xr:uid="{00000000-0002-0000-0000-000001000000}"/>
    <dataValidation imeMode="hiragana" allowBlank="1" showInputMessage="1" error="全角ひらがなで入力してください。" prompt="※「株式会社」、「社会福祉法人」等の会社の形態は「ふりがな」に記入しないでください_x000a__x000a_全角ひらがなで入力してください。" sqref="F9:R9" xr:uid="{00000000-0002-0000-0000-000002000000}"/>
    <dataValidation imeMode="off" allowBlank="1" showInputMessage="1" showErrorMessage="1" sqref="F7:G7 F52:R52" xr:uid="{00000000-0002-0000-0000-000003000000}"/>
    <dataValidation imeMode="halfAlpha" allowBlank="1" showInputMessage="1" showErrorMessage="1" promptTitle="郵便番号" prompt="「下記記載の郵便番号・所在地へ手続き完了後の通知文・認証書等の発送希望する」を選択した場合に入力" sqref="G31:R31" xr:uid="{00000000-0002-0000-0000-000004000000}"/>
    <dataValidation imeMode="hiragana" allowBlank="1" showInputMessage="1" showErrorMessage="1" promptTitle="所在地" prompt="「下記記載の郵便番号・所在地へ手続き完了後の通知文・認証書等の発送希望する」を選択した場合に入力_x000a__x000a_都道府県から入力してください" sqref="F32:R32" xr:uid="{00000000-0002-0000-0000-000005000000}"/>
    <dataValidation imeMode="off" allowBlank="1" showInputMessage="1" promptTitle="全体数" prompt="常時雇用する全労働者数" sqref="G24:J24" xr:uid="{00000000-0002-0000-0000-000006000000}"/>
    <dataValidation imeMode="halfAlpha" allowBlank="1" showInputMessage="1" showErrorMessage="1" promptTitle="滋賀県内" prompt="滋賀県内事業所の雇用数" sqref="M24:N24" xr:uid="{00000000-0002-0000-0000-000007000000}"/>
    <dataValidation imeMode="off" allowBlank="1" showInputMessage="1" showErrorMessage="1" promptTitle="全体男性" prompt="全体の男性雇用数" sqref="G25:H25" xr:uid="{00000000-0002-0000-0000-000008000000}"/>
    <dataValidation imeMode="off" allowBlank="1" showInputMessage="1" showErrorMessage="1" promptTitle="滋賀県内男性" prompt="滋賀県内事業所の男性雇用数" sqref="J25" xr:uid="{00000000-0002-0000-0000-000009000000}"/>
    <dataValidation allowBlank="1" showInputMessage="1" showErrorMessage="1" promptTitle="全体女性" prompt="全体の女性雇用数" sqref="M25:N25" xr:uid="{00000000-0002-0000-0000-00000A000000}"/>
    <dataValidation imeMode="off" allowBlank="1" showInputMessage="1" showErrorMessage="1" promptTitle="滋賀県内女性" prompt="滋賀県内事業所の女性雇用数" sqref="P25" xr:uid="{00000000-0002-0000-0000-00000B000000}"/>
    <dataValidation imeMode="hiragana" allowBlank="1" showInputMessage="1" showErrorMessage="1" prompt="申請担当者所属・氏名" sqref="F26:R26" xr:uid="{00000000-0002-0000-0000-00000C000000}"/>
    <dataValidation imeMode="halfAlpha" allowBlank="1" showInputMessage="1" showErrorMessage="1" promptTitle="申請担当者電話番号" prompt="ハイフンありで入力してください" sqref="F27:R27" xr:uid="{00000000-0002-0000-0000-00000D000000}"/>
    <dataValidation imeMode="halfAlpha" allowBlank="1" showInputMessage="1" showErrorMessage="1" promptTitle="申請担当者FAX番号" prompt="ハイフンありで入力してください_x000a_" sqref="F28:R28" xr:uid="{00000000-0002-0000-0000-00000E000000}"/>
    <dataValidation imeMode="halfAlpha" allowBlank="1" showInputMessage="1" showErrorMessage="1" prompt="申請担当者メールアドレス" sqref="F29:R29" xr:uid="{00000000-0002-0000-0000-00000F000000}"/>
    <dataValidation imeMode="off" allowBlank="1" showInputMessage="1" showErrorMessage="1" promptTitle="対象期間開始日" prompt="「〇〇〇〇/〇〇/〇〇」形式で入力。自動で和暦表記になります。" sqref="F51:J51" xr:uid="{00000000-0002-0000-0000-000010000000}"/>
    <dataValidation imeMode="off" allowBlank="1" showInputMessage="1" showErrorMessage="1" promptTitle="対象期間終了日" prompt="「〇〇〇〇/〇〇/〇〇」形式で入力。自動で和暦表記になります。" sqref="L51:R51" xr:uid="{00000000-0002-0000-0000-000011000000}"/>
    <dataValidation imeMode="halfAlpha" allowBlank="1" showInputMessage="1" showErrorMessage="1" sqref="C44:R44" xr:uid="{00000000-0002-0000-0000-000012000000}"/>
    <dataValidation imeMode="hiragana" allowBlank="1" showInputMessage="1" showErrorMessage="1" sqref="C53:C54 F53:F54" xr:uid="{00000000-0002-0000-0000-000013000000}"/>
    <dataValidation imeMode="halfAlpha" allowBlank="1" showInputMessage="1" showErrorMessage="1" error="「〇〇〇〇/〇〇/〇〇」形式で入力してください。自動で和暦表記になります。" promptTitle="公表日" prompt="「〇〇〇〇/〇〇/〇〇」形式で入力。自動で和暦表記になります。" sqref="E49:R49" xr:uid="{00000000-0002-0000-0000-000014000000}"/>
    <dataValidation imeMode="hiragana" allowBlank="1" showInputMessage="1" sqref="F8:R8 F36:R36 C20:R20 C42:R43 F12:R12" xr:uid="{00000000-0002-0000-0000-000015000000}"/>
    <dataValidation imeMode="hiragana" allowBlank="1" showInputMessage="1" prompt="都道府県から入力してください" sqref="D23:R23 F35:R35" xr:uid="{00000000-0002-0000-0000-000016000000}"/>
    <dataValidation imeMode="halfAlpha" allowBlank="1" showInputMessage="1" showErrorMessage="1" promptTitle="申請担当者連絡先電話番号" prompt="ハイフンありで入力してください" sqref="F37:R37" xr:uid="{00000000-0002-0000-0000-000017000000}"/>
    <dataValidation imeMode="halfAlpha" allowBlank="1" showInputMessage="1" showErrorMessage="1" promptTitle="申請担当者連絡先FAX番号" prompt="ハイフンありで入力してください" sqref="F38:R38" xr:uid="{00000000-0002-0000-0000-000018000000}"/>
    <dataValidation imeMode="hiragana" allowBlank="1" showInputMessage="1" prompt="・会社と社名の間_x000a_・社名と支店・事業所名の間_x000a_は半角一字空けてください" sqref="F10:R10" xr:uid="{00000000-0002-0000-0000-000019000000}"/>
    <dataValidation imeMode="hiragana" allowBlank="1" showInputMessage="1" prompt="・「株式会社」、「社会福祉法人」等の会社の形態と社名の間_x000a_・社名と支店・事業所名の間_x000a_は半角一文字空けてください" sqref="F11:R11" xr:uid="{00000000-0002-0000-0000-00001A000000}"/>
    <dataValidation type="list" allowBlank="1" showInputMessage="1" showErrorMessage="1" sqref="A14:A15" xr:uid="{AD5DF176-13B8-477E-B4F0-C3663B5B1D37}">
      <formula1>"□,☑"</formula1>
    </dataValidation>
  </dataValidations>
  <hyperlinks>
    <hyperlink ref="B93" r:id="rId1" xr:uid="{0F0688CC-82AF-452F-BE30-7DF28ED70C80}"/>
    <hyperlink ref="B107" r:id="rId2" xr:uid="{021329A7-E562-41B9-BBE0-6490ADD3AEC9}"/>
    <hyperlink ref="B120" r:id="rId3" xr:uid="{91BEBED0-82DC-48C9-B733-7B186457B2B0}"/>
    <hyperlink ref="B97" r:id="rId4" xr:uid="{E5C6F26D-4D47-450F-988C-51017A7FF068}"/>
    <hyperlink ref="B111" r:id="rId5" xr:uid="{45064513-765A-43F4-B4EC-D9C1CA4744D6}"/>
    <hyperlink ref="B127" r:id="rId6" xr:uid="{06C20723-F272-466C-A5B6-D5656DFBE918}"/>
  </hyperlinks>
  <printOptions horizontalCentered="1"/>
  <pageMargins left="0.59055118110236227" right="0.47244094488188981" top="0.78740157480314965" bottom="0.74803149606299213" header="0.31496062992125984" footer="0.31496062992125984"/>
  <pageSetup paperSize="9" scale="71" fitToHeight="2" orientation="portrait" blackAndWhite="1" r:id="rId7"/>
  <rowBreaks count="2" manualBreakCount="2">
    <brk id="40" max="16383" man="1"/>
    <brk id="80" max="17" man="1"/>
  </rowBreaks>
  <colBreaks count="1" manualBreakCount="1">
    <brk id="18" max="1048575" man="1"/>
  </colBreaks>
  <drawing r:id="rId8"/>
  <legacyDrawing r:id="rId9"/>
  <extLst>
    <ext xmlns:x14="http://schemas.microsoft.com/office/spreadsheetml/2009/9/main" uri="{78C0D931-6437-407d-A8EE-F0AAD7539E65}">
      <x14:conditionalFormattings>
        <x14:conditionalFormatting xmlns:xm="http://schemas.microsoft.com/office/excel/2006/main">
          <x14:cfRule type="expression" priority="9" id="{0703E691-0C5F-401E-8306-95888ADCF55D}">
            <xm:f>($C$16=作業用_入力規則!$C$33)</xm:f>
            <x14:dxf>
              <fill>
                <patternFill>
                  <bgColor rgb="FFFFFFCC"/>
                </patternFill>
              </fill>
            </x14:dxf>
          </x14:cfRule>
          <xm:sqref>C17:R17</xm:sqref>
        </x14:conditionalFormatting>
        <x14:conditionalFormatting xmlns:xm="http://schemas.microsoft.com/office/excel/2006/main">
          <x14:cfRule type="expression" priority="3" id="{787CDC13-3BFB-4DCA-BFF0-B88EE25F91E1}">
            <xm:f>($C$21=作業用_入力規則!$C$38)</xm:f>
            <x14:dxf>
              <fill>
                <patternFill>
                  <bgColor rgb="FFFFFFCC"/>
                </patternFill>
              </fill>
            </x14:dxf>
          </x14:cfRule>
          <xm:sqref>D22:E22 D23:R23</xm:sqref>
        </x14:conditionalFormatting>
        <x14:conditionalFormatting xmlns:xm="http://schemas.microsoft.com/office/excel/2006/main">
          <x14:cfRule type="expression" priority="4" id="{9D884D2C-AE82-4BF3-8DD0-8FF78E32FE64}">
            <xm:f>($C$46=作業用_入力規則!$C$70)</xm:f>
            <x14:dxf>
              <font>
                <strike val="0"/>
              </font>
              <fill>
                <patternFill>
                  <bgColor rgb="FFFFFFCC"/>
                </patternFill>
              </fill>
            </x14:dxf>
          </x14:cfRule>
          <xm:sqref>E49:E50 I50 L51 F51:F53</xm:sqref>
        </x14:conditionalFormatting>
        <x14:conditionalFormatting xmlns:xm="http://schemas.microsoft.com/office/excel/2006/main">
          <x14:cfRule type="expression" priority="8" id="{0DCF697C-C8D3-4CDA-A550-1C79B339E799}">
            <xm:f>($F$30=作業用_入力規則!$C$53)</xm:f>
            <x14:dxf>
              <fill>
                <patternFill>
                  <bgColor rgb="FFFFFFCC"/>
                </patternFill>
              </fill>
            </x14:dxf>
          </x14:cfRule>
          <xm:sqref>G31 F32:R32</xm:sqref>
        </x14:conditionalFormatting>
        <x14:conditionalFormatting xmlns:xm="http://schemas.microsoft.com/office/excel/2006/main">
          <x14:cfRule type="expression" priority="5" id="{9B723826-5451-4141-BAA4-3234948DB4B7}">
            <xm:f>($C$33=作業用_入力規則!$C$61)</xm:f>
            <x14:dxf>
              <fill>
                <patternFill>
                  <bgColor rgb="FFFFFFCC"/>
                </patternFill>
              </fill>
            </x14:dxf>
          </x14:cfRule>
          <xm:sqref>G34 F35:R39</xm:sqref>
        </x14:conditionalFormatting>
        <x14:conditionalFormatting xmlns:xm="http://schemas.microsoft.com/office/excel/2006/main">
          <x14:cfRule type="expression" priority="2" id="{D2B9B116-9683-4456-A223-646B6C016933}">
            <xm:f>($C$46=作業用_入力規則!$C$70)</xm:f>
            <x14:dxf>
              <font>
                <strike val="0"/>
              </font>
              <fill>
                <patternFill>
                  <bgColor rgb="FFFFFFCC"/>
                </patternFill>
              </fill>
            </x14:dxf>
          </x14:cfRule>
          <xm:sqref>P50</xm:sqref>
        </x14:conditionalFormatting>
      </x14:conditionalFormattings>
    </ext>
    <ext xmlns:x14="http://schemas.microsoft.com/office/spreadsheetml/2009/9/main" uri="{CCE6A557-97BC-4b89-ADB6-D9C93CAAB3DF}">
      <x14:dataValidations xmlns:xm="http://schemas.microsoft.com/office/excel/2006/main" xWindow="671" yWindow="284" count="6">
        <x14:dataValidation type="list" allowBlank="1" showInputMessage="1" showErrorMessage="1" error="リストから選択してください" promptTitle="業種" prompt="主として該当するもの一つをリストから選択してください" xr:uid="{00000000-0002-0000-0000-00001B000000}">
          <x14:formula1>
            <xm:f>作業用_入力規則!$C$15:$C$33</xm:f>
          </x14:formula1>
          <xm:sqref>C16:R16</xm:sqref>
        </x14:dataValidation>
        <x14:dataValidation type="list" allowBlank="1" showInputMessage="1" showErrorMessage="1" error="リストから選択してください" promptTitle="女性活躍推進法に 基づく男女の賃金 の差異の情報公表 について" prompt="リストから選択してください" xr:uid="{00000000-0002-0000-0000-00001C000000}">
          <x14:formula1>
            <xm:f>作業用_入力規則!$C$70:$C$71</xm:f>
          </x14:formula1>
          <xm:sqref>C46:R46</xm:sqref>
        </x14:dataValidation>
        <x14:dataValidation type="list" allowBlank="1" showInputMessage="1" showErrorMessage="1" promptTitle="今後のお知らせ通知希望先" prompt="リストから選択してください_x000a__x000a_「下記記載の連絡先への通知を希望する」を選択した場合のみ以下連絡先記入_x000a__x000a_今後のお知らせについては、記載の連絡先へ通知いたします_x000a_（申請所在地と同じ場合は記入不要）" xr:uid="{00000000-0002-0000-0000-00001D000000}">
          <x14:formula1>
            <xm:f>作業用_入力規則!$C$60:$C$61</xm:f>
          </x14:formula1>
          <xm:sqref>C33:R33</xm:sqref>
        </x14:dataValidation>
        <x14:dataValidation type="list" allowBlank="1" showInputMessage="1" showErrorMessage="1" error="リストから選択してください" promptTitle="発送希望先" prompt="リストから選択してください_x000a__x000a_下記記載の郵便番号・所在地へ手続き完了後の通知文・認証書等の発送希望する" xr:uid="{00000000-0002-0000-0000-00001E000000}">
          <x14:formula1>
            <xm:f>作業用_入力規則!$C$52:$C$53</xm:f>
          </x14:formula1>
          <xm:sqref>F30:R30</xm:sqref>
        </x14:dataValidation>
        <x14:dataValidation type="list" allowBlank="1" showInputMessage="1" showErrorMessage="1" error="リストから選択してください" promptTitle="申請区分" prompt="リストから選択してください" xr:uid="{00000000-0002-0000-0000-00001F000000}">
          <x14:formula1>
            <xm:f>作業用_入力規則!$C$8:$C$9</xm:f>
          </x14:formula1>
          <xm:sqref>B2:R2</xm:sqref>
        </x14:dataValidation>
        <x14:dataValidation type="list" allowBlank="1" showInputMessage="1" showErrorMessage="1" error="リストから選択してください" promptTitle="滋賀県内の主たる事業所の所在地・名称" prompt="「申請が県外の企業・団体である」を選択したときのみ、入力してください。_x000a_「申請主体が県内事業所である」の場合、記入不要です。" xr:uid="{5E3795F9-2217-4D2C-ACAD-07D808617DC3}">
          <x14:formula1>
            <xm:f>作業用_入力規則!$C$37:$C$38</xm:f>
          </x14:formula1>
          <xm:sqref>C21:R21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sheetPr>
  <dimension ref="A1:Q96"/>
  <sheetViews>
    <sheetView showGridLines="0" showRowColHeaders="0" tabSelected="1" view="pageBreakPreview" topLeftCell="A71" zoomScale="97" zoomScaleNormal="97" zoomScaleSheetLayoutView="97" workbookViewId="0">
      <selection activeCell="E30" sqref="E30:E31"/>
    </sheetView>
  </sheetViews>
  <sheetFormatPr defaultColWidth="9" defaultRowHeight="13.5" outlineLevelRow="1" outlineLevelCol="1"/>
  <cols>
    <col min="1" max="2" width="4.25" style="2" customWidth="1"/>
    <col min="3" max="3" width="19.375" style="2" customWidth="1"/>
    <col min="4" max="4" width="31.25" style="2" customWidth="1"/>
    <col min="5" max="6" width="5.625" style="2" customWidth="1"/>
    <col min="7" max="7" width="17.5" style="2" customWidth="1"/>
    <col min="8" max="8" width="6.625" style="2" customWidth="1"/>
    <col min="9" max="9" width="5.625" style="2" customWidth="1"/>
    <col min="10" max="10" width="19.75" style="2" customWidth="1"/>
    <col min="11" max="11" width="12.125" style="2" hidden="1" customWidth="1" outlineLevel="1"/>
    <col min="12" max="12" width="6.5" style="2" hidden="1" customWidth="1" outlineLevel="1"/>
    <col min="13" max="13" width="18.375" style="2" hidden="1" customWidth="1" outlineLevel="1"/>
    <col min="14" max="14" width="9" style="2" customWidth="1" collapsed="1"/>
    <col min="15" max="15" width="11.5" style="2" customWidth="1"/>
    <col min="16" max="16384" width="9" style="2"/>
  </cols>
  <sheetData>
    <row r="1" spans="1:17" ht="40.9" hidden="1" customHeight="1" outlineLevel="1"/>
    <row r="2" spans="1:17" hidden="1" outlineLevel="1"/>
    <row r="3" spans="1:17" ht="16.899999999999999" hidden="1" customHeight="1" outlineLevel="1">
      <c r="K3" s="157" t="s">
        <v>413</v>
      </c>
      <c r="L3" s="352"/>
      <c r="M3" s="352"/>
    </row>
    <row r="4" spans="1:17" ht="339.6" hidden="1" customHeight="1" outlineLevel="1"/>
    <row r="5" spans="1:17" ht="9" customHeight="1" collapsed="1">
      <c r="A5" s="1"/>
      <c r="B5" s="1"/>
      <c r="C5" s="1"/>
      <c r="D5" s="1"/>
      <c r="E5" s="1"/>
      <c r="F5" s="1"/>
      <c r="G5" s="1"/>
      <c r="H5" s="1"/>
      <c r="I5" s="1"/>
    </row>
    <row r="6" spans="1:17" ht="17.25" outlineLevel="1">
      <c r="B6" s="368" t="s">
        <v>9</v>
      </c>
      <c r="C6" s="368"/>
      <c r="D6" s="368"/>
      <c r="E6" s="368"/>
      <c r="F6" s="368"/>
      <c r="G6" s="368"/>
      <c r="H6" s="1"/>
      <c r="I6" s="200" t="s">
        <v>435</v>
      </c>
      <c r="J6" s="201"/>
      <c r="N6" s="204"/>
      <c r="O6" s="155"/>
      <c r="P6" s="351"/>
      <c r="Q6" s="351"/>
    </row>
    <row r="7" spans="1:17" ht="6.6" customHeight="1" outlineLevel="1">
      <c r="B7" s="1"/>
      <c r="C7" s="1"/>
      <c r="D7" s="1"/>
      <c r="E7" s="1"/>
      <c r="F7" s="1"/>
      <c r="G7" s="1"/>
      <c r="H7" s="1"/>
      <c r="I7" s="1"/>
    </row>
    <row r="8" spans="1:17" ht="17.25" outlineLevel="1">
      <c r="B8" s="7" t="s">
        <v>11</v>
      </c>
      <c r="D8" s="3"/>
      <c r="E8" s="355" t="s">
        <v>22</v>
      </c>
      <c r="F8" s="355"/>
      <c r="G8" s="355"/>
      <c r="H8" s="355"/>
      <c r="I8" s="355"/>
      <c r="J8" s="355"/>
    </row>
    <row r="9" spans="1:17" ht="12.75" customHeight="1" outlineLevel="1">
      <c r="B9" s="4" t="s">
        <v>7</v>
      </c>
      <c r="C9" s="3"/>
      <c r="D9" s="3"/>
      <c r="E9" s="355" t="s">
        <v>23</v>
      </c>
      <c r="F9" s="355"/>
      <c r="G9" s="355"/>
      <c r="H9" s="355"/>
      <c r="I9" s="355"/>
      <c r="J9" s="355"/>
    </row>
    <row r="10" spans="1:17" ht="14.25" customHeight="1" outlineLevel="1">
      <c r="B10" s="4"/>
      <c r="C10" s="369" t="s">
        <v>13</v>
      </c>
      <c r="D10" s="371" t="str">
        <f>IF('様式1（入力用）'!F10="","",'様式1（入力用）'!F10)</f>
        <v/>
      </c>
      <c r="E10" s="373" t="s">
        <v>24</v>
      </c>
      <c r="F10" s="373"/>
      <c r="G10" s="373"/>
      <c r="H10" s="373"/>
      <c r="I10" s="373"/>
      <c r="J10" s="373"/>
      <c r="L10" s="355"/>
      <c r="M10" s="355"/>
      <c r="N10" s="355"/>
    </row>
    <row r="11" spans="1:17" ht="14.25" customHeight="1" outlineLevel="1">
      <c r="B11" s="4"/>
      <c r="C11" s="370"/>
      <c r="D11" s="372"/>
      <c r="E11" s="373"/>
      <c r="F11" s="373"/>
      <c r="G11" s="373"/>
      <c r="H11" s="373"/>
      <c r="I11" s="373"/>
      <c r="J11" s="373"/>
    </row>
    <row r="12" spans="1:17" ht="13.5" customHeight="1" outlineLevel="1">
      <c r="B12" s="5"/>
      <c r="C12" s="5"/>
      <c r="D12" s="5"/>
      <c r="E12" s="355" t="s">
        <v>122</v>
      </c>
      <c r="F12" s="355"/>
      <c r="G12" s="355"/>
      <c r="H12" s="355"/>
      <c r="I12" s="355"/>
      <c r="J12" s="355"/>
    </row>
    <row r="13" spans="1:17" ht="13.5" customHeight="1" outlineLevel="1">
      <c r="B13" s="5"/>
      <c r="C13" s="5"/>
      <c r="D13" s="5"/>
      <c r="E13" s="355" t="s">
        <v>25</v>
      </c>
      <c r="F13" s="355"/>
      <c r="G13" s="355"/>
      <c r="H13" s="355"/>
      <c r="I13" s="355"/>
      <c r="J13" s="355"/>
      <c r="P13" s="63"/>
    </row>
    <row r="14" spans="1:17" ht="17.25">
      <c r="A14" s="6"/>
      <c r="B14" s="7" t="s">
        <v>8</v>
      </c>
      <c r="C14" s="6"/>
      <c r="D14" s="6"/>
      <c r="E14" s="6"/>
      <c r="F14" s="6"/>
      <c r="G14" s="6"/>
      <c r="H14" s="6"/>
      <c r="I14" s="198"/>
      <c r="J14" s="199"/>
      <c r="K14" s="197"/>
      <c r="L14" s="61"/>
      <c r="P14" s="63"/>
    </row>
    <row r="15" spans="1:17" ht="27.75" customHeight="1">
      <c r="A15" s="6"/>
      <c r="B15" s="8"/>
      <c r="C15" s="356" t="s">
        <v>10</v>
      </c>
      <c r="D15" s="357"/>
      <c r="E15" s="9" t="s">
        <v>1</v>
      </c>
      <c r="F15" s="9" t="s">
        <v>5</v>
      </c>
      <c r="G15" s="378" t="s">
        <v>6</v>
      </c>
      <c r="H15" s="379"/>
      <c r="I15" s="9" t="s">
        <v>21</v>
      </c>
      <c r="J15" s="10" t="s">
        <v>27</v>
      </c>
      <c r="K15" s="140" t="s">
        <v>341</v>
      </c>
      <c r="L15" s="140" t="s">
        <v>342</v>
      </c>
      <c r="M15" s="139" t="s">
        <v>343</v>
      </c>
    </row>
    <row r="16" spans="1:17" ht="26.45" customHeight="1">
      <c r="A16" s="6"/>
      <c r="B16" s="376">
        <v>1</v>
      </c>
      <c r="C16" s="360" t="s">
        <v>417</v>
      </c>
      <c r="D16" s="361"/>
      <c r="E16" s="382" t="s">
        <v>102</v>
      </c>
      <c r="F16" s="380" t="s">
        <v>102</v>
      </c>
      <c r="G16" s="392" t="s">
        <v>48</v>
      </c>
      <c r="H16" s="393"/>
      <c r="I16" s="366"/>
      <c r="J16" s="358" t="s">
        <v>114</v>
      </c>
      <c r="K16" s="401"/>
      <c r="L16" s="402"/>
      <c r="M16" s="403"/>
    </row>
    <row r="17" spans="1:13" ht="15" customHeight="1">
      <c r="A17" s="6"/>
      <c r="B17" s="377"/>
      <c r="C17" s="362"/>
      <c r="D17" s="363"/>
      <c r="E17" s="383"/>
      <c r="F17" s="381"/>
      <c r="G17" s="118" t="str">
        <f>IF(E16=作業用_入力規則!$C$4,'様式2_別紙（入力用）'!$U$12,"")</f>
        <v/>
      </c>
      <c r="H17" s="119" t="s">
        <v>222</v>
      </c>
      <c r="I17" s="367"/>
      <c r="J17" s="359"/>
      <c r="K17" s="401"/>
      <c r="L17" s="402"/>
      <c r="M17" s="403"/>
    </row>
    <row r="18" spans="1:13" ht="26.45" customHeight="1">
      <c r="A18" s="6"/>
      <c r="B18" s="376">
        <v>2</v>
      </c>
      <c r="C18" s="360" t="s">
        <v>30</v>
      </c>
      <c r="D18" s="361"/>
      <c r="E18" s="382" t="s">
        <v>102</v>
      </c>
      <c r="F18" s="380" t="s">
        <v>102</v>
      </c>
      <c r="G18" s="392" t="s">
        <v>50</v>
      </c>
      <c r="H18" s="393"/>
      <c r="I18" s="390"/>
      <c r="J18" s="358" t="s">
        <v>115</v>
      </c>
      <c r="K18" s="401"/>
      <c r="L18" s="402"/>
      <c r="M18" s="403"/>
    </row>
    <row r="19" spans="1:13" ht="15" customHeight="1">
      <c r="A19" s="6"/>
      <c r="B19" s="377"/>
      <c r="C19" s="362"/>
      <c r="D19" s="363"/>
      <c r="E19" s="383"/>
      <c r="F19" s="381"/>
      <c r="G19" s="120" t="str">
        <f>IF(E18=作業用_入力規則!$C$4,'様式2_別紙（入力用）'!$U$17,"")</f>
        <v/>
      </c>
      <c r="H19" s="119" t="s">
        <v>222</v>
      </c>
      <c r="I19" s="391"/>
      <c r="J19" s="359"/>
      <c r="K19" s="401"/>
      <c r="L19" s="402"/>
      <c r="M19" s="403"/>
    </row>
    <row r="20" spans="1:13" ht="26.45" customHeight="1">
      <c r="A20" s="6"/>
      <c r="B20" s="376">
        <v>3</v>
      </c>
      <c r="C20" s="360" t="s">
        <v>418</v>
      </c>
      <c r="D20" s="361"/>
      <c r="E20" s="382" t="s">
        <v>102</v>
      </c>
      <c r="F20" s="380" t="s">
        <v>102</v>
      </c>
      <c r="G20" s="392" t="s">
        <v>243</v>
      </c>
      <c r="H20" s="393"/>
      <c r="I20" s="390"/>
      <c r="J20" s="358" t="s">
        <v>116</v>
      </c>
      <c r="K20" s="401"/>
      <c r="L20" s="402"/>
      <c r="M20" s="403"/>
    </row>
    <row r="21" spans="1:13" ht="15" customHeight="1">
      <c r="A21" s="6"/>
      <c r="B21" s="377"/>
      <c r="C21" s="362"/>
      <c r="D21" s="363"/>
      <c r="E21" s="383"/>
      <c r="F21" s="381"/>
      <c r="G21" s="120" t="str">
        <f>IF(E20=作業用_入力規則!$C$4,'様式2_別紙（入力用）'!$U$22,"")</f>
        <v/>
      </c>
      <c r="H21" s="119" t="s">
        <v>58</v>
      </c>
      <c r="I21" s="391"/>
      <c r="J21" s="359"/>
      <c r="K21" s="401"/>
      <c r="L21" s="402"/>
      <c r="M21" s="403"/>
    </row>
    <row r="22" spans="1:13" ht="26.45" customHeight="1">
      <c r="A22" s="6"/>
      <c r="B22" s="376">
        <v>4</v>
      </c>
      <c r="C22" s="360" t="s">
        <v>419</v>
      </c>
      <c r="D22" s="361"/>
      <c r="E22" s="382" t="s">
        <v>102</v>
      </c>
      <c r="F22" s="380" t="s">
        <v>102</v>
      </c>
      <c r="G22" s="392" t="s">
        <v>242</v>
      </c>
      <c r="H22" s="393"/>
      <c r="I22" s="390"/>
      <c r="J22" s="358" t="s">
        <v>117</v>
      </c>
      <c r="K22" s="401"/>
      <c r="L22" s="402"/>
      <c r="M22" s="403"/>
    </row>
    <row r="23" spans="1:13" ht="15" customHeight="1">
      <c r="A23" s="6"/>
      <c r="B23" s="377"/>
      <c r="C23" s="362"/>
      <c r="D23" s="363"/>
      <c r="E23" s="383"/>
      <c r="F23" s="381"/>
      <c r="G23" s="120" t="str">
        <f>IF(E22=作業用_入力規則!$C$4,'様式2_別紙（入力用）'!$U$27,"")</f>
        <v/>
      </c>
      <c r="H23" s="119" t="s">
        <v>58</v>
      </c>
      <c r="I23" s="391"/>
      <c r="J23" s="359"/>
      <c r="K23" s="401"/>
      <c r="L23" s="402"/>
      <c r="M23" s="403"/>
    </row>
    <row r="24" spans="1:13" ht="26.45" customHeight="1">
      <c r="A24" s="6"/>
      <c r="B24" s="376">
        <v>5</v>
      </c>
      <c r="C24" s="360" t="s">
        <v>420</v>
      </c>
      <c r="D24" s="361"/>
      <c r="E24" s="382" t="s">
        <v>102</v>
      </c>
      <c r="F24" s="380" t="s">
        <v>102</v>
      </c>
      <c r="G24" s="392" t="s">
        <v>241</v>
      </c>
      <c r="H24" s="393"/>
      <c r="I24" s="390"/>
      <c r="J24" s="358" t="s">
        <v>118</v>
      </c>
      <c r="K24" s="401"/>
      <c r="L24" s="402"/>
      <c r="M24" s="403"/>
    </row>
    <row r="25" spans="1:13" ht="15" customHeight="1">
      <c r="A25" s="6"/>
      <c r="B25" s="377"/>
      <c r="C25" s="362"/>
      <c r="D25" s="363"/>
      <c r="E25" s="383"/>
      <c r="F25" s="381"/>
      <c r="G25" s="120" t="str">
        <f>IF(E24=作業用_入力規則!$C$4,'様式2_別紙（入力用）'!$U$32,"")</f>
        <v/>
      </c>
      <c r="H25" s="119" t="s">
        <v>58</v>
      </c>
      <c r="I25" s="391"/>
      <c r="J25" s="359"/>
      <c r="K25" s="401"/>
      <c r="L25" s="402"/>
      <c r="M25" s="403"/>
    </row>
    <row r="26" spans="1:13" ht="26.45" customHeight="1">
      <c r="A26" s="6"/>
      <c r="B26" s="376">
        <v>6</v>
      </c>
      <c r="C26" s="360" t="s">
        <v>155</v>
      </c>
      <c r="D26" s="361"/>
      <c r="E26" s="382" t="s">
        <v>102</v>
      </c>
      <c r="F26" s="380" t="s">
        <v>102</v>
      </c>
      <c r="G26" s="394" t="str">
        <f>IF($E$26=作業用_入力規則!$C$4,作業用_入力規則!$C$77,作業用_入力規則!$C$78)</f>
        <v>取組なし</v>
      </c>
      <c r="H26" s="395"/>
      <c r="I26" s="380" t="s">
        <v>102</v>
      </c>
      <c r="J26" s="358" t="s">
        <v>33</v>
      </c>
      <c r="K26" s="401"/>
      <c r="L26" s="402"/>
      <c r="M26" s="403"/>
    </row>
    <row r="27" spans="1:13" ht="15" customHeight="1">
      <c r="A27" s="6"/>
      <c r="B27" s="377"/>
      <c r="C27" s="362"/>
      <c r="D27" s="363"/>
      <c r="E27" s="383"/>
      <c r="F27" s="381"/>
      <c r="G27" s="396"/>
      <c r="H27" s="397"/>
      <c r="I27" s="381"/>
      <c r="J27" s="359"/>
      <c r="K27" s="401"/>
      <c r="L27" s="402"/>
      <c r="M27" s="403"/>
    </row>
    <row r="28" spans="1:13" ht="26.45" customHeight="1">
      <c r="A28" s="6"/>
      <c r="B28" s="376">
        <v>7</v>
      </c>
      <c r="C28" s="360" t="s">
        <v>421</v>
      </c>
      <c r="D28" s="361"/>
      <c r="E28" s="382" t="s">
        <v>102</v>
      </c>
      <c r="F28" s="380" t="s">
        <v>102</v>
      </c>
      <c r="G28" s="394" t="str">
        <f>IF($E$28=作業用_入力規則!$C$4,作業用_入力規則!$C$80,作業用_入力規則!$C$81)</f>
        <v>制度なし</v>
      </c>
      <c r="H28" s="395"/>
      <c r="I28" s="380" t="s">
        <v>102</v>
      </c>
      <c r="J28" s="358" t="s">
        <v>33</v>
      </c>
      <c r="K28" s="401"/>
      <c r="L28" s="402"/>
      <c r="M28" s="403"/>
    </row>
    <row r="29" spans="1:13" ht="15" customHeight="1">
      <c r="A29" s="6"/>
      <c r="B29" s="377"/>
      <c r="C29" s="362"/>
      <c r="D29" s="363"/>
      <c r="E29" s="383"/>
      <c r="F29" s="381"/>
      <c r="G29" s="396"/>
      <c r="H29" s="397"/>
      <c r="I29" s="381"/>
      <c r="J29" s="359"/>
      <c r="K29" s="401"/>
      <c r="L29" s="402"/>
      <c r="M29" s="403"/>
    </row>
    <row r="30" spans="1:13" ht="26.45" customHeight="1">
      <c r="A30" s="6"/>
      <c r="B30" s="376">
        <v>8</v>
      </c>
      <c r="C30" s="360" t="s">
        <v>422</v>
      </c>
      <c r="D30" s="361"/>
      <c r="E30" s="382" t="s">
        <v>102</v>
      </c>
      <c r="F30" s="380" t="s">
        <v>102</v>
      </c>
      <c r="G30" s="394" t="str">
        <f>IF($E$30=作業用_入力規則!$C$4,作業用_入力規則!$C$80,作業用_入力規則!$C$81)</f>
        <v>制度なし</v>
      </c>
      <c r="H30" s="395"/>
      <c r="I30" s="380" t="s">
        <v>102</v>
      </c>
      <c r="J30" s="358" t="s">
        <v>33</v>
      </c>
      <c r="K30" s="401"/>
      <c r="L30" s="402"/>
      <c r="M30" s="403"/>
    </row>
    <row r="31" spans="1:13" ht="15" customHeight="1">
      <c r="A31" s="6"/>
      <c r="B31" s="377"/>
      <c r="C31" s="362"/>
      <c r="D31" s="363"/>
      <c r="E31" s="383"/>
      <c r="F31" s="381"/>
      <c r="G31" s="396"/>
      <c r="H31" s="397"/>
      <c r="I31" s="381"/>
      <c r="J31" s="359"/>
      <c r="K31" s="401"/>
      <c r="L31" s="402"/>
      <c r="M31" s="403"/>
    </row>
    <row r="32" spans="1:13" ht="26.45" customHeight="1">
      <c r="A32" s="6"/>
      <c r="B32" s="376">
        <v>9</v>
      </c>
      <c r="C32" s="360" t="s">
        <v>414</v>
      </c>
      <c r="D32" s="361"/>
      <c r="E32" s="382" t="s">
        <v>102</v>
      </c>
      <c r="F32" s="380" t="s">
        <v>102</v>
      </c>
      <c r="G32" s="394" t="str">
        <f>IF($E$32=作業用_入力規則!$C$4,作業用_入力規則!$C$77,作業用_入力規則!$C$78)</f>
        <v>取組なし</v>
      </c>
      <c r="H32" s="395"/>
      <c r="I32" s="380" t="s">
        <v>102</v>
      </c>
      <c r="J32" s="374" t="s">
        <v>415</v>
      </c>
      <c r="K32" s="401"/>
      <c r="L32" s="402"/>
      <c r="M32" s="403"/>
    </row>
    <row r="33" spans="1:13" ht="15" customHeight="1">
      <c r="A33" s="6"/>
      <c r="B33" s="377"/>
      <c r="C33" s="362"/>
      <c r="D33" s="363"/>
      <c r="E33" s="383"/>
      <c r="F33" s="381"/>
      <c r="G33" s="396"/>
      <c r="H33" s="397"/>
      <c r="I33" s="381"/>
      <c r="J33" s="375"/>
      <c r="K33" s="401"/>
      <c r="L33" s="402"/>
      <c r="M33" s="403"/>
    </row>
    <row r="34" spans="1:13" ht="26.45" customHeight="1">
      <c r="A34" s="6"/>
      <c r="B34" s="376">
        <v>10</v>
      </c>
      <c r="C34" s="360" t="s">
        <v>31</v>
      </c>
      <c r="D34" s="361"/>
      <c r="E34" s="382" t="s">
        <v>102</v>
      </c>
      <c r="F34" s="380" t="s">
        <v>102</v>
      </c>
      <c r="G34" s="394" t="str">
        <f>IF($E$34=作業用_入力規則!$C$4,作業用_入力規則!$C$77,作業用_入力規則!$C$78)</f>
        <v>取組なし</v>
      </c>
      <c r="H34" s="395"/>
      <c r="I34" s="380" t="s">
        <v>102</v>
      </c>
      <c r="J34" s="358" t="s">
        <v>34</v>
      </c>
      <c r="K34" s="401"/>
      <c r="L34" s="402"/>
      <c r="M34" s="403"/>
    </row>
    <row r="35" spans="1:13" ht="15" customHeight="1">
      <c r="A35" s="6"/>
      <c r="B35" s="377"/>
      <c r="C35" s="362"/>
      <c r="D35" s="363"/>
      <c r="E35" s="383"/>
      <c r="F35" s="381"/>
      <c r="G35" s="396"/>
      <c r="H35" s="397"/>
      <c r="I35" s="381"/>
      <c r="J35" s="359"/>
      <c r="K35" s="401"/>
      <c r="L35" s="402"/>
      <c r="M35" s="403"/>
    </row>
    <row r="36" spans="1:13" ht="26.45" customHeight="1">
      <c r="A36" s="6"/>
      <c r="B36" s="376">
        <v>11</v>
      </c>
      <c r="C36" s="360" t="s">
        <v>423</v>
      </c>
      <c r="D36" s="361"/>
      <c r="E36" s="382" t="s">
        <v>102</v>
      </c>
      <c r="F36" s="380" t="s">
        <v>102</v>
      </c>
      <c r="G36" s="392" t="s">
        <v>244</v>
      </c>
      <c r="H36" s="393"/>
      <c r="I36" s="366"/>
      <c r="J36" s="358" t="s">
        <v>119</v>
      </c>
      <c r="K36" s="401"/>
      <c r="L36" s="402"/>
      <c r="M36" s="403"/>
    </row>
    <row r="37" spans="1:13" ht="15" customHeight="1">
      <c r="A37" s="6"/>
      <c r="B37" s="377"/>
      <c r="C37" s="362"/>
      <c r="D37" s="363"/>
      <c r="E37" s="383"/>
      <c r="F37" s="381"/>
      <c r="G37" s="120" t="str">
        <f>IF(E36=作業用_入力規則!$C$4,'様式2_別紙（入力用）'!$U$37,"")</f>
        <v/>
      </c>
      <c r="H37" s="119" t="s">
        <v>69</v>
      </c>
      <c r="I37" s="367"/>
      <c r="J37" s="359"/>
      <c r="K37" s="401"/>
      <c r="L37" s="402"/>
      <c r="M37" s="403"/>
    </row>
    <row r="38" spans="1:13" ht="26.45" customHeight="1">
      <c r="A38" s="6"/>
      <c r="B38" s="376">
        <v>12</v>
      </c>
      <c r="C38" s="360" t="s">
        <v>424</v>
      </c>
      <c r="D38" s="361"/>
      <c r="E38" s="382" t="s">
        <v>102</v>
      </c>
      <c r="F38" s="380" t="s">
        <v>102</v>
      </c>
      <c r="G38" s="392" t="s">
        <v>75</v>
      </c>
      <c r="H38" s="393"/>
      <c r="I38" s="366"/>
      <c r="J38" s="358" t="s">
        <v>120</v>
      </c>
      <c r="K38" s="401"/>
      <c r="L38" s="402"/>
      <c r="M38" s="403"/>
    </row>
    <row r="39" spans="1:13" ht="15" customHeight="1">
      <c r="A39" s="6"/>
      <c r="B39" s="377"/>
      <c r="C39" s="362"/>
      <c r="D39" s="363"/>
      <c r="E39" s="383"/>
      <c r="F39" s="381"/>
      <c r="G39" s="120" t="str">
        <f>IF(E38=作業用_入力規則!$C$4,'様式2_別紙（入力用）'!$U$42,"")</f>
        <v/>
      </c>
      <c r="H39" s="119" t="s">
        <v>58</v>
      </c>
      <c r="I39" s="367"/>
      <c r="J39" s="359"/>
      <c r="K39" s="401"/>
      <c r="L39" s="402"/>
      <c r="M39" s="403"/>
    </row>
    <row r="40" spans="1:13" ht="26.45" customHeight="1">
      <c r="A40" s="6"/>
      <c r="B40" s="376">
        <v>13</v>
      </c>
      <c r="C40" s="360" t="s">
        <v>14</v>
      </c>
      <c r="D40" s="361"/>
      <c r="E40" s="382" t="s">
        <v>102</v>
      </c>
      <c r="F40" s="380" t="s">
        <v>102</v>
      </c>
      <c r="G40" s="394" t="str">
        <f>IF($E$40=作業用_入力規則!$C$4,作業用_入力規則!$C$80,作業用_入力規則!$C$81)</f>
        <v>制度なし</v>
      </c>
      <c r="H40" s="395"/>
      <c r="I40" s="380" t="s">
        <v>102</v>
      </c>
      <c r="J40" s="358" t="s">
        <v>33</v>
      </c>
      <c r="K40" s="401"/>
      <c r="L40" s="402"/>
      <c r="M40" s="403"/>
    </row>
    <row r="41" spans="1:13" ht="15" customHeight="1">
      <c r="A41" s="6"/>
      <c r="B41" s="377"/>
      <c r="C41" s="362"/>
      <c r="D41" s="363"/>
      <c r="E41" s="383"/>
      <c r="F41" s="381"/>
      <c r="G41" s="396"/>
      <c r="H41" s="397"/>
      <c r="I41" s="381"/>
      <c r="J41" s="359"/>
      <c r="K41" s="401"/>
      <c r="L41" s="402"/>
      <c r="M41" s="403"/>
    </row>
    <row r="42" spans="1:13" ht="26.45" customHeight="1">
      <c r="A42" s="6"/>
      <c r="B42" s="376">
        <v>14</v>
      </c>
      <c r="C42" s="360" t="s">
        <v>18</v>
      </c>
      <c r="D42" s="361"/>
      <c r="E42" s="382" t="s">
        <v>102</v>
      </c>
      <c r="F42" s="380" t="s">
        <v>102</v>
      </c>
      <c r="G42" s="394" t="str">
        <f>IF($E$42=作業用_入力規則!$C$4,作業用_入力規則!$C$80,作業用_入力規則!$C$81)</f>
        <v>制度なし</v>
      </c>
      <c r="H42" s="395"/>
      <c r="I42" s="380" t="s">
        <v>102</v>
      </c>
      <c r="J42" s="358" t="s">
        <v>33</v>
      </c>
      <c r="K42" s="401"/>
      <c r="L42" s="402"/>
      <c r="M42" s="403"/>
    </row>
    <row r="43" spans="1:13" ht="15" customHeight="1">
      <c r="A43" s="6"/>
      <c r="B43" s="377"/>
      <c r="C43" s="362"/>
      <c r="D43" s="363"/>
      <c r="E43" s="383"/>
      <c r="F43" s="381"/>
      <c r="G43" s="396"/>
      <c r="H43" s="397"/>
      <c r="I43" s="381"/>
      <c r="J43" s="359"/>
      <c r="K43" s="401"/>
      <c r="L43" s="402"/>
      <c r="M43" s="403"/>
    </row>
    <row r="44" spans="1:13" ht="26.45" customHeight="1">
      <c r="A44" s="6"/>
      <c r="B44" s="376">
        <v>15</v>
      </c>
      <c r="C44" s="360" t="s">
        <v>15</v>
      </c>
      <c r="D44" s="361"/>
      <c r="E44" s="382" t="s">
        <v>102</v>
      </c>
      <c r="F44" s="380" t="s">
        <v>102</v>
      </c>
      <c r="G44" s="394" t="str">
        <f>IF($E$44=作業用_入力規則!$C$4,作業用_入力規則!$C$77,作業用_入力規則!$C$78)</f>
        <v>取組なし</v>
      </c>
      <c r="H44" s="395"/>
      <c r="I44" s="380" t="s">
        <v>102</v>
      </c>
      <c r="J44" s="358" t="s">
        <v>34</v>
      </c>
      <c r="K44" s="401"/>
      <c r="L44" s="402"/>
      <c r="M44" s="403"/>
    </row>
    <row r="45" spans="1:13" ht="15" customHeight="1">
      <c r="A45" s="6"/>
      <c r="B45" s="377"/>
      <c r="C45" s="362"/>
      <c r="D45" s="363"/>
      <c r="E45" s="383"/>
      <c r="F45" s="381"/>
      <c r="G45" s="396"/>
      <c r="H45" s="397"/>
      <c r="I45" s="381"/>
      <c r="J45" s="359"/>
      <c r="K45" s="401"/>
      <c r="L45" s="402"/>
      <c r="M45" s="403"/>
    </row>
    <row r="46" spans="1:13" ht="26.45" customHeight="1">
      <c r="A46" s="6"/>
      <c r="B46" s="376">
        <v>16</v>
      </c>
      <c r="C46" s="360" t="s">
        <v>425</v>
      </c>
      <c r="D46" s="361"/>
      <c r="E46" s="382" t="s">
        <v>102</v>
      </c>
      <c r="F46" s="380" t="s">
        <v>102</v>
      </c>
      <c r="G46" s="394" t="str">
        <f>IF($E$46=作業用_入力規則!$C$4,作業用_入力規則!$C$77,作業用_入力規則!$C$78)</f>
        <v>取組なし</v>
      </c>
      <c r="H46" s="395"/>
      <c r="I46" s="380" t="s">
        <v>102</v>
      </c>
      <c r="J46" s="358" t="s">
        <v>20</v>
      </c>
      <c r="K46" s="401"/>
      <c r="L46" s="402"/>
      <c r="M46" s="403"/>
    </row>
    <row r="47" spans="1:13" ht="15" customHeight="1">
      <c r="A47" s="6"/>
      <c r="B47" s="377"/>
      <c r="C47" s="362"/>
      <c r="D47" s="363"/>
      <c r="E47" s="383"/>
      <c r="F47" s="381"/>
      <c r="G47" s="396"/>
      <c r="H47" s="397"/>
      <c r="I47" s="381"/>
      <c r="J47" s="359"/>
      <c r="K47" s="401"/>
      <c r="L47" s="402"/>
      <c r="M47" s="403"/>
    </row>
    <row r="48" spans="1:13" ht="26.45" customHeight="1">
      <c r="A48" s="6"/>
      <c r="B48" s="376">
        <v>17</v>
      </c>
      <c r="C48" s="360" t="s">
        <v>16</v>
      </c>
      <c r="D48" s="361"/>
      <c r="E48" s="382" t="s">
        <v>102</v>
      </c>
      <c r="F48" s="380" t="s">
        <v>102</v>
      </c>
      <c r="G48" s="394" t="str">
        <f>IF($E$48=作業用_入力規則!$C$4,作業用_入力規則!$C$83,作業用_入力規則!$C$84)</f>
        <v>未登録企業</v>
      </c>
      <c r="H48" s="395"/>
      <c r="I48" s="384" t="s">
        <v>32</v>
      </c>
      <c r="J48" s="388" t="s">
        <v>12</v>
      </c>
      <c r="K48" s="401"/>
      <c r="L48" s="402"/>
      <c r="M48" s="403"/>
    </row>
    <row r="49" spans="1:13" ht="15" customHeight="1">
      <c r="A49" s="6"/>
      <c r="B49" s="377"/>
      <c r="C49" s="362"/>
      <c r="D49" s="363"/>
      <c r="E49" s="383"/>
      <c r="F49" s="381"/>
      <c r="G49" s="396"/>
      <c r="H49" s="397"/>
      <c r="I49" s="385"/>
      <c r="J49" s="389"/>
      <c r="K49" s="401"/>
      <c r="L49" s="402"/>
      <c r="M49" s="403"/>
    </row>
    <row r="50" spans="1:13" ht="26.45" customHeight="1">
      <c r="A50" s="6"/>
      <c r="B50" s="376">
        <v>18</v>
      </c>
      <c r="C50" s="360" t="s">
        <v>17</v>
      </c>
      <c r="D50" s="361"/>
      <c r="E50" s="382" t="s">
        <v>102</v>
      </c>
      <c r="F50" s="380" t="s">
        <v>102</v>
      </c>
      <c r="G50" s="394" t="str">
        <f>IF($E$50=作業用_入力規則!$C$4,作業用_入力規則!$C$83,作業用_入力規則!$C$84)</f>
        <v>未登録企業</v>
      </c>
      <c r="H50" s="395"/>
      <c r="I50" s="384" t="s">
        <v>32</v>
      </c>
      <c r="J50" s="386" t="s">
        <v>12</v>
      </c>
      <c r="K50" s="401"/>
      <c r="L50" s="402"/>
      <c r="M50" s="403"/>
    </row>
    <row r="51" spans="1:13" ht="15" customHeight="1">
      <c r="A51" s="6"/>
      <c r="B51" s="377"/>
      <c r="C51" s="362"/>
      <c r="D51" s="363"/>
      <c r="E51" s="383"/>
      <c r="F51" s="381"/>
      <c r="G51" s="396"/>
      <c r="H51" s="397"/>
      <c r="I51" s="385"/>
      <c r="J51" s="387"/>
      <c r="K51" s="401"/>
      <c r="L51" s="402"/>
      <c r="M51" s="403"/>
    </row>
    <row r="52" spans="1:13" ht="40.15" customHeight="1">
      <c r="A52" s="6"/>
      <c r="B52" s="6"/>
      <c r="C52" s="11" t="s">
        <v>2</v>
      </c>
      <c r="D52" s="11"/>
      <c r="E52" s="97">
        <f>COUNTIF($E$16:$E$50,"☑")</f>
        <v>0</v>
      </c>
      <c r="F52" s="97">
        <f>COUNTIF($F$16:$F$50,"☑")</f>
        <v>0</v>
      </c>
      <c r="G52" s="6"/>
      <c r="H52" s="6"/>
      <c r="I52" s="252" t="s">
        <v>38</v>
      </c>
      <c r="J52" s="252"/>
      <c r="K52" s="39" t="s">
        <v>378</v>
      </c>
      <c r="L52" s="168">
        <f>COUNTIF(L16:L51,"○")</f>
        <v>0</v>
      </c>
    </row>
    <row r="53" spans="1:13" ht="35.25" customHeight="1">
      <c r="A53" s="6"/>
      <c r="B53" s="6"/>
      <c r="C53" s="11"/>
      <c r="D53" s="11"/>
      <c r="E53" s="15"/>
      <c r="F53" s="15"/>
      <c r="G53" s="6"/>
      <c r="H53" s="6"/>
      <c r="I53" s="156"/>
      <c r="J53" s="156"/>
      <c r="K53" s="39"/>
      <c r="L53" s="170"/>
    </row>
    <row r="54" spans="1:13" ht="35.25" customHeight="1">
      <c r="A54" s="6"/>
      <c r="B54" s="6"/>
      <c r="C54" s="11"/>
      <c r="D54" s="11"/>
      <c r="E54" s="15"/>
      <c r="F54" s="15"/>
      <c r="G54" s="6"/>
      <c r="H54" s="6"/>
      <c r="I54" s="156"/>
      <c r="J54" s="156"/>
      <c r="K54" s="39"/>
      <c r="L54" s="170"/>
    </row>
    <row r="55" spans="1:13" ht="17.25">
      <c r="A55" s="6"/>
      <c r="B55" s="7" t="s">
        <v>3</v>
      </c>
      <c r="C55" s="6"/>
      <c r="D55" s="6"/>
      <c r="E55" s="6"/>
      <c r="F55" s="6"/>
      <c r="G55" s="6"/>
      <c r="H55" s="6"/>
      <c r="I55" s="200" t="s">
        <v>436</v>
      </c>
      <c r="J55" s="201"/>
      <c r="K55" s="197"/>
      <c r="L55" s="61"/>
    </row>
    <row r="56" spans="1:13" ht="36" customHeight="1">
      <c r="A56" s="6"/>
      <c r="B56" s="98"/>
      <c r="C56" s="364" t="s">
        <v>10</v>
      </c>
      <c r="D56" s="365"/>
      <c r="E56" s="13" t="s">
        <v>1</v>
      </c>
      <c r="F56" s="13" t="s">
        <v>5</v>
      </c>
      <c r="G56" s="121" t="s">
        <v>6</v>
      </c>
      <c r="H56" s="122"/>
      <c r="I56" s="13" t="s">
        <v>21</v>
      </c>
      <c r="J56" s="99" t="s">
        <v>27</v>
      </c>
      <c r="K56" s="140" t="s">
        <v>341</v>
      </c>
      <c r="L56" s="140" t="s">
        <v>342</v>
      </c>
      <c r="M56" s="139" t="s">
        <v>343</v>
      </c>
    </row>
    <row r="57" spans="1:13" ht="26.45" customHeight="1">
      <c r="A57" s="6"/>
      <c r="B57" s="376">
        <v>19</v>
      </c>
      <c r="C57" s="360" t="s">
        <v>426</v>
      </c>
      <c r="D57" s="361"/>
      <c r="E57" s="382" t="s">
        <v>102</v>
      </c>
      <c r="F57" s="398" t="s">
        <v>386</v>
      </c>
      <c r="G57" s="392" t="s">
        <v>78</v>
      </c>
      <c r="H57" s="393"/>
      <c r="I57" s="366"/>
      <c r="J57" s="358" t="s">
        <v>121</v>
      </c>
      <c r="K57" s="401"/>
      <c r="L57" s="402"/>
      <c r="M57" s="403"/>
    </row>
    <row r="58" spans="1:13" ht="15" customHeight="1">
      <c r="A58" s="6"/>
      <c r="B58" s="377"/>
      <c r="C58" s="362"/>
      <c r="D58" s="363"/>
      <c r="E58" s="383"/>
      <c r="F58" s="399"/>
      <c r="G58" s="120" t="str">
        <f>'様式2_別紙（入力用）'!$U$47</f>
        <v/>
      </c>
      <c r="H58" s="119" t="s">
        <v>58</v>
      </c>
      <c r="I58" s="367"/>
      <c r="J58" s="359"/>
      <c r="K58" s="401"/>
      <c r="L58" s="402"/>
      <c r="M58" s="403"/>
    </row>
    <row r="59" spans="1:13" ht="26.45" customHeight="1">
      <c r="A59" s="6"/>
      <c r="B59" s="376">
        <v>20</v>
      </c>
      <c r="C59" s="360" t="s">
        <v>427</v>
      </c>
      <c r="D59" s="361"/>
      <c r="E59" s="382" t="s">
        <v>102</v>
      </c>
      <c r="F59" s="380" t="s">
        <v>102</v>
      </c>
      <c r="G59" s="400" t="s">
        <v>361</v>
      </c>
      <c r="H59" s="393"/>
      <c r="I59" s="366"/>
      <c r="J59" s="358" t="s">
        <v>112</v>
      </c>
      <c r="K59" s="401"/>
      <c r="L59" s="402"/>
      <c r="M59" s="403"/>
    </row>
    <row r="60" spans="1:13" ht="15" customHeight="1">
      <c r="A60" s="6"/>
      <c r="B60" s="377"/>
      <c r="C60" s="362"/>
      <c r="D60" s="363"/>
      <c r="E60" s="383"/>
      <c r="F60" s="381"/>
      <c r="G60" s="120" t="str">
        <f>IF(E59=作業用_入力規則!$C$4,'様式2_別紙（入力用）'!$U$52,"")</f>
        <v/>
      </c>
      <c r="H60" s="119" t="s">
        <v>82</v>
      </c>
      <c r="I60" s="367"/>
      <c r="J60" s="359"/>
      <c r="K60" s="401"/>
      <c r="L60" s="402"/>
      <c r="M60" s="403"/>
    </row>
    <row r="61" spans="1:13" ht="26.45" customHeight="1">
      <c r="A61" s="6"/>
      <c r="B61" s="376">
        <v>21</v>
      </c>
      <c r="C61" s="360" t="s">
        <v>428</v>
      </c>
      <c r="D61" s="361"/>
      <c r="E61" s="382" t="s">
        <v>102</v>
      </c>
      <c r="F61" s="380" t="s">
        <v>102</v>
      </c>
      <c r="G61" s="392" t="s">
        <v>437</v>
      </c>
      <c r="H61" s="393"/>
      <c r="I61" s="366"/>
      <c r="J61" s="358" t="s">
        <v>113</v>
      </c>
      <c r="K61" s="401"/>
      <c r="L61" s="402"/>
      <c r="M61" s="403"/>
    </row>
    <row r="62" spans="1:13" ht="15" customHeight="1">
      <c r="A62" s="6"/>
      <c r="B62" s="377"/>
      <c r="C62" s="362"/>
      <c r="D62" s="363"/>
      <c r="E62" s="383"/>
      <c r="F62" s="381"/>
      <c r="G62" s="120" t="str">
        <f>IF(E61=作業用_入力規則!$C$4,'様式2_別紙（入力用）'!$U$60,"")</f>
        <v/>
      </c>
      <c r="H62" s="119" t="s">
        <v>58</v>
      </c>
      <c r="I62" s="367"/>
      <c r="J62" s="359"/>
      <c r="K62" s="401"/>
      <c r="L62" s="402"/>
      <c r="M62" s="403"/>
    </row>
    <row r="63" spans="1:13" ht="26.45" customHeight="1">
      <c r="A63" s="6"/>
      <c r="B63" s="376">
        <v>22</v>
      </c>
      <c r="C63" s="360" t="s">
        <v>382</v>
      </c>
      <c r="D63" s="361"/>
      <c r="E63" s="382" t="s">
        <v>102</v>
      </c>
      <c r="F63" s="380" t="s">
        <v>102</v>
      </c>
      <c r="G63" s="394" t="str">
        <f>IF($E$63=作業用_入力規則!$C$4,作業用_入力規則!$C$80,作業用_入力規則!$C$81)</f>
        <v>制度なし</v>
      </c>
      <c r="H63" s="395"/>
      <c r="I63" s="380" t="s">
        <v>102</v>
      </c>
      <c r="J63" s="358" t="s">
        <v>33</v>
      </c>
      <c r="K63" s="401"/>
      <c r="L63" s="402"/>
      <c r="M63" s="403"/>
    </row>
    <row r="64" spans="1:13" ht="15" customHeight="1">
      <c r="A64" s="6"/>
      <c r="B64" s="377"/>
      <c r="C64" s="362"/>
      <c r="D64" s="363"/>
      <c r="E64" s="383"/>
      <c r="F64" s="381"/>
      <c r="G64" s="396"/>
      <c r="H64" s="397"/>
      <c r="I64" s="381"/>
      <c r="J64" s="359"/>
      <c r="K64" s="401"/>
      <c r="L64" s="402"/>
      <c r="M64" s="403"/>
    </row>
    <row r="65" spans="1:13" ht="26.45" customHeight="1">
      <c r="A65" s="6"/>
      <c r="B65" s="376">
        <v>23</v>
      </c>
      <c r="C65" s="360" t="s">
        <v>383</v>
      </c>
      <c r="D65" s="361"/>
      <c r="E65" s="382" t="s">
        <v>102</v>
      </c>
      <c r="F65" s="380" t="s">
        <v>102</v>
      </c>
      <c r="G65" s="394" t="str">
        <f>IF($E$65=作業用_入力規則!$C$4,作業用_入力規則!$C$80,作業用_入力規則!$C$81)</f>
        <v>制度なし</v>
      </c>
      <c r="H65" s="395"/>
      <c r="I65" s="380" t="s">
        <v>102</v>
      </c>
      <c r="J65" s="358" t="s">
        <v>33</v>
      </c>
      <c r="K65" s="401"/>
      <c r="L65" s="402"/>
      <c r="M65" s="403"/>
    </row>
    <row r="66" spans="1:13" ht="15" customHeight="1">
      <c r="A66" s="6"/>
      <c r="B66" s="377"/>
      <c r="C66" s="362"/>
      <c r="D66" s="363"/>
      <c r="E66" s="383"/>
      <c r="F66" s="381"/>
      <c r="G66" s="396"/>
      <c r="H66" s="397"/>
      <c r="I66" s="381"/>
      <c r="J66" s="359"/>
      <c r="K66" s="401"/>
      <c r="L66" s="402"/>
      <c r="M66" s="403"/>
    </row>
    <row r="67" spans="1:13" ht="26.45" customHeight="1">
      <c r="A67" s="6"/>
      <c r="B67" s="376">
        <v>24</v>
      </c>
      <c r="C67" s="360" t="s">
        <v>429</v>
      </c>
      <c r="D67" s="361"/>
      <c r="E67" s="382" t="s">
        <v>102</v>
      </c>
      <c r="F67" s="380" t="s">
        <v>102</v>
      </c>
      <c r="G67" s="392" t="s">
        <v>232</v>
      </c>
      <c r="H67" s="393"/>
      <c r="I67" s="366"/>
      <c r="J67" s="358" t="s">
        <v>110</v>
      </c>
      <c r="K67" s="401"/>
      <c r="L67" s="402"/>
      <c r="M67" s="403"/>
    </row>
    <row r="68" spans="1:13" ht="15" customHeight="1">
      <c r="A68" s="6"/>
      <c r="B68" s="377"/>
      <c r="C68" s="362"/>
      <c r="D68" s="363"/>
      <c r="E68" s="383"/>
      <c r="F68" s="381"/>
      <c r="G68" s="120" t="str">
        <f>IF(E67=作業用_入力規則!$C$4,'様式2_別紙（入力用）'!$U$66,"")</f>
        <v/>
      </c>
      <c r="H68" s="123" t="s">
        <v>82</v>
      </c>
      <c r="I68" s="367"/>
      <c r="J68" s="359"/>
      <c r="K68" s="401"/>
      <c r="L68" s="402"/>
      <c r="M68" s="403"/>
    </row>
    <row r="69" spans="1:13" ht="26.45" customHeight="1">
      <c r="A69" s="6"/>
      <c r="B69" s="376">
        <v>25</v>
      </c>
      <c r="C69" s="360" t="s">
        <v>125</v>
      </c>
      <c r="D69" s="361"/>
      <c r="E69" s="382" t="s">
        <v>102</v>
      </c>
      <c r="F69" s="380" t="s">
        <v>102</v>
      </c>
      <c r="G69" s="394" t="str">
        <f>IF($E$69=作業用_入力規則!$C$4,作業用_入力規則!$C$92,作業用_入力規則!$C$93)</f>
        <v>設置していない</v>
      </c>
      <c r="H69" s="395"/>
      <c r="I69" s="366"/>
      <c r="J69" s="358" t="s">
        <v>111</v>
      </c>
      <c r="K69" s="401"/>
      <c r="L69" s="402"/>
      <c r="M69" s="403"/>
    </row>
    <row r="70" spans="1:13" ht="15" customHeight="1">
      <c r="A70" s="6"/>
      <c r="B70" s="377"/>
      <c r="C70" s="362"/>
      <c r="D70" s="363"/>
      <c r="E70" s="383"/>
      <c r="F70" s="381"/>
      <c r="G70" s="396"/>
      <c r="H70" s="397"/>
      <c r="I70" s="367"/>
      <c r="J70" s="359"/>
      <c r="K70" s="401"/>
      <c r="L70" s="402"/>
      <c r="M70" s="403"/>
    </row>
    <row r="71" spans="1:13" ht="26.45" customHeight="1">
      <c r="A71" s="6"/>
      <c r="B71" s="376">
        <v>26</v>
      </c>
      <c r="C71" s="360" t="s">
        <v>39</v>
      </c>
      <c r="D71" s="361"/>
      <c r="E71" s="382" t="s">
        <v>102</v>
      </c>
      <c r="F71" s="380" t="s">
        <v>102</v>
      </c>
      <c r="G71" s="394" t="str">
        <f>IF($E$71=作業用_入力規則!$C$4,作業用_入力規則!$C$80,作業用_入力規則!$C$81)</f>
        <v>制度なし</v>
      </c>
      <c r="H71" s="395"/>
      <c r="I71" s="380" t="s">
        <v>102</v>
      </c>
      <c r="J71" s="358" t="s">
        <v>33</v>
      </c>
      <c r="K71" s="401"/>
      <c r="L71" s="402"/>
      <c r="M71" s="403"/>
    </row>
    <row r="72" spans="1:13" ht="15" customHeight="1">
      <c r="A72" s="6"/>
      <c r="B72" s="377"/>
      <c r="C72" s="362"/>
      <c r="D72" s="363"/>
      <c r="E72" s="383"/>
      <c r="F72" s="381"/>
      <c r="G72" s="396"/>
      <c r="H72" s="397"/>
      <c r="I72" s="381"/>
      <c r="J72" s="359"/>
      <c r="K72" s="401"/>
      <c r="L72" s="402"/>
      <c r="M72" s="403"/>
    </row>
    <row r="73" spans="1:13" ht="26.45" customHeight="1">
      <c r="A73" s="6"/>
      <c r="B73" s="376">
        <v>27</v>
      </c>
      <c r="C73" s="360" t="s">
        <v>384</v>
      </c>
      <c r="D73" s="361"/>
      <c r="E73" s="382" t="s">
        <v>102</v>
      </c>
      <c r="F73" s="380" t="s">
        <v>102</v>
      </c>
      <c r="G73" s="394" t="str">
        <f>IF($E$73=作業用_入力規則!$C$4,作業用_入力規則!$C$77,作業用_入力規則!$C$78)</f>
        <v>取組なし</v>
      </c>
      <c r="H73" s="395"/>
      <c r="I73" s="380" t="s">
        <v>102</v>
      </c>
      <c r="J73" s="358" t="s">
        <v>20</v>
      </c>
      <c r="K73" s="401"/>
      <c r="L73" s="402"/>
      <c r="M73" s="403"/>
    </row>
    <row r="74" spans="1:13" ht="15" customHeight="1">
      <c r="A74" s="6"/>
      <c r="B74" s="377"/>
      <c r="C74" s="362"/>
      <c r="D74" s="363"/>
      <c r="E74" s="383"/>
      <c r="F74" s="381"/>
      <c r="G74" s="396"/>
      <c r="H74" s="397"/>
      <c r="I74" s="381"/>
      <c r="J74" s="359"/>
      <c r="K74" s="401"/>
      <c r="L74" s="402"/>
      <c r="M74" s="403"/>
    </row>
    <row r="75" spans="1:13" ht="26.45" customHeight="1">
      <c r="A75" s="6"/>
      <c r="B75" s="376">
        <v>28</v>
      </c>
      <c r="C75" s="360" t="s">
        <v>126</v>
      </c>
      <c r="D75" s="361"/>
      <c r="E75" s="382" t="s">
        <v>102</v>
      </c>
      <c r="F75" s="380" t="s">
        <v>102</v>
      </c>
      <c r="G75" s="394" t="str">
        <f>IF($E$75=作業用_入力規則!$C$4,作業用_入力規則!$C$89,作業用_入力規則!$C$90)</f>
        <v>周知していない</v>
      </c>
      <c r="H75" s="395"/>
      <c r="I75" s="380" t="s">
        <v>102</v>
      </c>
      <c r="J75" s="358" t="s">
        <v>35</v>
      </c>
      <c r="K75" s="401"/>
      <c r="L75" s="402"/>
      <c r="M75" s="403"/>
    </row>
    <row r="76" spans="1:13" ht="15" customHeight="1">
      <c r="A76" s="6"/>
      <c r="B76" s="377"/>
      <c r="C76" s="362"/>
      <c r="D76" s="363"/>
      <c r="E76" s="383"/>
      <c r="F76" s="381"/>
      <c r="G76" s="396"/>
      <c r="H76" s="397"/>
      <c r="I76" s="381"/>
      <c r="J76" s="359"/>
      <c r="K76" s="401"/>
      <c r="L76" s="402"/>
      <c r="M76" s="403"/>
    </row>
    <row r="77" spans="1:13" ht="26.45" customHeight="1">
      <c r="A77" s="6"/>
      <c r="B77" s="376">
        <v>29</v>
      </c>
      <c r="C77" s="360" t="s">
        <v>385</v>
      </c>
      <c r="D77" s="361"/>
      <c r="E77" s="382" t="s">
        <v>102</v>
      </c>
      <c r="F77" s="380" t="s">
        <v>102</v>
      </c>
      <c r="G77" s="394" t="str">
        <f>IF($E$77=作業用_入力規則!$C$4,作業用_入力規則!$C$92,作業用_入力規則!$C$93)</f>
        <v>設置していない</v>
      </c>
      <c r="H77" s="395"/>
      <c r="I77" s="380" t="s">
        <v>102</v>
      </c>
      <c r="J77" s="358" t="s">
        <v>36</v>
      </c>
      <c r="K77" s="401"/>
      <c r="L77" s="402"/>
      <c r="M77" s="403"/>
    </row>
    <row r="78" spans="1:13" ht="15" customHeight="1">
      <c r="A78" s="6"/>
      <c r="B78" s="377"/>
      <c r="C78" s="362"/>
      <c r="D78" s="363"/>
      <c r="E78" s="383"/>
      <c r="F78" s="381"/>
      <c r="G78" s="396"/>
      <c r="H78" s="397"/>
      <c r="I78" s="381"/>
      <c r="J78" s="359"/>
      <c r="K78" s="401"/>
      <c r="L78" s="402"/>
      <c r="M78" s="403"/>
    </row>
    <row r="79" spans="1:13" ht="26.45" customHeight="1">
      <c r="A79" s="6"/>
      <c r="B79" s="376">
        <v>30</v>
      </c>
      <c r="C79" s="360" t="s">
        <v>41</v>
      </c>
      <c r="D79" s="361"/>
      <c r="E79" s="382" t="s">
        <v>102</v>
      </c>
      <c r="F79" s="380" t="s">
        <v>102</v>
      </c>
      <c r="G79" s="394" t="str">
        <f>IF($E$79=作業用_入力規則!$C$4,作業用_入力規則!$C$95,作業用_入力規則!$C$96)</f>
        <v>設定（策定）していない</v>
      </c>
      <c r="H79" s="395"/>
      <c r="I79" s="380" t="s">
        <v>102</v>
      </c>
      <c r="J79" s="358" t="s">
        <v>19</v>
      </c>
      <c r="K79" s="401"/>
      <c r="L79" s="402"/>
      <c r="M79" s="403"/>
    </row>
    <row r="80" spans="1:13" ht="15" customHeight="1">
      <c r="A80" s="6"/>
      <c r="B80" s="377"/>
      <c r="C80" s="362"/>
      <c r="D80" s="363"/>
      <c r="E80" s="383"/>
      <c r="F80" s="381"/>
      <c r="G80" s="396"/>
      <c r="H80" s="397"/>
      <c r="I80" s="381"/>
      <c r="J80" s="359"/>
      <c r="K80" s="401"/>
      <c r="L80" s="402"/>
      <c r="M80" s="403"/>
    </row>
    <row r="81" spans="1:15" ht="26.45" customHeight="1">
      <c r="A81" s="6"/>
      <c r="B81" s="376">
        <v>31</v>
      </c>
      <c r="C81" s="360" t="s">
        <v>430</v>
      </c>
      <c r="D81" s="361"/>
      <c r="E81" s="382" t="s">
        <v>102</v>
      </c>
      <c r="F81" s="380" t="s">
        <v>102</v>
      </c>
      <c r="G81" s="392" t="s">
        <v>230</v>
      </c>
      <c r="H81" s="393"/>
      <c r="I81" s="366"/>
      <c r="J81" s="358" t="s">
        <v>108</v>
      </c>
      <c r="K81" s="401"/>
      <c r="L81" s="402"/>
      <c r="M81" s="403"/>
    </row>
    <row r="82" spans="1:15" ht="15" customHeight="1">
      <c r="A82" s="6"/>
      <c r="B82" s="377"/>
      <c r="C82" s="362"/>
      <c r="D82" s="363"/>
      <c r="E82" s="383"/>
      <c r="F82" s="381"/>
      <c r="G82" s="120" t="str">
        <f>IF(E81=作業用_入力規則!$C$4,'様式2_別紙（入力用）'!$U$79,"")</f>
        <v/>
      </c>
      <c r="H82" s="119" t="s">
        <v>58</v>
      </c>
      <c r="I82" s="367"/>
      <c r="J82" s="359"/>
      <c r="K82" s="401"/>
      <c r="L82" s="402"/>
      <c r="M82" s="403"/>
    </row>
    <row r="83" spans="1:15" ht="26.45" customHeight="1">
      <c r="A83" s="6"/>
      <c r="B83" s="376">
        <v>32</v>
      </c>
      <c r="C83" s="360" t="s">
        <v>431</v>
      </c>
      <c r="D83" s="361"/>
      <c r="E83" s="382" t="s">
        <v>102</v>
      </c>
      <c r="F83" s="380" t="s">
        <v>102</v>
      </c>
      <c r="G83" s="392" t="s">
        <v>231</v>
      </c>
      <c r="H83" s="393"/>
      <c r="I83" s="366"/>
      <c r="J83" s="358" t="s">
        <v>109</v>
      </c>
      <c r="K83" s="401"/>
      <c r="L83" s="402"/>
      <c r="M83" s="403"/>
    </row>
    <row r="84" spans="1:15" ht="15" customHeight="1">
      <c r="A84" s="6"/>
      <c r="B84" s="377"/>
      <c r="C84" s="362"/>
      <c r="D84" s="363"/>
      <c r="E84" s="383"/>
      <c r="F84" s="381"/>
      <c r="G84" s="120" t="str">
        <f>IF(E83=作業用_入力規則!$C$4,'様式2_別紙（入力用）'!$U$84,"")</f>
        <v/>
      </c>
      <c r="H84" s="119" t="s">
        <v>58</v>
      </c>
      <c r="I84" s="367"/>
      <c r="J84" s="359"/>
      <c r="K84" s="401"/>
      <c r="L84" s="402"/>
      <c r="M84" s="403"/>
    </row>
    <row r="85" spans="1:15" ht="40.15" customHeight="1">
      <c r="A85" s="6"/>
      <c r="B85" s="6"/>
      <c r="C85" s="11" t="s">
        <v>2</v>
      </c>
      <c r="D85" s="11"/>
      <c r="E85" s="97">
        <f>COUNTIF($E$57:$E$84,"☑")</f>
        <v>0</v>
      </c>
      <c r="F85" s="97">
        <f>COUNTIF($F$57:$F$84,"☑")</f>
        <v>1</v>
      </c>
      <c r="G85" s="100"/>
      <c r="H85" s="15"/>
      <c r="I85" s="252" t="s">
        <v>37</v>
      </c>
      <c r="J85" s="252"/>
      <c r="K85" s="39" t="s">
        <v>378</v>
      </c>
      <c r="L85" s="168">
        <f>COUNTIF(L57:L84,"○")</f>
        <v>0</v>
      </c>
    </row>
    <row r="86" spans="1:15" ht="8.65" customHeight="1">
      <c r="A86" s="6"/>
      <c r="B86" s="6"/>
      <c r="C86" s="11"/>
      <c r="D86" s="11"/>
      <c r="E86" s="14"/>
      <c r="F86" s="14"/>
      <c r="G86" s="15"/>
      <c r="H86" s="15"/>
      <c r="I86" s="15"/>
      <c r="J86" s="16"/>
    </row>
    <row r="87" spans="1:15" ht="33" customHeight="1" thickBot="1">
      <c r="A87" s="6"/>
      <c r="B87" s="6"/>
      <c r="C87" s="17"/>
      <c r="D87" s="17"/>
      <c r="E87" s="18" t="s">
        <v>1</v>
      </c>
      <c r="F87" s="18" t="s">
        <v>5</v>
      </c>
      <c r="G87" s="15"/>
      <c r="H87" s="15"/>
      <c r="I87" s="15"/>
      <c r="J87" s="19"/>
      <c r="O87" s="2" t="s">
        <v>387</v>
      </c>
    </row>
    <row r="88" spans="1:15" ht="45" customHeight="1" thickBot="1">
      <c r="A88" s="6"/>
      <c r="B88" s="6"/>
      <c r="C88" s="20" t="s">
        <v>4</v>
      </c>
      <c r="D88" s="20"/>
      <c r="E88" s="96">
        <f>SUM($E$52,$E$85)</f>
        <v>0</v>
      </c>
      <c r="F88" s="96">
        <f>SUM($F$52,$F$85)</f>
        <v>1</v>
      </c>
      <c r="G88" s="353" t="str">
        <f>IF($F$88&lt;5,"←５項目以上チェックしてください。","")</f>
        <v>←５項目以上チェックしてください。</v>
      </c>
      <c r="H88" s="354"/>
      <c r="I88" s="354"/>
      <c r="J88" s="354"/>
      <c r="K88" s="170" t="s">
        <v>379</v>
      </c>
      <c r="L88" s="169">
        <f>L52+L85</f>
        <v>0</v>
      </c>
      <c r="O88" s="175" t="str">
        <f>項目2・認証基準条件!P5</f>
        <v/>
      </c>
    </row>
    <row r="90" spans="1:15" ht="17.25">
      <c r="B90" s="24" t="s">
        <v>26</v>
      </c>
    </row>
    <row r="91" spans="1:15" ht="17.25">
      <c r="B91" s="111" t="s">
        <v>102</v>
      </c>
      <c r="C91" s="7" t="s">
        <v>103</v>
      </c>
      <c r="D91" s="7"/>
    </row>
    <row r="92" spans="1:15" ht="17.25">
      <c r="B92" s="1"/>
      <c r="C92" s="21"/>
      <c r="D92" s="21"/>
    </row>
    <row r="93" spans="1:15" ht="17.25">
      <c r="B93" s="25" t="s">
        <v>29</v>
      </c>
      <c r="C93" s="21"/>
      <c r="D93" s="21"/>
    </row>
    <row r="94" spans="1:15" ht="17.25">
      <c r="B94" s="111" t="s">
        <v>102</v>
      </c>
      <c r="C94" s="7" t="s">
        <v>104</v>
      </c>
      <c r="D94" s="7"/>
    </row>
    <row r="95" spans="1:15" ht="14.25">
      <c r="B95" s="22" t="s">
        <v>40</v>
      </c>
      <c r="C95" s="23"/>
      <c r="D95" s="23"/>
    </row>
    <row r="96" spans="1:15">
      <c r="B96" s="22" t="s">
        <v>28</v>
      </c>
    </row>
  </sheetData>
  <sheetProtection algorithmName="SHA-512" hashValue="DeR+TTcLLNs8Qv5cORsqgRT4N4FpJdNPYCZ0sG+ZvXXVqCrgHbXVSm8PmqABcd7tbIM3Hv0WWDZnmVqnlNMXyg==" saltValue="nb/UEyT9N8xVQDO9Gkj4ww==" spinCount="100000" sheet="1" selectLockedCells="1"/>
  <mergeCells count="337">
    <mergeCell ref="K81:K82"/>
    <mergeCell ref="L81:L82"/>
    <mergeCell ref="M81:M82"/>
    <mergeCell ref="K83:K84"/>
    <mergeCell ref="L83:L84"/>
    <mergeCell ref="M83:M84"/>
    <mergeCell ref="K75:K76"/>
    <mergeCell ref="L75:L76"/>
    <mergeCell ref="M75:M76"/>
    <mergeCell ref="K77:K78"/>
    <mergeCell ref="L77:L78"/>
    <mergeCell ref="M77:M78"/>
    <mergeCell ref="K79:K80"/>
    <mergeCell ref="L79:L80"/>
    <mergeCell ref="M79:M80"/>
    <mergeCell ref="K69:K70"/>
    <mergeCell ref="L69:L70"/>
    <mergeCell ref="M69:M70"/>
    <mergeCell ref="K71:K72"/>
    <mergeCell ref="L71:L72"/>
    <mergeCell ref="M71:M72"/>
    <mergeCell ref="K73:K74"/>
    <mergeCell ref="L73:L74"/>
    <mergeCell ref="M73:M74"/>
    <mergeCell ref="K63:K64"/>
    <mergeCell ref="L63:L64"/>
    <mergeCell ref="M63:M64"/>
    <mergeCell ref="K65:K66"/>
    <mergeCell ref="L65:L66"/>
    <mergeCell ref="M65:M66"/>
    <mergeCell ref="K67:K68"/>
    <mergeCell ref="L67:L68"/>
    <mergeCell ref="M67:M68"/>
    <mergeCell ref="K57:K58"/>
    <mergeCell ref="L57:L58"/>
    <mergeCell ref="M57:M58"/>
    <mergeCell ref="K59:K60"/>
    <mergeCell ref="L59:L60"/>
    <mergeCell ref="M59:M60"/>
    <mergeCell ref="K61:K62"/>
    <mergeCell ref="L61:L62"/>
    <mergeCell ref="M61:M62"/>
    <mergeCell ref="K46:K47"/>
    <mergeCell ref="L46:L47"/>
    <mergeCell ref="M46:M47"/>
    <mergeCell ref="K48:K49"/>
    <mergeCell ref="L48:L49"/>
    <mergeCell ref="M48:M49"/>
    <mergeCell ref="K50:K51"/>
    <mergeCell ref="L50:L51"/>
    <mergeCell ref="M50:M51"/>
    <mergeCell ref="K40:K41"/>
    <mergeCell ref="L40:L41"/>
    <mergeCell ref="M40:M41"/>
    <mergeCell ref="K42:K43"/>
    <mergeCell ref="L42:L43"/>
    <mergeCell ref="M42:M43"/>
    <mergeCell ref="K44:K45"/>
    <mergeCell ref="L44:L45"/>
    <mergeCell ref="M44:M45"/>
    <mergeCell ref="K34:K35"/>
    <mergeCell ref="L34:L35"/>
    <mergeCell ref="M34:M35"/>
    <mergeCell ref="K36:K37"/>
    <mergeCell ref="L36:L37"/>
    <mergeCell ref="M36:M37"/>
    <mergeCell ref="K38:K39"/>
    <mergeCell ref="L38:L39"/>
    <mergeCell ref="M38:M39"/>
    <mergeCell ref="K28:K29"/>
    <mergeCell ref="L28:L29"/>
    <mergeCell ref="M28:M29"/>
    <mergeCell ref="K30:K31"/>
    <mergeCell ref="L30:L31"/>
    <mergeCell ref="M30:M31"/>
    <mergeCell ref="K32:K33"/>
    <mergeCell ref="L32:L33"/>
    <mergeCell ref="M32:M33"/>
    <mergeCell ref="K22:K23"/>
    <mergeCell ref="L22:L23"/>
    <mergeCell ref="M22:M23"/>
    <mergeCell ref="K24:K25"/>
    <mergeCell ref="L24:L25"/>
    <mergeCell ref="M24:M25"/>
    <mergeCell ref="K26:K27"/>
    <mergeCell ref="L26:L27"/>
    <mergeCell ref="M26:M27"/>
    <mergeCell ref="K16:K17"/>
    <mergeCell ref="L16:L17"/>
    <mergeCell ref="M16:M17"/>
    <mergeCell ref="K18:K19"/>
    <mergeCell ref="L18:L19"/>
    <mergeCell ref="M18:M19"/>
    <mergeCell ref="K20:K21"/>
    <mergeCell ref="L20:L21"/>
    <mergeCell ref="M20:M21"/>
    <mergeCell ref="G75:H76"/>
    <mergeCell ref="G73:H74"/>
    <mergeCell ref="G71:H72"/>
    <mergeCell ref="G69:H70"/>
    <mergeCell ref="G65:H66"/>
    <mergeCell ref="G24:H24"/>
    <mergeCell ref="G22:H22"/>
    <mergeCell ref="G20:H20"/>
    <mergeCell ref="G16:H16"/>
    <mergeCell ref="G61:H61"/>
    <mergeCell ref="G59:H59"/>
    <mergeCell ref="G57:H57"/>
    <mergeCell ref="G38:H38"/>
    <mergeCell ref="G36:H36"/>
    <mergeCell ref="C59:D60"/>
    <mergeCell ref="C57:D58"/>
    <mergeCell ref="G26:H27"/>
    <mergeCell ref="G28:H29"/>
    <mergeCell ref="G30:H31"/>
    <mergeCell ref="G32:H33"/>
    <mergeCell ref="G34:H35"/>
    <mergeCell ref="G40:H41"/>
    <mergeCell ref="G42:H43"/>
    <mergeCell ref="G44:H45"/>
    <mergeCell ref="G46:H47"/>
    <mergeCell ref="G48:H49"/>
    <mergeCell ref="G50:H51"/>
    <mergeCell ref="F57:F58"/>
    <mergeCell ref="E57:E58"/>
    <mergeCell ref="E59:E60"/>
    <mergeCell ref="F59:F60"/>
    <mergeCell ref="F28:F29"/>
    <mergeCell ref="E30:E31"/>
    <mergeCell ref="F30:F31"/>
    <mergeCell ref="C28:D29"/>
    <mergeCell ref="C26:D27"/>
    <mergeCell ref="C73:D74"/>
    <mergeCell ref="C71:D72"/>
    <mergeCell ref="C69:D70"/>
    <mergeCell ref="C67:D68"/>
    <mergeCell ref="C65:D66"/>
    <mergeCell ref="C83:D84"/>
    <mergeCell ref="C81:D82"/>
    <mergeCell ref="C79:D80"/>
    <mergeCell ref="C77:D78"/>
    <mergeCell ref="C75:D76"/>
    <mergeCell ref="E81:E82"/>
    <mergeCell ref="F81:F82"/>
    <mergeCell ref="E83:E84"/>
    <mergeCell ref="F83:F84"/>
    <mergeCell ref="I63:I64"/>
    <mergeCell ref="I65:I66"/>
    <mergeCell ref="I71:I72"/>
    <mergeCell ref="I73:I74"/>
    <mergeCell ref="I75:I76"/>
    <mergeCell ref="I77:I78"/>
    <mergeCell ref="I79:I80"/>
    <mergeCell ref="G83:H83"/>
    <mergeCell ref="G81:H81"/>
    <mergeCell ref="G67:H67"/>
    <mergeCell ref="G79:H80"/>
    <mergeCell ref="G77:H78"/>
    <mergeCell ref="E75:E76"/>
    <mergeCell ref="F75:F76"/>
    <mergeCell ref="E77:E78"/>
    <mergeCell ref="F77:F78"/>
    <mergeCell ref="E79:E80"/>
    <mergeCell ref="F79:F80"/>
    <mergeCell ref="E69:E70"/>
    <mergeCell ref="F69:F70"/>
    <mergeCell ref="I57:I58"/>
    <mergeCell ref="I59:I60"/>
    <mergeCell ref="E71:E72"/>
    <mergeCell ref="F71:F72"/>
    <mergeCell ref="E73:E74"/>
    <mergeCell ref="F73:F74"/>
    <mergeCell ref="E63:E64"/>
    <mergeCell ref="F63:F64"/>
    <mergeCell ref="E65:E66"/>
    <mergeCell ref="F65:F66"/>
    <mergeCell ref="E67:E68"/>
    <mergeCell ref="F67:F68"/>
    <mergeCell ref="G63:H64"/>
    <mergeCell ref="J73:J74"/>
    <mergeCell ref="J71:J72"/>
    <mergeCell ref="J69:J70"/>
    <mergeCell ref="J67:J68"/>
    <mergeCell ref="J65:J66"/>
    <mergeCell ref="E50:E51"/>
    <mergeCell ref="F50:F51"/>
    <mergeCell ref="I40:I41"/>
    <mergeCell ref="I42:I43"/>
    <mergeCell ref="I44:I45"/>
    <mergeCell ref="I46:I47"/>
    <mergeCell ref="E46:E47"/>
    <mergeCell ref="F46:F47"/>
    <mergeCell ref="E48:E49"/>
    <mergeCell ref="F48:F49"/>
    <mergeCell ref="E61:E62"/>
    <mergeCell ref="F61:F62"/>
    <mergeCell ref="J63:J64"/>
    <mergeCell ref="J61:J62"/>
    <mergeCell ref="J59:J60"/>
    <mergeCell ref="J57:J58"/>
    <mergeCell ref="I69:I70"/>
    <mergeCell ref="I67:I68"/>
    <mergeCell ref="I61:I62"/>
    <mergeCell ref="I26:I27"/>
    <mergeCell ref="I28:I29"/>
    <mergeCell ref="I30:I31"/>
    <mergeCell ref="I32:I33"/>
    <mergeCell ref="I34:I35"/>
    <mergeCell ref="I38:I39"/>
    <mergeCell ref="I36:I37"/>
    <mergeCell ref="E44:E45"/>
    <mergeCell ref="F44:F45"/>
    <mergeCell ref="E38:E39"/>
    <mergeCell ref="F38:F39"/>
    <mergeCell ref="E40:E41"/>
    <mergeCell ref="F40:F41"/>
    <mergeCell ref="E42:E43"/>
    <mergeCell ref="F42:F43"/>
    <mergeCell ref="E32:E33"/>
    <mergeCell ref="F32:F33"/>
    <mergeCell ref="E34:E35"/>
    <mergeCell ref="F34:F35"/>
    <mergeCell ref="E36:E37"/>
    <mergeCell ref="F36:F37"/>
    <mergeCell ref="E26:E27"/>
    <mergeCell ref="F26:F27"/>
    <mergeCell ref="E28:E29"/>
    <mergeCell ref="J24:J25"/>
    <mergeCell ref="I24:I25"/>
    <mergeCell ref="J22:J23"/>
    <mergeCell ref="I22:I23"/>
    <mergeCell ref="J20:J21"/>
    <mergeCell ref="I20:I21"/>
    <mergeCell ref="G18:H18"/>
    <mergeCell ref="C24:D25"/>
    <mergeCell ref="C22:D23"/>
    <mergeCell ref="C20:D21"/>
    <mergeCell ref="E20:E21"/>
    <mergeCell ref="F20:F21"/>
    <mergeCell ref="E22:E23"/>
    <mergeCell ref="F22:F23"/>
    <mergeCell ref="E24:E25"/>
    <mergeCell ref="F24:F25"/>
    <mergeCell ref="F18:F19"/>
    <mergeCell ref="E18:E19"/>
    <mergeCell ref="C18:D19"/>
    <mergeCell ref="B83:B84"/>
    <mergeCell ref="I16:I17"/>
    <mergeCell ref="J16:J17"/>
    <mergeCell ref="F16:F17"/>
    <mergeCell ref="E16:E17"/>
    <mergeCell ref="C16:D17"/>
    <mergeCell ref="I50:I51"/>
    <mergeCell ref="I48:I49"/>
    <mergeCell ref="J50:J51"/>
    <mergeCell ref="J48:J49"/>
    <mergeCell ref="J46:J47"/>
    <mergeCell ref="J44:J45"/>
    <mergeCell ref="J42:J43"/>
    <mergeCell ref="J40:J41"/>
    <mergeCell ref="J38:J39"/>
    <mergeCell ref="J36:J37"/>
    <mergeCell ref="B57:B58"/>
    <mergeCell ref="B59:B60"/>
    <mergeCell ref="B61:B62"/>
    <mergeCell ref="J18:J19"/>
    <mergeCell ref="I18:I19"/>
    <mergeCell ref="B20:B21"/>
    <mergeCell ref="B22:B23"/>
    <mergeCell ref="B24:B25"/>
    <mergeCell ref="B18:B19"/>
    <mergeCell ref="B81:B82"/>
    <mergeCell ref="B46:B47"/>
    <mergeCell ref="B48:B49"/>
    <mergeCell ref="B50:B51"/>
    <mergeCell ref="B36:B37"/>
    <mergeCell ref="B38:B39"/>
    <mergeCell ref="B40:B41"/>
    <mergeCell ref="B42:B43"/>
    <mergeCell ref="B44:B45"/>
    <mergeCell ref="B63:B64"/>
    <mergeCell ref="B65:B66"/>
    <mergeCell ref="B67:B68"/>
    <mergeCell ref="B69:B70"/>
    <mergeCell ref="B71:B72"/>
    <mergeCell ref="B73:B74"/>
    <mergeCell ref="B75:B76"/>
    <mergeCell ref="B77:B78"/>
    <mergeCell ref="B79:B80"/>
    <mergeCell ref="B6:G6"/>
    <mergeCell ref="E8:J8"/>
    <mergeCell ref="E9:J9"/>
    <mergeCell ref="C10:C11"/>
    <mergeCell ref="D10:D11"/>
    <mergeCell ref="E10:J11"/>
    <mergeCell ref="C48:D49"/>
    <mergeCell ref="C46:D47"/>
    <mergeCell ref="C44:D45"/>
    <mergeCell ref="J34:J35"/>
    <mergeCell ref="J32:J33"/>
    <mergeCell ref="C42:D43"/>
    <mergeCell ref="C40:D41"/>
    <mergeCell ref="C38:D39"/>
    <mergeCell ref="C36:D37"/>
    <mergeCell ref="C34:D35"/>
    <mergeCell ref="C32:D33"/>
    <mergeCell ref="B26:B27"/>
    <mergeCell ref="B28:B29"/>
    <mergeCell ref="B30:B31"/>
    <mergeCell ref="B32:B33"/>
    <mergeCell ref="B34:B35"/>
    <mergeCell ref="G15:H15"/>
    <mergeCell ref="B16:B17"/>
    <mergeCell ref="P6:Q6"/>
    <mergeCell ref="L3:M3"/>
    <mergeCell ref="G88:J88"/>
    <mergeCell ref="L10:N10"/>
    <mergeCell ref="E12:J12"/>
    <mergeCell ref="E13:J13"/>
    <mergeCell ref="C15:D15"/>
    <mergeCell ref="J30:J31"/>
    <mergeCell ref="J28:J29"/>
    <mergeCell ref="J26:J27"/>
    <mergeCell ref="C30:D31"/>
    <mergeCell ref="C63:D64"/>
    <mergeCell ref="C61:D62"/>
    <mergeCell ref="I52:J52"/>
    <mergeCell ref="C56:D56"/>
    <mergeCell ref="I85:J85"/>
    <mergeCell ref="I83:I84"/>
    <mergeCell ref="I81:I82"/>
    <mergeCell ref="J83:J84"/>
    <mergeCell ref="J81:J82"/>
    <mergeCell ref="J79:J80"/>
    <mergeCell ref="J77:J78"/>
    <mergeCell ref="J75:J76"/>
    <mergeCell ref="C50:D51"/>
  </mergeCells>
  <phoneticPr fontId="1"/>
  <conditionalFormatting sqref="F88">
    <cfRule type="expression" dxfId="21" priority="22">
      <formula>($F$88&lt;5)</formula>
    </cfRule>
  </conditionalFormatting>
  <dataValidations xWindow="544" yWindow="838" count="2">
    <dataValidation imeMode="halfAlpha" allowBlank="1" showInputMessage="1" showErrorMessage="1" sqref="G17 G82 G19 G21 G23 G25 G37 G39 G58 G60 G62 G68 G84" xr:uid="{00000000-0002-0000-0100-000000000000}"/>
    <dataValidation allowBlank="1" showInputMessage="1" showErrorMessage="1" prompt="受付簿と同じ受付日入力" sqref="P6:Q6" xr:uid="{00000000-0002-0000-0100-000001000000}"/>
  </dataValidations>
  <printOptions horizontalCentered="1"/>
  <pageMargins left="0.55118110236220474" right="0.43307086614173229" top="0.55118110236220474" bottom="0.74803149606299213" header="0" footer="0.31496062992125984"/>
  <pageSetup paperSize="9" scale="82" fitToHeight="2" orientation="portrait" blackAndWhite="1" r:id="rId1"/>
  <rowBreaks count="1" manualBreakCount="1">
    <brk id="53" min="1" max="12"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88" id="{462C4523-997E-4B48-B49B-B76307CC6A9C}">
            <xm:f>($E$26=作業用_入力規則!$C$4)</xm:f>
            <x14:dxf>
              <fill>
                <patternFill>
                  <bgColor rgb="FFCCFFCC"/>
                </patternFill>
              </fill>
            </x14:dxf>
          </x14:cfRule>
          <xm:sqref>I26:I27</xm:sqref>
        </x14:conditionalFormatting>
        <x14:conditionalFormatting xmlns:xm="http://schemas.microsoft.com/office/excel/2006/main">
          <x14:cfRule type="expression" priority="87" id="{C9701171-F6E5-4AD9-8493-EE3126C0EC7C}">
            <xm:f>($E$28=作業用_入力規則!$C$4)</xm:f>
            <x14:dxf>
              <fill>
                <patternFill>
                  <bgColor rgb="FFCCFFCC"/>
                </patternFill>
              </fill>
            </x14:dxf>
          </x14:cfRule>
          <xm:sqref>I28:I29</xm:sqref>
        </x14:conditionalFormatting>
        <x14:conditionalFormatting xmlns:xm="http://schemas.microsoft.com/office/excel/2006/main">
          <x14:cfRule type="expression" priority="86" id="{2B3AB4D2-0B40-4ADF-9082-40DD60B7D76B}">
            <xm:f>($E$30=作業用_入力規則!$C$4)</xm:f>
            <x14:dxf>
              <fill>
                <patternFill>
                  <bgColor rgb="FFCCFFCC"/>
                </patternFill>
              </fill>
            </x14:dxf>
          </x14:cfRule>
          <xm:sqref>I30:I31</xm:sqref>
        </x14:conditionalFormatting>
        <x14:conditionalFormatting xmlns:xm="http://schemas.microsoft.com/office/excel/2006/main">
          <x14:cfRule type="expression" priority="85" id="{0DB7A274-6CBB-4BCB-A657-ED027DE0297E}">
            <xm:f>($E$32=作業用_入力規則!$C$4)</xm:f>
            <x14:dxf>
              <fill>
                <patternFill>
                  <bgColor rgb="FFCCFFCC"/>
                </patternFill>
              </fill>
            </x14:dxf>
          </x14:cfRule>
          <xm:sqref>I32:I33</xm:sqref>
        </x14:conditionalFormatting>
        <x14:conditionalFormatting xmlns:xm="http://schemas.microsoft.com/office/excel/2006/main">
          <x14:cfRule type="expression" priority="84" id="{BC3AFFED-7582-4871-85B1-3C0DDE5DA47E}">
            <xm:f>($E$34=作業用_入力規則!$C$4)</xm:f>
            <x14:dxf>
              <fill>
                <patternFill>
                  <bgColor rgb="FFCCFFCC"/>
                </patternFill>
              </fill>
            </x14:dxf>
          </x14:cfRule>
          <xm:sqref>I34:I35</xm:sqref>
        </x14:conditionalFormatting>
        <x14:conditionalFormatting xmlns:xm="http://schemas.microsoft.com/office/excel/2006/main">
          <x14:cfRule type="expression" priority="83" id="{FDC92B96-26DF-4C84-A4CB-2A7703621B3F}">
            <xm:f>($E$40=作業用_入力規則!$C$4)</xm:f>
            <x14:dxf>
              <fill>
                <patternFill>
                  <bgColor rgb="FFCCFFCC"/>
                </patternFill>
              </fill>
            </x14:dxf>
          </x14:cfRule>
          <xm:sqref>I40:I41</xm:sqref>
        </x14:conditionalFormatting>
        <x14:conditionalFormatting xmlns:xm="http://schemas.microsoft.com/office/excel/2006/main">
          <x14:cfRule type="expression" priority="82" id="{908609BC-89CF-46EC-8232-E3421ED462C2}">
            <xm:f>($E$42=作業用_入力規則!$C$4)</xm:f>
            <x14:dxf>
              <fill>
                <patternFill>
                  <bgColor rgb="FFCCFFCC"/>
                </patternFill>
              </fill>
            </x14:dxf>
          </x14:cfRule>
          <xm:sqref>I42:I43</xm:sqref>
        </x14:conditionalFormatting>
        <x14:conditionalFormatting xmlns:xm="http://schemas.microsoft.com/office/excel/2006/main">
          <x14:cfRule type="expression" priority="79" id="{7CC447BF-33EE-40C4-AAE9-872C7EBB7D42}">
            <xm:f>($E$44=作業用_入力規則!$C$4)</xm:f>
            <x14:dxf>
              <fill>
                <patternFill>
                  <bgColor rgb="FFCCFFCC"/>
                </patternFill>
              </fill>
            </x14:dxf>
          </x14:cfRule>
          <xm:sqref>I44:I45</xm:sqref>
        </x14:conditionalFormatting>
        <x14:conditionalFormatting xmlns:xm="http://schemas.microsoft.com/office/excel/2006/main">
          <x14:cfRule type="expression" priority="78" id="{2A1F222B-08CE-49AD-A2EF-E0AF11D47B53}">
            <xm:f>($E$46=作業用_入力規則!$C$4)</xm:f>
            <x14:dxf>
              <fill>
                <patternFill>
                  <bgColor rgb="FFCCFFCC"/>
                </patternFill>
              </fill>
            </x14:dxf>
          </x14:cfRule>
          <xm:sqref>I46:I47</xm:sqref>
        </x14:conditionalFormatting>
        <x14:conditionalFormatting xmlns:xm="http://schemas.microsoft.com/office/excel/2006/main">
          <x14:cfRule type="expression" priority="10" id="{F6F63A26-2CE6-43A5-A40D-052E115AC7A0}">
            <xm:f>($E$63=作業用_入力規則!$C$4)</xm:f>
            <x14:dxf>
              <fill>
                <patternFill>
                  <bgColor rgb="FFCCFFCC"/>
                </patternFill>
              </fill>
            </x14:dxf>
          </x14:cfRule>
          <xm:sqref>I63:I64</xm:sqref>
        </x14:conditionalFormatting>
        <x14:conditionalFormatting xmlns:xm="http://schemas.microsoft.com/office/excel/2006/main">
          <x14:cfRule type="expression" priority="62" id="{191F59CC-CEDD-4853-B4BF-C8ACA97404C0}">
            <xm:f>($E$65=作業用_入力規則!$C$4)</xm:f>
            <x14:dxf>
              <fill>
                <patternFill>
                  <bgColor rgb="FFCCFFCC"/>
                </patternFill>
              </fill>
            </x14:dxf>
          </x14:cfRule>
          <xm:sqref>I65:I66</xm:sqref>
        </x14:conditionalFormatting>
        <x14:conditionalFormatting xmlns:xm="http://schemas.microsoft.com/office/excel/2006/main">
          <x14:cfRule type="expression" priority="61" id="{77F36E9F-62EC-4E94-84C0-CF69B6D0113A}">
            <xm:f>($E$71=作業用_入力規則!$C$4)</xm:f>
            <x14:dxf>
              <fill>
                <patternFill>
                  <bgColor rgb="FFCCFFCC"/>
                </patternFill>
              </fill>
            </x14:dxf>
          </x14:cfRule>
          <xm:sqref>I71:I72</xm:sqref>
        </x14:conditionalFormatting>
        <x14:conditionalFormatting xmlns:xm="http://schemas.microsoft.com/office/excel/2006/main">
          <x14:cfRule type="expression" priority="60" id="{A341B309-E580-4017-9410-BF0E52BE07A1}">
            <xm:f>($E$73=作業用_入力規則!$C$4)</xm:f>
            <x14:dxf>
              <fill>
                <patternFill>
                  <bgColor rgb="FFCCFFCC"/>
                </patternFill>
              </fill>
            </x14:dxf>
          </x14:cfRule>
          <xm:sqref>I73:I74</xm:sqref>
        </x14:conditionalFormatting>
        <x14:conditionalFormatting xmlns:xm="http://schemas.microsoft.com/office/excel/2006/main">
          <x14:cfRule type="expression" priority="59" id="{33926E15-FC76-4EFA-958F-08B7CFC8B0DB}">
            <xm:f>($E$75=作業用_入力規則!$C$4)</xm:f>
            <x14:dxf>
              <fill>
                <patternFill>
                  <bgColor rgb="FFCCFFCC"/>
                </patternFill>
              </fill>
            </x14:dxf>
          </x14:cfRule>
          <xm:sqref>I75:I76</xm:sqref>
        </x14:conditionalFormatting>
        <x14:conditionalFormatting xmlns:xm="http://schemas.microsoft.com/office/excel/2006/main">
          <x14:cfRule type="expression" priority="58" id="{783EE3A0-438A-48A2-ACE2-5F1E82B2EC84}">
            <xm:f>($E$77=作業用_入力規則!$C$4)</xm:f>
            <x14:dxf>
              <fill>
                <patternFill>
                  <bgColor rgb="FFCCFFCC"/>
                </patternFill>
              </fill>
            </x14:dxf>
          </x14:cfRule>
          <xm:sqref>I77:I78</xm:sqref>
        </x14:conditionalFormatting>
        <x14:conditionalFormatting xmlns:xm="http://schemas.microsoft.com/office/excel/2006/main">
          <x14:cfRule type="expression" priority="57" id="{383DA7D8-A82F-4C14-AB40-DFBE638E7164}">
            <xm:f>($E$79=作業用_入力規則!$C$4)</xm:f>
            <x14:dxf>
              <fill>
                <patternFill>
                  <bgColor rgb="FFCCFFCC"/>
                </patternFill>
              </fill>
            </x14:dxf>
          </x14:cfRule>
          <xm:sqref>I79:I80</xm:sqref>
        </x14:conditionalFormatting>
        <x14:conditionalFormatting xmlns:xm="http://schemas.microsoft.com/office/excel/2006/main">
          <x14:cfRule type="expression" priority="4" id="{D8B13915-6CB0-442E-8B6D-5FE8A6B5EFC1}">
            <xm:f>(E16=作業用_入力規則!$C$4)</xm:f>
            <x14:dxf>
              <fill>
                <patternFill>
                  <bgColor rgb="FFCCFFCC"/>
                </patternFill>
              </fill>
            </x14:dxf>
          </x14:cfRule>
          <xm:sqref>F16:F17</xm:sqref>
        </x14:conditionalFormatting>
        <x14:conditionalFormatting xmlns:xm="http://schemas.microsoft.com/office/excel/2006/main">
          <x14:cfRule type="expression" priority="2" id="{26778CFE-D67F-43A1-A569-85AFD62BF058}">
            <xm:f>(E18=作業用_入力規則!$C$4)</xm:f>
            <x14:dxf>
              <fill>
                <patternFill>
                  <bgColor rgb="FFCCFFCC"/>
                </patternFill>
              </fill>
            </x14:dxf>
          </x14:cfRule>
          <xm:sqref>F18:F51</xm:sqref>
        </x14:conditionalFormatting>
        <x14:conditionalFormatting xmlns:xm="http://schemas.microsoft.com/office/excel/2006/main">
          <x14:cfRule type="expression" priority="1" id="{D131C401-C90E-4963-85FC-6665271AE4AA}">
            <xm:f>(E59=作業用_入力規則!$C$4)</xm:f>
            <x14:dxf>
              <fill>
                <patternFill>
                  <bgColor rgb="FFCCFFCC"/>
                </patternFill>
              </fill>
            </x14:dxf>
          </x14:cfRule>
          <xm:sqref>F59:F84</xm:sqref>
        </x14:conditionalFormatting>
      </x14:conditionalFormattings>
    </ext>
    <ext xmlns:x14="http://schemas.microsoft.com/office/spreadsheetml/2009/9/main" uri="{CCE6A557-97BC-4b89-ADB6-D9C93CAAB3DF}">
      <x14:dataValidations xmlns:xm="http://schemas.microsoft.com/office/excel/2006/main" xWindow="544" yWindow="838" count="6">
        <x14:dataValidation type="list" errorStyle="information" allowBlank="1" showInputMessage="1" showErrorMessage="1" xr:uid="{00000000-0002-0000-0100-000002000000}">
          <x14:formula1>
            <xm:f>作業用_入力規則!$C$4:$C$5</xm:f>
          </x14:formula1>
          <xm:sqref>B91 B94</xm:sqref>
        </x14:dataValidation>
        <x14:dataValidation type="list" allowBlank="1" showInputMessage="1" showErrorMessage="1" error="項目⑲は、公表必須項目です。" xr:uid="{00000000-0002-0000-0100-000003000000}">
          <x14:formula1>
            <xm:f>作業用_入力規則!$C$4</xm:f>
          </x14:formula1>
          <xm:sqref>F57</xm:sqref>
        </x14:dataValidation>
        <x14:dataValidation type="list" errorStyle="information" showInputMessage="1" showErrorMessage="1" error="リストから☑もしくは□を選んでください。" prompt="リストから☑もしくは□を選んでください。" xr:uid="{00000000-0002-0000-0100-000004000000}">
          <x14:formula1>
            <xm:f>作業用_入力規則!$C$4:$C$5</xm:f>
          </x14:formula1>
          <xm:sqref>I71:I80 I26:I35 I40:I47 F59:F84 I63:I66 E57:E84 E16:F51</xm:sqref>
        </x14:dataValidation>
        <x14:dataValidation type="list" errorStyle="information" allowBlank="1" showInputMessage="1" showErrorMessage="1" xr:uid="{00000000-0002-0000-0100-000005000000}">
          <x14:formula1>
            <xm:f>作業用_入力規則!$C$103:$C$109</xm:f>
          </x14:formula1>
          <xm:sqref>K16:K51 K57:K84</xm:sqref>
        </x14:dataValidation>
        <x14:dataValidation type="list" errorStyle="information" allowBlank="1" showInputMessage="1" showErrorMessage="1" xr:uid="{00000000-0002-0000-0100-000006000000}">
          <x14:formula1>
            <xm:f>作業用_入力規則!$C$110:$C$114</xm:f>
          </x14:formula1>
          <xm:sqref>L16:L51 L57:L84</xm:sqref>
        </x14:dataValidation>
        <x14:dataValidation type="list" errorStyle="information" allowBlank="1" showInputMessage="1" showErrorMessage="1" xr:uid="{00000000-0002-0000-0100-000007000000}">
          <x14:formula1>
            <xm:f>作業用_入力規則!$C$115:$C$116</xm:f>
          </x14:formula1>
          <xm:sqref>M16:M51 M57:M84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0000"/>
  </sheetPr>
  <dimension ref="A2:Y84"/>
  <sheetViews>
    <sheetView showGridLines="0" showRowColHeaders="0" view="pageBreakPreview" zoomScaleNormal="100" zoomScaleSheetLayoutView="100" workbookViewId="0">
      <selection activeCell="E83" sqref="E83:G83"/>
    </sheetView>
  </sheetViews>
  <sheetFormatPr defaultRowHeight="13.5"/>
  <cols>
    <col min="1" max="1" width="4.5" customWidth="1"/>
    <col min="2" max="2" width="2.625" customWidth="1"/>
    <col min="3" max="4" width="4.625" customWidth="1"/>
    <col min="5" max="12" width="5.25" customWidth="1"/>
    <col min="13" max="20" width="4.625" customWidth="1"/>
    <col min="21" max="22" width="4.625" style="28" customWidth="1"/>
    <col min="23" max="24" width="4.625" customWidth="1"/>
  </cols>
  <sheetData>
    <row r="2" spans="2:24" ht="25.15" customHeight="1">
      <c r="B2" s="26" t="s">
        <v>106</v>
      </c>
      <c r="C2" s="27"/>
      <c r="D2" s="27"/>
      <c r="E2" s="27"/>
      <c r="T2" s="205" t="s">
        <v>434</v>
      </c>
      <c r="U2" s="197"/>
      <c r="V2" s="197"/>
      <c r="W2" s="61"/>
      <c r="X2" s="50"/>
    </row>
    <row r="3" spans="2:24" ht="25.15" customHeight="1">
      <c r="B3" s="26"/>
      <c r="C3" s="27"/>
      <c r="D3" s="27"/>
      <c r="E3" s="27"/>
      <c r="F3" s="27"/>
      <c r="G3" s="27"/>
      <c r="H3" s="27"/>
      <c r="I3" s="27"/>
      <c r="L3" s="29" t="s">
        <v>42</v>
      </c>
      <c r="M3" s="29"/>
      <c r="N3" s="29"/>
      <c r="O3" s="29"/>
      <c r="P3" s="29"/>
      <c r="Q3" s="413" t="str">
        <f>IF('様式1（入力用）'!F10="","",'様式1（入力用）'!F10)</f>
        <v/>
      </c>
      <c r="R3" s="413"/>
      <c r="S3" s="413"/>
      <c r="T3" s="413"/>
      <c r="U3" s="413"/>
      <c r="V3" s="413"/>
      <c r="W3" s="413"/>
      <c r="X3" s="413"/>
    </row>
    <row r="4" spans="2:24" ht="14.25">
      <c r="B4" s="31"/>
      <c r="C4" s="27"/>
      <c r="D4" s="27"/>
      <c r="E4" s="27"/>
      <c r="F4" s="26"/>
      <c r="G4" s="26"/>
      <c r="H4" s="26"/>
      <c r="I4" s="26"/>
      <c r="J4" s="26"/>
    </row>
    <row r="5" spans="2:24" ht="14.25">
      <c r="B5" s="31" t="s">
        <v>99</v>
      </c>
      <c r="C5" s="27"/>
      <c r="D5" s="27"/>
      <c r="E5" s="27"/>
      <c r="F5" s="26"/>
      <c r="G5" s="26"/>
      <c r="H5" s="26"/>
      <c r="I5" s="26"/>
      <c r="J5" s="26"/>
    </row>
    <row r="6" spans="2:24" ht="14.25" customHeight="1">
      <c r="B6" s="31" t="s">
        <v>107</v>
      </c>
      <c r="C6" s="32"/>
    </row>
    <row r="7" spans="2:24" ht="14.1" customHeight="1">
      <c r="B7" s="31" t="s">
        <v>105</v>
      </c>
      <c r="C7" s="32"/>
    </row>
    <row r="8" spans="2:24">
      <c r="B8" s="33"/>
    </row>
    <row r="9" spans="2:24" ht="14.25">
      <c r="B9" s="26" t="s">
        <v>43</v>
      </c>
    </row>
    <row r="10" spans="2:24" ht="30" customHeight="1">
      <c r="C10" s="414"/>
      <c r="D10" s="415"/>
      <c r="E10" s="414" t="s">
        <v>44</v>
      </c>
      <c r="F10" s="416"/>
      <c r="G10" s="416"/>
      <c r="H10" s="416"/>
      <c r="I10" s="415"/>
    </row>
    <row r="11" spans="2:24" ht="25.15" customHeight="1">
      <c r="C11" s="417" t="s">
        <v>45</v>
      </c>
      <c r="D11" s="418"/>
      <c r="E11" s="419"/>
      <c r="F11" s="420"/>
      <c r="G11" s="420"/>
      <c r="H11" s="420"/>
      <c r="I11" s="34" t="s">
        <v>46</v>
      </c>
    </row>
    <row r="12" spans="2:24" ht="25.15" customHeight="1">
      <c r="C12" s="421" t="s">
        <v>47</v>
      </c>
      <c r="D12" s="422"/>
      <c r="E12" s="419"/>
      <c r="F12" s="420"/>
      <c r="G12" s="420"/>
      <c r="H12" s="420"/>
      <c r="I12" s="35" t="s">
        <v>46</v>
      </c>
      <c r="P12" t="s">
        <v>48</v>
      </c>
      <c r="U12" s="412" t="str">
        <f>IF(E11=0,"",ROUND(ROUND(E11,1)-ROUND(E12,1),1))</f>
        <v/>
      </c>
      <c r="V12" s="412"/>
      <c r="W12" s="30" t="s">
        <v>46</v>
      </c>
    </row>
    <row r="13" spans="2:24">
      <c r="B13" s="33"/>
    </row>
    <row r="14" spans="2:24">
      <c r="B14" s="33"/>
    </row>
    <row r="15" spans="2:24" ht="14.25">
      <c r="B15" s="26" t="s">
        <v>49</v>
      </c>
    </row>
    <row r="16" spans="2:24" ht="30" customHeight="1">
      <c r="C16" s="404" t="s">
        <v>50</v>
      </c>
      <c r="D16" s="404"/>
      <c r="E16" s="404"/>
      <c r="F16" s="404"/>
      <c r="G16" s="404"/>
      <c r="H16" s="405" t="s">
        <v>51</v>
      </c>
      <c r="I16" s="406"/>
      <c r="J16" s="406"/>
      <c r="K16" s="406"/>
      <c r="L16" s="406"/>
      <c r="M16" s="36"/>
    </row>
    <row r="17" spans="2:23" ht="25.15" customHeight="1">
      <c r="C17" s="407"/>
      <c r="D17" s="408"/>
      <c r="E17" s="408"/>
      <c r="F17" s="408"/>
      <c r="G17" s="37" t="s">
        <v>46</v>
      </c>
      <c r="H17" s="409" t="str">
        <f>IF('様式1（入力用）'!$C$16="","",VLOOKUP('様式1（入力用）'!$C$16,作業用_入力規則!$C$15:$D$33,2,0))</f>
        <v/>
      </c>
      <c r="I17" s="410"/>
      <c r="J17" s="410"/>
      <c r="K17" s="410"/>
      <c r="L17" s="38" t="s">
        <v>46</v>
      </c>
      <c r="M17" s="36"/>
      <c r="N17" s="39"/>
      <c r="P17" s="411" t="s">
        <v>50</v>
      </c>
      <c r="Q17" s="411"/>
      <c r="R17" s="411"/>
      <c r="S17" s="411"/>
      <c r="T17" s="411"/>
      <c r="U17" s="412" t="str">
        <f>IF(C17=0,"",ROUND(C17,1))</f>
        <v/>
      </c>
      <c r="V17" s="412"/>
      <c r="W17" s="30" t="s">
        <v>46</v>
      </c>
    </row>
    <row r="18" spans="2:23">
      <c r="B18" s="33"/>
      <c r="C18" s="40" t="s">
        <v>52</v>
      </c>
    </row>
    <row r="19" spans="2:23">
      <c r="B19" s="33"/>
    </row>
    <row r="20" spans="2:23" ht="14.25">
      <c r="B20" s="26" t="s">
        <v>53</v>
      </c>
    </row>
    <row r="21" spans="2:23" ht="30" customHeight="1">
      <c r="B21" s="41"/>
      <c r="C21" s="414" t="s">
        <v>54</v>
      </c>
      <c r="D21" s="416"/>
      <c r="E21" s="416"/>
      <c r="F21" s="416"/>
      <c r="G21" s="415"/>
      <c r="H21" s="429" t="s">
        <v>55</v>
      </c>
      <c r="I21" s="430"/>
      <c r="J21" s="430"/>
      <c r="K21" s="430"/>
      <c r="L21" s="431"/>
      <c r="P21" s="411" t="s">
        <v>56</v>
      </c>
      <c r="Q21" s="411"/>
      <c r="R21" s="411"/>
      <c r="S21" s="411"/>
      <c r="T21" s="411"/>
    </row>
    <row r="22" spans="2:23" ht="25.15" customHeight="1">
      <c r="B22" s="42"/>
      <c r="C22" s="419"/>
      <c r="D22" s="420"/>
      <c r="E22" s="420"/>
      <c r="F22" s="420"/>
      <c r="G22" s="35" t="s">
        <v>57</v>
      </c>
      <c r="H22" s="426"/>
      <c r="I22" s="427"/>
      <c r="J22" s="427"/>
      <c r="K22" s="427"/>
      <c r="L22" s="35" t="s">
        <v>57</v>
      </c>
      <c r="P22" s="411"/>
      <c r="Q22" s="411"/>
      <c r="R22" s="411"/>
      <c r="S22" s="411"/>
      <c r="T22" s="411"/>
      <c r="U22" s="428" t="str">
        <f>IF(C22="","",ROUND(ROUND(C22,1)/ROUND(H22,1)*100,1))</f>
        <v/>
      </c>
      <c r="V22" s="428"/>
      <c r="W22" s="30" t="s">
        <v>58</v>
      </c>
    </row>
    <row r="23" spans="2:23" ht="14.25">
      <c r="B23" s="43"/>
    </row>
    <row r="24" spans="2:23" ht="14.25">
      <c r="B24" s="43"/>
    </row>
    <row r="25" spans="2:23" ht="14.25">
      <c r="B25" s="26" t="s">
        <v>59</v>
      </c>
    </row>
    <row r="26" spans="2:23" ht="30" customHeight="1">
      <c r="B26" s="41"/>
      <c r="C26" s="414" t="s">
        <v>60</v>
      </c>
      <c r="D26" s="416"/>
      <c r="E26" s="416"/>
      <c r="F26" s="416"/>
      <c r="G26" s="415"/>
      <c r="H26" s="423" t="s">
        <v>61</v>
      </c>
      <c r="I26" s="424"/>
      <c r="J26" s="424"/>
      <c r="K26" s="424"/>
      <c r="L26" s="425"/>
      <c r="P26" s="411" t="s">
        <v>62</v>
      </c>
      <c r="Q26" s="411"/>
      <c r="R26" s="411"/>
      <c r="S26" s="411"/>
      <c r="T26" s="411"/>
    </row>
    <row r="27" spans="2:23" ht="25.15" customHeight="1">
      <c r="B27" s="42"/>
      <c r="C27" s="419"/>
      <c r="D27" s="420"/>
      <c r="E27" s="420"/>
      <c r="F27" s="420"/>
      <c r="G27" s="35" t="s">
        <v>57</v>
      </c>
      <c r="H27" s="426"/>
      <c r="I27" s="427"/>
      <c r="J27" s="427"/>
      <c r="K27" s="427"/>
      <c r="L27" s="35" t="s">
        <v>57</v>
      </c>
      <c r="P27" s="411"/>
      <c r="Q27" s="411"/>
      <c r="R27" s="411"/>
      <c r="S27" s="411"/>
      <c r="T27" s="411"/>
      <c r="U27" s="428" t="str">
        <f>IF(C27="","",ROUND(ROUND(C27,1)/ROUND(H27,1)*100,1))</f>
        <v/>
      </c>
      <c r="V27" s="428"/>
      <c r="W27" s="30" t="s">
        <v>58</v>
      </c>
    </row>
    <row r="28" spans="2:23">
      <c r="B28" s="33"/>
    </row>
    <row r="29" spans="2:23">
      <c r="B29" s="33"/>
    </row>
    <row r="30" spans="2:23" ht="14.25">
      <c r="B30" s="26" t="s">
        <v>63</v>
      </c>
    </row>
    <row r="31" spans="2:23" ht="30" customHeight="1">
      <c r="B31" s="41"/>
      <c r="C31" s="414" t="s">
        <v>64</v>
      </c>
      <c r="D31" s="416"/>
      <c r="E31" s="416"/>
      <c r="F31" s="416"/>
      <c r="G31" s="415"/>
      <c r="H31" s="429" t="s">
        <v>65</v>
      </c>
      <c r="I31" s="430"/>
      <c r="J31" s="430"/>
      <c r="K31" s="430"/>
      <c r="L31" s="431"/>
      <c r="P31" s="411" t="s">
        <v>123</v>
      </c>
      <c r="Q31" s="411"/>
      <c r="R31" s="411"/>
      <c r="S31" s="411"/>
      <c r="T31" s="411"/>
    </row>
    <row r="32" spans="2:23" ht="25.15" customHeight="1">
      <c r="B32" s="42"/>
      <c r="C32" s="436"/>
      <c r="D32" s="437"/>
      <c r="E32" s="437"/>
      <c r="F32" s="437"/>
      <c r="G32" s="35" t="s">
        <v>57</v>
      </c>
      <c r="H32" s="438"/>
      <c r="I32" s="439"/>
      <c r="J32" s="439"/>
      <c r="K32" s="439"/>
      <c r="L32" s="35" t="s">
        <v>57</v>
      </c>
      <c r="P32" s="411"/>
      <c r="Q32" s="411"/>
      <c r="R32" s="411"/>
      <c r="S32" s="411"/>
      <c r="T32" s="411"/>
      <c r="U32" s="428" t="str">
        <f>IF(C32="","",ROUND(ROUND(C32,1)/ROUND(H32,1)*100,1))</f>
        <v/>
      </c>
      <c r="V32" s="428"/>
      <c r="W32" s="30" t="s">
        <v>58</v>
      </c>
    </row>
    <row r="33" spans="2:24" ht="15" customHeight="1">
      <c r="B33" s="42"/>
      <c r="C33" s="42"/>
      <c r="D33" s="42"/>
      <c r="E33" s="42"/>
      <c r="F33" s="42"/>
      <c r="G33" s="39"/>
      <c r="H33" s="39"/>
      <c r="I33" s="39"/>
      <c r="J33" s="110"/>
      <c r="K33" s="39"/>
      <c r="L33" s="39"/>
      <c r="P33" s="44"/>
      <c r="Q33" s="44"/>
      <c r="R33" s="44"/>
      <c r="S33" s="44"/>
      <c r="T33" s="44"/>
      <c r="U33" s="45"/>
      <c r="V33" s="45"/>
    </row>
    <row r="34" spans="2:24">
      <c r="B34" s="33"/>
    </row>
    <row r="35" spans="2:24" ht="14.25">
      <c r="B35" s="26" t="s">
        <v>66</v>
      </c>
    </row>
    <row r="36" spans="2:24" ht="30" customHeight="1">
      <c r="B36" s="46"/>
      <c r="C36" s="414" t="s">
        <v>67</v>
      </c>
      <c r="D36" s="416"/>
      <c r="E36" s="416"/>
      <c r="F36" s="416"/>
      <c r="G36" s="415"/>
      <c r="H36" s="433" t="s">
        <v>68</v>
      </c>
      <c r="I36" s="434"/>
      <c r="J36" s="434"/>
      <c r="K36" s="434"/>
      <c r="L36" s="435"/>
    </row>
    <row r="37" spans="2:24" ht="25.15" customHeight="1">
      <c r="B37" s="46"/>
      <c r="C37" s="436"/>
      <c r="D37" s="437"/>
      <c r="E37" s="437"/>
      <c r="F37" s="437"/>
      <c r="G37" s="104" t="s">
        <v>69</v>
      </c>
      <c r="H37" s="438"/>
      <c r="I37" s="439"/>
      <c r="J37" s="439"/>
      <c r="K37" s="439"/>
      <c r="L37" s="35" t="s">
        <v>57</v>
      </c>
      <c r="P37" s="432" t="s">
        <v>70</v>
      </c>
      <c r="Q37" s="432"/>
      <c r="R37" s="432"/>
      <c r="S37" s="432"/>
      <c r="T37" s="432"/>
      <c r="U37" s="428" t="str">
        <f>IF(C37="","",ROUND(ROUND(C37,1)/ROUND(H37,1),1))</f>
        <v/>
      </c>
      <c r="V37" s="428"/>
      <c r="W37" s="30" t="s">
        <v>69</v>
      </c>
    </row>
    <row r="38" spans="2:24" ht="15" customHeight="1">
      <c r="B38" s="46"/>
      <c r="C38" s="42"/>
      <c r="D38" s="42"/>
      <c r="E38" s="42"/>
      <c r="F38" s="42"/>
      <c r="G38" s="39"/>
      <c r="H38" s="39"/>
      <c r="I38" s="39"/>
      <c r="J38" s="39"/>
      <c r="K38" s="39"/>
      <c r="L38" s="39"/>
      <c r="P38" s="47"/>
      <c r="Q38" s="47"/>
      <c r="R38" s="47"/>
      <c r="S38" s="47"/>
      <c r="T38" s="47"/>
      <c r="U38" s="45"/>
      <c r="V38" s="45"/>
    </row>
    <row r="39" spans="2:24">
      <c r="B39" s="33"/>
    </row>
    <row r="40" spans="2:24" ht="14.25">
      <c r="B40" s="26" t="s">
        <v>71</v>
      </c>
    </row>
    <row r="41" spans="2:24" ht="30" customHeight="1">
      <c r="B41" s="46"/>
      <c r="C41" s="414" t="s">
        <v>72</v>
      </c>
      <c r="D41" s="416"/>
      <c r="E41" s="416"/>
      <c r="F41" s="416"/>
      <c r="G41" s="415"/>
      <c r="H41" s="429" t="s">
        <v>73</v>
      </c>
      <c r="I41" s="430"/>
      <c r="J41" s="430"/>
      <c r="K41" s="430"/>
      <c r="L41" s="431"/>
    </row>
    <row r="42" spans="2:24" ht="25.15" customHeight="1">
      <c r="B42" s="46"/>
      <c r="C42" s="436"/>
      <c r="D42" s="437"/>
      <c r="E42" s="437"/>
      <c r="F42" s="437"/>
      <c r="G42" s="48" t="s">
        <v>74</v>
      </c>
      <c r="H42" s="438"/>
      <c r="I42" s="439"/>
      <c r="J42" s="439"/>
      <c r="K42" s="439"/>
      <c r="L42" s="35" t="s">
        <v>74</v>
      </c>
      <c r="P42" s="432" t="s">
        <v>75</v>
      </c>
      <c r="Q42" s="432"/>
      <c r="R42" s="432"/>
      <c r="S42" s="432"/>
      <c r="T42" s="432"/>
      <c r="U42" s="428" t="str">
        <f>IF(C42="","",ROUND(ROUND(C42,1)/ROUND(H42,1)*100,1))</f>
        <v/>
      </c>
      <c r="V42" s="428"/>
      <c r="W42" s="30" t="s">
        <v>58</v>
      </c>
    </row>
    <row r="43" spans="2:24">
      <c r="B43" s="33"/>
    </row>
    <row r="44" spans="2:24" ht="14.25">
      <c r="B44" s="26" t="s">
        <v>76</v>
      </c>
      <c r="T44" s="196" t="s">
        <v>434</v>
      </c>
      <c r="U44" s="197"/>
      <c r="V44" s="197"/>
      <c r="W44" s="61"/>
      <c r="X44" s="50"/>
    </row>
    <row r="45" spans="2:24" ht="30" customHeight="1">
      <c r="B45" s="33"/>
      <c r="C45" s="440"/>
      <c r="D45" s="441"/>
      <c r="E45" s="440" t="s">
        <v>77</v>
      </c>
      <c r="F45" s="442"/>
      <c r="G45" s="442"/>
      <c r="H45" s="442"/>
      <c r="I45" s="441"/>
      <c r="K45" t="s">
        <v>100</v>
      </c>
    </row>
    <row r="46" spans="2:24" s="51" customFormat="1" ht="25.15" customHeight="1">
      <c r="B46" s="49"/>
      <c r="C46" s="421" t="s">
        <v>45</v>
      </c>
      <c r="D46" s="422"/>
      <c r="E46" s="419"/>
      <c r="F46" s="420"/>
      <c r="G46" s="420"/>
      <c r="H46" s="420"/>
      <c r="I46" s="50" t="s">
        <v>57</v>
      </c>
      <c r="J46"/>
      <c r="K46"/>
      <c r="L46"/>
      <c r="M46"/>
      <c r="N46"/>
      <c r="O46"/>
      <c r="P46"/>
      <c r="Q46"/>
      <c r="R46"/>
      <c r="S46"/>
      <c r="T46"/>
      <c r="U46" s="28"/>
      <c r="V46" s="28"/>
      <c r="W46"/>
    </row>
    <row r="47" spans="2:24" ht="25.15" customHeight="1">
      <c r="B47" s="33"/>
      <c r="C47" s="443" t="s">
        <v>47</v>
      </c>
      <c r="D47" s="444"/>
      <c r="E47" s="419"/>
      <c r="F47" s="420"/>
      <c r="G47" s="420"/>
      <c r="H47" s="420"/>
      <c r="I47" s="52" t="s">
        <v>57</v>
      </c>
      <c r="P47" s="432" t="s">
        <v>78</v>
      </c>
      <c r="Q47" s="432"/>
      <c r="R47" s="432"/>
      <c r="S47" s="432"/>
      <c r="T47" s="432"/>
      <c r="U47" s="428" t="str">
        <f>IF(E46="","",ROUND(ROUND(E47,1)/(ROUND(E46,1)+ROUND(E47,1))*100,1))</f>
        <v/>
      </c>
      <c r="V47" s="428"/>
      <c r="W47" s="30" t="s">
        <v>58</v>
      </c>
    </row>
    <row r="48" spans="2:24">
      <c r="B48" s="33"/>
    </row>
    <row r="49" spans="1:25" ht="14.25">
      <c r="B49" s="26" t="s">
        <v>79</v>
      </c>
      <c r="I49" s="55"/>
      <c r="K49" s="55"/>
    </row>
    <row r="50" spans="1:25" ht="30" customHeight="1">
      <c r="C50" s="440"/>
      <c r="D50" s="441"/>
      <c r="E50" s="451" t="s">
        <v>166</v>
      </c>
      <c r="F50" s="452"/>
      <c r="G50" s="452"/>
      <c r="H50" s="452"/>
      <c r="I50" s="453"/>
      <c r="K50" s="2"/>
    </row>
    <row r="51" spans="1:25" ht="25.15" customHeight="1">
      <c r="C51" s="421" t="s">
        <v>45</v>
      </c>
      <c r="D51" s="422"/>
      <c r="E51" s="419"/>
      <c r="F51" s="420"/>
      <c r="G51" s="420"/>
      <c r="H51" s="420"/>
      <c r="I51" s="50" t="s">
        <v>80</v>
      </c>
    </row>
    <row r="52" spans="1:25" ht="25.15" customHeight="1">
      <c r="C52" s="443" t="s">
        <v>47</v>
      </c>
      <c r="D52" s="444"/>
      <c r="E52" s="419"/>
      <c r="F52" s="420"/>
      <c r="G52" s="420"/>
      <c r="H52" s="420"/>
      <c r="I52" s="52" t="s">
        <v>80</v>
      </c>
      <c r="P52" s="432" t="s">
        <v>81</v>
      </c>
      <c r="Q52" s="432"/>
      <c r="R52" s="432"/>
      <c r="S52" s="432"/>
      <c r="T52" s="432"/>
      <c r="U52" s="428" t="str">
        <f>IF(AND('様式1（入力用）'!C46=作業用_入力規則!C70,B53=作業用_入力規則!C4),ROUND('様式1（入力用）'!E50,1),IF(E51="","",ROUND(ROUND(E52,1)/ROUND(E51,1)*100,1)))</f>
        <v/>
      </c>
      <c r="V52" s="428"/>
      <c r="W52" s="30" t="s">
        <v>82</v>
      </c>
      <c r="Y52" t="b">
        <f>AND('様式1（入力用）'!C46=作業用_入力規則!C70,B53=作業用_入力規則!C4)</f>
        <v>0</v>
      </c>
    </row>
    <row r="53" spans="1:25" ht="25.15" customHeight="1">
      <c r="A53" s="56"/>
      <c r="B53" s="206" t="s">
        <v>102</v>
      </c>
      <c r="C53" s="454" t="str">
        <f>IF('様式1（入力用）'!C46=作業用_入力規則!C70,作業用_入力規則!C100,"")</f>
        <v/>
      </c>
      <c r="D53" s="454"/>
      <c r="E53" s="454"/>
      <c r="F53" s="454"/>
      <c r="G53" s="454"/>
      <c r="H53" s="454"/>
      <c r="I53" s="454"/>
      <c r="J53" s="454"/>
      <c r="K53" s="454"/>
      <c r="L53" s="454"/>
      <c r="M53" s="454"/>
      <c r="N53" s="454"/>
      <c r="O53" s="454"/>
      <c r="P53" s="454"/>
      <c r="Q53" s="454"/>
      <c r="R53" s="454"/>
      <c r="S53" s="454"/>
      <c r="T53" s="57"/>
      <c r="U53" s="57"/>
      <c r="V53" s="57"/>
      <c r="W53" s="57"/>
      <c r="X53" s="57"/>
    </row>
    <row r="54" spans="1:25" ht="14.25" customHeight="1">
      <c r="C54" s="456" t="str">
        <f>IF($C$53="","","　※常時雇用する労働者の数が301人以上の企業のみ対象です。")</f>
        <v/>
      </c>
      <c r="D54" s="456"/>
      <c r="E54" s="456"/>
      <c r="F54" s="456"/>
      <c r="G54" s="456"/>
      <c r="H54" s="456"/>
      <c r="I54" s="456"/>
      <c r="J54" s="456"/>
      <c r="K54" s="456"/>
      <c r="L54" s="456"/>
      <c r="M54" s="456"/>
      <c r="N54" s="456"/>
      <c r="O54" s="456"/>
      <c r="P54" s="456"/>
      <c r="Q54" s="456"/>
      <c r="R54" s="456"/>
      <c r="S54" s="456"/>
      <c r="T54" s="456"/>
      <c r="U54" s="456"/>
      <c r="V54" s="456"/>
      <c r="W54" s="456"/>
      <c r="X54" s="456"/>
    </row>
    <row r="55" spans="1:25" ht="14.25" customHeight="1">
      <c r="C55" s="455" t="str">
        <f>IF($C$53="","","　※全常用労働者の計算結果を「年間平均賃金の男女差」にご記入ください(「年間平均賃金の月額」は記入不要です)。")</f>
        <v/>
      </c>
      <c r="D55" s="455"/>
      <c r="E55" s="455"/>
      <c r="F55" s="455"/>
      <c r="G55" s="455"/>
      <c r="H55" s="455"/>
      <c r="I55" s="455"/>
      <c r="J55" s="455"/>
      <c r="K55" s="455"/>
      <c r="L55" s="455"/>
      <c r="M55" s="455"/>
      <c r="N55" s="455"/>
      <c r="O55" s="455"/>
      <c r="P55" s="455"/>
      <c r="Q55" s="455"/>
      <c r="R55" s="455"/>
      <c r="S55" s="455"/>
      <c r="T55" s="455"/>
      <c r="U55" s="455"/>
      <c r="V55" s="455"/>
      <c r="W55" s="455"/>
      <c r="X55" s="455"/>
    </row>
    <row r="56" spans="1:25" ht="14.25">
      <c r="B56" s="58"/>
      <c r="C56" s="2"/>
      <c r="D56" s="2"/>
      <c r="E56" s="2"/>
      <c r="F56" s="2"/>
      <c r="G56" s="2"/>
      <c r="H56" s="2"/>
      <c r="I56" s="2"/>
      <c r="J56" s="2"/>
      <c r="K56" s="2"/>
      <c r="L56" s="2"/>
      <c r="M56" s="2"/>
      <c r="N56" s="2"/>
      <c r="O56" s="2"/>
      <c r="P56" s="2"/>
      <c r="Q56" s="2"/>
      <c r="R56" s="2"/>
      <c r="S56" s="2"/>
      <c r="T56" s="2"/>
      <c r="U56" s="59"/>
      <c r="V56" s="59"/>
      <c r="W56" s="2"/>
      <c r="X56" s="2"/>
    </row>
    <row r="57" spans="1:25" ht="14.25">
      <c r="B57" s="31" t="s">
        <v>127</v>
      </c>
      <c r="C57" s="2"/>
      <c r="D57" s="2"/>
      <c r="E57" s="2"/>
      <c r="F57" s="2"/>
      <c r="G57" s="2"/>
      <c r="H57" s="2"/>
      <c r="I57" s="2"/>
      <c r="J57" s="2"/>
      <c r="K57" s="2"/>
      <c r="L57" s="2"/>
      <c r="M57" s="2"/>
      <c r="N57" s="2"/>
      <c r="O57" s="2"/>
      <c r="P57" s="2"/>
      <c r="Q57" s="2"/>
      <c r="R57" s="2"/>
      <c r="S57" s="2"/>
      <c r="T57" s="2"/>
      <c r="U57" s="59"/>
      <c r="V57" s="59"/>
      <c r="W57" s="2"/>
      <c r="X57" s="2"/>
    </row>
    <row r="58" spans="1:25" ht="30" customHeight="1">
      <c r="B58" s="2"/>
      <c r="C58" s="446"/>
      <c r="D58" s="447"/>
      <c r="E58" s="448" t="s">
        <v>324</v>
      </c>
      <c r="F58" s="449"/>
      <c r="G58" s="449"/>
      <c r="H58" s="450"/>
      <c r="I58" s="2"/>
      <c r="J58" s="2"/>
      <c r="K58" s="2"/>
      <c r="L58" s="2"/>
      <c r="M58" s="2"/>
      <c r="N58" s="2"/>
      <c r="O58" s="2"/>
      <c r="P58" s="2"/>
      <c r="Q58" s="2"/>
      <c r="R58" s="2"/>
      <c r="S58" s="2"/>
      <c r="T58" s="2"/>
      <c r="U58" s="59"/>
      <c r="V58" s="59"/>
      <c r="W58" s="2"/>
      <c r="X58" s="2"/>
    </row>
    <row r="59" spans="1:25" ht="25.15" customHeight="1">
      <c r="B59" s="2"/>
      <c r="C59" s="467" t="s">
        <v>45</v>
      </c>
      <c r="D59" s="468"/>
      <c r="E59" s="469"/>
      <c r="F59" s="470"/>
      <c r="G59" s="470"/>
      <c r="H59" s="60" t="s">
        <v>57</v>
      </c>
      <c r="I59" s="2"/>
      <c r="J59" s="2"/>
      <c r="K59" s="2"/>
      <c r="L59" s="2"/>
      <c r="M59" s="2"/>
      <c r="N59" s="2"/>
      <c r="O59" s="2"/>
      <c r="P59" s="471" t="s">
        <v>325</v>
      </c>
      <c r="Q59" s="472"/>
      <c r="R59" s="472"/>
      <c r="S59" s="472"/>
      <c r="T59" s="472"/>
      <c r="U59" s="59"/>
      <c r="V59" s="59"/>
      <c r="W59" s="2"/>
      <c r="X59" s="2"/>
    </row>
    <row r="60" spans="1:25" ht="25.15" customHeight="1">
      <c r="B60" s="2"/>
      <c r="C60" s="473" t="s">
        <v>47</v>
      </c>
      <c r="D60" s="474"/>
      <c r="E60" s="469"/>
      <c r="F60" s="470"/>
      <c r="G60" s="470"/>
      <c r="H60" s="61" t="s">
        <v>57</v>
      </c>
      <c r="I60" s="2"/>
      <c r="J60" s="2"/>
      <c r="K60" s="2"/>
      <c r="L60" s="2"/>
      <c r="M60" s="2"/>
      <c r="N60" s="2"/>
      <c r="O60" s="2"/>
      <c r="P60" s="472"/>
      <c r="Q60" s="472"/>
      <c r="R60" s="472"/>
      <c r="S60" s="472"/>
      <c r="T60" s="472"/>
      <c r="U60" s="445" t="str">
        <f>IF(E59="","",ROUND((ROUND(E60,1)/(ROUND(E59,1)+ROUND(E60,1))*100),1))</f>
        <v/>
      </c>
      <c r="V60" s="445"/>
      <c r="W60" s="62" t="s">
        <v>58</v>
      </c>
      <c r="X60" s="2"/>
    </row>
    <row r="61" spans="1:25" ht="14.25">
      <c r="B61" s="58"/>
      <c r="C61" s="2"/>
      <c r="D61" s="2"/>
      <c r="E61" s="2"/>
      <c r="F61" s="2"/>
      <c r="G61" s="2"/>
      <c r="H61" s="2"/>
      <c r="I61" s="2"/>
      <c r="J61" s="2"/>
      <c r="K61" s="2"/>
      <c r="L61" s="2"/>
      <c r="M61" s="2"/>
      <c r="N61" s="2"/>
      <c r="O61" s="2"/>
      <c r="P61" s="2"/>
      <c r="Q61" s="2"/>
      <c r="R61" s="2"/>
      <c r="S61" s="2"/>
      <c r="T61" s="2"/>
      <c r="U61" s="59"/>
      <c r="V61" s="59"/>
      <c r="W61" s="2"/>
      <c r="X61" s="2"/>
    </row>
    <row r="62" spans="1:25" ht="14.25">
      <c r="B62" s="58"/>
      <c r="C62" s="2"/>
      <c r="D62" s="2"/>
      <c r="E62" s="2"/>
      <c r="F62" s="2"/>
      <c r="G62" s="2"/>
      <c r="H62" s="2"/>
      <c r="I62" s="2"/>
      <c r="J62" s="2"/>
      <c r="K62" s="2"/>
      <c r="L62" s="2"/>
      <c r="M62" s="2"/>
      <c r="N62" s="2"/>
      <c r="O62" s="2"/>
      <c r="P62" s="2"/>
      <c r="Q62" s="2"/>
      <c r="R62" s="2"/>
      <c r="S62" s="2"/>
      <c r="T62" s="2"/>
      <c r="U62" s="59"/>
      <c r="V62" s="59"/>
      <c r="W62" s="2"/>
      <c r="X62" s="2"/>
    </row>
    <row r="63" spans="1:25" ht="14.25">
      <c r="B63" s="26" t="s">
        <v>83</v>
      </c>
    </row>
    <row r="64" spans="1:25" ht="30" customHeight="1">
      <c r="C64" s="457"/>
      <c r="D64" s="458"/>
      <c r="E64" s="457" t="s">
        <v>84</v>
      </c>
      <c r="F64" s="459"/>
      <c r="G64" s="459"/>
      <c r="H64" s="458"/>
      <c r="I64" s="460" t="s">
        <v>85</v>
      </c>
      <c r="J64" s="434"/>
      <c r="K64" s="434"/>
      <c r="L64" s="435"/>
    </row>
    <row r="65" spans="2:24" ht="25.15" customHeight="1">
      <c r="C65" s="461" t="s">
        <v>45</v>
      </c>
      <c r="D65" s="462"/>
      <c r="E65" s="463"/>
      <c r="F65" s="464"/>
      <c r="G65" s="464"/>
      <c r="H65" s="105" t="s">
        <v>57</v>
      </c>
      <c r="I65" s="465" t="str">
        <f>IF('様式1（入力用）'!G25="","",'様式1（入力用）'!G25)</f>
        <v/>
      </c>
      <c r="J65" s="466"/>
      <c r="K65" s="466"/>
      <c r="L65" s="35" t="s">
        <v>57</v>
      </c>
      <c r="P65" s="411" t="s">
        <v>86</v>
      </c>
      <c r="Q65" s="411"/>
      <c r="R65" s="411"/>
      <c r="S65" s="411"/>
      <c r="T65" s="411"/>
    </row>
    <row r="66" spans="2:24" ht="25.15" customHeight="1">
      <c r="C66" s="475" t="s">
        <v>47</v>
      </c>
      <c r="D66" s="476"/>
      <c r="E66" s="463"/>
      <c r="F66" s="464"/>
      <c r="G66" s="464"/>
      <c r="H66" s="106" t="s">
        <v>57</v>
      </c>
      <c r="I66" s="465" t="str">
        <f>IF('様式1（入力用）'!M25="","",'様式1（入力用）'!M25)</f>
        <v/>
      </c>
      <c r="J66" s="466"/>
      <c r="K66" s="466"/>
      <c r="L66" s="35" t="s">
        <v>57</v>
      </c>
      <c r="P66" s="411"/>
      <c r="Q66" s="411"/>
      <c r="R66" s="411"/>
      <c r="S66" s="411"/>
      <c r="T66" s="411"/>
      <c r="U66" s="477" t="str">
        <f>IF(E65="","",ROUND(ROUND(E66,1)/ROUND(I66,1)*100-ROUND(E65,1)/ROUND(I65,1)*100,1))</f>
        <v/>
      </c>
      <c r="V66" s="477"/>
      <c r="W66" s="30" t="s">
        <v>82</v>
      </c>
    </row>
    <row r="67" spans="2:24" ht="14.25">
      <c r="B67" s="43"/>
    </row>
    <row r="68" spans="2:24" ht="14.25">
      <c r="B68" s="26" t="s">
        <v>87</v>
      </c>
    </row>
    <row r="69" spans="2:24">
      <c r="C69" s="80" t="s">
        <v>124</v>
      </c>
    </row>
    <row r="70" spans="2:24" ht="32.25" customHeight="1">
      <c r="C70" s="481" t="s">
        <v>247</v>
      </c>
      <c r="D70" s="482"/>
      <c r="E70" s="482"/>
      <c r="F70" s="482"/>
      <c r="G70" s="482"/>
      <c r="H70" s="482"/>
      <c r="I70" s="483"/>
      <c r="J70" s="478" t="s">
        <v>88</v>
      </c>
      <c r="K70" s="479"/>
      <c r="L70" s="479"/>
      <c r="M70" s="479"/>
      <c r="N70" s="479"/>
      <c r="O70" s="479" t="s">
        <v>89</v>
      </c>
      <c r="P70" s="480"/>
      <c r="Q70" s="480"/>
      <c r="R70" s="480"/>
      <c r="S70" s="480"/>
      <c r="T70" s="479" t="s">
        <v>90</v>
      </c>
      <c r="U70" s="480"/>
      <c r="V70" s="480"/>
      <c r="W70" s="480"/>
      <c r="X70" s="480"/>
    </row>
    <row r="71" spans="2:24" ht="34.5" customHeight="1">
      <c r="C71" s="489"/>
      <c r="D71" s="490"/>
      <c r="E71" s="490"/>
      <c r="F71" s="116" t="s">
        <v>91</v>
      </c>
      <c r="G71" s="488" t="str">
        <f>IF($C$71="","",EDATE(C71,12)-1)</f>
        <v/>
      </c>
      <c r="H71" s="488"/>
      <c r="I71" s="491"/>
      <c r="J71" s="484"/>
      <c r="K71" s="485"/>
      <c r="L71" s="485"/>
      <c r="M71" s="485"/>
      <c r="N71" s="485"/>
      <c r="O71" s="485"/>
      <c r="P71" s="485"/>
      <c r="Q71" s="485"/>
      <c r="R71" s="485"/>
      <c r="S71" s="485"/>
      <c r="T71" s="486" t="str">
        <f>IFERROR(ROUND((ROUND(O71,1)/ROUND(J71,1))*100,1),"")</f>
        <v/>
      </c>
      <c r="U71" s="486"/>
      <c r="V71" s="486"/>
      <c r="W71" s="486"/>
      <c r="X71" s="486"/>
    </row>
    <row r="72" spans="2:24" ht="34.5" customHeight="1">
      <c r="C72" s="487" t="str">
        <f>IF($C$71="","",G71+1)</f>
        <v/>
      </c>
      <c r="D72" s="488"/>
      <c r="E72" s="488"/>
      <c r="F72" s="116" t="s">
        <v>91</v>
      </c>
      <c r="G72" s="488" t="str">
        <f>IF($C$71="","",EDATE(C72,12)-1)</f>
        <v/>
      </c>
      <c r="H72" s="488"/>
      <c r="I72" s="491"/>
      <c r="J72" s="484"/>
      <c r="K72" s="485"/>
      <c r="L72" s="485"/>
      <c r="M72" s="485"/>
      <c r="N72" s="485"/>
      <c r="O72" s="485"/>
      <c r="P72" s="485"/>
      <c r="Q72" s="485"/>
      <c r="R72" s="485"/>
      <c r="S72" s="485"/>
      <c r="T72" s="486" t="str">
        <f t="shared" ref="T72:T73" si="0">IFERROR(ROUND((ROUND(O72,1)/ROUND(J72,1))*100,1),"")</f>
        <v/>
      </c>
      <c r="U72" s="486"/>
      <c r="V72" s="486"/>
      <c r="W72" s="486"/>
      <c r="X72" s="486"/>
    </row>
    <row r="73" spans="2:24" ht="34.5" customHeight="1">
      <c r="C73" s="487" t="str">
        <f>IF($C$71="","",G72+1)</f>
        <v/>
      </c>
      <c r="D73" s="488"/>
      <c r="E73" s="488"/>
      <c r="F73" s="116" t="s">
        <v>91</v>
      </c>
      <c r="G73" s="488" t="str">
        <f>IF($C$71="","",EDATE(C73,12)-1)</f>
        <v/>
      </c>
      <c r="H73" s="488"/>
      <c r="I73" s="491"/>
      <c r="J73" s="484"/>
      <c r="K73" s="485"/>
      <c r="L73" s="485"/>
      <c r="M73" s="485"/>
      <c r="N73" s="485"/>
      <c r="O73" s="485"/>
      <c r="P73" s="485"/>
      <c r="Q73" s="485"/>
      <c r="R73" s="485"/>
      <c r="S73" s="485"/>
      <c r="T73" s="486" t="str">
        <f t="shared" si="0"/>
        <v/>
      </c>
      <c r="U73" s="486"/>
      <c r="V73" s="486"/>
      <c r="W73" s="486"/>
      <c r="X73" s="486"/>
    </row>
    <row r="74" spans="2:24">
      <c r="C74" s="54" t="s">
        <v>92</v>
      </c>
    </row>
    <row r="75" spans="2:24" ht="14.25">
      <c r="B75" s="43"/>
    </row>
    <row r="76" spans="2:24" ht="14.25">
      <c r="B76" s="26" t="s">
        <v>93</v>
      </c>
    </row>
    <row r="77" spans="2:24" ht="30" customHeight="1">
      <c r="C77" s="457"/>
      <c r="D77" s="458"/>
      <c r="E77" s="457" t="s">
        <v>94</v>
      </c>
      <c r="F77" s="459"/>
      <c r="G77" s="459"/>
      <c r="H77" s="458"/>
    </row>
    <row r="78" spans="2:24" ht="25.15" customHeight="1">
      <c r="C78" s="461" t="s">
        <v>45</v>
      </c>
      <c r="D78" s="462"/>
      <c r="E78" s="492"/>
      <c r="F78" s="493"/>
      <c r="G78" s="493"/>
      <c r="H78" s="53" t="s">
        <v>57</v>
      </c>
      <c r="P78" s="411" t="s">
        <v>95</v>
      </c>
      <c r="Q78" s="411"/>
      <c r="R78" s="411"/>
      <c r="S78" s="411"/>
      <c r="T78" s="411"/>
    </row>
    <row r="79" spans="2:24" ht="25.15" customHeight="1">
      <c r="C79" s="475" t="s">
        <v>47</v>
      </c>
      <c r="D79" s="476"/>
      <c r="E79" s="494"/>
      <c r="F79" s="495"/>
      <c r="G79" s="495"/>
      <c r="H79" s="50" t="s">
        <v>57</v>
      </c>
      <c r="P79" s="411"/>
      <c r="Q79" s="411"/>
      <c r="R79" s="411"/>
      <c r="S79" s="411"/>
      <c r="T79" s="411"/>
      <c r="U79" s="428" t="str">
        <f>IF(E78="","",ROUND(ROUND(E79,1)/(ROUND(E78,1)+ROUND(E79,1))*100,1))</f>
        <v/>
      </c>
      <c r="V79" s="428"/>
      <c r="W79" s="30" t="s">
        <v>58</v>
      </c>
    </row>
    <row r="81" spans="2:23" ht="14.25">
      <c r="B81" s="26" t="s">
        <v>96</v>
      </c>
    </row>
    <row r="82" spans="2:23" ht="30" customHeight="1">
      <c r="B82" s="26"/>
      <c r="C82" s="457"/>
      <c r="D82" s="458"/>
      <c r="E82" s="457" t="s">
        <v>97</v>
      </c>
      <c r="F82" s="459"/>
      <c r="G82" s="459"/>
      <c r="H82" s="458"/>
    </row>
    <row r="83" spans="2:23" ht="25.15" customHeight="1">
      <c r="C83" s="461" t="s">
        <v>45</v>
      </c>
      <c r="D83" s="462"/>
      <c r="E83" s="492"/>
      <c r="F83" s="493"/>
      <c r="G83" s="493"/>
      <c r="H83" s="53" t="s">
        <v>57</v>
      </c>
      <c r="P83" s="411" t="s">
        <v>98</v>
      </c>
      <c r="Q83" s="411"/>
      <c r="R83" s="411"/>
      <c r="S83" s="411"/>
      <c r="T83" s="411"/>
    </row>
    <row r="84" spans="2:23" ht="25.15" customHeight="1">
      <c r="C84" s="475" t="s">
        <v>47</v>
      </c>
      <c r="D84" s="476"/>
      <c r="E84" s="494"/>
      <c r="F84" s="495"/>
      <c r="G84" s="495"/>
      <c r="H84" s="50" t="s">
        <v>57</v>
      </c>
      <c r="P84" s="411"/>
      <c r="Q84" s="411"/>
      <c r="R84" s="411"/>
      <c r="S84" s="411"/>
      <c r="T84" s="411"/>
      <c r="U84" s="428" t="str">
        <f>IF(E83="","",ROUND(ROUND(E84,1)/(ROUND(E83,1)+ROUND(E84,1))*100,1))</f>
        <v/>
      </c>
      <c r="V84" s="428"/>
      <c r="W84" s="30" t="s">
        <v>58</v>
      </c>
    </row>
  </sheetData>
  <sheetProtection selectLockedCells="1"/>
  <mergeCells count="117">
    <mergeCell ref="U84:V84"/>
    <mergeCell ref="C82:D82"/>
    <mergeCell ref="E82:H82"/>
    <mergeCell ref="C83:D83"/>
    <mergeCell ref="E83:G83"/>
    <mergeCell ref="P83:T84"/>
    <mergeCell ref="C84:D84"/>
    <mergeCell ref="E84:G84"/>
    <mergeCell ref="C78:D78"/>
    <mergeCell ref="E78:G78"/>
    <mergeCell ref="P78:T79"/>
    <mergeCell ref="C79:D79"/>
    <mergeCell ref="E79:G79"/>
    <mergeCell ref="U79:V79"/>
    <mergeCell ref="U66:V66"/>
    <mergeCell ref="J70:N70"/>
    <mergeCell ref="O70:S70"/>
    <mergeCell ref="T70:X70"/>
    <mergeCell ref="C70:I70"/>
    <mergeCell ref="J73:N73"/>
    <mergeCell ref="O73:S73"/>
    <mergeCell ref="T73:X73"/>
    <mergeCell ref="C77:D77"/>
    <mergeCell ref="E77:H77"/>
    <mergeCell ref="J71:N71"/>
    <mergeCell ref="O71:S71"/>
    <mergeCell ref="T71:X71"/>
    <mergeCell ref="J72:N72"/>
    <mergeCell ref="O72:S72"/>
    <mergeCell ref="T72:X72"/>
    <mergeCell ref="C73:E73"/>
    <mergeCell ref="C72:E72"/>
    <mergeCell ref="C71:E71"/>
    <mergeCell ref="G73:I73"/>
    <mergeCell ref="G72:I72"/>
    <mergeCell ref="G71:I71"/>
    <mergeCell ref="C64:D64"/>
    <mergeCell ref="E64:H64"/>
    <mergeCell ref="I64:L64"/>
    <mergeCell ref="C65:D65"/>
    <mergeCell ref="E65:G65"/>
    <mergeCell ref="I65:K65"/>
    <mergeCell ref="C59:D59"/>
    <mergeCell ref="E59:G59"/>
    <mergeCell ref="P59:T60"/>
    <mergeCell ref="C60:D60"/>
    <mergeCell ref="E60:G60"/>
    <mergeCell ref="P65:T66"/>
    <mergeCell ref="C66:D66"/>
    <mergeCell ref="E66:G66"/>
    <mergeCell ref="I66:K66"/>
    <mergeCell ref="U60:V60"/>
    <mergeCell ref="C52:D52"/>
    <mergeCell ref="E52:H52"/>
    <mergeCell ref="P52:T52"/>
    <mergeCell ref="U52:V52"/>
    <mergeCell ref="C58:D58"/>
    <mergeCell ref="E58:H58"/>
    <mergeCell ref="P47:T47"/>
    <mergeCell ref="U47:V47"/>
    <mergeCell ref="C50:D50"/>
    <mergeCell ref="E50:I50"/>
    <mergeCell ref="C51:D51"/>
    <mergeCell ref="E51:H51"/>
    <mergeCell ref="C53:S53"/>
    <mergeCell ref="C55:X55"/>
    <mergeCell ref="C54:X54"/>
    <mergeCell ref="C45:D45"/>
    <mergeCell ref="E45:I45"/>
    <mergeCell ref="C46:D46"/>
    <mergeCell ref="E46:H46"/>
    <mergeCell ref="C47:D47"/>
    <mergeCell ref="E47:H47"/>
    <mergeCell ref="C41:G41"/>
    <mergeCell ref="H41:L41"/>
    <mergeCell ref="C42:F42"/>
    <mergeCell ref="H42:K42"/>
    <mergeCell ref="P42:T42"/>
    <mergeCell ref="U42:V42"/>
    <mergeCell ref="C36:G36"/>
    <mergeCell ref="H36:L36"/>
    <mergeCell ref="C37:F37"/>
    <mergeCell ref="H37:K37"/>
    <mergeCell ref="P37:T37"/>
    <mergeCell ref="U37:V37"/>
    <mergeCell ref="C31:G31"/>
    <mergeCell ref="H31:L31"/>
    <mergeCell ref="P31:T32"/>
    <mergeCell ref="C32:F32"/>
    <mergeCell ref="H32:K32"/>
    <mergeCell ref="U32:V32"/>
    <mergeCell ref="C26:G26"/>
    <mergeCell ref="H26:L26"/>
    <mergeCell ref="P26:T27"/>
    <mergeCell ref="C27:F27"/>
    <mergeCell ref="H27:K27"/>
    <mergeCell ref="U27:V27"/>
    <mergeCell ref="C21:G21"/>
    <mergeCell ref="H21:L21"/>
    <mergeCell ref="P21:T22"/>
    <mergeCell ref="C22:F22"/>
    <mergeCell ref="H22:K22"/>
    <mergeCell ref="U22:V22"/>
    <mergeCell ref="C16:G16"/>
    <mergeCell ref="H16:L16"/>
    <mergeCell ref="C17:F17"/>
    <mergeCell ref="H17:K17"/>
    <mergeCell ref="P17:T17"/>
    <mergeCell ref="U17:V17"/>
    <mergeCell ref="Q3:X3"/>
    <mergeCell ref="C10:D10"/>
    <mergeCell ref="E10:I10"/>
    <mergeCell ref="C11:D11"/>
    <mergeCell ref="E11:H11"/>
    <mergeCell ref="C12:D12"/>
    <mergeCell ref="E12:H12"/>
    <mergeCell ref="U12:V12"/>
  </mergeCells>
  <phoneticPr fontId="1"/>
  <dataValidations xWindow="9" yWindow="376" count="2">
    <dataValidation type="decimal" errorStyle="information" imeMode="halfAlpha" operator="lessThanOrEqual" allowBlank="1" showInputMessage="1" showErrorMessage="1" errorTitle="確認" error="月額になっていますか？" sqref="E51:H53" xr:uid="{00000000-0002-0000-0200-000000000000}">
      <formula1>1000000</formula1>
    </dataValidation>
    <dataValidation imeMode="halfAlpha" allowBlank="1" showInputMessage="1" showErrorMessage="1" error="「〇〇〇〇/〇〇/〇〇」形式で入力してください。自動で和暦表記になりま" promptTitle="期間" prompt="期間開始日を入力してください。_x000a_「〇〇〇〇/〇〇/〇〇」形式で入力。自動で和暦表記になります。" sqref="C71:E71" xr:uid="{00000000-0002-0000-0200-000001000000}"/>
  </dataValidations>
  <pageMargins left="0.70866141732283472" right="0.70866141732283472" top="0.74803149606299213" bottom="0.74803149606299213" header="0.31496062992125984" footer="0.31496062992125984"/>
  <pageSetup paperSize="9" scale="81" orientation="portrait" blackAndWhite="1" r:id="rId1"/>
  <rowBreaks count="1" manualBreakCount="1">
    <brk id="43" min="1" max="23"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82" id="{41ABAB73-E580-4DFB-ACDE-A6F8313685FB}">
            <xm:f>($B$53=作業用_入力規則!$C$4)</xm:f>
            <x14:dxf>
              <fill>
                <patternFill patternType="none">
                  <bgColor auto="1"/>
                </patternFill>
              </fill>
            </x14:dxf>
          </x14:cfRule>
          <xm:sqref>E51:H52</xm:sqref>
        </x14:conditionalFormatting>
        <x14:conditionalFormatting xmlns:xm="http://schemas.microsoft.com/office/excel/2006/main">
          <x14:cfRule type="expression" priority="2" id="{9F1CD1EB-ADD8-4B0B-8C6C-0598C890B597}">
            <xm:f>('様式1（入力用）'!$C$46:$R$46=作業用_入力規則!$C$71)</xm:f>
            <x14:dxf>
              <fill>
                <patternFill patternType="none">
                  <bgColor auto="1"/>
                </patternFill>
              </fill>
            </x14:dxf>
          </x14:cfRule>
          <x14:cfRule type="expression" priority="1" id="{CB82476E-807C-48F5-833D-957C06063850}">
            <xm:f>('様式1（入力用）'!$C$46=作業用_入力規則!$C$70)</xm:f>
            <x14:dxf>
              <fill>
                <patternFill>
                  <bgColor rgb="FFB7EFB3"/>
                </patternFill>
              </fill>
            </x14:dxf>
          </x14:cfRule>
          <xm:sqref>B53</xm:sqref>
        </x14:conditionalFormatting>
      </x14:conditionalFormattings>
    </ext>
    <ext xmlns:x14="http://schemas.microsoft.com/office/spreadsheetml/2009/9/main" uri="{CCE6A557-97BC-4b89-ADB6-D9C93CAAB3DF}">
      <x14:dataValidations xmlns:xm="http://schemas.microsoft.com/office/excel/2006/main" xWindow="9" yWindow="376" count="1">
        <x14:dataValidation type="list" allowBlank="1" showInputMessage="1" showErrorMessage="1" error="リストは☑または□を選んでください" prompt="「常時雇用する労働者の数が _x000a_301人以上の一般事業主である」の場合、_x000a_リストの☑または□を選んでください" xr:uid="{9DE8076F-8BFE-4770-8407-BE1AACBD967B}">
          <x14:formula1>
            <xm:f>作業用_入力規則!$C$4:$C$5</xm:f>
          </x14:formula1>
          <xm:sqref>B53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0" tint="-0.34998626667073579"/>
  </sheetPr>
  <dimension ref="A1:P21"/>
  <sheetViews>
    <sheetView topLeftCell="G1" workbookViewId="0">
      <selection activeCell="E83" sqref="E83:G83"/>
    </sheetView>
  </sheetViews>
  <sheetFormatPr defaultRowHeight="13.5"/>
  <cols>
    <col min="1" max="1" width="5.625" bestFit="1" customWidth="1"/>
    <col min="2" max="2" width="35.75" bestFit="1" customWidth="1"/>
    <col min="3" max="3" width="34.375" customWidth="1"/>
    <col min="4" max="4" width="14" customWidth="1"/>
    <col min="6" max="6" width="4.25" customWidth="1"/>
    <col min="7" max="7" width="14.375" customWidth="1"/>
    <col min="15" max="15" width="9.5" customWidth="1"/>
    <col min="16" max="16" width="14.125" customWidth="1"/>
  </cols>
  <sheetData>
    <row r="1" spans="1:16">
      <c r="B1">
        <f>COLUMN()-1</f>
        <v>1</v>
      </c>
      <c r="C1">
        <f>COLUMN()-1</f>
        <v>2</v>
      </c>
      <c r="D1">
        <f>COLUMN()-1</f>
        <v>3</v>
      </c>
    </row>
    <row r="2" spans="1:16" ht="14.25" thickBot="1">
      <c r="A2" t="s">
        <v>253</v>
      </c>
      <c r="B2" s="107" t="s">
        <v>193</v>
      </c>
      <c r="C2" s="107" t="s">
        <v>254</v>
      </c>
      <c r="D2" t="s">
        <v>255</v>
      </c>
      <c r="F2" t="s">
        <v>333</v>
      </c>
      <c r="G2" t="s">
        <v>338</v>
      </c>
      <c r="H2" t="s">
        <v>326</v>
      </c>
      <c r="I2" t="s">
        <v>327</v>
      </c>
      <c r="J2" t="s">
        <v>328</v>
      </c>
      <c r="K2" t="s">
        <v>334</v>
      </c>
      <c r="L2" t="s">
        <v>335</v>
      </c>
      <c r="M2" t="s">
        <v>336</v>
      </c>
      <c r="N2" t="s">
        <v>337</v>
      </c>
    </row>
    <row r="3" spans="1:16">
      <c r="A3">
        <v>1</v>
      </c>
      <c r="B3" t="s">
        <v>256</v>
      </c>
      <c r="C3" s="51" t="s">
        <v>257</v>
      </c>
      <c r="D3" s="108">
        <v>9.9</v>
      </c>
      <c r="F3">
        <v>1</v>
      </c>
      <c r="G3" s="133" t="s">
        <v>195</v>
      </c>
      <c r="H3" s="171">
        <v>5</v>
      </c>
      <c r="I3" s="134"/>
      <c r="J3" s="135"/>
      <c r="K3">
        <f>IF('様式2（入力用）'!$E$88&gt;=項目2・認証基準条件!H3,1,0)</f>
        <v>0</v>
      </c>
      <c r="L3" s="55">
        <v>1</v>
      </c>
      <c r="M3" s="55">
        <v>1</v>
      </c>
      <c r="N3" s="51">
        <f>K3*L3*M3</f>
        <v>0</v>
      </c>
    </row>
    <row r="4" spans="1:16">
      <c r="A4">
        <v>2</v>
      </c>
      <c r="B4" t="s">
        <v>258</v>
      </c>
      <c r="C4" s="51" t="s">
        <v>257</v>
      </c>
      <c r="D4" s="108">
        <v>9.9</v>
      </c>
      <c r="F4">
        <v>2</v>
      </c>
      <c r="G4" s="133" t="s">
        <v>196</v>
      </c>
      <c r="H4" s="172">
        <v>17</v>
      </c>
      <c r="J4" s="136">
        <v>2</v>
      </c>
      <c r="K4">
        <f>IF('様式2（入力用）'!$E$88&gt;=項目2・認証基準条件!H4,1,0)</f>
        <v>0</v>
      </c>
      <c r="L4" s="55">
        <v>1</v>
      </c>
      <c r="M4">
        <f>IF('様式2（入力用）'!$E$85&gt;=項目2・認証基準条件!J4,1,0)</f>
        <v>0</v>
      </c>
      <c r="N4" s="51">
        <f>K4*L4*M4</f>
        <v>0</v>
      </c>
    </row>
    <row r="5" spans="1:16" ht="14.25" thickBot="1">
      <c r="A5">
        <v>3</v>
      </c>
      <c r="B5" t="s">
        <v>259</v>
      </c>
      <c r="C5" t="s">
        <v>259</v>
      </c>
      <c r="D5" s="108">
        <v>11.4</v>
      </c>
      <c r="F5">
        <v>3</v>
      </c>
      <c r="G5" s="133" t="s">
        <v>197</v>
      </c>
      <c r="H5" s="173">
        <v>26</v>
      </c>
      <c r="I5" s="137"/>
      <c r="J5" s="138">
        <v>30</v>
      </c>
      <c r="K5">
        <f>IF('様式2（入力用）'!$E$88&gt;=項目2・認証基準条件!H5,1,0)</f>
        <v>0</v>
      </c>
      <c r="L5" s="55">
        <v>1</v>
      </c>
      <c r="M5">
        <f>IF('様式2_別紙（入力用）'!E83="", 0,IF(OR('様式2（入力用）'!G84="", ISBLANK('様式2（入力用）'!G84)), 0,IF('様式2（入力用）'!G84 &gt;= 項目2・認証基準条件!J5, 1, 0)))</f>
        <v>0</v>
      </c>
      <c r="N5" s="51">
        <f t="shared" ref="N5" si="0">K5*L5*M5</f>
        <v>0</v>
      </c>
      <c r="O5" s="107" t="s">
        <v>387</v>
      </c>
      <c r="P5" s="174" t="str">
        <f>IF(項目2・認証基準条件!N5=1,項目2・認証基準条件!G5,IF(項目2・認証基準条件!N4=1,項目2・認証基準条件!G4,IF(項目2・認証基準条件!N3=1,項目2・認証基準条件!G3,"")))</f>
        <v/>
      </c>
    </row>
    <row r="6" spans="1:16">
      <c r="A6">
        <v>4</v>
      </c>
      <c r="B6" t="s">
        <v>260</v>
      </c>
      <c r="C6" t="s">
        <v>260</v>
      </c>
      <c r="D6" s="108">
        <v>10.7</v>
      </c>
    </row>
    <row r="7" spans="1:16">
      <c r="A7">
        <v>5</v>
      </c>
      <c r="B7" t="s">
        <v>261</v>
      </c>
      <c r="C7" t="s">
        <v>261</v>
      </c>
      <c r="D7" s="108">
        <v>11.6</v>
      </c>
    </row>
    <row r="8" spans="1:16">
      <c r="A8">
        <v>6</v>
      </c>
      <c r="B8" t="s">
        <v>262</v>
      </c>
      <c r="C8" t="s">
        <v>262</v>
      </c>
      <c r="D8" s="108">
        <v>16.3</v>
      </c>
      <c r="F8" t="s">
        <v>329</v>
      </c>
    </row>
    <row r="9" spans="1:16">
      <c r="A9">
        <v>7</v>
      </c>
      <c r="B9" t="s">
        <v>263</v>
      </c>
      <c r="C9" t="s">
        <v>263</v>
      </c>
      <c r="D9" s="108">
        <v>9.1</v>
      </c>
      <c r="F9" t="s">
        <v>330</v>
      </c>
    </row>
    <row r="10" spans="1:16">
      <c r="A10">
        <v>8</v>
      </c>
      <c r="B10" t="s">
        <v>264</v>
      </c>
      <c r="C10" t="s">
        <v>264</v>
      </c>
      <c r="D10" s="108">
        <v>10.1</v>
      </c>
      <c r="F10" t="s">
        <v>331</v>
      </c>
    </row>
    <row r="11" spans="1:16">
      <c r="A11">
        <v>9</v>
      </c>
      <c r="B11" t="s">
        <v>265</v>
      </c>
      <c r="C11" t="s">
        <v>265</v>
      </c>
      <c r="D11" s="108">
        <v>10.3</v>
      </c>
      <c r="F11" t="s">
        <v>332</v>
      </c>
    </row>
    <row r="12" spans="1:16" ht="15.75" customHeight="1">
      <c r="A12">
        <v>10</v>
      </c>
      <c r="B12" t="s">
        <v>266</v>
      </c>
      <c r="C12" t="s">
        <v>266</v>
      </c>
      <c r="D12" s="108">
        <v>12.8</v>
      </c>
      <c r="G12" s="176" t="s">
        <v>391</v>
      </c>
    </row>
    <row r="13" spans="1:16">
      <c r="A13">
        <v>11</v>
      </c>
      <c r="B13" t="s">
        <v>267</v>
      </c>
      <c r="C13" t="s">
        <v>267</v>
      </c>
      <c r="D13" s="108">
        <v>8.8000000000000007</v>
      </c>
      <c r="F13" t="s">
        <v>388</v>
      </c>
    </row>
    <row r="14" spans="1:16">
      <c r="A14">
        <v>12</v>
      </c>
      <c r="B14" t="s">
        <v>268</v>
      </c>
      <c r="C14" t="s">
        <v>268</v>
      </c>
      <c r="D14" s="108">
        <v>9</v>
      </c>
      <c r="F14" t="s">
        <v>390</v>
      </c>
    </row>
    <row r="15" spans="1:16">
      <c r="A15">
        <v>13</v>
      </c>
      <c r="B15" t="s">
        <v>269</v>
      </c>
      <c r="C15" t="s">
        <v>269</v>
      </c>
      <c r="D15" s="108">
        <v>8.6999999999999993</v>
      </c>
      <c r="F15" t="s">
        <v>389</v>
      </c>
    </row>
    <row r="16" spans="1:16">
      <c r="A16">
        <v>14</v>
      </c>
      <c r="B16" t="s">
        <v>270</v>
      </c>
      <c r="C16" t="s">
        <v>270</v>
      </c>
      <c r="D16" s="108">
        <v>9.4</v>
      </c>
      <c r="G16" t="s">
        <v>392</v>
      </c>
    </row>
    <row r="17" spans="1:4">
      <c r="A17">
        <v>15</v>
      </c>
      <c r="B17" t="s">
        <v>271</v>
      </c>
      <c r="C17" t="s">
        <v>271</v>
      </c>
      <c r="D17" s="108">
        <v>10.199999999999999</v>
      </c>
    </row>
    <row r="18" spans="1:4">
      <c r="A18">
        <v>16</v>
      </c>
      <c r="B18" t="s">
        <v>272</v>
      </c>
      <c r="C18" t="s">
        <v>272</v>
      </c>
      <c r="D18" s="108">
        <v>9.3000000000000007</v>
      </c>
    </row>
    <row r="19" spans="1:4">
      <c r="A19">
        <v>17</v>
      </c>
      <c r="B19" t="s">
        <v>273</v>
      </c>
      <c r="C19" t="s">
        <v>273</v>
      </c>
      <c r="D19" s="108">
        <v>13.5</v>
      </c>
    </row>
    <row r="20" spans="1:4">
      <c r="A20">
        <v>18</v>
      </c>
      <c r="B20" t="s">
        <v>274</v>
      </c>
      <c r="C20" t="s">
        <v>274</v>
      </c>
      <c r="D20" s="108">
        <v>7.2</v>
      </c>
    </row>
    <row r="21" spans="1:4">
      <c r="A21">
        <v>19</v>
      </c>
      <c r="B21" t="s">
        <v>275</v>
      </c>
      <c r="C21" s="51" t="s">
        <v>257</v>
      </c>
      <c r="D21" s="108">
        <v>9.9</v>
      </c>
    </row>
  </sheetData>
  <phoneticPr fontId="1"/>
  <pageMargins left="0.7" right="0.7" top="0.75" bottom="0.75" header="0.3" footer="0.3"/>
  <legacyDrawing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H116"/>
  <sheetViews>
    <sheetView zoomScale="85" zoomScaleNormal="85" workbookViewId="0">
      <pane ySplit="3" topLeftCell="A4" activePane="bottomLeft" state="frozen"/>
      <selection activeCell="E83" sqref="E83:G83"/>
      <selection pane="bottomLeft" activeCell="E83" sqref="E83:G83"/>
    </sheetView>
  </sheetViews>
  <sheetFormatPr defaultRowHeight="13.5"/>
  <cols>
    <col min="1" max="1" width="18" customWidth="1"/>
    <col min="2" max="2" width="23.875" customWidth="1"/>
    <col min="3" max="3" width="44.125" customWidth="1"/>
    <col min="4" max="4" width="8.25" customWidth="1"/>
    <col min="5" max="7" width="19.875" customWidth="1"/>
    <col min="8" max="8" width="15.375" customWidth="1"/>
    <col min="9" max="9" width="31.5" bestFit="1" customWidth="1"/>
  </cols>
  <sheetData>
    <row r="1" spans="1:8">
      <c r="A1" t="s">
        <v>192</v>
      </c>
      <c r="E1" s="63"/>
      <c r="F1" s="63"/>
    </row>
    <row r="2" spans="1:8">
      <c r="E2" s="63"/>
      <c r="F2" s="63"/>
    </row>
    <row r="3" spans="1:8">
      <c r="A3" s="101" t="s">
        <v>202</v>
      </c>
      <c r="B3" s="102" t="s">
        <v>203</v>
      </c>
      <c r="C3" s="102" t="s">
        <v>313</v>
      </c>
      <c r="D3" s="102"/>
      <c r="E3" s="102" t="s">
        <v>218</v>
      </c>
      <c r="F3" s="102" t="s">
        <v>278</v>
      </c>
      <c r="G3" s="102" t="s">
        <v>219</v>
      </c>
      <c r="H3" s="103" t="s">
        <v>220</v>
      </c>
    </row>
    <row r="4" spans="1:8">
      <c r="A4" s="89" t="s">
        <v>205</v>
      </c>
      <c r="B4" s="92"/>
      <c r="C4" s="93" t="s">
        <v>101</v>
      </c>
      <c r="D4" s="93"/>
      <c r="E4" s="90" t="s">
        <v>277</v>
      </c>
      <c r="F4" s="90" t="s">
        <v>279</v>
      </c>
      <c r="G4" s="90" t="s">
        <v>277</v>
      </c>
      <c r="H4" s="91" t="s">
        <v>221</v>
      </c>
    </row>
    <row r="5" spans="1:8">
      <c r="A5" s="82" t="s">
        <v>214</v>
      </c>
      <c r="B5" s="85"/>
      <c r="C5" s="94" t="s">
        <v>0</v>
      </c>
      <c r="D5" s="94"/>
      <c r="E5" s="83"/>
      <c r="F5" s="83"/>
      <c r="G5" s="83"/>
      <c r="H5" s="84"/>
    </row>
    <row r="6" spans="1:8">
      <c r="A6" s="82" t="s">
        <v>276</v>
      </c>
      <c r="B6" s="85"/>
      <c r="C6" s="94"/>
      <c r="D6" s="94"/>
      <c r="E6" s="83"/>
      <c r="F6" s="83"/>
      <c r="G6" s="83"/>
      <c r="H6" s="84"/>
    </row>
    <row r="7" spans="1:8">
      <c r="A7" s="86"/>
      <c r="B7" s="95"/>
      <c r="C7" s="95"/>
      <c r="D7" s="95"/>
      <c r="E7" s="87"/>
      <c r="F7" s="87"/>
      <c r="G7" s="87"/>
      <c r="H7" s="88"/>
    </row>
    <row r="8" spans="1:8" ht="40.5">
      <c r="A8" s="82" t="s">
        <v>205</v>
      </c>
      <c r="B8" s="92"/>
      <c r="C8" s="92" t="s">
        <v>314</v>
      </c>
      <c r="D8" s="92"/>
      <c r="E8" s="92" t="s">
        <v>316</v>
      </c>
      <c r="F8" s="92" t="s">
        <v>281</v>
      </c>
      <c r="G8" s="90" t="s">
        <v>246</v>
      </c>
      <c r="H8" s="91" t="s">
        <v>221</v>
      </c>
    </row>
    <row r="9" spans="1:8">
      <c r="A9" s="82"/>
      <c r="B9" s="85"/>
      <c r="C9" s="85" t="s">
        <v>315</v>
      </c>
      <c r="D9" s="85"/>
      <c r="E9" s="83"/>
      <c r="F9" s="83"/>
      <c r="G9" s="83"/>
      <c r="H9" s="84"/>
    </row>
    <row r="10" spans="1:8">
      <c r="A10" s="86"/>
      <c r="B10" s="95"/>
      <c r="C10" s="95"/>
      <c r="D10" s="95"/>
      <c r="E10" s="87"/>
      <c r="F10" s="87"/>
      <c r="G10" s="87"/>
      <c r="H10" s="88"/>
    </row>
    <row r="11" spans="1:8" ht="94.5">
      <c r="A11" s="82" t="s">
        <v>205</v>
      </c>
      <c r="B11" s="85"/>
      <c r="C11" s="85"/>
      <c r="D11" s="85"/>
      <c r="E11" s="85" t="s">
        <v>280</v>
      </c>
      <c r="F11" s="83"/>
      <c r="G11" s="83"/>
      <c r="H11" s="84" t="s">
        <v>283</v>
      </c>
    </row>
    <row r="12" spans="1:8">
      <c r="A12" s="82"/>
      <c r="B12" s="85"/>
      <c r="C12" s="85"/>
      <c r="D12" s="85"/>
      <c r="E12" s="83"/>
      <c r="F12" s="83"/>
      <c r="G12" s="83"/>
      <c r="H12" s="84"/>
    </row>
    <row r="13" spans="1:8">
      <c r="A13" s="82"/>
      <c r="B13" s="85"/>
      <c r="C13" s="85"/>
      <c r="D13" s="85"/>
      <c r="E13" s="83"/>
      <c r="F13" s="83"/>
      <c r="G13" s="83"/>
      <c r="H13" s="84"/>
    </row>
    <row r="14" spans="1:8">
      <c r="A14" s="82"/>
      <c r="B14" s="85"/>
      <c r="C14" s="85"/>
      <c r="D14" s="85"/>
      <c r="E14" s="83"/>
      <c r="F14" s="83"/>
      <c r="G14" s="83"/>
      <c r="H14" s="84"/>
    </row>
    <row r="15" spans="1:8" ht="40.5">
      <c r="A15" s="89" t="s">
        <v>205</v>
      </c>
      <c r="B15" s="92" t="s">
        <v>193</v>
      </c>
      <c r="C15" s="92" t="s">
        <v>175</v>
      </c>
      <c r="D15" s="124">
        <f>項目2・認証基準条件!D3</f>
        <v>9.9</v>
      </c>
      <c r="E15" s="92" t="s">
        <v>245</v>
      </c>
      <c r="F15" s="92" t="s">
        <v>281</v>
      </c>
      <c r="G15" s="90" t="s">
        <v>246</v>
      </c>
      <c r="H15" s="91" t="s">
        <v>221</v>
      </c>
    </row>
    <row r="16" spans="1:8">
      <c r="A16" s="82"/>
      <c r="B16" s="85"/>
      <c r="C16" s="85" t="s">
        <v>176</v>
      </c>
      <c r="D16" s="125">
        <f>項目2・認証基準条件!D4</f>
        <v>9.9</v>
      </c>
      <c r="E16" s="83"/>
      <c r="F16" s="83"/>
      <c r="G16" s="83"/>
      <c r="H16" s="84"/>
    </row>
    <row r="17" spans="1:8">
      <c r="A17" s="82"/>
      <c r="B17" s="85"/>
      <c r="C17" s="85" t="s">
        <v>177</v>
      </c>
      <c r="D17" s="125">
        <f>項目2・認証基準条件!D5</f>
        <v>11.4</v>
      </c>
      <c r="E17" s="83"/>
      <c r="F17" s="83"/>
      <c r="G17" s="83"/>
      <c r="H17" s="84"/>
    </row>
    <row r="18" spans="1:8">
      <c r="A18" s="82"/>
      <c r="B18" s="85"/>
      <c r="C18" s="85" t="s">
        <v>178</v>
      </c>
      <c r="D18" s="125">
        <f>項目2・認証基準条件!D6</f>
        <v>10.7</v>
      </c>
      <c r="E18" s="83"/>
      <c r="F18" s="83"/>
      <c r="G18" s="83"/>
      <c r="H18" s="84"/>
    </row>
    <row r="19" spans="1:8">
      <c r="A19" s="82"/>
      <c r="B19" s="85"/>
      <c r="C19" s="85" t="s">
        <v>179</v>
      </c>
      <c r="D19" s="125">
        <f>項目2・認証基準条件!D7</f>
        <v>11.6</v>
      </c>
      <c r="E19" s="83"/>
      <c r="F19" s="83"/>
      <c r="G19" s="83"/>
      <c r="H19" s="84"/>
    </row>
    <row r="20" spans="1:8">
      <c r="A20" s="82"/>
      <c r="B20" s="85"/>
      <c r="C20" s="85" t="s">
        <v>180</v>
      </c>
      <c r="D20" s="125">
        <f>項目2・認証基準条件!D8</f>
        <v>16.3</v>
      </c>
      <c r="E20" s="83"/>
      <c r="F20" s="83"/>
      <c r="G20" s="83"/>
      <c r="H20" s="84"/>
    </row>
    <row r="21" spans="1:8">
      <c r="A21" s="82"/>
      <c r="B21" s="85"/>
      <c r="C21" s="85" t="s">
        <v>181</v>
      </c>
      <c r="D21" s="125">
        <f>項目2・認証基準条件!D9</f>
        <v>9.1</v>
      </c>
      <c r="E21" s="83"/>
      <c r="F21" s="83"/>
      <c r="G21" s="83"/>
      <c r="H21" s="84"/>
    </row>
    <row r="22" spans="1:8">
      <c r="A22" s="82"/>
      <c r="B22" s="85"/>
      <c r="C22" s="85" t="s">
        <v>182</v>
      </c>
      <c r="D22" s="125">
        <f>項目2・認証基準条件!D10</f>
        <v>10.1</v>
      </c>
      <c r="E22" s="83"/>
      <c r="F22" s="83"/>
      <c r="G22" s="83"/>
      <c r="H22" s="84"/>
    </row>
    <row r="23" spans="1:8">
      <c r="A23" s="82"/>
      <c r="B23" s="85"/>
      <c r="C23" s="85" t="s">
        <v>183</v>
      </c>
      <c r="D23" s="125">
        <f>項目2・認証基準条件!D11</f>
        <v>10.3</v>
      </c>
      <c r="E23" s="83"/>
      <c r="F23" s="83"/>
      <c r="G23" s="83"/>
      <c r="H23" s="84"/>
    </row>
    <row r="24" spans="1:8">
      <c r="A24" s="82"/>
      <c r="B24" s="85"/>
      <c r="C24" s="85" t="s">
        <v>184</v>
      </c>
      <c r="D24" s="125">
        <f>項目2・認証基準条件!D12</f>
        <v>12.8</v>
      </c>
      <c r="E24" s="83"/>
      <c r="F24" s="83"/>
      <c r="G24" s="83"/>
      <c r="H24" s="84"/>
    </row>
    <row r="25" spans="1:8">
      <c r="A25" s="82"/>
      <c r="B25" s="85"/>
      <c r="C25" s="85" t="s">
        <v>185</v>
      </c>
      <c r="D25" s="125">
        <f>項目2・認証基準条件!D13</f>
        <v>8.8000000000000007</v>
      </c>
      <c r="E25" s="83"/>
      <c r="F25" s="83"/>
      <c r="G25" s="83"/>
      <c r="H25" s="84"/>
    </row>
    <row r="26" spans="1:8">
      <c r="A26" s="82"/>
      <c r="B26" s="85"/>
      <c r="C26" s="85" t="s">
        <v>186</v>
      </c>
      <c r="D26" s="125">
        <f>項目2・認証基準条件!D14</f>
        <v>9</v>
      </c>
      <c r="E26" s="83"/>
      <c r="F26" s="83"/>
      <c r="G26" s="83"/>
      <c r="H26" s="84"/>
    </row>
    <row r="27" spans="1:8">
      <c r="A27" s="82"/>
      <c r="B27" s="85"/>
      <c r="C27" s="85" t="s">
        <v>187</v>
      </c>
      <c r="D27" s="125">
        <f>項目2・認証基準条件!D15</f>
        <v>8.6999999999999993</v>
      </c>
      <c r="E27" s="83"/>
      <c r="F27" s="83"/>
      <c r="G27" s="83"/>
      <c r="H27" s="84"/>
    </row>
    <row r="28" spans="1:8">
      <c r="A28" s="82"/>
      <c r="B28" s="85"/>
      <c r="C28" s="85" t="s">
        <v>188</v>
      </c>
      <c r="D28" s="125">
        <f>項目2・認証基準条件!D16</f>
        <v>9.4</v>
      </c>
      <c r="E28" s="83"/>
      <c r="F28" s="83"/>
      <c r="G28" s="83"/>
      <c r="H28" s="84"/>
    </row>
    <row r="29" spans="1:8">
      <c r="A29" s="82"/>
      <c r="B29" s="85"/>
      <c r="C29" s="85" t="s">
        <v>189</v>
      </c>
      <c r="D29" s="125">
        <f>項目2・認証基準条件!D17</f>
        <v>10.199999999999999</v>
      </c>
      <c r="E29" s="83"/>
      <c r="F29" s="83"/>
      <c r="G29" s="83"/>
      <c r="H29" s="84"/>
    </row>
    <row r="30" spans="1:8">
      <c r="A30" s="82"/>
      <c r="B30" s="85"/>
      <c r="C30" s="85" t="s">
        <v>190</v>
      </c>
      <c r="D30" s="125">
        <f>項目2・認証基準条件!D18</f>
        <v>9.3000000000000007</v>
      </c>
      <c r="E30" s="83"/>
      <c r="F30" s="83"/>
      <c r="G30" s="83"/>
      <c r="H30" s="84"/>
    </row>
    <row r="31" spans="1:8">
      <c r="A31" s="82"/>
      <c r="B31" s="85"/>
      <c r="C31" s="85" t="s">
        <v>191</v>
      </c>
      <c r="D31" s="125">
        <f>項目2・認証基準条件!D19</f>
        <v>13.5</v>
      </c>
      <c r="E31" s="83"/>
      <c r="F31" s="83"/>
      <c r="G31" s="83"/>
      <c r="H31" s="84"/>
    </row>
    <row r="32" spans="1:8">
      <c r="A32" s="82"/>
      <c r="B32" s="85"/>
      <c r="C32" s="85" t="s">
        <v>156</v>
      </c>
      <c r="D32" s="125">
        <f>項目2・認証基準条件!D20</f>
        <v>7.2</v>
      </c>
      <c r="E32" s="83"/>
      <c r="F32" s="83"/>
      <c r="G32" s="83"/>
      <c r="H32" s="84"/>
    </row>
    <row r="33" spans="1:8">
      <c r="A33" s="82"/>
      <c r="B33" s="85"/>
      <c r="C33" s="85" t="s">
        <v>207</v>
      </c>
      <c r="D33" s="125">
        <f>項目2・認証基準条件!D21</f>
        <v>9.9</v>
      </c>
      <c r="E33" s="83"/>
      <c r="F33" s="83"/>
      <c r="G33" s="83"/>
      <c r="H33" s="84"/>
    </row>
    <row r="34" spans="1:8">
      <c r="A34" s="86"/>
      <c r="B34" s="95"/>
      <c r="C34" s="95"/>
      <c r="D34" s="95"/>
      <c r="E34" s="87"/>
      <c r="F34" s="87"/>
      <c r="G34" s="87"/>
      <c r="H34" s="88"/>
    </row>
    <row r="35" spans="1:8" ht="54">
      <c r="A35" s="82" t="s">
        <v>205</v>
      </c>
      <c r="B35" s="85" t="s">
        <v>193</v>
      </c>
      <c r="C35" s="85"/>
      <c r="D35" s="85"/>
      <c r="E35" s="85" t="s">
        <v>282</v>
      </c>
      <c r="F35" s="83"/>
      <c r="G35" s="83"/>
      <c r="H35" s="84" t="s">
        <v>283</v>
      </c>
    </row>
    <row r="36" spans="1:8">
      <c r="A36" s="82"/>
      <c r="B36" s="85"/>
      <c r="C36" s="85"/>
      <c r="D36" s="85"/>
      <c r="E36" s="83"/>
      <c r="F36" s="83"/>
      <c r="G36" s="83"/>
      <c r="H36" s="84"/>
    </row>
    <row r="37" spans="1:8" ht="121.5">
      <c r="A37" s="179" t="s">
        <v>205</v>
      </c>
      <c r="B37" s="180" t="s">
        <v>394</v>
      </c>
      <c r="C37" s="180" t="s">
        <v>395</v>
      </c>
      <c r="D37" s="180"/>
      <c r="E37" s="180" t="s">
        <v>396</v>
      </c>
      <c r="F37" s="180" t="s">
        <v>281</v>
      </c>
      <c r="G37" s="181" t="s">
        <v>246</v>
      </c>
      <c r="H37" s="182"/>
    </row>
    <row r="38" spans="1:8">
      <c r="A38" s="183"/>
      <c r="B38" s="184"/>
      <c r="C38" s="184" t="s">
        <v>393</v>
      </c>
      <c r="D38" s="184"/>
      <c r="E38" s="185"/>
      <c r="F38" s="185"/>
      <c r="G38" s="185"/>
      <c r="H38" s="186"/>
    </row>
    <row r="39" spans="1:8">
      <c r="A39" s="86"/>
      <c r="B39" s="95"/>
      <c r="C39" s="95"/>
      <c r="D39" s="95"/>
      <c r="E39" s="87"/>
      <c r="F39" s="87"/>
      <c r="G39" s="87"/>
      <c r="H39" s="88"/>
    </row>
    <row r="40" spans="1:8" ht="40.5">
      <c r="A40" s="89" t="s">
        <v>205</v>
      </c>
      <c r="B40" s="92" t="s">
        <v>284</v>
      </c>
      <c r="C40" s="92"/>
      <c r="D40" s="92"/>
      <c r="E40" s="92" t="s">
        <v>285</v>
      </c>
      <c r="F40" s="90"/>
      <c r="G40" s="90"/>
      <c r="H40" s="91" t="s">
        <v>287</v>
      </c>
    </row>
    <row r="41" spans="1:8" ht="40.5">
      <c r="A41" s="82"/>
      <c r="B41" s="85"/>
      <c r="C41" s="85"/>
      <c r="D41" s="85"/>
      <c r="E41" s="85" t="s">
        <v>286</v>
      </c>
      <c r="F41" s="83"/>
      <c r="G41" s="83"/>
      <c r="H41" s="84" t="s">
        <v>287</v>
      </c>
    </row>
    <row r="42" spans="1:8" ht="27">
      <c r="A42" s="82"/>
      <c r="B42" s="85"/>
      <c r="C42" s="85"/>
      <c r="D42" s="85"/>
      <c r="E42" s="85" t="s">
        <v>288</v>
      </c>
      <c r="F42" s="83"/>
      <c r="G42" s="83"/>
      <c r="H42" s="84" t="s">
        <v>287</v>
      </c>
    </row>
    <row r="43" spans="1:8" ht="40.5">
      <c r="A43" s="82"/>
      <c r="B43" s="85"/>
      <c r="C43" s="85"/>
      <c r="D43" s="85"/>
      <c r="E43" s="85" t="s">
        <v>289</v>
      </c>
      <c r="F43" s="83"/>
      <c r="G43" s="83"/>
      <c r="H43" s="84" t="s">
        <v>287</v>
      </c>
    </row>
    <row r="44" spans="1:8">
      <c r="A44" s="82"/>
      <c r="B44" s="85"/>
      <c r="C44" s="85"/>
      <c r="D44" s="85"/>
      <c r="E44" s="85" t="s">
        <v>290</v>
      </c>
      <c r="F44" s="83"/>
      <c r="G44" s="83"/>
      <c r="H44" s="84" t="s">
        <v>287</v>
      </c>
    </row>
    <row r="45" spans="1:8" ht="40.5">
      <c r="A45" s="82"/>
      <c r="B45" s="85"/>
      <c r="C45" s="85"/>
      <c r="D45" s="85"/>
      <c r="E45" s="85" t="s">
        <v>291</v>
      </c>
      <c r="F45" s="83"/>
      <c r="G45" s="83"/>
      <c r="H45" s="84" t="s">
        <v>287</v>
      </c>
    </row>
    <row r="46" spans="1:8">
      <c r="A46" s="82"/>
      <c r="B46" s="85"/>
      <c r="C46" s="85"/>
      <c r="D46" s="85"/>
      <c r="E46" s="83"/>
      <c r="F46" s="83"/>
      <c r="G46" s="83"/>
      <c r="H46" s="84"/>
    </row>
    <row r="47" spans="1:8" ht="27">
      <c r="A47" s="89" t="s">
        <v>205</v>
      </c>
      <c r="B47" s="92" t="s">
        <v>293</v>
      </c>
      <c r="C47" s="92"/>
      <c r="D47" s="92"/>
      <c r="E47" s="92" t="s">
        <v>294</v>
      </c>
      <c r="F47" s="90"/>
      <c r="G47" s="90"/>
      <c r="H47" s="91" t="s">
        <v>283</v>
      </c>
    </row>
    <row r="48" spans="1:8" ht="27">
      <c r="A48" s="82"/>
      <c r="B48" s="85" t="s">
        <v>211</v>
      </c>
      <c r="C48" s="85"/>
      <c r="D48" s="85"/>
      <c r="E48" s="85" t="s">
        <v>295</v>
      </c>
      <c r="F48" s="83"/>
      <c r="G48" s="83"/>
      <c r="H48" s="84" t="s">
        <v>300</v>
      </c>
    </row>
    <row r="49" spans="1:8" ht="27">
      <c r="A49" s="82"/>
      <c r="B49" s="85" t="s">
        <v>212</v>
      </c>
      <c r="C49" s="85"/>
      <c r="D49" s="85"/>
      <c r="E49" s="85" t="s">
        <v>296</v>
      </c>
      <c r="F49" s="83"/>
      <c r="G49" s="83"/>
      <c r="H49" s="84" t="s">
        <v>300</v>
      </c>
    </row>
    <row r="50" spans="1:8" ht="27">
      <c r="A50" s="82"/>
      <c r="B50" s="85" t="s">
        <v>138</v>
      </c>
      <c r="C50" s="85"/>
      <c r="D50" s="85"/>
      <c r="E50" s="85" t="s">
        <v>297</v>
      </c>
      <c r="F50" s="83"/>
      <c r="G50" s="83"/>
      <c r="H50" s="84" t="s">
        <v>300</v>
      </c>
    </row>
    <row r="51" spans="1:8">
      <c r="A51" s="82"/>
      <c r="B51" s="85"/>
      <c r="C51" s="85"/>
      <c r="D51" s="85"/>
      <c r="E51" s="83"/>
      <c r="F51" s="83"/>
      <c r="G51" s="83"/>
      <c r="H51" s="84"/>
    </row>
    <row r="52" spans="1:8" ht="27">
      <c r="A52" s="89" t="s">
        <v>205</v>
      </c>
      <c r="B52" s="92" t="s">
        <v>292</v>
      </c>
      <c r="C52" s="92" t="s">
        <v>209</v>
      </c>
      <c r="D52" s="92"/>
      <c r="E52" s="90"/>
      <c r="F52" s="90"/>
      <c r="G52" s="90"/>
      <c r="H52" s="91"/>
    </row>
    <row r="53" spans="1:8" ht="27">
      <c r="A53" s="82"/>
      <c r="B53" s="85"/>
      <c r="C53" s="85" t="s">
        <v>208</v>
      </c>
      <c r="D53" s="85"/>
      <c r="E53" s="83"/>
      <c r="F53" s="83"/>
      <c r="G53" s="83"/>
      <c r="H53" s="84"/>
    </row>
    <row r="54" spans="1:8">
      <c r="A54" s="82"/>
      <c r="B54" s="85"/>
      <c r="C54" s="85"/>
      <c r="D54" s="85"/>
      <c r="E54" s="83"/>
      <c r="F54" s="83"/>
      <c r="G54" s="83"/>
      <c r="H54" s="84"/>
    </row>
    <row r="55" spans="1:8" ht="81">
      <c r="A55" s="82"/>
      <c r="B55" s="85"/>
      <c r="C55" s="85"/>
      <c r="D55" s="85"/>
      <c r="E55" s="85" t="s">
        <v>298</v>
      </c>
      <c r="F55" s="83"/>
      <c r="G55" s="83"/>
      <c r="H55" s="84"/>
    </row>
    <row r="56" spans="1:8" ht="81">
      <c r="A56" s="82"/>
      <c r="B56" s="85"/>
      <c r="C56" s="85"/>
      <c r="D56" s="85"/>
      <c r="E56" s="85" t="s">
        <v>299</v>
      </c>
      <c r="F56" s="83"/>
      <c r="G56" s="83"/>
      <c r="H56" s="84"/>
    </row>
    <row r="57" spans="1:8">
      <c r="A57" s="82"/>
      <c r="B57" s="85"/>
      <c r="C57" s="85"/>
      <c r="D57" s="85"/>
      <c r="E57" s="83"/>
      <c r="F57" s="83"/>
      <c r="G57" s="83"/>
      <c r="H57" s="84"/>
    </row>
    <row r="58" spans="1:8">
      <c r="A58" s="82"/>
      <c r="B58" s="85"/>
      <c r="C58" s="85"/>
      <c r="D58" s="85"/>
      <c r="E58" s="83"/>
      <c r="F58" s="83"/>
      <c r="G58" s="83"/>
      <c r="H58" s="84"/>
    </row>
    <row r="59" spans="1:8">
      <c r="A59" s="82"/>
      <c r="B59" s="85"/>
      <c r="C59" s="85"/>
      <c r="D59" s="85"/>
      <c r="E59" s="83"/>
      <c r="F59" s="83"/>
      <c r="G59" s="83"/>
      <c r="H59" s="84"/>
    </row>
    <row r="60" spans="1:8">
      <c r="A60" s="89" t="s">
        <v>205</v>
      </c>
      <c r="B60" s="92" t="s">
        <v>194</v>
      </c>
      <c r="C60" s="92" t="s">
        <v>167</v>
      </c>
      <c r="D60" s="92"/>
      <c r="E60" s="90"/>
      <c r="F60" s="90"/>
      <c r="G60" s="90"/>
      <c r="H60" s="91"/>
    </row>
    <row r="61" spans="1:8">
      <c r="A61" s="82"/>
      <c r="B61" s="85"/>
      <c r="C61" s="85" t="s">
        <v>168</v>
      </c>
      <c r="D61" s="85"/>
      <c r="E61" s="83"/>
      <c r="F61" s="83"/>
      <c r="G61" s="83"/>
      <c r="H61" s="84"/>
    </row>
    <row r="62" spans="1:8">
      <c r="A62" s="82"/>
      <c r="B62" s="85"/>
      <c r="C62" s="85"/>
      <c r="D62" s="85"/>
      <c r="E62" s="83"/>
      <c r="F62" s="83"/>
      <c r="G62" s="83"/>
      <c r="H62" s="84"/>
    </row>
    <row r="63" spans="1:8">
      <c r="A63" s="82"/>
      <c r="B63" s="85"/>
      <c r="C63" s="85"/>
      <c r="D63" s="85"/>
      <c r="E63" s="83"/>
      <c r="F63" s="83"/>
      <c r="G63" s="83"/>
      <c r="H63" s="84"/>
    </row>
    <row r="64" spans="1:8">
      <c r="A64" s="86"/>
      <c r="B64" s="95"/>
      <c r="C64" s="95"/>
      <c r="D64" s="95"/>
      <c r="E64" s="87"/>
      <c r="F64" s="87"/>
      <c r="G64" s="87"/>
      <c r="H64" s="88"/>
    </row>
    <row r="65" spans="1:8" ht="29.25" customHeight="1">
      <c r="A65" s="89" t="s">
        <v>204</v>
      </c>
      <c r="B65" s="92" t="s">
        <v>198</v>
      </c>
      <c r="C65" s="92" t="s">
        <v>195</v>
      </c>
      <c r="D65" s="92"/>
      <c r="E65" s="92" t="s">
        <v>301</v>
      </c>
      <c r="F65" s="90" t="s">
        <v>281</v>
      </c>
      <c r="G65" s="90" t="s">
        <v>302</v>
      </c>
      <c r="H65" s="91" t="s">
        <v>221</v>
      </c>
    </row>
    <row r="66" spans="1:8">
      <c r="A66" s="82"/>
      <c r="B66" s="85"/>
      <c r="C66" s="85" t="s">
        <v>196</v>
      </c>
      <c r="D66" s="85"/>
      <c r="E66" s="83"/>
      <c r="F66" s="83"/>
      <c r="G66" s="83"/>
      <c r="H66" s="84"/>
    </row>
    <row r="67" spans="1:8">
      <c r="A67" s="82"/>
      <c r="B67" s="85"/>
      <c r="C67" s="85" t="s">
        <v>197</v>
      </c>
      <c r="D67" s="85"/>
      <c r="E67" s="83"/>
      <c r="F67" s="83"/>
      <c r="G67" s="83"/>
      <c r="H67" s="84"/>
    </row>
    <row r="68" spans="1:8">
      <c r="A68" s="82"/>
      <c r="B68" s="85"/>
      <c r="C68" s="85"/>
      <c r="D68" s="85"/>
      <c r="E68" s="83"/>
      <c r="F68" s="83"/>
      <c r="G68" s="83"/>
      <c r="H68" s="84"/>
    </row>
    <row r="69" spans="1:8">
      <c r="A69" s="86"/>
      <c r="B69" s="95"/>
      <c r="C69" s="95"/>
      <c r="D69" s="95"/>
      <c r="E69" s="87"/>
      <c r="F69" s="87"/>
      <c r="G69" s="87"/>
      <c r="H69" s="88"/>
    </row>
    <row r="70" spans="1:8" ht="81">
      <c r="A70" s="89" t="s">
        <v>206</v>
      </c>
      <c r="B70" s="92" t="s">
        <v>199</v>
      </c>
      <c r="C70" s="92" t="s">
        <v>200</v>
      </c>
      <c r="D70" s="92"/>
      <c r="E70" s="92" t="s">
        <v>303</v>
      </c>
      <c r="F70" s="90" t="s">
        <v>281</v>
      </c>
      <c r="G70" s="90" t="s">
        <v>302</v>
      </c>
      <c r="H70" s="91" t="s">
        <v>221</v>
      </c>
    </row>
    <row r="71" spans="1:8" ht="27">
      <c r="A71" s="82"/>
      <c r="B71" s="85"/>
      <c r="C71" s="85" t="s">
        <v>201</v>
      </c>
      <c r="D71" s="85"/>
      <c r="E71" s="83"/>
      <c r="F71" s="83"/>
      <c r="G71" s="83"/>
      <c r="H71" s="84"/>
    </row>
    <row r="72" spans="1:8">
      <c r="A72" s="82"/>
      <c r="B72" s="85"/>
      <c r="C72" s="85"/>
      <c r="D72" s="85"/>
      <c r="E72" s="83"/>
      <c r="F72" s="83"/>
      <c r="G72" s="83"/>
      <c r="H72" s="84"/>
    </row>
    <row r="73" spans="1:8" ht="54">
      <c r="A73" s="89" t="s">
        <v>206</v>
      </c>
      <c r="B73" s="92" t="s">
        <v>309</v>
      </c>
      <c r="C73" s="92"/>
      <c r="D73" s="92"/>
      <c r="E73" s="92" t="s">
        <v>306</v>
      </c>
      <c r="F73" s="90" t="s">
        <v>281</v>
      </c>
      <c r="G73" s="90" t="s">
        <v>304</v>
      </c>
      <c r="H73" s="91" t="s">
        <v>305</v>
      </c>
    </row>
    <row r="74" spans="1:8" ht="54">
      <c r="A74" s="82"/>
      <c r="B74" s="85" t="s">
        <v>310</v>
      </c>
      <c r="C74" s="85"/>
      <c r="D74" s="85"/>
      <c r="E74" s="85" t="s">
        <v>307</v>
      </c>
      <c r="F74" s="83"/>
      <c r="G74" s="83"/>
      <c r="H74" s="84"/>
    </row>
    <row r="75" spans="1:8" ht="54">
      <c r="A75" s="82"/>
      <c r="B75" s="85"/>
      <c r="C75" s="85"/>
      <c r="D75" s="85"/>
      <c r="E75" s="85" t="s">
        <v>308</v>
      </c>
      <c r="F75" s="83"/>
      <c r="G75" s="83"/>
      <c r="H75" s="84"/>
    </row>
    <row r="76" spans="1:8">
      <c r="A76" s="82"/>
      <c r="B76" s="85"/>
      <c r="C76" s="85"/>
      <c r="D76" s="85"/>
      <c r="E76" s="83"/>
      <c r="F76" s="83"/>
      <c r="G76" s="83"/>
      <c r="H76" s="84"/>
    </row>
    <row r="77" spans="1:8">
      <c r="A77" s="89" t="s">
        <v>229</v>
      </c>
      <c r="B77" s="92"/>
      <c r="C77" s="92" t="s">
        <v>223</v>
      </c>
      <c r="D77" s="92"/>
      <c r="E77" s="90"/>
      <c r="F77" s="90"/>
      <c r="G77" s="90"/>
      <c r="H77" s="91"/>
    </row>
    <row r="78" spans="1:8">
      <c r="A78" s="82"/>
      <c r="B78" s="85"/>
      <c r="C78" s="85" t="s">
        <v>224</v>
      </c>
      <c r="D78" s="85"/>
      <c r="E78" s="83"/>
      <c r="F78" s="83"/>
      <c r="G78" s="83"/>
      <c r="H78" s="84"/>
    </row>
    <row r="79" spans="1:8">
      <c r="A79" s="86"/>
      <c r="B79" s="95"/>
      <c r="C79" s="95"/>
      <c r="D79" s="95"/>
      <c r="E79" s="87"/>
      <c r="F79" s="87"/>
      <c r="G79" s="87"/>
      <c r="H79" s="88"/>
    </row>
    <row r="80" spans="1:8">
      <c r="A80" s="89" t="s">
        <v>229</v>
      </c>
      <c r="B80" s="92"/>
      <c r="C80" s="92" t="s">
        <v>225</v>
      </c>
      <c r="D80" s="92"/>
      <c r="E80" s="90"/>
      <c r="F80" s="90"/>
      <c r="G80" s="90"/>
      <c r="H80" s="91"/>
    </row>
    <row r="81" spans="1:8">
      <c r="A81" s="82"/>
      <c r="B81" s="85"/>
      <c r="C81" s="85" t="s">
        <v>226</v>
      </c>
      <c r="D81" s="85"/>
      <c r="E81" s="83"/>
      <c r="F81" s="83"/>
      <c r="G81" s="83"/>
      <c r="H81" s="84"/>
    </row>
    <row r="82" spans="1:8">
      <c r="A82" s="86"/>
      <c r="B82" s="95"/>
      <c r="C82" s="95"/>
      <c r="D82" s="95"/>
      <c r="E82" s="87"/>
      <c r="F82" s="87"/>
      <c r="G82" s="87"/>
      <c r="H82" s="88"/>
    </row>
    <row r="83" spans="1:8">
      <c r="A83" s="89" t="s">
        <v>229</v>
      </c>
      <c r="B83" s="92"/>
      <c r="C83" s="92" t="s">
        <v>227</v>
      </c>
      <c r="D83" s="92"/>
      <c r="E83" s="90"/>
      <c r="F83" s="90"/>
      <c r="G83" s="90"/>
      <c r="H83" s="91"/>
    </row>
    <row r="84" spans="1:8">
      <c r="A84" s="82"/>
      <c r="B84" s="85"/>
      <c r="C84" s="85" t="s">
        <v>228</v>
      </c>
      <c r="D84" s="85"/>
      <c r="E84" s="83"/>
      <c r="F84" s="83"/>
      <c r="G84" s="83"/>
      <c r="H84" s="84"/>
    </row>
    <row r="85" spans="1:8">
      <c r="A85" s="82"/>
      <c r="B85" s="85"/>
      <c r="C85" s="85"/>
      <c r="D85" s="85"/>
      <c r="E85" s="83"/>
      <c r="F85" s="83"/>
      <c r="G85" s="83"/>
      <c r="H85" s="84"/>
    </row>
    <row r="86" spans="1:8">
      <c r="A86" s="89" t="s">
        <v>229</v>
      </c>
      <c r="B86" s="92"/>
      <c r="C86" s="92" t="s">
        <v>233</v>
      </c>
      <c r="D86" s="92"/>
      <c r="E86" s="90"/>
      <c r="F86" s="90"/>
      <c r="G86" s="90"/>
      <c r="H86" s="91"/>
    </row>
    <row r="87" spans="1:8">
      <c r="A87" s="82"/>
      <c r="B87" s="85"/>
      <c r="C87" s="85" t="s">
        <v>234</v>
      </c>
      <c r="D87" s="85"/>
      <c r="E87" s="83"/>
      <c r="F87" s="83"/>
      <c r="G87" s="83"/>
      <c r="H87" s="84"/>
    </row>
    <row r="88" spans="1:8">
      <c r="A88" s="86"/>
      <c r="B88" s="95"/>
      <c r="C88" s="95"/>
      <c r="D88" s="95"/>
      <c r="E88" s="87"/>
      <c r="F88" s="87"/>
      <c r="G88" s="87"/>
      <c r="H88" s="88"/>
    </row>
    <row r="89" spans="1:8">
      <c r="A89" s="89" t="s">
        <v>229</v>
      </c>
      <c r="B89" s="92"/>
      <c r="C89" s="92" t="s">
        <v>235</v>
      </c>
      <c r="D89" s="92"/>
      <c r="E89" s="90"/>
      <c r="F89" s="90"/>
      <c r="G89" s="90"/>
      <c r="H89" s="91"/>
    </row>
    <row r="90" spans="1:8">
      <c r="A90" s="82"/>
      <c r="B90" s="85"/>
      <c r="C90" s="85" t="s">
        <v>236</v>
      </c>
      <c r="D90" s="85"/>
      <c r="E90" s="83"/>
      <c r="F90" s="83"/>
      <c r="G90" s="83"/>
      <c r="H90" s="84"/>
    </row>
    <row r="91" spans="1:8">
      <c r="A91" s="86"/>
      <c r="B91" s="95"/>
      <c r="C91" s="95"/>
      <c r="D91" s="95"/>
      <c r="E91" s="87"/>
      <c r="F91" s="87"/>
      <c r="G91" s="87"/>
      <c r="H91" s="88"/>
    </row>
    <row r="92" spans="1:8">
      <c r="A92" s="89" t="s">
        <v>229</v>
      </c>
      <c r="B92" s="92"/>
      <c r="C92" s="92" t="s">
        <v>237</v>
      </c>
      <c r="D92" s="92"/>
      <c r="E92" s="90"/>
      <c r="F92" s="90"/>
      <c r="G92" s="90"/>
      <c r="H92" s="91"/>
    </row>
    <row r="93" spans="1:8">
      <c r="A93" s="82"/>
      <c r="B93" s="85"/>
      <c r="C93" s="85" t="s">
        <v>238</v>
      </c>
      <c r="D93" s="85"/>
      <c r="E93" s="83"/>
      <c r="F93" s="83"/>
      <c r="G93" s="83"/>
      <c r="H93" s="84"/>
    </row>
    <row r="94" spans="1:8">
      <c r="A94" s="86"/>
      <c r="B94" s="95"/>
      <c r="C94" s="95"/>
      <c r="D94" s="95"/>
      <c r="E94" s="87"/>
      <c r="F94" s="87"/>
      <c r="G94" s="87"/>
      <c r="H94" s="88"/>
    </row>
    <row r="95" spans="1:8">
      <c r="A95" s="89" t="s">
        <v>229</v>
      </c>
      <c r="B95" s="92"/>
      <c r="C95" s="92" t="s">
        <v>239</v>
      </c>
      <c r="D95" s="92"/>
      <c r="E95" s="90"/>
      <c r="F95" s="90"/>
      <c r="G95" s="90"/>
      <c r="H95" s="91"/>
    </row>
    <row r="96" spans="1:8">
      <c r="A96" s="82"/>
      <c r="B96" s="85"/>
      <c r="C96" s="85" t="s">
        <v>240</v>
      </c>
      <c r="D96" s="85"/>
      <c r="E96" s="83"/>
      <c r="F96" s="83"/>
      <c r="G96" s="83"/>
      <c r="H96" s="84"/>
    </row>
    <row r="97" spans="1:8">
      <c r="A97" s="86"/>
      <c r="B97" s="95"/>
      <c r="C97" s="95"/>
      <c r="D97" s="95"/>
      <c r="E97" s="87"/>
      <c r="F97" s="87"/>
      <c r="G97" s="87"/>
      <c r="H97" s="88"/>
    </row>
    <row r="98" spans="1:8" ht="81">
      <c r="A98" s="89" t="s">
        <v>229</v>
      </c>
      <c r="B98" s="92" t="s">
        <v>312</v>
      </c>
      <c r="C98" s="92"/>
      <c r="D98" s="92"/>
      <c r="E98" s="92" t="s">
        <v>311</v>
      </c>
      <c r="F98" s="90" t="s">
        <v>281</v>
      </c>
      <c r="G98" s="90" t="s">
        <v>304</v>
      </c>
      <c r="H98" s="91" t="s">
        <v>305</v>
      </c>
    </row>
    <row r="99" spans="1:8">
      <c r="A99" s="82"/>
      <c r="B99" s="85"/>
      <c r="C99" s="85"/>
      <c r="D99" s="85"/>
      <c r="E99" s="85"/>
      <c r="F99" s="83"/>
      <c r="G99" s="83"/>
      <c r="H99" s="84"/>
    </row>
    <row r="100" spans="1:8" ht="40.5">
      <c r="A100" s="89" t="s">
        <v>217</v>
      </c>
      <c r="B100" s="92" t="s">
        <v>216</v>
      </c>
      <c r="C100" s="92" t="s">
        <v>213</v>
      </c>
      <c r="D100" s="92"/>
      <c r="E100" s="90"/>
      <c r="F100" s="90"/>
      <c r="G100" s="90"/>
      <c r="H100" s="91"/>
    </row>
    <row r="101" spans="1:8">
      <c r="A101" s="82"/>
      <c r="B101" s="85"/>
      <c r="C101" s="85"/>
      <c r="D101" s="85"/>
      <c r="E101" s="83"/>
      <c r="F101" s="83"/>
      <c r="G101" s="83"/>
      <c r="H101" s="84"/>
    </row>
    <row r="102" spans="1:8">
      <c r="A102" s="86"/>
      <c r="B102" s="85"/>
      <c r="C102" s="85"/>
      <c r="D102" s="85"/>
      <c r="E102" s="83"/>
      <c r="F102" s="83"/>
      <c r="G102" s="83"/>
      <c r="H102" s="84"/>
    </row>
    <row r="103" spans="1:8">
      <c r="A103" s="158" t="s">
        <v>362</v>
      </c>
      <c r="B103" s="158" t="s">
        <v>373</v>
      </c>
      <c r="C103" s="161" t="s">
        <v>363</v>
      </c>
      <c r="D103" s="90"/>
      <c r="E103" s="90"/>
      <c r="F103" s="90"/>
      <c r="G103" s="90"/>
      <c r="H103" s="91"/>
    </row>
    <row r="104" spans="1:8" ht="27">
      <c r="A104" s="160" t="s">
        <v>377</v>
      </c>
      <c r="B104" s="36"/>
      <c r="C104" s="162" t="s">
        <v>364</v>
      </c>
      <c r="D104" s="83"/>
      <c r="E104" s="83"/>
      <c r="F104" s="83"/>
      <c r="G104" s="83"/>
      <c r="H104" s="84"/>
    </row>
    <row r="105" spans="1:8">
      <c r="A105" s="36"/>
      <c r="B105" s="36"/>
      <c r="C105" s="163" t="s">
        <v>365</v>
      </c>
      <c r="D105" s="83"/>
      <c r="E105" s="83"/>
      <c r="F105" s="83"/>
      <c r="G105" s="83"/>
      <c r="H105" s="84"/>
    </row>
    <row r="106" spans="1:8">
      <c r="A106" s="36"/>
      <c r="B106" s="36"/>
      <c r="C106" s="163" t="s">
        <v>366</v>
      </c>
      <c r="D106" s="83"/>
      <c r="E106" s="83"/>
      <c r="F106" s="83"/>
      <c r="G106" s="83"/>
      <c r="H106" s="84"/>
    </row>
    <row r="107" spans="1:8">
      <c r="A107" s="36"/>
      <c r="B107" s="36"/>
      <c r="C107" s="163" t="s">
        <v>367</v>
      </c>
      <c r="D107" s="83"/>
      <c r="E107" s="83"/>
      <c r="F107" s="83"/>
      <c r="G107" s="83"/>
      <c r="H107" s="84"/>
    </row>
    <row r="108" spans="1:8">
      <c r="A108" s="36"/>
      <c r="B108" s="36"/>
      <c r="C108" s="163" t="s">
        <v>368</v>
      </c>
      <c r="D108" s="83"/>
      <c r="E108" s="83"/>
      <c r="F108" s="83"/>
      <c r="G108" s="83"/>
      <c r="H108" s="84"/>
    </row>
    <row r="109" spans="1:8">
      <c r="A109" s="36"/>
      <c r="B109" s="159"/>
      <c r="C109" s="164"/>
      <c r="D109" s="87"/>
      <c r="E109" s="87"/>
      <c r="F109" s="87"/>
      <c r="G109" s="87"/>
      <c r="H109" s="88"/>
    </row>
    <row r="110" spans="1:8">
      <c r="A110" s="36"/>
      <c r="B110" s="158" t="s">
        <v>374</v>
      </c>
      <c r="C110" s="165" t="s">
        <v>369</v>
      </c>
      <c r="D110" s="90"/>
      <c r="E110" s="90"/>
      <c r="F110" s="90"/>
      <c r="G110" s="90"/>
      <c r="H110" s="91"/>
    </row>
    <row r="111" spans="1:8">
      <c r="A111" s="36"/>
      <c r="B111" s="36"/>
      <c r="C111" s="166" t="s">
        <v>370</v>
      </c>
      <c r="D111" s="83"/>
      <c r="E111" s="83"/>
      <c r="F111" s="83"/>
      <c r="G111" s="83"/>
      <c r="H111" s="84"/>
    </row>
    <row r="112" spans="1:8">
      <c r="A112" s="36"/>
      <c r="B112" s="36"/>
      <c r="C112" s="167" t="s">
        <v>371</v>
      </c>
      <c r="D112" s="83"/>
      <c r="E112" s="83"/>
      <c r="F112" s="83"/>
      <c r="G112" s="83"/>
      <c r="H112" s="84"/>
    </row>
    <row r="113" spans="1:8">
      <c r="A113" s="36"/>
      <c r="B113" s="36"/>
      <c r="C113" s="167" t="s">
        <v>372</v>
      </c>
      <c r="D113" s="83"/>
      <c r="E113" s="83"/>
      <c r="F113" s="83"/>
      <c r="G113" s="83"/>
      <c r="H113" s="84"/>
    </row>
    <row r="114" spans="1:8">
      <c r="A114" s="36"/>
      <c r="B114" s="159"/>
      <c r="C114" s="164"/>
      <c r="D114" s="87"/>
      <c r="E114" s="87"/>
      <c r="F114" s="87"/>
      <c r="G114" s="87"/>
      <c r="H114" s="88"/>
    </row>
    <row r="115" spans="1:8">
      <c r="A115" s="36"/>
      <c r="B115" s="158" t="s">
        <v>375</v>
      </c>
      <c r="C115" s="161" t="s">
        <v>376</v>
      </c>
      <c r="D115" s="90"/>
      <c r="E115" s="90"/>
      <c r="F115" s="90"/>
      <c r="G115" s="90"/>
      <c r="H115" s="91"/>
    </row>
    <row r="116" spans="1:8">
      <c r="A116" s="159"/>
      <c r="B116" s="159"/>
      <c r="C116" s="164"/>
      <c r="D116" s="87"/>
      <c r="E116" s="87"/>
      <c r="F116" s="87"/>
      <c r="G116" s="87"/>
      <c r="H116" s="88"/>
    </row>
  </sheetData>
  <phoneticPr fontId="1"/>
  <pageMargins left="0.70866141732283472" right="0.70866141732283472" top="0.74803149606299213" bottom="0.74803149606299213" header="0.31496062992125984" footer="0.31496062992125984"/>
  <pageSetup paperSize="9" scale="49" orientation="landscape" horizontalDpi="4294967293"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G13"/>
  <sheetViews>
    <sheetView showGridLines="0" workbookViewId="0">
      <selection activeCell="E83" sqref="E83:G83"/>
    </sheetView>
  </sheetViews>
  <sheetFormatPr defaultRowHeight="13.5"/>
  <cols>
    <col min="2" max="2" width="13.625" customWidth="1"/>
    <col min="3" max="3" width="41.125" customWidth="1"/>
    <col min="4" max="4" width="7.875" customWidth="1"/>
    <col min="5" max="7" width="21.5" customWidth="1"/>
  </cols>
  <sheetData>
    <row r="2" spans="2:7" ht="17.25">
      <c r="B2" s="496" t="s">
        <v>344</v>
      </c>
      <c r="C2" s="497"/>
      <c r="D2" s="497"/>
      <c r="E2" s="497"/>
      <c r="F2" s="497"/>
      <c r="G2" s="498"/>
    </row>
    <row r="3" spans="2:7" ht="17.25">
      <c r="B3" s="147"/>
      <c r="C3" s="142"/>
    </row>
    <row r="4" spans="2:7" ht="14.25">
      <c r="B4" s="147"/>
      <c r="E4" s="141" t="s">
        <v>347</v>
      </c>
      <c r="F4" s="145"/>
      <c r="G4" s="145"/>
    </row>
    <row r="5" spans="2:7" ht="17.25">
      <c r="B5" s="141" t="s">
        <v>345</v>
      </c>
      <c r="C5" s="142"/>
      <c r="E5" s="153" t="s">
        <v>348</v>
      </c>
      <c r="F5" s="153" t="s">
        <v>349</v>
      </c>
      <c r="G5" s="153" t="s">
        <v>350</v>
      </c>
    </row>
    <row r="6" spans="2:7" ht="57.75" customHeight="1">
      <c r="B6" s="143" t="s">
        <v>360</v>
      </c>
      <c r="C6" s="144">
        <f>'様式1（入力用）'!F8</f>
        <v>0</v>
      </c>
      <c r="E6" s="154"/>
      <c r="F6" s="153"/>
      <c r="G6" s="152"/>
    </row>
    <row r="7" spans="2:7" ht="30.75" customHeight="1">
      <c r="B7" s="143" t="s">
        <v>359</v>
      </c>
      <c r="C7" s="151">
        <f>'様式1（入力用）'!F10</f>
        <v>0</v>
      </c>
    </row>
    <row r="8" spans="2:7" ht="14.25">
      <c r="B8" s="147"/>
      <c r="E8" s="141" t="s">
        <v>351</v>
      </c>
    </row>
    <row r="9" spans="2:7" ht="17.25">
      <c r="B9" s="149" t="s">
        <v>346</v>
      </c>
      <c r="E9" s="501" t="str">
        <f>'様式1（入力用）'!C40</f>
        <v/>
      </c>
      <c r="F9" s="502"/>
      <c r="G9" s="503"/>
    </row>
    <row r="10" spans="2:7" ht="17.25">
      <c r="B10" s="499" t="s">
        <v>358</v>
      </c>
      <c r="C10" s="500"/>
      <c r="E10" s="150" t="s">
        <v>357</v>
      </c>
      <c r="F10" s="150" t="s">
        <v>356</v>
      </c>
      <c r="G10" s="150" t="s">
        <v>352</v>
      </c>
    </row>
    <row r="11" spans="2:7" ht="17.25">
      <c r="C11" s="148" t="s">
        <v>355</v>
      </c>
      <c r="E11" s="150"/>
      <c r="F11" s="150" t="s">
        <v>354</v>
      </c>
      <c r="G11" s="150" t="s">
        <v>353</v>
      </c>
    </row>
    <row r="12" spans="2:7" ht="126.75" customHeight="1">
      <c r="B12" s="504"/>
      <c r="C12" s="505"/>
      <c r="D12" s="505"/>
      <c r="E12" s="505"/>
      <c r="F12" s="505"/>
      <c r="G12" s="506"/>
    </row>
    <row r="13" spans="2:7" ht="17.25">
      <c r="B13" s="149"/>
      <c r="C13" s="148"/>
      <c r="D13" s="146"/>
      <c r="E13" s="146"/>
      <c r="F13" s="146"/>
      <c r="G13" s="147"/>
    </row>
  </sheetData>
  <mergeCells count="4">
    <mergeCell ref="B2:G2"/>
    <mergeCell ref="B10:C10"/>
    <mergeCell ref="E9:G9"/>
    <mergeCell ref="B12:G12"/>
  </mergeCells>
  <phoneticPr fontId="1"/>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様式1（入力用）</vt:lpstr>
      <vt:lpstr>様式2（入力用）</vt:lpstr>
      <vt:lpstr>様式2_別紙（入力用）</vt:lpstr>
      <vt:lpstr>項目2・認証基準条件</vt:lpstr>
      <vt:lpstr>作業用_入力規則</vt:lpstr>
      <vt:lpstr>審査表</vt:lpstr>
      <vt:lpstr>'様式1（入力用）'!Print_Area</vt:lpstr>
      <vt:lpstr>'様式2（入力用）'!Print_Area</vt:lpstr>
      <vt:lpstr>'様式2_別紙（入力用）'!Print_Area</vt:lpstr>
      <vt:lpstr>業種</vt:lpstr>
      <vt:lpstr>業種_基準値</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2025-08-05T10:40:46Z</cp:lastPrinted>
  <dcterms:created xsi:type="dcterms:W3CDTF">2015-05-29T10:40:52Z</dcterms:created>
  <dcterms:modified xsi:type="dcterms:W3CDTF">2025-12-15T07:08:52Z</dcterms:modified>
</cp:coreProperties>
</file>